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E:\CPM\Document\00_ドキュメント\10_追加要望設計\00_受注連絡票\05_詳細設計\"/>
    </mc:Choice>
  </mc:AlternateContent>
  <bookViews>
    <workbookView xWindow="-15" yWindow="6375" windowWidth="17400" windowHeight="6405" tabRatio="1000" firstSheet="3" activeTab="9"/>
  </bookViews>
  <sheets>
    <sheet name="テーブル一覧（旧）" sheetId="39" state="hidden" r:id="rId1"/>
    <sheet name="A_表紙" sheetId="62" r:id="rId2"/>
    <sheet name="改訂履歴" sheetId="42" r:id="rId3"/>
    <sheet name="ＥＲ図" sheetId="77" r:id="rId4"/>
    <sheet name="項目一覧" sheetId="51" r:id="rId5"/>
    <sheet name="エンティティ一覧" sheetId="71" r:id="rId6"/>
    <sheet name="defaultマスタ" sheetId="58" r:id="rId7"/>
    <sheet name="スケジュール情報20170316追加" sheetId="115" r:id="rId8"/>
    <sheet name="休日情報20170316追加" sheetId="117" r:id="rId9"/>
    <sheet name="受注情報" sheetId="46" r:id="rId10"/>
    <sheet name="折情報" sheetId="48" r:id="rId11"/>
    <sheet name="折製本情報" sheetId="64" r:id="rId12"/>
    <sheet name="社員マスタ " sheetId="52" r:id="rId13"/>
    <sheet name="商品マスタ" sheetId="74" r:id="rId14"/>
    <sheet name="商品製本マスタ" sheetId="78" r:id="rId15"/>
    <sheet name="部門マスタ" sheetId="73" r:id="rId16"/>
    <sheet name="社員利用権マスタ" sheetId="53" r:id="rId17"/>
    <sheet name="利用権マスタ" sheetId="54" r:id="rId18"/>
    <sheet name="アプリケーションマスタ" sheetId="81" r:id="rId19"/>
    <sheet name="作業マスタ" sheetId="61" r:id="rId20"/>
    <sheet name="取引先補助マスタ" sheetId="98" r:id="rId21"/>
    <sheet name="取引先請求部署" sheetId="99" r:id="rId22"/>
    <sheet name="用紙マスタ" sheetId="100" r:id="rId23"/>
    <sheet name="機械マスタ" sheetId="101" r:id="rId24"/>
    <sheet name="年度別採番テーブル" sheetId="104" r:id="rId25"/>
    <sheet name="承認権制御" sheetId="102" r:id="rId26"/>
    <sheet name="汎用マスタ" sheetId="55" r:id="rId27"/>
    <sheet name="受注製本情報" sheetId="63" r:id="rId28"/>
    <sheet name="折頁情報" sheetId="75" r:id="rId29"/>
    <sheet name="再版情報" sheetId="72" r:id="rId30"/>
    <sheet name="テーマ情報" sheetId="49" r:id="rId31"/>
    <sheet name="工数予測情報" sheetId="65" r:id="rId32"/>
    <sheet name="責了情報" sheetId="50" r:id="rId33"/>
    <sheet name="責了詳細情報" sheetId="70" r:id="rId34"/>
    <sheet name="修正履歴情報" sheetId="76" r:id="rId35"/>
    <sheet name="出校作業進捗情報" sheetId="66" r:id="rId36"/>
    <sheet name="出校確認作業情報" sheetId="67" r:id="rId37"/>
    <sheet name="責了後作業進捗情報" sheetId="68" r:id="rId38"/>
    <sheet name="責了後確認作業情報" sheetId="69" r:id="rId39"/>
    <sheet name="ログイン管理情報" sheetId="79" r:id="rId40"/>
    <sheet name="排他用一時情報" sheetId="80" r:id="rId41"/>
    <sheet name="受注管理番号採番情報" sheetId="82" r:id="rId42"/>
    <sheet name="台割入力用折頁一時情報" sheetId="83" r:id="rId43"/>
    <sheet name="台割入力用頁一時情報" sheetId="84" r:id="rId44"/>
    <sheet name="台割帳票用折頁一時情報" sheetId="85" r:id="rId45"/>
    <sheet name="台割帳票表示用一時情報" sheetId="86" r:id="rId46"/>
    <sheet name="台割帳票表示用ドロップ頁一時情報" sheetId="87" r:id="rId47"/>
    <sheet name="台割帳票表示用加工品・特殊頁一時情報" sheetId="88" r:id="rId48"/>
    <sheet name="製版・印刷実績進捗情報" sheetId="90" r:id="rId49"/>
    <sheet name="出荷情報" sheetId="91" r:id="rId50"/>
    <sheet name="出荷詳細情報" sheetId="92" r:id="rId51"/>
    <sheet name="外注情報" sheetId="93" r:id="rId52"/>
    <sheet name="外注詳細情報" sheetId="94" r:id="rId53"/>
    <sheet name="見積情報" sheetId="95" r:id="rId54"/>
    <sheet name="見積折情報" sheetId="103" r:id="rId55"/>
    <sheet name="見積詳細情報" sheetId="96" r:id="rId56"/>
    <sheet name="見積書_TMP" sheetId="109" r:id="rId57"/>
    <sheet name="見積詳細TMP" sheetId="110" r:id="rId58"/>
    <sheet name="印刷実績" sheetId="105" r:id="rId59"/>
    <sheet name="印刷作業" sheetId="106" r:id="rId60"/>
    <sheet name="印刷作業ロス" sheetId="107" r:id="rId61"/>
    <sheet name="印刷停止" sheetId="108" r:id="rId62"/>
    <sheet name="インキ" sheetId="111" r:id="rId63"/>
    <sheet name="サブシステムマスタ" sheetId="97" r:id="rId64"/>
    <sheet name="兼容性报表" sheetId="113" r:id="rId65"/>
  </sheets>
  <externalReferences>
    <externalReference r:id="rId66"/>
  </externalReferences>
  <definedNames>
    <definedName name="_cis2" localSheetId="7">#REF!</definedName>
    <definedName name="_cis2" localSheetId="8">#REF!</definedName>
    <definedName name="_cis2">#REF!</definedName>
    <definedName name="_xlnm._FilterDatabase" localSheetId="0" hidden="1">'テーブル一覧（旧）'!$A$2:$AZ$37</definedName>
    <definedName name="_xlnm._FilterDatabase" localSheetId="4" hidden="1">項目一覧!$K$1:$K$349</definedName>
    <definedName name="AREA">[1]年会費!$K$83:$K$84,[1]年会費!$K$60:$K$76</definedName>
    <definedName name="cba" localSheetId="7">#REF!</definedName>
    <definedName name="cba" localSheetId="8">#REF!</definedName>
    <definedName name="cba">#REF!</definedName>
    <definedName name="cis" localSheetId="7">#REF!</definedName>
    <definedName name="cis" localSheetId="8">#REF!</definedName>
    <definedName name="cis">#REF!</definedName>
    <definedName name="Feugeot" localSheetId="7">#REF!</definedName>
    <definedName name="Feugeot" localSheetId="8">#REF!</definedName>
    <definedName name="Feugeot">#REF!</definedName>
    <definedName name="ｋｋｋ" localSheetId="7">#REF!</definedName>
    <definedName name="ｋｋｋ" localSheetId="8">#REF!</definedName>
    <definedName name="ｋｋｋ">#REF!</definedName>
    <definedName name="KYK" localSheetId="7">#REF!</definedName>
    <definedName name="KYK" localSheetId="8">#REF!</definedName>
    <definedName name="KYK">#REF!</definedName>
    <definedName name="MODIFY">[1]年会費!$M$60:$M$76,[1]年会費!$M$83:$M$84</definedName>
    <definedName name="ＮＵＬＬ" localSheetId="8">#REF!</definedName>
    <definedName name="ＮＵＬＬ">#REF!</definedName>
    <definedName name="_xlnm.Print_Area" localSheetId="1">A_表紙!$A$1:$AB$41</definedName>
    <definedName name="_xlnm.Print_Area" localSheetId="5">エンティティ一覧!$A$1:$AO$73</definedName>
    <definedName name="_xlnm.Print_Area" localSheetId="0">'テーブル一覧（旧）'!$A$1:$AZ$38</definedName>
    <definedName name="_xlnm.Print_Area" localSheetId="30">テーマ情報!$A$1:$AO$127</definedName>
    <definedName name="_xlnm.Print_Area" localSheetId="2">改訂履歴!$A$1:$AD$28</definedName>
    <definedName name="_xlnm.Print_Area" localSheetId="52">外注詳細情報!$A$1:$AO$44</definedName>
    <definedName name="_xlnm.Print_Area" localSheetId="51">外注情報!$A$1:$AO$32</definedName>
    <definedName name="_xlnm.Print_Area" localSheetId="23">機械マスタ!$A$1:$AO$29</definedName>
    <definedName name="_xlnm.Print_Area" localSheetId="53">見積情報!$A$1:$AO$59</definedName>
    <definedName name="_xlnm.Print_Area" localSheetId="31">工数予測情報!$A$1:$AO$25</definedName>
    <definedName name="_xlnm.Print_Area" localSheetId="20">取引先補助マスタ!$A$1:$AO$32</definedName>
    <definedName name="_xlnm.Print_Area" localSheetId="36">出校確認作業情報!$A$1:$AO$33</definedName>
    <definedName name="_xlnm.Print_Area" localSheetId="25">承認権制御!$A$1:$AO$24</definedName>
    <definedName name="_xlnm.Print_Area" localSheetId="38">責了後確認作業情報!$A$1:$AO$33</definedName>
    <definedName name="_xlnm.Print_Area" localSheetId="24">年度別採番テーブル!$A$1:$AO$23</definedName>
    <definedName name="_xlnm.Print_Area" localSheetId="22">用紙マスタ!$A$1:$AO$33</definedName>
    <definedName name="_xlnm.Print_Titles" localSheetId="6">defaultマスタ!$1:$13</definedName>
    <definedName name="_xlnm.Print_Titles" localSheetId="18">アプリケーションマスタ!$1:$13</definedName>
    <definedName name="_xlnm.Print_Titles" localSheetId="62">インキ!$1:$13</definedName>
    <definedName name="_xlnm.Print_Titles" localSheetId="5">エンティティ一覧!$1:$4</definedName>
    <definedName name="_xlnm.Print_Titles" localSheetId="63">サブシステムマスタ!$1:$13</definedName>
    <definedName name="_xlnm.Print_Titles" localSheetId="7">スケジュール情報20170316追加!$1:$13</definedName>
    <definedName name="_xlnm.Print_Titles" localSheetId="0">'テーブル一覧（旧）'!$B:$B</definedName>
    <definedName name="_xlnm.Print_Titles" localSheetId="30">テーマ情報!$1:$13</definedName>
    <definedName name="_xlnm.Print_Titles" localSheetId="39">ログイン管理情報!$1:$13</definedName>
    <definedName name="_xlnm.Print_Titles" localSheetId="59">印刷作業!$1:$13</definedName>
    <definedName name="_xlnm.Print_Titles" localSheetId="60">印刷作業ロス!$1:$13</definedName>
    <definedName name="_xlnm.Print_Titles" localSheetId="58">印刷実績!$1:$13</definedName>
    <definedName name="_xlnm.Print_Titles" localSheetId="61">印刷停止!$1:$13</definedName>
    <definedName name="_xlnm.Print_Titles" localSheetId="52">外注詳細情報!$1:$13</definedName>
    <definedName name="_xlnm.Print_Titles" localSheetId="51">外注情報!$1:$13</definedName>
    <definedName name="_xlnm.Print_Titles" localSheetId="23">機械マスタ!$1:$13</definedName>
    <definedName name="_xlnm.Print_Titles" localSheetId="8">休日情報20170316追加!$1:$13</definedName>
    <definedName name="_xlnm.Print_Titles" localSheetId="56">見積書_TMP!$1:$13</definedName>
    <definedName name="_xlnm.Print_Titles" localSheetId="57">見積詳細TMP!$1:$13</definedName>
    <definedName name="_xlnm.Print_Titles" localSheetId="55">見積詳細情報!$1:$13</definedName>
    <definedName name="_xlnm.Print_Titles" localSheetId="53">見積情報!$1:$13</definedName>
    <definedName name="_xlnm.Print_Titles" localSheetId="54">見積折情報!$1:$13</definedName>
    <definedName name="_xlnm.Print_Titles" localSheetId="31">工数予測情報!$1:$13</definedName>
    <definedName name="_xlnm.Print_Titles" localSheetId="4">項目一覧!$1:$6</definedName>
    <definedName name="_xlnm.Print_Titles" localSheetId="29">再版情報!$1:$13</definedName>
    <definedName name="_xlnm.Print_Titles" localSheetId="19">作業マスタ!$1:$13</definedName>
    <definedName name="_xlnm.Print_Titles" localSheetId="12">'社員マスタ '!$1:$13</definedName>
    <definedName name="_xlnm.Print_Titles" localSheetId="16">社員利用権マスタ!$1:$13</definedName>
    <definedName name="_xlnm.Print_Titles" localSheetId="21">取引先請求部署!$1:$13</definedName>
    <definedName name="_xlnm.Print_Titles" localSheetId="20">取引先補助マスタ!$1:$13</definedName>
    <definedName name="_xlnm.Print_Titles" localSheetId="41">受注管理番号採番情報!$1:$13</definedName>
    <definedName name="_xlnm.Print_Titles" localSheetId="9">受注情報!$1:$13</definedName>
    <definedName name="_xlnm.Print_Titles" localSheetId="27">受注製本情報!$1:$13</definedName>
    <definedName name="_xlnm.Print_Titles" localSheetId="34">修正履歴情報!$1:$13</definedName>
    <definedName name="_xlnm.Print_Titles" localSheetId="50">出荷詳細情報!$1:$13</definedName>
    <definedName name="_xlnm.Print_Titles" localSheetId="49">出荷情報!$1:$13</definedName>
    <definedName name="_xlnm.Print_Titles" localSheetId="36">出校確認作業情報!$1:$13</definedName>
    <definedName name="_xlnm.Print_Titles" localSheetId="35">出校作業進捗情報!$1:$13</definedName>
    <definedName name="_xlnm.Print_Titles" localSheetId="13">商品マスタ!$1:$13</definedName>
    <definedName name="_xlnm.Print_Titles" localSheetId="14">商品製本マスタ!$1:$13</definedName>
    <definedName name="_xlnm.Print_Titles" localSheetId="25">承認権制御!$1:$13</definedName>
    <definedName name="_xlnm.Print_Titles" localSheetId="48">製版・印刷実績進捗情報!$1:$13</definedName>
    <definedName name="_xlnm.Print_Titles" localSheetId="38">責了後確認作業情報!$1:$13</definedName>
    <definedName name="_xlnm.Print_Titles" localSheetId="37">責了後作業進捗情報!$1:$13</definedName>
    <definedName name="_xlnm.Print_Titles" localSheetId="33">責了詳細情報!$1:$13</definedName>
    <definedName name="_xlnm.Print_Titles" localSheetId="32">責了情報!$1:$13</definedName>
    <definedName name="_xlnm.Print_Titles" localSheetId="10">折情報!$1:$13</definedName>
    <definedName name="_xlnm.Print_Titles" localSheetId="11">折製本情報!$1:$13</definedName>
    <definedName name="_xlnm.Print_Titles" localSheetId="28">折頁情報!$1:$13</definedName>
    <definedName name="_xlnm.Print_Titles" localSheetId="46">台割帳票表示用ドロップ頁一時情報!$1:$13</definedName>
    <definedName name="_xlnm.Print_Titles" localSheetId="45">台割帳票表示用一時情報!$1:$13</definedName>
    <definedName name="_xlnm.Print_Titles" localSheetId="47">台割帳票表示用加工品・特殊頁一時情報!$1:$13</definedName>
    <definedName name="_xlnm.Print_Titles" localSheetId="44">台割帳票用折頁一時情報!$1:$13</definedName>
    <definedName name="_xlnm.Print_Titles" localSheetId="42">台割入力用折頁一時情報!$1:$13</definedName>
    <definedName name="_xlnm.Print_Titles" localSheetId="43">台割入力用頁一時情報!$1:$13</definedName>
    <definedName name="_xlnm.Print_Titles" localSheetId="24">年度別採番テーブル!$1:$13</definedName>
    <definedName name="_xlnm.Print_Titles" localSheetId="40">排他用一時情報!$1:$13</definedName>
    <definedName name="_xlnm.Print_Titles" localSheetId="26">汎用マスタ!$1:$13</definedName>
    <definedName name="_xlnm.Print_Titles" localSheetId="15">部門マスタ!$1:$13</definedName>
    <definedName name="_xlnm.Print_Titles" localSheetId="22">用紙マスタ!$1:$13</definedName>
    <definedName name="_xlnm.Print_Titles" localSheetId="17">利用権マスタ!$1:$13</definedName>
    <definedName name="temp" localSheetId="7">#REF!</definedName>
    <definedName name="temp" localSheetId="8">#REF!</definedName>
    <definedName name="temp">#REF!</definedName>
    <definedName name="TKYKMST_new" localSheetId="8">#REF!</definedName>
    <definedName name="TKYKMST_new">#REF!</definedName>
    <definedName name="Z_831AC030_5784_411F_85FD_8CBD2A6094AC_.wvu.PrintTitles" localSheetId="6" hidden="1">defaultマスタ!$1:$13</definedName>
    <definedName name="Z_831AC030_5784_411F_85FD_8CBD2A6094AC_.wvu.PrintTitles" localSheetId="18" hidden="1">アプリケーションマスタ!$1:$13</definedName>
    <definedName name="Z_831AC030_5784_411F_85FD_8CBD2A6094AC_.wvu.PrintTitles" localSheetId="62" hidden="1">インキ!$1:$13</definedName>
    <definedName name="Z_831AC030_5784_411F_85FD_8CBD2A6094AC_.wvu.PrintTitles" localSheetId="63" hidden="1">サブシステムマスタ!$1:$13</definedName>
    <definedName name="Z_831AC030_5784_411F_85FD_8CBD2A6094AC_.wvu.PrintTitles" localSheetId="7" hidden="1">スケジュール情報20170316追加!$1:$13</definedName>
    <definedName name="Z_831AC030_5784_411F_85FD_8CBD2A6094AC_.wvu.PrintTitles" localSheetId="30" hidden="1">テーマ情報!$1:$13</definedName>
    <definedName name="Z_831AC030_5784_411F_85FD_8CBD2A6094AC_.wvu.PrintTitles" localSheetId="39" hidden="1">ログイン管理情報!$1:$13</definedName>
    <definedName name="Z_831AC030_5784_411F_85FD_8CBD2A6094AC_.wvu.PrintTitles" localSheetId="59" hidden="1">印刷作業!$1:$13</definedName>
    <definedName name="Z_831AC030_5784_411F_85FD_8CBD2A6094AC_.wvu.PrintTitles" localSheetId="60" hidden="1">印刷作業ロス!$1:$13</definedName>
    <definedName name="Z_831AC030_5784_411F_85FD_8CBD2A6094AC_.wvu.PrintTitles" localSheetId="58" hidden="1">印刷実績!$1:$13</definedName>
    <definedName name="Z_831AC030_5784_411F_85FD_8CBD2A6094AC_.wvu.PrintTitles" localSheetId="61" hidden="1">印刷停止!$1:$13</definedName>
    <definedName name="Z_831AC030_5784_411F_85FD_8CBD2A6094AC_.wvu.PrintTitles" localSheetId="52" hidden="1">外注詳細情報!$1:$13</definedName>
    <definedName name="Z_831AC030_5784_411F_85FD_8CBD2A6094AC_.wvu.PrintTitles" localSheetId="51" hidden="1">外注情報!$1:$13</definedName>
    <definedName name="Z_831AC030_5784_411F_85FD_8CBD2A6094AC_.wvu.PrintTitles" localSheetId="23" hidden="1">機械マスタ!$1:$13</definedName>
    <definedName name="Z_831AC030_5784_411F_85FD_8CBD2A6094AC_.wvu.PrintTitles" localSheetId="8" hidden="1">休日情報20170316追加!$1:$13</definedName>
    <definedName name="Z_831AC030_5784_411F_85FD_8CBD2A6094AC_.wvu.PrintTitles" localSheetId="56" hidden="1">見積書_TMP!$1:$13</definedName>
    <definedName name="Z_831AC030_5784_411F_85FD_8CBD2A6094AC_.wvu.PrintTitles" localSheetId="57" hidden="1">見積詳細TMP!$1:$13</definedName>
    <definedName name="Z_831AC030_5784_411F_85FD_8CBD2A6094AC_.wvu.PrintTitles" localSheetId="55" hidden="1">見積詳細情報!$1:$13</definedName>
    <definedName name="Z_831AC030_5784_411F_85FD_8CBD2A6094AC_.wvu.PrintTitles" localSheetId="53" hidden="1">見積情報!$1:$13</definedName>
    <definedName name="Z_831AC030_5784_411F_85FD_8CBD2A6094AC_.wvu.PrintTitles" localSheetId="54" hidden="1">見積折情報!$1:$13</definedName>
    <definedName name="Z_831AC030_5784_411F_85FD_8CBD2A6094AC_.wvu.PrintTitles" localSheetId="31" hidden="1">工数予測情報!$1:$13</definedName>
    <definedName name="Z_831AC030_5784_411F_85FD_8CBD2A6094AC_.wvu.PrintTitles" localSheetId="4" hidden="1">項目一覧!#REF!</definedName>
    <definedName name="Z_831AC030_5784_411F_85FD_8CBD2A6094AC_.wvu.PrintTitles" localSheetId="29" hidden="1">再版情報!$1:$13</definedName>
    <definedName name="Z_831AC030_5784_411F_85FD_8CBD2A6094AC_.wvu.PrintTitles" localSheetId="19" hidden="1">作業マスタ!$1:$13</definedName>
    <definedName name="Z_831AC030_5784_411F_85FD_8CBD2A6094AC_.wvu.PrintTitles" localSheetId="12" hidden="1">'社員マスタ '!$1:$13</definedName>
    <definedName name="Z_831AC030_5784_411F_85FD_8CBD2A6094AC_.wvu.PrintTitles" localSheetId="16" hidden="1">社員利用権マスタ!$1:$13</definedName>
    <definedName name="Z_831AC030_5784_411F_85FD_8CBD2A6094AC_.wvu.PrintTitles" localSheetId="21" hidden="1">取引先請求部署!$1:$13</definedName>
    <definedName name="Z_831AC030_5784_411F_85FD_8CBD2A6094AC_.wvu.PrintTitles" localSheetId="20" hidden="1">取引先補助マスタ!$1:$13</definedName>
    <definedName name="Z_831AC030_5784_411F_85FD_8CBD2A6094AC_.wvu.PrintTitles" localSheetId="41" hidden="1">受注管理番号採番情報!$1:$13</definedName>
    <definedName name="Z_831AC030_5784_411F_85FD_8CBD2A6094AC_.wvu.PrintTitles" localSheetId="9" hidden="1">受注情報!$1:$13</definedName>
    <definedName name="Z_831AC030_5784_411F_85FD_8CBD2A6094AC_.wvu.PrintTitles" localSheetId="27" hidden="1">受注製本情報!$1:$13</definedName>
    <definedName name="Z_831AC030_5784_411F_85FD_8CBD2A6094AC_.wvu.PrintTitles" localSheetId="34" hidden="1">修正履歴情報!$1:$13</definedName>
    <definedName name="Z_831AC030_5784_411F_85FD_8CBD2A6094AC_.wvu.PrintTitles" localSheetId="50" hidden="1">出荷詳細情報!$1:$13</definedName>
    <definedName name="Z_831AC030_5784_411F_85FD_8CBD2A6094AC_.wvu.PrintTitles" localSheetId="49" hidden="1">出荷情報!$1:$13</definedName>
    <definedName name="Z_831AC030_5784_411F_85FD_8CBD2A6094AC_.wvu.PrintTitles" localSheetId="36" hidden="1">出校確認作業情報!$1:$13</definedName>
    <definedName name="Z_831AC030_5784_411F_85FD_8CBD2A6094AC_.wvu.PrintTitles" localSheetId="35" hidden="1">出校作業進捗情報!$1:$13</definedName>
    <definedName name="Z_831AC030_5784_411F_85FD_8CBD2A6094AC_.wvu.PrintTitles" localSheetId="13" hidden="1">商品マスタ!$1:$13</definedName>
    <definedName name="Z_831AC030_5784_411F_85FD_8CBD2A6094AC_.wvu.PrintTitles" localSheetId="14" hidden="1">商品製本マスタ!$1:$13</definedName>
    <definedName name="Z_831AC030_5784_411F_85FD_8CBD2A6094AC_.wvu.PrintTitles" localSheetId="25" hidden="1">承認権制御!$1:$13</definedName>
    <definedName name="Z_831AC030_5784_411F_85FD_8CBD2A6094AC_.wvu.PrintTitles" localSheetId="48" hidden="1">製版・印刷実績進捗情報!$1:$13</definedName>
    <definedName name="Z_831AC030_5784_411F_85FD_8CBD2A6094AC_.wvu.PrintTitles" localSheetId="38" hidden="1">責了後確認作業情報!$1:$13</definedName>
    <definedName name="Z_831AC030_5784_411F_85FD_8CBD2A6094AC_.wvu.PrintTitles" localSheetId="37" hidden="1">責了後作業進捗情報!$1:$13</definedName>
    <definedName name="Z_831AC030_5784_411F_85FD_8CBD2A6094AC_.wvu.PrintTitles" localSheetId="33" hidden="1">責了詳細情報!$1:$13</definedName>
    <definedName name="Z_831AC030_5784_411F_85FD_8CBD2A6094AC_.wvu.PrintTitles" localSheetId="32" hidden="1">責了情報!$1:$13</definedName>
    <definedName name="Z_831AC030_5784_411F_85FD_8CBD2A6094AC_.wvu.PrintTitles" localSheetId="10" hidden="1">折情報!$1:$13</definedName>
    <definedName name="Z_831AC030_5784_411F_85FD_8CBD2A6094AC_.wvu.PrintTitles" localSheetId="11" hidden="1">折製本情報!$1:$13</definedName>
    <definedName name="Z_831AC030_5784_411F_85FD_8CBD2A6094AC_.wvu.PrintTitles" localSheetId="28" hidden="1">折頁情報!$1:$13</definedName>
    <definedName name="Z_831AC030_5784_411F_85FD_8CBD2A6094AC_.wvu.PrintTitles" localSheetId="46" hidden="1">台割帳票表示用ドロップ頁一時情報!$1:$13</definedName>
    <definedName name="Z_831AC030_5784_411F_85FD_8CBD2A6094AC_.wvu.PrintTitles" localSheetId="45" hidden="1">台割帳票表示用一時情報!$1:$13</definedName>
    <definedName name="Z_831AC030_5784_411F_85FD_8CBD2A6094AC_.wvu.PrintTitles" localSheetId="47" hidden="1">台割帳票表示用加工品・特殊頁一時情報!$1:$13</definedName>
    <definedName name="Z_831AC030_5784_411F_85FD_8CBD2A6094AC_.wvu.PrintTitles" localSheetId="44" hidden="1">台割帳票用折頁一時情報!$1:$13</definedName>
    <definedName name="Z_831AC030_5784_411F_85FD_8CBD2A6094AC_.wvu.PrintTitles" localSheetId="42" hidden="1">台割入力用折頁一時情報!$1:$13</definedName>
    <definedName name="Z_831AC030_5784_411F_85FD_8CBD2A6094AC_.wvu.PrintTitles" localSheetId="43" hidden="1">台割入力用頁一時情報!$1:$13</definedName>
    <definedName name="Z_831AC030_5784_411F_85FD_8CBD2A6094AC_.wvu.PrintTitles" localSheetId="24" hidden="1">年度別採番テーブル!$1:$13</definedName>
    <definedName name="Z_831AC030_5784_411F_85FD_8CBD2A6094AC_.wvu.PrintTitles" localSheetId="40" hidden="1">排他用一時情報!$1:$13</definedName>
    <definedName name="Z_831AC030_5784_411F_85FD_8CBD2A6094AC_.wvu.PrintTitles" localSheetId="26" hidden="1">汎用マスタ!$1:$13</definedName>
    <definedName name="Z_831AC030_5784_411F_85FD_8CBD2A6094AC_.wvu.PrintTitles" localSheetId="15" hidden="1">部門マスタ!$1:$13</definedName>
    <definedName name="Z_831AC030_5784_411F_85FD_8CBD2A6094AC_.wvu.PrintTitles" localSheetId="22" hidden="1">用紙マスタ!$1:$13</definedName>
    <definedName name="Z_831AC030_5784_411F_85FD_8CBD2A6094AC_.wvu.PrintTitles" localSheetId="17" hidden="1">利用権マスタ!$1:$13</definedName>
    <definedName name="インデックス" localSheetId="8">#REF!</definedName>
    <definedName name="インデックス">#REF!</definedName>
    <definedName name="クエリー1" localSheetId="8">#REF!</definedName>
    <definedName name="クエリー1">#REF!</definedName>
    <definedName name="クエリー2" localSheetId="8">#REF!</definedName>
    <definedName name="クエリー2">#REF!</definedName>
    <definedName name="テーブル定義名" localSheetId="8">#REF!</definedName>
    <definedName name="テーブル定義名">#REF!</definedName>
    <definedName name="テーブル名" localSheetId="8">#REF!</definedName>
    <definedName name="テーブル名">#REF!</definedName>
    <definedName name="一意" localSheetId="8">#REF!</definedName>
    <definedName name="一意">#REF!</definedName>
    <definedName name="窪田" localSheetId="7">#REF!</definedName>
    <definedName name="窪田" localSheetId="8">#REF!</definedName>
    <definedName name="窪田">#REF!</definedName>
    <definedName name="桁数" localSheetId="8">#REF!</definedName>
    <definedName name="桁数">#REF!</definedName>
    <definedName name="戸田" localSheetId="7">#REF!</definedName>
    <definedName name="戸田" localSheetId="8">#REF!</definedName>
    <definedName name="戸田">#REF!</definedName>
    <definedName name="項目名" localSheetId="8">#REF!</definedName>
    <definedName name="項目名">#REF!</definedName>
    <definedName name="属性" localSheetId="8">#REF!</definedName>
    <definedName name="属性">#REF!</definedName>
    <definedName name="定義名" localSheetId="8">#REF!</definedName>
    <definedName name="定義名">#REF!</definedName>
    <definedName name="備考" localSheetId="8">#REF!</definedName>
    <definedName name="備考">#REF!</definedName>
  </definedNames>
  <calcPr calcId="152511"/>
  <customWorkbookViews>
    <customWorkbookView name="  - 個人用ビュー" guid="{831AC030-5784-411F-85FD-8CBD2A6094AC}" mergeInterval="0" personalView="1" maximized="1" windowWidth="1146" windowHeight="660" tabRatio="920" activeSheetId="1"/>
  </customWorkbookViews>
</workbook>
</file>

<file path=xl/calcChain.xml><?xml version="1.0" encoding="utf-8"?>
<calcChain xmlns="http://schemas.openxmlformats.org/spreadsheetml/2006/main">
  <c r="Q100" i="46" l="1"/>
  <c r="U100" i="46"/>
  <c r="J100" i="46"/>
  <c r="A100" i="46"/>
  <c r="B633" i="51"/>
  <c r="B630" i="51" l="1"/>
  <c r="B631" i="51"/>
  <c r="B632" i="51"/>
  <c r="AQ26" i="117"/>
  <c r="A26" i="117"/>
  <c r="AQ25" i="117"/>
  <c r="A25" i="117"/>
  <c r="AQ24" i="117"/>
  <c r="A24" i="117"/>
  <c r="U23" i="117"/>
  <c r="Q23" i="117"/>
  <c r="J23" i="117"/>
  <c r="A23" i="117"/>
  <c r="U22" i="117"/>
  <c r="Q22" i="117"/>
  <c r="J22" i="117"/>
  <c r="A22" i="117"/>
  <c r="U21" i="117"/>
  <c r="Q21" i="117"/>
  <c r="AQ21" i="117" s="1"/>
  <c r="J21" i="117"/>
  <c r="A21" i="117"/>
  <c r="U20" i="117"/>
  <c r="Q20" i="117"/>
  <c r="J20" i="117"/>
  <c r="A20" i="117"/>
  <c r="U19" i="117"/>
  <c r="Q19" i="117"/>
  <c r="J19" i="117"/>
  <c r="A19" i="117"/>
  <c r="U18" i="117"/>
  <c r="Q18" i="117"/>
  <c r="AQ18" i="117" s="1"/>
  <c r="J18" i="117"/>
  <c r="A18" i="117"/>
  <c r="U17" i="117"/>
  <c r="Q17" i="117"/>
  <c r="J17" i="117"/>
  <c r="A17" i="117"/>
  <c r="U16" i="117"/>
  <c r="Q16" i="117"/>
  <c r="J16" i="117"/>
  <c r="A16" i="117"/>
  <c r="U15" i="117"/>
  <c r="Q15" i="117"/>
  <c r="J15" i="117"/>
  <c r="A15" i="117"/>
  <c r="U14" i="117"/>
  <c r="Q14" i="117"/>
  <c r="J14" i="117"/>
  <c r="A14" i="117"/>
  <c r="AQ23" i="117" l="1"/>
  <c r="AQ15" i="117"/>
  <c r="AQ16" i="117"/>
  <c r="AQ22" i="117"/>
  <c r="AQ17" i="117"/>
  <c r="AQ19" i="117"/>
  <c r="AQ20" i="117"/>
  <c r="AQ14" i="117"/>
  <c r="B629" i="51"/>
  <c r="U27" i="64"/>
  <c r="Q27" i="64"/>
  <c r="J27" i="64"/>
  <c r="A27" i="64"/>
  <c r="U26" i="64"/>
  <c r="Q26" i="64"/>
  <c r="J26" i="64"/>
  <c r="A26" i="64"/>
  <c r="B627" i="51"/>
  <c r="B628" i="51"/>
  <c r="B626" i="51"/>
  <c r="B625" i="51"/>
  <c r="B624" i="51"/>
  <c r="B623" i="51"/>
  <c r="B622" i="51"/>
  <c r="B621" i="51"/>
  <c r="B620" i="51"/>
  <c r="B618" i="51"/>
  <c r="B619" i="51"/>
  <c r="B617" i="51"/>
  <c r="M8" i="117" l="1"/>
  <c r="I10" i="117" s="1"/>
  <c r="AQ29" i="115"/>
  <c r="A29" i="115"/>
  <c r="AQ28" i="115"/>
  <c r="A28" i="115"/>
  <c r="AQ27" i="115"/>
  <c r="A27" i="115"/>
  <c r="Q26" i="115"/>
  <c r="A26" i="115"/>
  <c r="A25" i="115"/>
  <c r="Q24" i="115"/>
  <c r="AQ24" i="115" s="1"/>
  <c r="A24" i="115"/>
  <c r="A23" i="115"/>
  <c r="Q22" i="115"/>
  <c r="A22" i="115"/>
  <c r="A21" i="115"/>
  <c r="A20" i="115"/>
  <c r="A19" i="115"/>
  <c r="A18" i="115"/>
  <c r="J17" i="115"/>
  <c r="A17" i="115"/>
  <c r="A16" i="115"/>
  <c r="A15" i="115"/>
  <c r="A14" i="115"/>
  <c r="B615" i="51"/>
  <c r="B616" i="51"/>
  <c r="B612" i="51"/>
  <c r="B613" i="51"/>
  <c r="B614" i="51"/>
  <c r="B609" i="51"/>
  <c r="B610" i="51"/>
  <c r="B611" i="51"/>
  <c r="A609" i="51"/>
  <c r="A610" i="51"/>
  <c r="A611" i="51"/>
  <c r="A44" i="58"/>
  <c r="A43" i="58"/>
  <c r="A42" i="58"/>
  <c r="A41" i="58"/>
  <c r="A48" i="58"/>
  <c r="A47" i="58"/>
  <c r="A46" i="58"/>
  <c r="AQ50" i="58"/>
  <c r="AQ49" i="58"/>
  <c r="A28" i="58"/>
  <c r="A26" i="58"/>
  <c r="A30" i="58"/>
  <c r="A29" i="58"/>
  <c r="A31" i="58"/>
  <c r="A32" i="58"/>
  <c r="A38" i="58"/>
  <c r="A37" i="58"/>
  <c r="A36" i="58"/>
  <c r="A35" i="58"/>
  <c r="A34" i="58"/>
  <c r="A33" i="58"/>
  <c r="A50" i="58"/>
  <c r="A49" i="58"/>
  <c r="A45" i="58"/>
  <c r="A40" i="58"/>
  <c r="A39" i="58"/>
  <c r="A15" i="58"/>
  <c r="A14" i="58"/>
  <c r="A16" i="58"/>
  <c r="A17" i="58"/>
  <c r="A18" i="58"/>
  <c r="A19" i="58"/>
  <c r="A20" i="58"/>
  <c r="A21" i="58"/>
  <c r="A22" i="58"/>
  <c r="A23" i="58"/>
  <c r="A24" i="58"/>
  <c r="A25" i="58"/>
  <c r="A27" i="58"/>
  <c r="B7" i="51"/>
  <c r="U48" i="58" s="1"/>
  <c r="B8" i="51"/>
  <c r="B9" i="51"/>
  <c r="B10" i="51"/>
  <c r="B11" i="51"/>
  <c r="B12" i="51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B30" i="51"/>
  <c r="B31" i="51"/>
  <c r="B32" i="51"/>
  <c r="B33" i="51"/>
  <c r="B34" i="51"/>
  <c r="B35" i="51"/>
  <c r="B36" i="51"/>
  <c r="B37" i="51"/>
  <c r="B38" i="51"/>
  <c r="B39" i="51"/>
  <c r="B40" i="51"/>
  <c r="B41" i="51"/>
  <c r="B42" i="51"/>
  <c r="B43" i="51"/>
  <c r="B44" i="51"/>
  <c r="B45" i="51"/>
  <c r="B46" i="51"/>
  <c r="B47" i="51"/>
  <c r="B48" i="51"/>
  <c r="B49" i="51"/>
  <c r="B50" i="51"/>
  <c r="B51" i="51"/>
  <c r="B52" i="51"/>
  <c r="B53" i="51"/>
  <c r="B54" i="51"/>
  <c r="B55" i="51"/>
  <c r="B56" i="51"/>
  <c r="B57" i="51"/>
  <c r="B58" i="51"/>
  <c r="B59" i="51"/>
  <c r="B60" i="51"/>
  <c r="B61" i="51"/>
  <c r="B62" i="51"/>
  <c r="B63" i="51"/>
  <c r="B64" i="51"/>
  <c r="B65" i="51"/>
  <c r="B66" i="51"/>
  <c r="B67" i="51"/>
  <c r="B68" i="51"/>
  <c r="B69" i="51"/>
  <c r="B70" i="51"/>
  <c r="B71" i="51"/>
  <c r="B72" i="51"/>
  <c r="B73" i="51"/>
  <c r="B74" i="51"/>
  <c r="B75" i="51"/>
  <c r="B76" i="51"/>
  <c r="B77" i="51"/>
  <c r="B78" i="51"/>
  <c r="B79" i="51"/>
  <c r="B80" i="51"/>
  <c r="B81" i="51"/>
  <c r="B82" i="51"/>
  <c r="B83" i="51"/>
  <c r="B84" i="51"/>
  <c r="B85" i="51"/>
  <c r="B86" i="51"/>
  <c r="B87" i="51"/>
  <c r="B88" i="51"/>
  <c r="B89" i="51"/>
  <c r="B90" i="51"/>
  <c r="B91" i="51"/>
  <c r="B92" i="51"/>
  <c r="B93" i="51"/>
  <c r="B94" i="51"/>
  <c r="B95" i="51"/>
  <c r="B96" i="51"/>
  <c r="B97" i="51"/>
  <c r="B98" i="51"/>
  <c r="B99" i="51"/>
  <c r="B100" i="51"/>
  <c r="B101" i="51"/>
  <c r="B102" i="51"/>
  <c r="B103" i="51"/>
  <c r="B104" i="51"/>
  <c r="B105" i="51"/>
  <c r="B106" i="51"/>
  <c r="B107" i="51"/>
  <c r="B108" i="51"/>
  <c r="B109" i="51"/>
  <c r="B110" i="51"/>
  <c r="B111" i="51"/>
  <c r="B112" i="51"/>
  <c r="B113" i="51"/>
  <c r="B114" i="51"/>
  <c r="B115" i="51"/>
  <c r="B116" i="51"/>
  <c r="B117" i="51"/>
  <c r="B118" i="51"/>
  <c r="B119" i="51"/>
  <c r="B120" i="51"/>
  <c r="B121" i="51"/>
  <c r="B122" i="51"/>
  <c r="B123" i="51"/>
  <c r="B124" i="51"/>
  <c r="B125" i="51"/>
  <c r="B126" i="51"/>
  <c r="B127" i="51"/>
  <c r="B128" i="51"/>
  <c r="B129" i="51"/>
  <c r="B130" i="51"/>
  <c r="B131" i="51"/>
  <c r="B132" i="51"/>
  <c r="B133" i="51"/>
  <c r="B134" i="51"/>
  <c r="B135" i="51"/>
  <c r="B136" i="51"/>
  <c r="B137" i="51"/>
  <c r="B138" i="51"/>
  <c r="B139" i="51"/>
  <c r="B140" i="51"/>
  <c r="B141" i="51"/>
  <c r="B142" i="51"/>
  <c r="B143" i="51"/>
  <c r="B144" i="51"/>
  <c r="B145" i="51"/>
  <c r="B146" i="51"/>
  <c r="B147" i="51"/>
  <c r="B148" i="51"/>
  <c r="B149" i="51"/>
  <c r="B150" i="51"/>
  <c r="B151" i="51"/>
  <c r="B152" i="51"/>
  <c r="B153" i="51"/>
  <c r="B154" i="51"/>
  <c r="B155" i="51"/>
  <c r="B156" i="51"/>
  <c r="B157" i="51"/>
  <c r="B158" i="51"/>
  <c r="B159" i="51"/>
  <c r="B160" i="51"/>
  <c r="B161" i="51"/>
  <c r="B162" i="51"/>
  <c r="B163" i="51"/>
  <c r="B164" i="51"/>
  <c r="B165" i="51"/>
  <c r="B166" i="51"/>
  <c r="B167" i="51"/>
  <c r="B168" i="51"/>
  <c r="B169" i="51"/>
  <c r="B170" i="51"/>
  <c r="B171" i="51"/>
  <c r="B172" i="51"/>
  <c r="B173" i="51"/>
  <c r="B174" i="51"/>
  <c r="B175" i="51"/>
  <c r="B176" i="51"/>
  <c r="B177" i="51"/>
  <c r="B178" i="51"/>
  <c r="B179" i="51"/>
  <c r="B180" i="51"/>
  <c r="B181" i="51"/>
  <c r="B182" i="51"/>
  <c r="B183" i="51"/>
  <c r="B184" i="51"/>
  <c r="B185" i="51"/>
  <c r="B186" i="51"/>
  <c r="B187" i="51"/>
  <c r="B188" i="51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B201" i="51"/>
  <c r="B202" i="51"/>
  <c r="B203" i="51"/>
  <c r="B204" i="51"/>
  <c r="B205" i="51"/>
  <c r="B206" i="51"/>
  <c r="B207" i="51"/>
  <c r="B208" i="51"/>
  <c r="B209" i="51"/>
  <c r="B210" i="51"/>
  <c r="B211" i="51"/>
  <c r="B212" i="51"/>
  <c r="B213" i="51"/>
  <c r="B214" i="51"/>
  <c r="B215" i="51"/>
  <c r="B216" i="51"/>
  <c r="B217" i="51"/>
  <c r="B218" i="51"/>
  <c r="B219" i="51"/>
  <c r="B220" i="51"/>
  <c r="B221" i="51"/>
  <c r="B222" i="51"/>
  <c r="B223" i="51"/>
  <c r="B224" i="51"/>
  <c r="B225" i="51"/>
  <c r="B226" i="51"/>
  <c r="B227" i="51"/>
  <c r="B228" i="51"/>
  <c r="B229" i="51"/>
  <c r="B230" i="51"/>
  <c r="B231" i="51"/>
  <c r="B232" i="51"/>
  <c r="B233" i="51"/>
  <c r="B234" i="51"/>
  <c r="B235" i="51"/>
  <c r="B236" i="51"/>
  <c r="B237" i="51"/>
  <c r="B238" i="51"/>
  <c r="B239" i="51"/>
  <c r="B240" i="51"/>
  <c r="B241" i="51"/>
  <c r="B242" i="51"/>
  <c r="B243" i="51"/>
  <c r="B244" i="51"/>
  <c r="B245" i="51"/>
  <c r="B246" i="51"/>
  <c r="B247" i="51"/>
  <c r="B248" i="51"/>
  <c r="B249" i="51"/>
  <c r="B250" i="51"/>
  <c r="B251" i="51"/>
  <c r="B252" i="51"/>
  <c r="B253" i="51"/>
  <c r="B254" i="51"/>
  <c r="B255" i="51"/>
  <c r="B256" i="51"/>
  <c r="B257" i="51"/>
  <c r="B258" i="51"/>
  <c r="B259" i="51"/>
  <c r="B260" i="51"/>
  <c r="B261" i="51"/>
  <c r="B262" i="51"/>
  <c r="B263" i="51"/>
  <c r="B264" i="51"/>
  <c r="B265" i="51"/>
  <c r="B266" i="51"/>
  <c r="B267" i="51"/>
  <c r="B268" i="51"/>
  <c r="B269" i="51"/>
  <c r="B270" i="51"/>
  <c r="B271" i="51"/>
  <c r="B272" i="51"/>
  <c r="B273" i="51"/>
  <c r="B274" i="51"/>
  <c r="B275" i="51"/>
  <c r="B276" i="51"/>
  <c r="B277" i="51"/>
  <c r="B278" i="51"/>
  <c r="B279" i="51"/>
  <c r="B280" i="51"/>
  <c r="B281" i="51"/>
  <c r="B282" i="51"/>
  <c r="B283" i="51"/>
  <c r="B284" i="51"/>
  <c r="B285" i="51"/>
  <c r="B286" i="51"/>
  <c r="B287" i="51"/>
  <c r="B288" i="51"/>
  <c r="B289" i="51"/>
  <c r="B290" i="51"/>
  <c r="B291" i="51"/>
  <c r="B292" i="51"/>
  <c r="B293" i="51"/>
  <c r="B294" i="51"/>
  <c r="B295" i="51"/>
  <c r="B296" i="51"/>
  <c r="B297" i="51"/>
  <c r="B298" i="51"/>
  <c r="B299" i="51"/>
  <c r="B300" i="51"/>
  <c r="B301" i="51"/>
  <c r="B302" i="51"/>
  <c r="B303" i="51"/>
  <c r="B304" i="51"/>
  <c r="B305" i="51"/>
  <c r="B306" i="51"/>
  <c r="B307" i="51"/>
  <c r="B308" i="51"/>
  <c r="B309" i="51"/>
  <c r="B310" i="51"/>
  <c r="B311" i="51"/>
  <c r="B312" i="51"/>
  <c r="B313" i="51"/>
  <c r="B314" i="51"/>
  <c r="B315" i="51"/>
  <c r="B316" i="51"/>
  <c r="B317" i="51"/>
  <c r="B318" i="51"/>
  <c r="B319" i="51"/>
  <c r="B320" i="51"/>
  <c r="B321" i="51"/>
  <c r="B322" i="51"/>
  <c r="B323" i="51"/>
  <c r="B324" i="51"/>
  <c r="B325" i="51"/>
  <c r="B326" i="51"/>
  <c r="B327" i="51"/>
  <c r="B328" i="51"/>
  <c r="B329" i="51"/>
  <c r="B330" i="51"/>
  <c r="B331" i="51"/>
  <c r="B332" i="51"/>
  <c r="B333" i="51"/>
  <c r="B334" i="51"/>
  <c r="B335" i="51"/>
  <c r="B336" i="51"/>
  <c r="B337" i="51"/>
  <c r="B338" i="51"/>
  <c r="B339" i="51"/>
  <c r="B340" i="51"/>
  <c r="B341" i="51"/>
  <c r="B342" i="51"/>
  <c r="B343" i="51"/>
  <c r="B344" i="51"/>
  <c r="B345" i="51"/>
  <c r="B346" i="51"/>
  <c r="B347" i="51"/>
  <c r="B348" i="51"/>
  <c r="B349" i="51"/>
  <c r="B350" i="51"/>
  <c r="B351" i="51"/>
  <c r="B352" i="51"/>
  <c r="B353" i="51"/>
  <c r="B354" i="51"/>
  <c r="B355" i="51"/>
  <c r="B356" i="51"/>
  <c r="B357" i="51"/>
  <c r="B358" i="51"/>
  <c r="B359" i="51"/>
  <c r="B360" i="51"/>
  <c r="B361" i="51"/>
  <c r="B362" i="51"/>
  <c r="B363" i="51"/>
  <c r="B364" i="51"/>
  <c r="B365" i="51"/>
  <c r="B366" i="51"/>
  <c r="B367" i="51"/>
  <c r="B368" i="51"/>
  <c r="B369" i="51"/>
  <c r="B370" i="51"/>
  <c r="B371" i="51"/>
  <c r="B372" i="51"/>
  <c r="B373" i="51"/>
  <c r="B374" i="51"/>
  <c r="B375" i="51"/>
  <c r="B376" i="51"/>
  <c r="B377" i="51"/>
  <c r="B378" i="51"/>
  <c r="B379" i="51"/>
  <c r="B380" i="51"/>
  <c r="B381" i="51"/>
  <c r="B382" i="51"/>
  <c r="B383" i="51"/>
  <c r="B384" i="51"/>
  <c r="B385" i="51"/>
  <c r="B386" i="51"/>
  <c r="B387" i="51"/>
  <c r="B388" i="51"/>
  <c r="B389" i="51"/>
  <c r="B390" i="51"/>
  <c r="B391" i="51"/>
  <c r="B392" i="51"/>
  <c r="B393" i="51"/>
  <c r="B394" i="51"/>
  <c r="B395" i="51"/>
  <c r="B396" i="51"/>
  <c r="B397" i="51"/>
  <c r="B398" i="51"/>
  <c r="B399" i="51"/>
  <c r="B400" i="51"/>
  <c r="B401" i="51"/>
  <c r="B402" i="51"/>
  <c r="B403" i="51"/>
  <c r="B404" i="51"/>
  <c r="B405" i="51"/>
  <c r="B406" i="51"/>
  <c r="B407" i="51"/>
  <c r="B408" i="51"/>
  <c r="B409" i="51"/>
  <c r="B410" i="51"/>
  <c r="B411" i="51"/>
  <c r="B412" i="51"/>
  <c r="B413" i="51"/>
  <c r="B414" i="51"/>
  <c r="U44" i="58"/>
  <c r="Q43" i="58"/>
  <c r="J42" i="58"/>
  <c r="Q47" i="58"/>
  <c r="J46" i="58"/>
  <c r="J45" i="58"/>
  <c r="U35" i="58"/>
  <c r="Q33" i="58"/>
  <c r="AQ33" i="58" s="1"/>
  <c r="Q31" i="58"/>
  <c r="Q27" i="58"/>
  <c r="Q25" i="58"/>
  <c r="Q23" i="58"/>
  <c r="Q21" i="58"/>
  <c r="Q19" i="58"/>
  <c r="Q17" i="58"/>
  <c r="Q15" i="58"/>
  <c r="J30" i="58"/>
  <c r="J37" i="58"/>
  <c r="J34" i="58"/>
  <c r="J27" i="58"/>
  <c r="J22" i="58"/>
  <c r="J18" i="58"/>
  <c r="J14" i="58"/>
  <c r="B415" i="51"/>
  <c r="B416" i="51"/>
  <c r="B417" i="51"/>
  <c r="B418" i="51"/>
  <c r="Q29" i="111" s="1"/>
  <c r="B419" i="51"/>
  <c r="B420" i="51"/>
  <c r="B421" i="51"/>
  <c r="B422" i="51"/>
  <c r="B423" i="51"/>
  <c r="B424" i="51"/>
  <c r="B425" i="51"/>
  <c r="B426" i="51"/>
  <c r="B427" i="51"/>
  <c r="B428" i="51"/>
  <c r="B429" i="51"/>
  <c r="B430" i="51"/>
  <c r="B431" i="51"/>
  <c r="B432" i="51"/>
  <c r="B433" i="51"/>
  <c r="B434" i="51"/>
  <c r="B435" i="51"/>
  <c r="B436" i="51"/>
  <c r="B437" i="51"/>
  <c r="B438" i="51"/>
  <c r="B439" i="51"/>
  <c r="B440" i="51"/>
  <c r="B441" i="51"/>
  <c r="B442" i="51"/>
  <c r="B443" i="51"/>
  <c r="B444" i="51"/>
  <c r="B445" i="51"/>
  <c r="B446" i="51"/>
  <c r="B447" i="51"/>
  <c r="B448" i="51"/>
  <c r="B449" i="51"/>
  <c r="B450" i="51"/>
  <c r="B451" i="51"/>
  <c r="B452" i="51"/>
  <c r="B453" i="51"/>
  <c r="B454" i="51"/>
  <c r="B455" i="51"/>
  <c r="B456" i="51"/>
  <c r="B457" i="51"/>
  <c r="B458" i="51"/>
  <c r="B459" i="51"/>
  <c r="B460" i="51"/>
  <c r="B461" i="51"/>
  <c r="B462" i="51"/>
  <c r="B463" i="51"/>
  <c r="B464" i="51"/>
  <c r="B465" i="51"/>
  <c r="B466" i="51"/>
  <c r="B467" i="51"/>
  <c r="B468" i="51"/>
  <c r="B469" i="51"/>
  <c r="B470" i="51"/>
  <c r="B471" i="51"/>
  <c r="B472" i="51"/>
  <c r="B473" i="51"/>
  <c r="B474" i="51"/>
  <c r="B475" i="51"/>
  <c r="B476" i="51"/>
  <c r="B477" i="51"/>
  <c r="B478" i="51"/>
  <c r="B479" i="51"/>
  <c r="B480" i="51"/>
  <c r="B481" i="51"/>
  <c r="B482" i="51"/>
  <c r="B483" i="51"/>
  <c r="B484" i="51"/>
  <c r="B485" i="51"/>
  <c r="B486" i="51"/>
  <c r="B487" i="51"/>
  <c r="B488" i="51"/>
  <c r="B489" i="51"/>
  <c r="B490" i="51"/>
  <c r="B491" i="51"/>
  <c r="B492" i="51"/>
  <c r="B493" i="51"/>
  <c r="B494" i="51"/>
  <c r="B495" i="51"/>
  <c r="B496" i="51"/>
  <c r="B497" i="51"/>
  <c r="B498" i="51"/>
  <c r="B499" i="51"/>
  <c r="B500" i="51"/>
  <c r="B501" i="51"/>
  <c r="B502" i="51"/>
  <c r="B503" i="51"/>
  <c r="B504" i="51"/>
  <c r="B505" i="51"/>
  <c r="B506" i="51"/>
  <c r="B507" i="51"/>
  <c r="B508" i="51"/>
  <c r="B509" i="51"/>
  <c r="B510" i="51"/>
  <c r="B511" i="51"/>
  <c r="B512" i="51"/>
  <c r="B513" i="51"/>
  <c r="B514" i="51"/>
  <c r="B515" i="51"/>
  <c r="B516" i="51"/>
  <c r="B517" i="51"/>
  <c r="B518" i="51"/>
  <c r="B519" i="51"/>
  <c r="B520" i="51"/>
  <c r="B521" i="51"/>
  <c r="B522" i="51"/>
  <c r="B523" i="51"/>
  <c r="B524" i="51"/>
  <c r="B525" i="51"/>
  <c r="B526" i="51"/>
  <c r="B527" i="51"/>
  <c r="B528" i="51"/>
  <c r="B529" i="51"/>
  <c r="B530" i="51"/>
  <c r="B531" i="51"/>
  <c r="B532" i="51"/>
  <c r="B533" i="51"/>
  <c r="B534" i="51"/>
  <c r="B535" i="51"/>
  <c r="B536" i="51"/>
  <c r="B537" i="51"/>
  <c r="B538" i="51"/>
  <c r="B539" i="51"/>
  <c r="B540" i="51"/>
  <c r="B541" i="51"/>
  <c r="B542" i="51"/>
  <c r="B543" i="51"/>
  <c r="B544" i="51"/>
  <c r="B545" i="51"/>
  <c r="B546" i="51"/>
  <c r="B547" i="51"/>
  <c r="B548" i="51"/>
  <c r="B549" i="51"/>
  <c r="B550" i="51"/>
  <c r="B551" i="51"/>
  <c r="B552" i="51"/>
  <c r="B553" i="51"/>
  <c r="B554" i="51"/>
  <c r="B555" i="51"/>
  <c r="B556" i="51"/>
  <c r="B557" i="51"/>
  <c r="B558" i="51"/>
  <c r="B559" i="51"/>
  <c r="B560" i="51"/>
  <c r="B561" i="51"/>
  <c r="B562" i="51"/>
  <c r="B563" i="51"/>
  <c r="B564" i="51"/>
  <c r="B565" i="51"/>
  <c r="B566" i="51"/>
  <c r="B567" i="51"/>
  <c r="B568" i="51"/>
  <c r="B569" i="51"/>
  <c r="B570" i="51"/>
  <c r="B571" i="51"/>
  <c r="B572" i="51"/>
  <c r="B573" i="51"/>
  <c r="J39" i="58"/>
  <c r="A14" i="81"/>
  <c r="A15" i="81"/>
  <c r="A16" i="81"/>
  <c r="A17" i="81"/>
  <c r="A18" i="81"/>
  <c r="A20" i="81"/>
  <c r="A21" i="81"/>
  <c r="A22" i="81"/>
  <c r="A23" i="81"/>
  <c r="A24" i="81"/>
  <c r="A25" i="81"/>
  <c r="A26" i="81"/>
  <c r="U24" i="81"/>
  <c r="U21" i="81"/>
  <c r="J18" i="81"/>
  <c r="J14" i="81"/>
  <c r="U16" i="81"/>
  <c r="U18" i="81"/>
  <c r="U20" i="81"/>
  <c r="Q22" i="81"/>
  <c r="U25" i="81"/>
  <c r="Q14" i="81"/>
  <c r="A35" i="111"/>
  <c r="A34" i="111"/>
  <c r="A33" i="111"/>
  <c r="A32" i="111"/>
  <c r="A31" i="111"/>
  <c r="A30" i="111"/>
  <c r="A28" i="111"/>
  <c r="A27" i="111"/>
  <c r="A29" i="111"/>
  <c r="A26" i="111"/>
  <c r="A25" i="111"/>
  <c r="A24" i="111"/>
  <c r="A23" i="111"/>
  <c r="A22" i="111"/>
  <c r="A21" i="111"/>
  <c r="A20" i="111"/>
  <c r="A19" i="111"/>
  <c r="A18" i="111"/>
  <c r="A17" i="111"/>
  <c r="A14" i="111"/>
  <c r="A15" i="111"/>
  <c r="A16" i="111"/>
  <c r="A36" i="111"/>
  <c r="A37" i="111"/>
  <c r="A38" i="111"/>
  <c r="A39" i="111"/>
  <c r="A40" i="111"/>
  <c r="A41" i="111"/>
  <c r="A42" i="111"/>
  <c r="B574" i="51"/>
  <c r="J15" i="115" s="1"/>
  <c r="B575" i="51"/>
  <c r="B576" i="51"/>
  <c r="B577" i="51"/>
  <c r="B578" i="51"/>
  <c r="B579" i="51"/>
  <c r="B580" i="51"/>
  <c r="B581" i="51"/>
  <c r="B582" i="51"/>
  <c r="B583" i="51"/>
  <c r="B584" i="51"/>
  <c r="B585" i="51"/>
  <c r="B586" i="51"/>
  <c r="B587" i="51"/>
  <c r="B588" i="51"/>
  <c r="B589" i="51"/>
  <c r="B590" i="51"/>
  <c r="B591" i="51"/>
  <c r="B592" i="51"/>
  <c r="B593" i="51"/>
  <c r="B594" i="51"/>
  <c r="B595" i="51"/>
  <c r="B596" i="51"/>
  <c r="B597" i="51"/>
  <c r="B598" i="51"/>
  <c r="Q37" i="111"/>
  <c r="AQ37" i="111" s="1"/>
  <c r="Q39" i="111"/>
  <c r="U42" i="111"/>
  <c r="U37" i="111"/>
  <c r="U40" i="111"/>
  <c r="A14" i="97"/>
  <c r="A15" i="97"/>
  <c r="A16" i="97"/>
  <c r="A17" i="97"/>
  <c r="A18" i="97"/>
  <c r="A19" i="97"/>
  <c r="A20" i="97"/>
  <c r="A21" i="97"/>
  <c r="A22" i="97"/>
  <c r="A23" i="97"/>
  <c r="Q15" i="97"/>
  <c r="Q17" i="97"/>
  <c r="U20" i="97"/>
  <c r="Q22" i="97"/>
  <c r="J14" i="97"/>
  <c r="U18" i="97"/>
  <c r="U21" i="97"/>
  <c r="AQ127" i="49"/>
  <c r="AQ126" i="49"/>
  <c r="AQ125" i="49"/>
  <c r="A113" i="49"/>
  <c r="A124" i="49"/>
  <c r="A123" i="49"/>
  <c r="A122" i="49"/>
  <c r="A121" i="49"/>
  <c r="A120" i="49"/>
  <c r="A119" i="49"/>
  <c r="A22" i="49"/>
  <c r="A117" i="49"/>
  <c r="A116" i="49"/>
  <c r="A115" i="49"/>
  <c r="A114" i="49"/>
  <c r="A108" i="49"/>
  <c r="A107" i="49"/>
  <c r="A106" i="49"/>
  <c r="A105" i="49"/>
  <c r="A104" i="49"/>
  <c r="A103" i="49"/>
  <c r="A102" i="49"/>
  <c r="A101" i="49"/>
  <c r="A100" i="49"/>
  <c r="A99" i="49"/>
  <c r="A98" i="49"/>
  <c r="A97" i="49"/>
  <c r="A96" i="49"/>
  <c r="A95" i="49"/>
  <c r="A94" i="49"/>
  <c r="A93" i="49"/>
  <c r="A92" i="49"/>
  <c r="A79" i="49"/>
  <c r="A78" i="49"/>
  <c r="A77" i="49"/>
  <c r="A76" i="49"/>
  <c r="A75" i="49"/>
  <c r="A74" i="49"/>
  <c r="A73" i="49"/>
  <c r="A72" i="49"/>
  <c r="A112" i="49"/>
  <c r="A111" i="49"/>
  <c r="A110" i="49"/>
  <c r="A109" i="49"/>
  <c r="A90" i="49"/>
  <c r="A91" i="49"/>
  <c r="A89" i="49"/>
  <c r="A38" i="49"/>
  <c r="A39" i="49"/>
  <c r="A88" i="49"/>
  <c r="A87" i="49"/>
  <c r="A86" i="49"/>
  <c r="A85" i="49"/>
  <c r="A84" i="49"/>
  <c r="A83" i="49"/>
  <c r="A82" i="49"/>
  <c r="A81" i="49"/>
  <c r="A80" i="49"/>
  <c r="A118" i="49"/>
  <c r="A127" i="49"/>
  <c r="A126" i="49"/>
  <c r="A125" i="49"/>
  <c r="A71" i="49"/>
  <c r="A70" i="49"/>
  <c r="A69" i="49"/>
  <c r="A68" i="49"/>
  <c r="A67" i="49"/>
  <c r="A66" i="49"/>
  <c r="A65" i="49"/>
  <c r="A64" i="49"/>
  <c r="A63" i="49"/>
  <c r="A62" i="49"/>
  <c r="A61" i="49"/>
  <c r="A60" i="49"/>
  <c r="A59" i="49"/>
  <c r="A58" i="49"/>
  <c r="A57" i="49"/>
  <c r="A56" i="49"/>
  <c r="A55" i="49"/>
  <c r="A54" i="49"/>
  <c r="A53" i="49"/>
  <c r="A15" i="49"/>
  <c r="A14" i="49"/>
  <c r="A36" i="49"/>
  <c r="A35" i="49"/>
  <c r="A34" i="49"/>
  <c r="A52" i="49"/>
  <c r="A51" i="49"/>
  <c r="A50" i="49"/>
  <c r="A49" i="49"/>
  <c r="A48" i="49"/>
  <c r="A47" i="49"/>
  <c r="A46" i="49"/>
  <c r="A45" i="49"/>
  <c r="A44" i="49"/>
  <c r="A43" i="49"/>
  <c r="A42" i="49"/>
  <c r="A41" i="49"/>
  <c r="A40" i="49"/>
  <c r="A16" i="49"/>
  <c r="A17" i="49"/>
  <c r="A18" i="49"/>
  <c r="A19" i="49"/>
  <c r="A20" i="49"/>
  <c r="A21" i="49"/>
  <c r="A23" i="49"/>
  <c r="A24" i="49"/>
  <c r="A25" i="49"/>
  <c r="A26" i="49"/>
  <c r="A27" i="49"/>
  <c r="A28" i="49"/>
  <c r="A29" i="49"/>
  <c r="A30" i="49"/>
  <c r="A31" i="49"/>
  <c r="A32" i="49"/>
  <c r="A33" i="49"/>
  <c r="A37" i="49"/>
  <c r="U124" i="49"/>
  <c r="Q122" i="49"/>
  <c r="AQ122" i="49" s="1"/>
  <c r="Q120" i="49"/>
  <c r="U117" i="49"/>
  <c r="Q115" i="49"/>
  <c r="U112" i="49"/>
  <c r="Q109" i="49"/>
  <c r="AQ109" i="49" s="1"/>
  <c r="Q105" i="49"/>
  <c r="AQ105" i="49" s="1"/>
  <c r="Q101" i="49"/>
  <c r="AQ101" i="49" s="1"/>
  <c r="Q97" i="49"/>
  <c r="AQ97" i="49" s="1"/>
  <c r="Q93" i="49"/>
  <c r="AQ93" i="49" s="1"/>
  <c r="U90" i="49"/>
  <c r="U88" i="49"/>
  <c r="U86" i="49"/>
  <c r="U84" i="49"/>
  <c r="U82" i="49"/>
  <c r="U80" i="49"/>
  <c r="U78" i="49"/>
  <c r="U76" i="49"/>
  <c r="U74" i="49"/>
  <c r="U72" i="49"/>
  <c r="U70" i="49"/>
  <c r="U68" i="49"/>
  <c r="Q66" i="49"/>
  <c r="AQ66" i="49" s="1"/>
  <c r="U64" i="49"/>
  <c r="U63" i="49"/>
  <c r="Q62" i="49"/>
  <c r="AQ62" i="49" s="1"/>
  <c r="Q61" i="49"/>
  <c r="Q60" i="49"/>
  <c r="Q59" i="49"/>
  <c r="U57" i="49"/>
  <c r="U56" i="49"/>
  <c r="U55" i="49"/>
  <c r="U54" i="49"/>
  <c r="U53" i="49"/>
  <c r="U52" i="49"/>
  <c r="U51" i="49"/>
  <c r="U50" i="49"/>
  <c r="U49" i="49"/>
  <c r="U48" i="49"/>
  <c r="U47" i="49"/>
  <c r="U46" i="49"/>
  <c r="U45" i="49"/>
  <c r="U44" i="49"/>
  <c r="U43" i="49"/>
  <c r="U42" i="49"/>
  <c r="U41" i="49"/>
  <c r="U40" i="49"/>
  <c r="U39" i="49"/>
  <c r="U38" i="49"/>
  <c r="U37" i="49"/>
  <c r="U36" i="49"/>
  <c r="U35" i="49"/>
  <c r="U34" i="49"/>
  <c r="U33" i="49"/>
  <c r="U32" i="49"/>
  <c r="U31" i="49"/>
  <c r="U30" i="49"/>
  <c r="U29" i="49"/>
  <c r="U28" i="49"/>
  <c r="U27" i="49"/>
  <c r="U26" i="49"/>
  <c r="U25" i="49"/>
  <c r="U24" i="49"/>
  <c r="Q24" i="49"/>
  <c r="U23" i="49"/>
  <c r="U22" i="49"/>
  <c r="Q22" i="49"/>
  <c r="U21" i="49"/>
  <c r="U20" i="49"/>
  <c r="Q20" i="49"/>
  <c r="U19" i="49"/>
  <c r="U18" i="49"/>
  <c r="Q18" i="49"/>
  <c r="U17" i="49"/>
  <c r="Q16" i="49"/>
  <c r="AQ16" i="49" s="1"/>
  <c r="U15" i="49"/>
  <c r="Q15" i="49"/>
  <c r="J113" i="49"/>
  <c r="J124" i="49"/>
  <c r="J123" i="49"/>
  <c r="J122" i="49"/>
  <c r="J121" i="49"/>
  <c r="J120" i="49"/>
  <c r="J119" i="49"/>
  <c r="J118" i="49"/>
  <c r="J117" i="49"/>
  <c r="J116" i="49"/>
  <c r="J115" i="49"/>
  <c r="U114" i="49"/>
  <c r="J112" i="49"/>
  <c r="U111" i="49"/>
  <c r="J111" i="49"/>
  <c r="J110" i="49"/>
  <c r="U109" i="49"/>
  <c r="J109" i="49"/>
  <c r="J108" i="49"/>
  <c r="U107" i="49"/>
  <c r="J107" i="49"/>
  <c r="J106" i="49"/>
  <c r="U105" i="49"/>
  <c r="J105" i="49"/>
  <c r="J104" i="49"/>
  <c r="U103" i="49"/>
  <c r="J103" i="49"/>
  <c r="J102" i="49"/>
  <c r="U101" i="49"/>
  <c r="J101" i="49"/>
  <c r="J100" i="49"/>
  <c r="U99" i="49"/>
  <c r="J99" i="49"/>
  <c r="J98" i="49"/>
  <c r="U97" i="49"/>
  <c r="J97" i="49"/>
  <c r="J96" i="49"/>
  <c r="U95" i="49"/>
  <c r="J95" i="49"/>
  <c r="J94" i="49"/>
  <c r="U93" i="49"/>
  <c r="J93" i="49"/>
  <c r="J92" i="49"/>
  <c r="J91" i="49"/>
  <c r="J90" i="49"/>
  <c r="J88" i="49"/>
  <c r="J87" i="49"/>
  <c r="J86" i="49"/>
  <c r="J84" i="49"/>
  <c r="J83" i="49"/>
  <c r="J82" i="49"/>
  <c r="J80" i="49"/>
  <c r="J79" i="49"/>
  <c r="J78" i="49"/>
  <c r="J76" i="49"/>
  <c r="J75" i="49"/>
  <c r="J74" i="49"/>
  <c r="J72" i="49"/>
  <c r="J71" i="49"/>
  <c r="J70" i="49"/>
  <c r="J68" i="49"/>
  <c r="J67" i="49"/>
  <c r="U66" i="49"/>
  <c r="J65" i="49"/>
  <c r="J64" i="49"/>
  <c r="J63" i="49"/>
  <c r="J62" i="49"/>
  <c r="J61" i="49"/>
  <c r="J60" i="49"/>
  <c r="U58" i="49"/>
  <c r="J58" i="49"/>
  <c r="J57" i="49"/>
  <c r="J55" i="49"/>
  <c r="J54" i="49"/>
  <c r="J53" i="49"/>
  <c r="J51" i="49"/>
  <c r="J50" i="49"/>
  <c r="J49" i="49"/>
  <c r="J47" i="49"/>
  <c r="J46" i="49"/>
  <c r="J45" i="49"/>
  <c r="J43" i="49"/>
  <c r="J42" i="49"/>
  <c r="J41" i="49"/>
  <c r="J39" i="49"/>
  <c r="J38" i="49"/>
  <c r="J37" i="49"/>
  <c r="J35" i="49"/>
  <c r="J34" i="49"/>
  <c r="J33" i="49"/>
  <c r="J31" i="49"/>
  <c r="J30" i="49"/>
  <c r="J29" i="49"/>
  <c r="J27" i="49"/>
  <c r="J26" i="49"/>
  <c r="J25" i="49"/>
  <c r="J23" i="49"/>
  <c r="J22" i="49"/>
  <c r="J21" i="49"/>
  <c r="J19" i="49"/>
  <c r="J18" i="49"/>
  <c r="J17" i="49"/>
  <c r="J16" i="49"/>
  <c r="J15" i="49"/>
  <c r="J14" i="49"/>
  <c r="AQ23" i="79"/>
  <c r="AQ22" i="79"/>
  <c r="AQ21" i="79"/>
  <c r="AQ20" i="79"/>
  <c r="AQ19" i="79"/>
  <c r="AQ18" i="79"/>
  <c r="AQ17" i="79"/>
  <c r="A14" i="79"/>
  <c r="A15" i="79"/>
  <c r="A16" i="79"/>
  <c r="A17" i="79"/>
  <c r="A18" i="79"/>
  <c r="A19" i="79"/>
  <c r="A20" i="79"/>
  <c r="A21" i="79"/>
  <c r="A22" i="79"/>
  <c r="A23" i="79"/>
  <c r="U16" i="79"/>
  <c r="J16" i="79"/>
  <c r="J14" i="79"/>
  <c r="U14" i="79"/>
  <c r="U15" i="79"/>
  <c r="Q16" i="79"/>
  <c r="AQ16" i="79" s="1"/>
  <c r="Q14" i="79"/>
  <c r="A19" i="106"/>
  <c r="A18" i="106"/>
  <c r="A17" i="106"/>
  <c r="A22" i="106"/>
  <c r="A21" i="106"/>
  <c r="A14" i="106"/>
  <c r="A15" i="106"/>
  <c r="A16" i="106"/>
  <c r="A20" i="106"/>
  <c r="A23" i="106"/>
  <c r="A24" i="106"/>
  <c r="A25" i="106"/>
  <c r="A26" i="106"/>
  <c r="A27" i="106"/>
  <c r="A28" i="106"/>
  <c r="A29" i="106"/>
  <c r="J19" i="106"/>
  <c r="Q19" i="106"/>
  <c r="U14" i="106"/>
  <c r="U15" i="106"/>
  <c r="U16" i="106"/>
  <c r="Q16" i="106"/>
  <c r="U17" i="106"/>
  <c r="U18" i="106"/>
  <c r="Q18" i="106"/>
  <c r="Q14" i="106"/>
  <c r="J20" i="106"/>
  <c r="J21" i="106"/>
  <c r="U20" i="106"/>
  <c r="U21" i="106"/>
  <c r="Q21" i="106"/>
  <c r="J22" i="106"/>
  <c r="Q22" i="106"/>
  <c r="U23" i="106"/>
  <c r="Q23" i="106"/>
  <c r="U25" i="106"/>
  <c r="Q25" i="106"/>
  <c r="U26" i="106"/>
  <c r="Q27" i="106"/>
  <c r="AQ27" i="106" s="1"/>
  <c r="U28" i="106"/>
  <c r="Q28" i="106"/>
  <c r="Q29" i="106"/>
  <c r="J23" i="106"/>
  <c r="J24" i="106"/>
  <c r="J25" i="106"/>
  <c r="J26" i="106"/>
  <c r="J27" i="106"/>
  <c r="J28" i="106"/>
  <c r="J29" i="106"/>
  <c r="J15" i="106"/>
  <c r="J17" i="106"/>
  <c r="J18" i="106"/>
  <c r="A16" i="107"/>
  <c r="A17" i="107"/>
  <c r="A18" i="107"/>
  <c r="A14" i="107"/>
  <c r="A15" i="107"/>
  <c r="A19" i="107"/>
  <c r="A20" i="107"/>
  <c r="A21" i="107"/>
  <c r="A22" i="107"/>
  <c r="A23" i="107"/>
  <c r="A24" i="107"/>
  <c r="A25" i="107"/>
  <c r="U14" i="107"/>
  <c r="Q15" i="107"/>
  <c r="U16" i="107"/>
  <c r="Q16" i="107"/>
  <c r="Q17" i="107"/>
  <c r="U18" i="107"/>
  <c r="Q18" i="107"/>
  <c r="Q19" i="107"/>
  <c r="Q20" i="107"/>
  <c r="AQ20" i="107" s="1"/>
  <c r="U21" i="107"/>
  <c r="U22" i="107"/>
  <c r="Q22" i="107"/>
  <c r="Q23" i="107"/>
  <c r="AQ23" i="107" s="1"/>
  <c r="Q24" i="107"/>
  <c r="U25" i="107"/>
  <c r="Q25" i="107"/>
  <c r="J17" i="107"/>
  <c r="J18" i="107"/>
  <c r="J19" i="107"/>
  <c r="U20" i="107"/>
  <c r="J21" i="107"/>
  <c r="J22" i="107"/>
  <c r="U23" i="107"/>
  <c r="J24" i="107"/>
  <c r="J25" i="107"/>
  <c r="J14" i="107"/>
  <c r="J16" i="107"/>
  <c r="A20" i="105"/>
  <c r="A21" i="105"/>
  <c r="A26" i="105"/>
  <c r="A44" i="105"/>
  <c r="A42" i="105"/>
  <c r="A41" i="105"/>
  <c r="A40" i="105"/>
  <c r="A39" i="105"/>
  <c r="A38" i="105"/>
  <c r="A37" i="105"/>
  <c r="A36" i="105"/>
  <c r="A46" i="105"/>
  <c r="A45" i="105"/>
  <c r="A43" i="105"/>
  <c r="A47" i="105"/>
  <c r="A34" i="105"/>
  <c r="A49" i="105"/>
  <c r="A48" i="105"/>
  <c r="A35" i="105"/>
  <c r="A33" i="105"/>
  <c r="A17" i="105"/>
  <c r="A23" i="105"/>
  <c r="A30" i="105"/>
  <c r="A27" i="105"/>
  <c r="A25" i="105"/>
  <c r="A24" i="105"/>
  <c r="A22" i="105"/>
  <c r="A29" i="105"/>
  <c r="A28" i="105"/>
  <c r="A14" i="105"/>
  <c r="A15" i="105"/>
  <c r="A16" i="105"/>
  <c r="A18" i="105"/>
  <c r="A19" i="105"/>
  <c r="A31" i="105"/>
  <c r="A32" i="105"/>
  <c r="A50" i="105"/>
  <c r="A51" i="105"/>
  <c r="A52" i="105"/>
  <c r="A53" i="105"/>
  <c r="A54" i="105"/>
  <c r="A55" i="105"/>
  <c r="A56" i="105"/>
  <c r="U14" i="105"/>
  <c r="U15" i="105"/>
  <c r="U16" i="105"/>
  <c r="Q16" i="105"/>
  <c r="U17" i="105"/>
  <c r="Q18" i="105"/>
  <c r="AQ18" i="105" s="1"/>
  <c r="U19" i="105"/>
  <c r="Q19" i="105"/>
  <c r="B599" i="51"/>
  <c r="B600" i="51"/>
  <c r="U21" i="105"/>
  <c r="Q21" i="105"/>
  <c r="B601" i="51"/>
  <c r="B602" i="51"/>
  <c r="B603" i="51"/>
  <c r="U23" i="105"/>
  <c r="U24" i="105"/>
  <c r="Q24" i="105"/>
  <c r="U25" i="105"/>
  <c r="U26" i="105"/>
  <c r="Q26" i="105"/>
  <c r="U27" i="105"/>
  <c r="U28" i="105"/>
  <c r="Q28" i="105"/>
  <c r="U29" i="105"/>
  <c r="U30" i="105"/>
  <c r="Q30" i="105"/>
  <c r="U31" i="105"/>
  <c r="U32" i="105"/>
  <c r="Q32" i="105"/>
  <c r="U33" i="105"/>
  <c r="U34" i="105"/>
  <c r="Q34" i="105"/>
  <c r="U35" i="105"/>
  <c r="U36" i="105"/>
  <c r="Q36" i="105"/>
  <c r="U37" i="105"/>
  <c r="U38" i="105"/>
  <c r="Q38" i="105"/>
  <c r="U39" i="105"/>
  <c r="U40" i="105"/>
  <c r="Q40" i="105"/>
  <c r="U41" i="105"/>
  <c r="U42" i="105"/>
  <c r="Q42" i="105"/>
  <c r="U43" i="105"/>
  <c r="U44" i="105"/>
  <c r="Q44" i="105"/>
  <c r="Q14" i="105"/>
  <c r="J46" i="105"/>
  <c r="J45" i="105"/>
  <c r="J47" i="105"/>
  <c r="J48" i="105"/>
  <c r="U49" i="105"/>
  <c r="Q49" i="105"/>
  <c r="Q48" i="105"/>
  <c r="U47" i="105"/>
  <c r="Q47" i="105"/>
  <c r="Q46" i="105"/>
  <c r="U45" i="105"/>
  <c r="Q45" i="105"/>
  <c r="J35" i="105"/>
  <c r="J42" i="105"/>
  <c r="J41" i="105"/>
  <c r="J39" i="105"/>
  <c r="J38" i="105"/>
  <c r="J37" i="105"/>
  <c r="J43" i="105"/>
  <c r="J34" i="105"/>
  <c r="J33" i="105"/>
  <c r="J31" i="105"/>
  <c r="J30" i="105"/>
  <c r="J29" i="105"/>
  <c r="J25" i="105"/>
  <c r="J24" i="105"/>
  <c r="J28" i="105"/>
  <c r="Q50" i="105"/>
  <c r="Q51" i="105"/>
  <c r="AQ51" i="105" s="1"/>
  <c r="U52" i="105"/>
  <c r="U53" i="105"/>
  <c r="Q53" i="105"/>
  <c r="Q54" i="105"/>
  <c r="AQ54" i="105" s="1"/>
  <c r="Q55" i="105"/>
  <c r="U56" i="105"/>
  <c r="Q56" i="105"/>
  <c r="J50" i="105"/>
  <c r="J51" i="105"/>
  <c r="U51" i="105"/>
  <c r="J53" i="105"/>
  <c r="J54" i="105"/>
  <c r="U54" i="105"/>
  <c r="J56" i="105"/>
  <c r="J15" i="105"/>
  <c r="J23" i="105"/>
  <c r="J18" i="105"/>
  <c r="J19" i="105"/>
  <c r="J17" i="105"/>
  <c r="J21" i="105"/>
  <c r="A28" i="108"/>
  <c r="A27" i="108"/>
  <c r="A30" i="108"/>
  <c r="A29" i="108"/>
  <c r="A26" i="108"/>
  <c r="A25" i="108"/>
  <c r="A24" i="108"/>
  <c r="A23" i="108"/>
  <c r="A22" i="108"/>
  <c r="A21" i="108"/>
  <c r="A20" i="108"/>
  <c r="A19" i="108"/>
  <c r="A18" i="108"/>
  <c r="A17" i="108"/>
  <c r="A14" i="108"/>
  <c r="A15" i="108"/>
  <c r="A16" i="108"/>
  <c r="A31" i="108"/>
  <c r="A32" i="108"/>
  <c r="A33" i="108"/>
  <c r="A34" i="108"/>
  <c r="A35" i="108"/>
  <c r="A36" i="108"/>
  <c r="A37" i="108"/>
  <c r="U14" i="108"/>
  <c r="U15" i="108"/>
  <c r="U16" i="108"/>
  <c r="Q16" i="108"/>
  <c r="U17" i="108"/>
  <c r="U18" i="108"/>
  <c r="Q18" i="108"/>
  <c r="U19" i="108"/>
  <c r="U20" i="108"/>
  <c r="Q20" i="108"/>
  <c r="U21" i="108"/>
  <c r="U22" i="108"/>
  <c r="Q22" i="108"/>
  <c r="U23" i="108"/>
  <c r="U24" i="108"/>
  <c r="Q24" i="108"/>
  <c r="U25" i="108"/>
  <c r="U26" i="108"/>
  <c r="Q26" i="108"/>
  <c r="U27" i="108"/>
  <c r="U28" i="108"/>
  <c r="Q28" i="108"/>
  <c r="U29" i="108"/>
  <c r="U30" i="108"/>
  <c r="Q30" i="108"/>
  <c r="U31" i="108"/>
  <c r="Q32" i="108"/>
  <c r="AQ32" i="108" s="1"/>
  <c r="U33" i="108"/>
  <c r="Q33" i="108"/>
  <c r="Q34" i="108"/>
  <c r="Q35" i="108"/>
  <c r="AQ35" i="108" s="1"/>
  <c r="U36" i="108"/>
  <c r="U37" i="108"/>
  <c r="Q37" i="108"/>
  <c r="Q14" i="108"/>
  <c r="J28" i="108"/>
  <c r="J27" i="108"/>
  <c r="J26" i="108"/>
  <c r="J24" i="108"/>
  <c r="J23" i="108"/>
  <c r="J22" i="108"/>
  <c r="J20" i="108"/>
  <c r="J16" i="108"/>
  <c r="J17" i="108"/>
  <c r="J19" i="108"/>
  <c r="J31" i="108"/>
  <c r="J32" i="108"/>
  <c r="J33" i="108"/>
  <c r="J34" i="108"/>
  <c r="J35" i="108"/>
  <c r="J36" i="108"/>
  <c r="J37" i="108"/>
  <c r="J15" i="108"/>
  <c r="J14" i="108"/>
  <c r="J30" i="108"/>
  <c r="A26" i="94"/>
  <c r="A36" i="94"/>
  <c r="A24" i="94"/>
  <c r="A35" i="94"/>
  <c r="A34" i="94"/>
  <c r="A18" i="94"/>
  <c r="A20" i="94"/>
  <c r="A33" i="94"/>
  <c r="A37" i="94"/>
  <c r="A31" i="94"/>
  <c r="A29" i="94"/>
  <c r="A30" i="94"/>
  <c r="A15" i="94"/>
  <c r="A14" i="94"/>
  <c r="A16" i="94"/>
  <c r="A17" i="94"/>
  <c r="A19" i="94"/>
  <c r="A21" i="94"/>
  <c r="A22" i="94"/>
  <c r="A23" i="94"/>
  <c r="A25" i="94"/>
  <c r="A27" i="94"/>
  <c r="A28" i="94"/>
  <c r="A32" i="94"/>
  <c r="A38" i="94"/>
  <c r="A39" i="94"/>
  <c r="A40" i="94"/>
  <c r="A41" i="94"/>
  <c r="A42" i="94"/>
  <c r="A43" i="94"/>
  <c r="A44" i="94"/>
  <c r="J18" i="94"/>
  <c r="J20" i="94"/>
  <c r="J16" i="94"/>
  <c r="J17" i="94"/>
  <c r="J19" i="94"/>
  <c r="J32" i="94"/>
  <c r="J38" i="94"/>
  <c r="J39" i="94"/>
  <c r="U39" i="94"/>
  <c r="J40" i="94"/>
  <c r="J41" i="94"/>
  <c r="J42" i="94"/>
  <c r="U42" i="94"/>
  <c r="J43" i="94"/>
  <c r="J44" i="94"/>
  <c r="J15" i="94"/>
  <c r="J24" i="94"/>
  <c r="J27" i="94"/>
  <c r="J28" i="94"/>
  <c r="J25" i="94"/>
  <c r="J34" i="94"/>
  <c r="J14" i="94"/>
  <c r="J36" i="94"/>
  <c r="J37" i="94"/>
  <c r="J31" i="94"/>
  <c r="U29" i="94"/>
  <c r="J29" i="94"/>
  <c r="U30" i="94"/>
  <c r="J30" i="94"/>
  <c r="J21" i="94"/>
  <c r="J22" i="94"/>
  <c r="J23" i="94"/>
  <c r="J33" i="94"/>
  <c r="U35" i="94"/>
  <c r="J35" i="94"/>
  <c r="U14" i="94"/>
  <c r="U15" i="94"/>
  <c r="Q15" i="94"/>
  <c r="U16" i="94"/>
  <c r="Q16" i="94"/>
  <c r="U17" i="94"/>
  <c r="Q17" i="94"/>
  <c r="U18" i="94"/>
  <c r="Q18" i="94"/>
  <c r="U19" i="94"/>
  <c r="Q19" i="94"/>
  <c r="U20" i="94"/>
  <c r="Q20" i="94"/>
  <c r="U21" i="94"/>
  <c r="Q21" i="94"/>
  <c r="U22" i="94"/>
  <c r="Q22" i="94"/>
  <c r="U23" i="94"/>
  <c r="Q23" i="94"/>
  <c r="U24" i="94"/>
  <c r="Q24" i="94"/>
  <c r="U25" i="94"/>
  <c r="Q25" i="94"/>
  <c r="Q14" i="94"/>
  <c r="U44" i="94"/>
  <c r="Q44" i="94"/>
  <c r="U43" i="94"/>
  <c r="Q43" i="94"/>
  <c r="Q42" i="94"/>
  <c r="AQ42" i="94" s="1"/>
  <c r="U41" i="94"/>
  <c r="Q41" i="94"/>
  <c r="U40" i="94"/>
  <c r="Q40" i="94"/>
  <c r="Q39" i="94"/>
  <c r="AQ39" i="94" s="1"/>
  <c r="U38" i="94"/>
  <c r="Q38" i="94"/>
  <c r="U37" i="94"/>
  <c r="Q37" i="94"/>
  <c r="U36" i="94"/>
  <c r="Q36" i="94"/>
  <c r="Q35" i="94"/>
  <c r="AQ35" i="94" s="1"/>
  <c r="U34" i="94"/>
  <c r="Q34" i="94"/>
  <c r="U33" i="94"/>
  <c r="Q33" i="94"/>
  <c r="U32" i="94"/>
  <c r="Q32" i="94"/>
  <c r="U31" i="94"/>
  <c r="Q31" i="94"/>
  <c r="Q30" i="94"/>
  <c r="AQ30" i="94" s="1"/>
  <c r="Q29" i="94"/>
  <c r="AQ29" i="94" s="1"/>
  <c r="U28" i="94"/>
  <c r="Q28" i="94"/>
  <c r="U27" i="94"/>
  <c r="Q27" i="94"/>
  <c r="J26" i="94"/>
  <c r="U26" i="94"/>
  <c r="Q26" i="94"/>
  <c r="A17" i="93"/>
  <c r="A25" i="93"/>
  <c r="A22" i="93"/>
  <c r="A20" i="93"/>
  <c r="A14" i="93"/>
  <c r="A15" i="93"/>
  <c r="A16" i="93"/>
  <c r="A18" i="93"/>
  <c r="A19" i="93"/>
  <c r="A21" i="93"/>
  <c r="A23" i="93"/>
  <c r="A24" i="93"/>
  <c r="A26" i="93"/>
  <c r="A27" i="93"/>
  <c r="A28" i="93"/>
  <c r="A29" i="93"/>
  <c r="A30" i="93"/>
  <c r="A31" i="93"/>
  <c r="A32" i="93"/>
  <c r="J17" i="93"/>
  <c r="J24" i="93"/>
  <c r="U24" i="93"/>
  <c r="Q24" i="93"/>
  <c r="J26" i="93"/>
  <c r="U26" i="93"/>
  <c r="Q26" i="93"/>
  <c r="J27" i="93"/>
  <c r="U27" i="93"/>
  <c r="Q27" i="93"/>
  <c r="AQ27" i="93" s="1"/>
  <c r="J28" i="93"/>
  <c r="U28" i="93"/>
  <c r="Q28" i="93"/>
  <c r="J29" i="93"/>
  <c r="U29" i="93"/>
  <c r="Q29" i="93"/>
  <c r="J30" i="93"/>
  <c r="U30" i="93"/>
  <c r="Q30" i="93"/>
  <c r="AQ30" i="93" s="1"/>
  <c r="J31" i="93"/>
  <c r="U31" i="93"/>
  <c r="Q31" i="93"/>
  <c r="J32" i="93"/>
  <c r="U32" i="93"/>
  <c r="Q32" i="93"/>
  <c r="J16" i="93"/>
  <c r="J22" i="93"/>
  <c r="J20" i="93"/>
  <c r="J21" i="93"/>
  <c r="J23" i="93"/>
  <c r="J14" i="93"/>
  <c r="J15" i="93"/>
  <c r="U25" i="93"/>
  <c r="Q25" i="93"/>
  <c r="J25" i="93"/>
  <c r="U19" i="93"/>
  <c r="U14" i="93"/>
  <c r="U15" i="93"/>
  <c r="Q15" i="93"/>
  <c r="U16" i="93"/>
  <c r="Q16" i="93"/>
  <c r="U17" i="93"/>
  <c r="Q17" i="93"/>
  <c r="U18" i="93"/>
  <c r="Q18" i="93"/>
  <c r="Q19" i="93"/>
  <c r="AQ19" i="93" s="1"/>
  <c r="U20" i="93"/>
  <c r="Q20" i="93"/>
  <c r="U21" i="93"/>
  <c r="Q21" i="93"/>
  <c r="U22" i="93"/>
  <c r="Q22" i="93"/>
  <c r="U23" i="93"/>
  <c r="Q23" i="93"/>
  <c r="Q14" i="93"/>
  <c r="J18" i="93"/>
  <c r="J19" i="93"/>
  <c r="A21" i="101"/>
  <c r="A20" i="101"/>
  <c r="A19" i="101"/>
  <c r="A18" i="101"/>
  <c r="A17" i="101"/>
  <c r="A29" i="101"/>
  <c r="A28" i="101"/>
  <c r="A27" i="101"/>
  <c r="A26" i="101"/>
  <c r="A25" i="101"/>
  <c r="A24" i="101"/>
  <c r="A23" i="101"/>
  <c r="A22" i="101"/>
  <c r="A14" i="101"/>
  <c r="A15" i="101"/>
  <c r="A16" i="101"/>
  <c r="B604" i="51"/>
  <c r="B605" i="51"/>
  <c r="B606" i="51"/>
  <c r="B607" i="51"/>
  <c r="U14" i="101"/>
  <c r="U18" i="101"/>
  <c r="Q18" i="101"/>
  <c r="U19" i="101"/>
  <c r="Q19" i="101"/>
  <c r="Q14" i="101"/>
  <c r="J14" i="101"/>
  <c r="J29" i="101"/>
  <c r="J28" i="101"/>
  <c r="U27" i="101"/>
  <c r="J27" i="101"/>
  <c r="J26" i="101"/>
  <c r="J25" i="101"/>
  <c r="U24" i="101"/>
  <c r="J24" i="101"/>
  <c r="J23" i="101"/>
  <c r="J18" i="101"/>
  <c r="J21" i="101"/>
  <c r="J19" i="101"/>
  <c r="U29" i="101"/>
  <c r="Q29" i="101"/>
  <c r="U28" i="101"/>
  <c r="Q28" i="101"/>
  <c r="Q27" i="101"/>
  <c r="AQ27" i="101" s="1"/>
  <c r="U26" i="101"/>
  <c r="Q26" i="101"/>
  <c r="U25" i="101"/>
  <c r="Q25" i="101"/>
  <c r="Q24" i="101"/>
  <c r="AQ24" i="101" s="1"/>
  <c r="U23" i="101"/>
  <c r="Q23" i="101"/>
  <c r="U21" i="101"/>
  <c r="Q21" i="101"/>
  <c r="AQ27" i="109"/>
  <c r="A27" i="109"/>
  <c r="AQ22" i="109"/>
  <c r="A22" i="109"/>
  <c r="AQ35" i="109"/>
  <c r="AQ34" i="109"/>
  <c r="AQ33" i="109"/>
  <c r="AQ32" i="109"/>
  <c r="AQ31" i="109"/>
  <c r="AQ30" i="109"/>
  <c r="AQ29" i="109"/>
  <c r="AQ28" i="109"/>
  <c r="AQ26" i="109"/>
  <c r="AQ25" i="109"/>
  <c r="AQ24" i="109"/>
  <c r="AQ23" i="109"/>
  <c r="AQ21" i="109"/>
  <c r="AQ20" i="109"/>
  <c r="AQ19" i="109"/>
  <c r="AQ18" i="109"/>
  <c r="AQ17" i="109"/>
  <c r="AQ16" i="109"/>
  <c r="AQ15" i="109"/>
  <c r="M8" i="109" s="1"/>
  <c r="AQ14" i="109"/>
  <c r="A14" i="109"/>
  <c r="A15" i="109"/>
  <c r="A16" i="109"/>
  <c r="A17" i="109"/>
  <c r="A18" i="109"/>
  <c r="A19" i="109"/>
  <c r="A20" i="109"/>
  <c r="A21" i="109"/>
  <c r="A23" i="109"/>
  <c r="A24" i="109"/>
  <c r="A25" i="109"/>
  <c r="A26" i="109"/>
  <c r="A28" i="109"/>
  <c r="A29" i="109"/>
  <c r="A30" i="109"/>
  <c r="A31" i="109"/>
  <c r="A32" i="109"/>
  <c r="A33" i="109"/>
  <c r="A34" i="109"/>
  <c r="A35" i="109"/>
  <c r="AQ17" i="110"/>
  <c r="A17" i="110"/>
  <c r="AQ16" i="110"/>
  <c r="A16" i="110"/>
  <c r="AQ24" i="110"/>
  <c r="A24" i="110"/>
  <c r="AQ36" i="110"/>
  <c r="AQ35" i="110"/>
  <c r="AQ34" i="110"/>
  <c r="AQ33" i="110"/>
  <c r="AQ32" i="110"/>
  <c r="AQ31" i="110"/>
  <c r="AQ30" i="110"/>
  <c r="AQ29" i="110"/>
  <c r="AQ28" i="110"/>
  <c r="AQ27" i="110"/>
  <c r="AQ26" i="110"/>
  <c r="AQ25" i="110"/>
  <c r="AQ23" i="110"/>
  <c r="AQ22" i="110"/>
  <c r="AQ21" i="110"/>
  <c r="AQ20" i="110"/>
  <c r="AQ19" i="110"/>
  <c r="AQ18" i="110"/>
  <c r="M8" i="110" s="1"/>
  <c r="AQ15" i="110"/>
  <c r="AQ14" i="110"/>
  <c r="A14" i="110"/>
  <c r="A15" i="110"/>
  <c r="A18" i="110"/>
  <c r="A19" i="110"/>
  <c r="A20" i="110"/>
  <c r="A21" i="110"/>
  <c r="A22" i="110"/>
  <c r="A23" i="110"/>
  <c r="A25" i="110"/>
  <c r="A26" i="110"/>
  <c r="A27" i="110"/>
  <c r="A28" i="110"/>
  <c r="A29" i="110"/>
  <c r="A30" i="110"/>
  <c r="A31" i="110"/>
  <c r="A32" i="110"/>
  <c r="A33" i="110"/>
  <c r="A34" i="110"/>
  <c r="A35" i="110"/>
  <c r="A36" i="110"/>
  <c r="A26" i="96"/>
  <c r="A17" i="96"/>
  <c r="A27" i="96"/>
  <c r="A23" i="96"/>
  <c r="A22" i="96"/>
  <c r="A21" i="96"/>
  <c r="A20" i="96"/>
  <c r="A25" i="96"/>
  <c r="A24" i="96"/>
  <c r="A14" i="96"/>
  <c r="A15" i="96"/>
  <c r="A16" i="96"/>
  <c r="A18" i="96"/>
  <c r="A19" i="96"/>
  <c r="A28" i="96"/>
  <c r="A29" i="96"/>
  <c r="A30" i="96"/>
  <c r="A31" i="96"/>
  <c r="A32" i="96"/>
  <c r="A33" i="96"/>
  <c r="A34" i="96"/>
  <c r="A35" i="96"/>
  <c r="A36" i="96"/>
  <c r="U30" i="96"/>
  <c r="Q30" i="96"/>
  <c r="Q31" i="96"/>
  <c r="AQ31" i="96" s="1"/>
  <c r="U32" i="96"/>
  <c r="Q32" i="96"/>
  <c r="U33" i="96"/>
  <c r="Q33" i="96"/>
  <c r="Q34" i="96"/>
  <c r="AQ34" i="96" s="1"/>
  <c r="U35" i="96"/>
  <c r="Q35" i="96"/>
  <c r="U36" i="96"/>
  <c r="Q36" i="96"/>
  <c r="J16" i="96"/>
  <c r="J30" i="96"/>
  <c r="J31" i="96"/>
  <c r="U31" i="96"/>
  <c r="J32" i="96"/>
  <c r="J33" i="96"/>
  <c r="J34" i="96"/>
  <c r="U34" i="96"/>
  <c r="J35" i="96"/>
  <c r="J36" i="96"/>
  <c r="J15" i="96"/>
  <c r="J14" i="96"/>
  <c r="J20" i="96"/>
  <c r="U24" i="96"/>
  <c r="Q24" i="96"/>
  <c r="U25" i="96"/>
  <c r="Q25" i="96"/>
  <c r="U28" i="96"/>
  <c r="Q28" i="96"/>
  <c r="U27" i="96"/>
  <c r="Q27" i="96"/>
  <c r="U29" i="96"/>
  <c r="Q29" i="96"/>
  <c r="J29" i="96"/>
  <c r="J27" i="96"/>
  <c r="J23" i="96"/>
  <c r="J22" i="96"/>
  <c r="J21" i="96"/>
  <c r="J25" i="96"/>
  <c r="J24" i="96"/>
  <c r="J18" i="96"/>
  <c r="J19" i="96"/>
  <c r="J28" i="96"/>
  <c r="J17" i="96"/>
  <c r="U14" i="96"/>
  <c r="U15" i="96"/>
  <c r="Q15" i="96"/>
  <c r="U16" i="96"/>
  <c r="Q16" i="96"/>
  <c r="U17" i="96"/>
  <c r="Q17" i="96"/>
  <c r="U18" i="96"/>
  <c r="Q18" i="96"/>
  <c r="U19" i="96"/>
  <c r="Q19" i="96"/>
  <c r="U20" i="96"/>
  <c r="Q20" i="96"/>
  <c r="U21" i="96"/>
  <c r="Q21" i="96"/>
  <c r="Q14" i="96"/>
  <c r="U23" i="96"/>
  <c r="Q23" i="96"/>
  <c r="U22" i="96"/>
  <c r="Q22" i="96"/>
  <c r="A51" i="95"/>
  <c r="A16" i="95"/>
  <c r="A49" i="95"/>
  <c r="A42" i="95"/>
  <c r="A43" i="95"/>
  <c r="A40" i="95"/>
  <c r="A39" i="95"/>
  <c r="A36" i="95"/>
  <c r="A24" i="95"/>
  <c r="A44" i="95"/>
  <c r="A48" i="95"/>
  <c r="A46" i="95"/>
  <c r="A45" i="95"/>
  <c r="A37" i="95"/>
  <c r="A41" i="95"/>
  <c r="A35" i="95"/>
  <c r="A34" i="95"/>
  <c r="A52" i="95"/>
  <c r="A50" i="95"/>
  <c r="A47" i="95"/>
  <c r="A32" i="95"/>
  <c r="A33" i="95"/>
  <c r="A28" i="95"/>
  <c r="A27" i="95"/>
  <c r="A26" i="95"/>
  <c r="A30" i="95"/>
  <c r="A29" i="95"/>
  <c r="A14" i="95"/>
  <c r="A15" i="95"/>
  <c r="A17" i="95"/>
  <c r="A18" i="95"/>
  <c r="A19" i="95"/>
  <c r="A20" i="95"/>
  <c r="A21" i="95"/>
  <c r="A22" i="95"/>
  <c r="A23" i="95"/>
  <c r="A25" i="95"/>
  <c r="A31" i="95"/>
  <c r="A38" i="95"/>
  <c r="A53" i="95"/>
  <c r="A54" i="95"/>
  <c r="A55" i="95"/>
  <c r="A56" i="95"/>
  <c r="A57" i="95"/>
  <c r="A58" i="95"/>
  <c r="A59" i="95"/>
  <c r="B608" i="51"/>
  <c r="J48" i="95"/>
  <c r="J33" i="95"/>
  <c r="J27" i="95"/>
  <c r="J17" i="95"/>
  <c r="J18" i="95"/>
  <c r="J19" i="95"/>
  <c r="J21" i="95"/>
  <c r="J53" i="95"/>
  <c r="J54" i="95"/>
  <c r="U54" i="95"/>
  <c r="J55" i="95"/>
  <c r="J56" i="95"/>
  <c r="J57" i="95"/>
  <c r="J58" i="95"/>
  <c r="J59" i="95"/>
  <c r="J14" i="95"/>
  <c r="J15" i="95"/>
  <c r="J23" i="95"/>
  <c r="U59" i="95"/>
  <c r="Q59" i="95"/>
  <c r="U58" i="95"/>
  <c r="Q58" i="95"/>
  <c r="Q57" i="95"/>
  <c r="AQ57" i="95" s="1"/>
  <c r="U56" i="95"/>
  <c r="Q56" i="95"/>
  <c r="U55" i="95"/>
  <c r="Q55" i="95"/>
  <c r="Q54" i="95"/>
  <c r="AQ54" i="95" s="1"/>
  <c r="U53" i="95"/>
  <c r="Q53" i="95"/>
  <c r="U48" i="95"/>
  <c r="Q48" i="95"/>
  <c r="U33" i="95"/>
  <c r="Q33" i="95"/>
  <c r="J24" i="95"/>
  <c r="U57" i="95"/>
  <c r="U26" i="95"/>
  <c r="J26" i="95"/>
  <c r="J22" i="95"/>
  <c r="J25" i="95"/>
  <c r="U25" i="95"/>
  <c r="J35" i="95"/>
  <c r="J34" i="95"/>
  <c r="J32" i="95"/>
  <c r="J30" i="95"/>
  <c r="J29" i="95"/>
  <c r="J31" i="95"/>
  <c r="J37" i="95"/>
  <c r="U14" i="95"/>
  <c r="U15" i="95"/>
  <c r="Q15" i="95"/>
  <c r="U16" i="95"/>
  <c r="Q16" i="95"/>
  <c r="U17" i="95"/>
  <c r="Q17" i="95"/>
  <c r="U18" i="95"/>
  <c r="Q18" i="95"/>
  <c r="U19" i="95"/>
  <c r="Q19" i="95"/>
  <c r="U20" i="95"/>
  <c r="Q20" i="95"/>
  <c r="U21" i="95"/>
  <c r="Q21" i="95"/>
  <c r="U22" i="95"/>
  <c r="Q22" i="95"/>
  <c r="U23" i="95"/>
  <c r="Q23" i="95"/>
  <c r="U24" i="95"/>
  <c r="Q24" i="95"/>
  <c r="Q25" i="95"/>
  <c r="AQ25" i="95" s="1"/>
  <c r="Q26" i="95"/>
  <c r="AQ26" i="95" s="1"/>
  <c r="U27" i="95"/>
  <c r="Q27" i="95"/>
  <c r="U28" i="95"/>
  <c r="Q28" i="95"/>
  <c r="U29" i="95"/>
  <c r="Q29" i="95"/>
  <c r="U30" i="95"/>
  <c r="Q30" i="95"/>
  <c r="U31" i="95"/>
  <c r="Q31" i="95"/>
  <c r="U32" i="95"/>
  <c r="Q32" i="95"/>
  <c r="Q14" i="95"/>
  <c r="U37" i="95"/>
  <c r="Q37" i="95"/>
  <c r="Q35" i="95"/>
  <c r="AQ35" i="95" s="1"/>
  <c r="U34" i="95"/>
  <c r="Q34" i="95"/>
  <c r="U35" i="95"/>
  <c r="J20" i="95"/>
  <c r="J38" i="95"/>
  <c r="U38" i="95"/>
  <c r="Q38" i="95"/>
  <c r="U44" i="95"/>
  <c r="J44" i="95"/>
  <c r="J45" i="95"/>
  <c r="U45" i="95"/>
  <c r="Q45" i="95"/>
  <c r="Q44" i="95"/>
  <c r="AQ44" i="95" s="1"/>
  <c r="J39" i="95"/>
  <c r="U39" i="95"/>
  <c r="Q39" i="95"/>
  <c r="J40" i="95"/>
  <c r="Q40" i="95"/>
  <c r="AQ40" i="95" s="1"/>
  <c r="U40" i="95"/>
  <c r="J43" i="95"/>
  <c r="Q43" i="95"/>
  <c r="AQ43" i="95" s="1"/>
  <c r="U43" i="95"/>
  <c r="J42" i="95"/>
  <c r="U42" i="95"/>
  <c r="Q42" i="95"/>
  <c r="U41" i="95"/>
  <c r="Q41" i="95"/>
  <c r="J41" i="95"/>
  <c r="J46" i="95"/>
  <c r="J52" i="95"/>
  <c r="J50" i="95"/>
  <c r="U47" i="95"/>
  <c r="J47" i="95"/>
  <c r="U52" i="95"/>
  <c r="Q52" i="95"/>
  <c r="U50" i="95"/>
  <c r="Q50" i="95"/>
  <c r="Q47" i="95"/>
  <c r="AQ47" i="95" s="1"/>
  <c r="U46" i="95"/>
  <c r="Q46" i="95"/>
  <c r="U49" i="95"/>
  <c r="Q49" i="95"/>
  <c r="J49" i="95"/>
  <c r="J36" i="95"/>
  <c r="Q36" i="95"/>
  <c r="AQ36" i="95" s="1"/>
  <c r="U36" i="95"/>
  <c r="J16" i="95"/>
  <c r="J28" i="95"/>
  <c r="A25" i="103"/>
  <c r="A23" i="103"/>
  <c r="A18" i="103"/>
  <c r="A20" i="103"/>
  <c r="A21" i="103"/>
  <c r="A22" i="103"/>
  <c r="A19" i="103"/>
  <c r="A14" i="103"/>
  <c r="A15" i="103"/>
  <c r="A16" i="103"/>
  <c r="A17" i="103"/>
  <c r="A24" i="103"/>
  <c r="A26" i="103"/>
  <c r="A27" i="103"/>
  <c r="A28" i="103"/>
  <c r="A29" i="103"/>
  <c r="A30" i="103"/>
  <c r="A31" i="103"/>
  <c r="A32" i="103"/>
  <c r="Q25" i="103"/>
  <c r="U23" i="103"/>
  <c r="Q23" i="103"/>
  <c r="J23" i="103"/>
  <c r="U26" i="103"/>
  <c r="Q26" i="103"/>
  <c r="Q27" i="103"/>
  <c r="AQ27" i="103" s="1"/>
  <c r="U28" i="103"/>
  <c r="Q28" i="103"/>
  <c r="U29" i="103"/>
  <c r="Q29" i="103"/>
  <c r="Q30" i="103"/>
  <c r="AQ30" i="103" s="1"/>
  <c r="U31" i="103"/>
  <c r="Q31" i="103"/>
  <c r="U32" i="103"/>
  <c r="Q32" i="103"/>
  <c r="J16" i="103"/>
  <c r="J26" i="103"/>
  <c r="J27" i="103"/>
  <c r="U27" i="103"/>
  <c r="J28" i="103"/>
  <c r="J29" i="103"/>
  <c r="J30" i="103"/>
  <c r="U30" i="103"/>
  <c r="J31" i="103"/>
  <c r="J32" i="103"/>
  <c r="J15" i="103"/>
  <c r="J14" i="103"/>
  <c r="J18" i="103"/>
  <c r="U20" i="103"/>
  <c r="Q20" i="103"/>
  <c r="U22" i="103"/>
  <c r="Q22" i="103"/>
  <c r="U24" i="103"/>
  <c r="Q24" i="103"/>
  <c r="U14" i="103"/>
  <c r="U15" i="103"/>
  <c r="Q15" i="103"/>
  <c r="U16" i="103"/>
  <c r="Q16" i="103"/>
  <c r="U17" i="103"/>
  <c r="Q17" i="103"/>
  <c r="U18" i="103"/>
  <c r="Q18" i="103"/>
  <c r="U19" i="103"/>
  <c r="Q19" i="103"/>
  <c r="Q14" i="103"/>
  <c r="J24" i="103"/>
  <c r="J20" i="103"/>
  <c r="J22" i="103"/>
  <c r="J19" i="103"/>
  <c r="J17" i="103"/>
  <c r="U21" i="103"/>
  <c r="Q21" i="103"/>
  <c r="J21" i="103"/>
  <c r="A16" i="65"/>
  <c r="A19" i="65"/>
  <c r="A25" i="65"/>
  <c r="A24" i="65"/>
  <c r="A23" i="65"/>
  <c r="A22" i="65"/>
  <c r="A21" i="65"/>
  <c r="A20" i="65"/>
  <c r="A18" i="65"/>
  <c r="A15" i="65"/>
  <c r="A17" i="65"/>
  <c r="A14" i="65"/>
  <c r="J25" i="65"/>
  <c r="J24" i="65"/>
  <c r="U23" i="65"/>
  <c r="J23" i="65"/>
  <c r="J22" i="65"/>
  <c r="J21" i="65"/>
  <c r="U20" i="65"/>
  <c r="J20" i="65"/>
  <c r="J19" i="65"/>
  <c r="J18" i="65"/>
  <c r="J17" i="65"/>
  <c r="J16" i="65"/>
  <c r="J15" i="65"/>
  <c r="J14" i="65"/>
  <c r="U14" i="65"/>
  <c r="U15" i="65"/>
  <c r="Q15" i="65"/>
  <c r="U16" i="65"/>
  <c r="Q16" i="65"/>
  <c r="U17" i="65"/>
  <c r="Q17" i="65"/>
  <c r="U18" i="65"/>
  <c r="Q18" i="65"/>
  <c r="U19" i="65"/>
  <c r="Q19" i="65"/>
  <c r="Q20" i="65"/>
  <c r="AQ20" i="65" s="1"/>
  <c r="U21" i="65"/>
  <c r="Q21" i="65"/>
  <c r="U22" i="65"/>
  <c r="Q22" i="65"/>
  <c r="Q23" i="65"/>
  <c r="AQ23" i="65" s="1"/>
  <c r="U24" i="65"/>
  <c r="Q24" i="65"/>
  <c r="U25" i="65"/>
  <c r="Q25" i="65"/>
  <c r="Q14" i="65"/>
  <c r="A602" i="51"/>
  <c r="A612" i="51"/>
  <c r="A608" i="51"/>
  <c r="A607" i="51"/>
  <c r="A591" i="51"/>
  <c r="A590" i="51"/>
  <c r="A589" i="51"/>
  <c r="A588" i="51"/>
  <c r="A587" i="51"/>
  <c r="A586" i="51"/>
  <c r="A585" i="51"/>
  <c r="A584" i="51"/>
  <c r="A583" i="51"/>
  <c r="A582" i="51"/>
  <c r="A581" i="51"/>
  <c r="A580" i="51"/>
  <c r="A579" i="51"/>
  <c r="A578" i="51"/>
  <c r="A598" i="51"/>
  <c r="A597" i="51"/>
  <c r="A596" i="51"/>
  <c r="A595" i="51"/>
  <c r="A594" i="51"/>
  <c r="A593" i="51"/>
  <c r="A592" i="51"/>
  <c r="A577" i="51"/>
  <c r="A601" i="51"/>
  <c r="A600" i="51"/>
  <c r="A599" i="51"/>
  <c r="A604" i="51"/>
  <c r="A603" i="51"/>
  <c r="A605" i="51"/>
  <c r="A449" i="51"/>
  <c r="A529" i="51"/>
  <c r="A575" i="51"/>
  <c r="A574" i="51"/>
  <c r="A573" i="51"/>
  <c r="A572" i="51"/>
  <c r="A571" i="51"/>
  <c r="A570" i="51"/>
  <c r="A569" i="51"/>
  <c r="A568" i="51"/>
  <c r="A567" i="51"/>
  <c r="A566" i="51"/>
  <c r="A565" i="51"/>
  <c r="A564" i="51"/>
  <c r="A563" i="51"/>
  <c r="A562" i="51"/>
  <c r="A561" i="51"/>
  <c r="A560" i="51"/>
  <c r="A559" i="51"/>
  <c r="A558" i="51"/>
  <c r="A576" i="51"/>
  <c r="A557" i="51"/>
  <c r="A556" i="51"/>
  <c r="A555" i="51"/>
  <c r="A554" i="51"/>
  <c r="A553" i="51"/>
  <c r="A552" i="51"/>
  <c r="A551" i="51"/>
  <c r="A550" i="51"/>
  <c r="A549" i="51"/>
  <c r="A606" i="51"/>
  <c r="A548" i="51"/>
  <c r="A547" i="51"/>
  <c r="A546" i="51"/>
  <c r="A545" i="51"/>
  <c r="A544" i="51"/>
  <c r="A543" i="51"/>
  <c r="A542" i="51"/>
  <c r="A541" i="51"/>
  <c r="A540" i="51"/>
  <c r="A539" i="51"/>
  <c r="A538" i="51"/>
  <c r="A537" i="51"/>
  <c r="A536" i="51"/>
  <c r="A535" i="51"/>
  <c r="A534" i="51"/>
  <c r="A533" i="51"/>
  <c r="A532" i="51"/>
  <c r="A531" i="51"/>
  <c r="A530" i="51"/>
  <c r="A528" i="51"/>
  <c r="A527" i="51"/>
  <c r="A526" i="51"/>
  <c r="A525" i="51"/>
  <c r="A524" i="51"/>
  <c r="A523" i="51"/>
  <c r="A522" i="51"/>
  <c r="A521" i="51"/>
  <c r="A520" i="51"/>
  <c r="A519" i="51"/>
  <c r="A518" i="51"/>
  <c r="A517" i="51"/>
  <c r="A516" i="51"/>
  <c r="A515" i="51"/>
  <c r="A514" i="51"/>
  <c r="A513" i="51"/>
  <c r="A512" i="51"/>
  <c r="A511" i="51"/>
  <c r="A510" i="51"/>
  <c r="A509" i="51"/>
  <c r="A508" i="51"/>
  <c r="A507" i="51"/>
  <c r="A506" i="51"/>
  <c r="A505" i="51"/>
  <c r="A501" i="51"/>
  <c r="A504" i="51"/>
  <c r="A503" i="51"/>
  <c r="A502" i="51"/>
  <c r="A374" i="51"/>
  <c r="A373" i="51"/>
  <c r="A372" i="51"/>
  <c r="A371" i="51"/>
  <c r="A499" i="51"/>
  <c r="A498" i="51"/>
  <c r="A497" i="51"/>
  <c r="A496" i="51"/>
  <c r="A495" i="51"/>
  <c r="A494" i="51"/>
  <c r="A493" i="51"/>
  <c r="A492" i="51"/>
  <c r="A491" i="51"/>
  <c r="A490" i="51"/>
  <c r="A489" i="51"/>
  <c r="A488" i="51"/>
  <c r="A487" i="51"/>
  <c r="A486" i="51"/>
  <c r="A485" i="51"/>
  <c r="A484" i="51"/>
  <c r="A483" i="51"/>
  <c r="A482" i="51"/>
  <c r="A481" i="51"/>
  <c r="A480" i="51"/>
  <c r="A479" i="51"/>
  <c r="A478" i="51"/>
  <c r="A477" i="51"/>
  <c r="A476" i="51"/>
  <c r="A475" i="51"/>
  <c r="A474" i="51"/>
  <c r="A473" i="51"/>
  <c r="A472" i="51"/>
  <c r="A471" i="51"/>
  <c r="A470" i="51"/>
  <c r="A469" i="51"/>
  <c r="A468" i="51"/>
  <c r="A467" i="51"/>
  <c r="A466" i="51"/>
  <c r="A465" i="51"/>
  <c r="A464" i="51"/>
  <c r="A463" i="51"/>
  <c r="A462" i="51"/>
  <c r="A456" i="51"/>
  <c r="A455" i="51"/>
  <c r="A454" i="51"/>
  <c r="A453" i="51"/>
  <c r="A452" i="51"/>
  <c r="A451" i="51"/>
  <c r="A450" i="51"/>
  <c r="A448" i="51"/>
  <c r="A447" i="51"/>
  <c r="A446" i="51"/>
  <c r="A445" i="51"/>
  <c r="A444" i="51"/>
  <c r="A443" i="51"/>
  <c r="A442" i="51"/>
  <c r="A441" i="51"/>
  <c r="A440" i="51"/>
  <c r="A439" i="51"/>
  <c r="A461" i="51"/>
  <c r="A460" i="51"/>
  <c r="A459" i="51"/>
  <c r="A458" i="51"/>
  <c r="A457" i="51"/>
  <c r="A438" i="51"/>
  <c r="A437" i="51"/>
  <c r="A436" i="51"/>
  <c r="A435" i="51"/>
  <c r="A434" i="51"/>
  <c r="A433" i="51"/>
  <c r="A432" i="51"/>
  <c r="A431" i="51"/>
  <c r="A430" i="51"/>
  <c r="A429" i="51"/>
  <c r="A428" i="51"/>
  <c r="A427" i="51"/>
  <c r="A426" i="51"/>
  <c r="A425" i="51"/>
  <c r="A424" i="51"/>
  <c r="A423" i="51"/>
  <c r="A422" i="51"/>
  <c r="A421" i="51"/>
  <c r="A420" i="51"/>
  <c r="A419" i="51"/>
  <c r="A418" i="51"/>
  <c r="A417" i="51"/>
  <c r="A416" i="51"/>
  <c r="A415" i="51"/>
  <c r="A412" i="51"/>
  <c r="A411" i="51"/>
  <c r="A410" i="51"/>
  <c r="A409" i="51"/>
  <c r="A408" i="51"/>
  <c r="A407" i="51"/>
  <c r="A406" i="51"/>
  <c r="A405" i="51"/>
  <c r="A404" i="51"/>
  <c r="A403" i="51"/>
  <c r="A401" i="51"/>
  <c r="A402" i="51"/>
  <c r="A413" i="51"/>
  <c r="A414" i="51"/>
  <c r="A500" i="51"/>
  <c r="A352" i="51"/>
  <c r="A353" i="51"/>
  <c r="A354" i="51"/>
  <c r="A355" i="51"/>
  <c r="A356" i="51"/>
  <c r="A357" i="51"/>
  <c r="A358" i="51"/>
  <c r="A359" i="51"/>
  <c r="A360" i="51"/>
  <c r="A361" i="51"/>
  <c r="A362" i="51"/>
  <c r="A363" i="51"/>
  <c r="A364" i="51"/>
  <c r="A365" i="51"/>
  <c r="A366" i="51"/>
  <c r="A367" i="51"/>
  <c r="A368" i="51"/>
  <c r="A369" i="51"/>
  <c r="A370" i="51"/>
  <c r="A375" i="51"/>
  <c r="A376" i="51"/>
  <c r="A377" i="51"/>
  <c r="A378" i="51"/>
  <c r="A379" i="51"/>
  <c r="A380" i="51"/>
  <c r="A381" i="51"/>
  <c r="A382" i="51"/>
  <c r="A383" i="51"/>
  <c r="A384" i="51"/>
  <c r="A385" i="51"/>
  <c r="A386" i="51"/>
  <c r="A387" i="51"/>
  <c r="A388" i="51"/>
  <c r="A389" i="51"/>
  <c r="A390" i="51"/>
  <c r="A391" i="51"/>
  <c r="A392" i="51"/>
  <c r="A393" i="51"/>
  <c r="A394" i="51"/>
  <c r="A395" i="51"/>
  <c r="A396" i="51"/>
  <c r="A397" i="51"/>
  <c r="A398" i="51"/>
  <c r="A399" i="51"/>
  <c r="A400" i="51"/>
  <c r="A613" i="51"/>
  <c r="A8" i="51"/>
  <c r="A9" i="51"/>
  <c r="A10" i="51"/>
  <c r="A11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A30" i="51"/>
  <c r="A31" i="51"/>
  <c r="A32" i="51"/>
  <c r="A33" i="51"/>
  <c r="A34" i="51"/>
  <c r="A35" i="51"/>
  <c r="A36" i="51"/>
  <c r="A37" i="51"/>
  <c r="A38" i="51"/>
  <c r="A39" i="51"/>
  <c r="A40" i="51"/>
  <c r="A41" i="51"/>
  <c r="A42" i="51"/>
  <c r="A43" i="51"/>
  <c r="A44" i="51"/>
  <c r="A45" i="51"/>
  <c r="A46" i="51"/>
  <c r="A47" i="51"/>
  <c r="A48" i="51"/>
  <c r="A49" i="51"/>
  <c r="A50" i="51"/>
  <c r="A51" i="51"/>
  <c r="A52" i="51"/>
  <c r="A53" i="51"/>
  <c r="A54" i="51"/>
  <c r="A55" i="51"/>
  <c r="A56" i="51"/>
  <c r="A57" i="51"/>
  <c r="A58" i="51"/>
  <c r="A59" i="51"/>
  <c r="A60" i="51"/>
  <c r="A61" i="51"/>
  <c r="A62" i="51"/>
  <c r="A63" i="51"/>
  <c r="A64" i="51"/>
  <c r="A65" i="51"/>
  <c r="A66" i="51"/>
  <c r="A67" i="51"/>
  <c r="A68" i="51"/>
  <c r="A69" i="51"/>
  <c r="A70" i="51"/>
  <c r="A71" i="51"/>
  <c r="A72" i="51"/>
  <c r="A73" i="51"/>
  <c r="A74" i="51"/>
  <c r="A75" i="51"/>
  <c r="A76" i="51"/>
  <c r="A77" i="51"/>
  <c r="A78" i="51"/>
  <c r="A79" i="51"/>
  <c r="A80" i="51"/>
  <c r="A81" i="51"/>
  <c r="A82" i="51"/>
  <c r="A83" i="51"/>
  <c r="A84" i="51"/>
  <c r="A85" i="51"/>
  <c r="A86" i="51"/>
  <c r="A87" i="51"/>
  <c r="A88" i="51"/>
  <c r="A89" i="51"/>
  <c r="A90" i="51"/>
  <c r="A91" i="51"/>
  <c r="A92" i="51"/>
  <c r="A93" i="51"/>
  <c r="A94" i="51"/>
  <c r="A95" i="51"/>
  <c r="A96" i="51"/>
  <c r="A97" i="51"/>
  <c r="A98" i="51"/>
  <c r="A99" i="51"/>
  <c r="A100" i="51"/>
  <c r="A101" i="51"/>
  <c r="A102" i="51"/>
  <c r="A103" i="51"/>
  <c r="A104" i="51"/>
  <c r="A105" i="51"/>
  <c r="A106" i="51"/>
  <c r="A107" i="51"/>
  <c r="A108" i="51"/>
  <c r="A109" i="51"/>
  <c r="A110" i="51"/>
  <c r="A111" i="51"/>
  <c r="A112" i="51"/>
  <c r="A113" i="51"/>
  <c r="A114" i="51"/>
  <c r="A115" i="51"/>
  <c r="A116" i="51"/>
  <c r="A117" i="51"/>
  <c r="A118" i="51"/>
  <c r="A119" i="51"/>
  <c r="A120" i="51"/>
  <c r="A121" i="51"/>
  <c r="A122" i="51"/>
  <c r="A123" i="51"/>
  <c r="A124" i="51"/>
  <c r="A125" i="51"/>
  <c r="A126" i="51"/>
  <c r="A127" i="51"/>
  <c r="A128" i="51"/>
  <c r="A129" i="51"/>
  <c r="A130" i="51"/>
  <c r="A131" i="51"/>
  <c r="A132" i="51"/>
  <c r="A133" i="51"/>
  <c r="A134" i="51"/>
  <c r="A135" i="51"/>
  <c r="A136" i="51"/>
  <c r="A137" i="51"/>
  <c r="A138" i="51"/>
  <c r="A139" i="51"/>
  <c r="A140" i="51"/>
  <c r="A141" i="51"/>
  <c r="A142" i="51"/>
  <c r="A143" i="51"/>
  <c r="A144" i="51"/>
  <c r="A145" i="51"/>
  <c r="A146" i="51"/>
  <c r="A147" i="51"/>
  <c r="A148" i="51"/>
  <c r="A149" i="51"/>
  <c r="A150" i="51"/>
  <c r="A151" i="51"/>
  <c r="A152" i="51"/>
  <c r="A153" i="51"/>
  <c r="A154" i="51"/>
  <c r="A155" i="51"/>
  <c r="A156" i="51"/>
  <c r="A157" i="51"/>
  <c r="A158" i="51"/>
  <c r="A159" i="51"/>
  <c r="A160" i="51"/>
  <c r="A161" i="51"/>
  <c r="A162" i="51"/>
  <c r="A163" i="51"/>
  <c r="A164" i="51"/>
  <c r="A165" i="51"/>
  <c r="A166" i="51"/>
  <c r="A167" i="51"/>
  <c r="A168" i="51"/>
  <c r="A169" i="51"/>
  <c r="A170" i="51"/>
  <c r="A171" i="51"/>
  <c r="A172" i="51"/>
  <c r="A173" i="51"/>
  <c r="A174" i="51"/>
  <c r="A175" i="51"/>
  <c r="A176" i="51"/>
  <c r="A177" i="51"/>
  <c r="A178" i="51"/>
  <c r="A179" i="51"/>
  <c r="A180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A217" i="51"/>
  <c r="A218" i="51"/>
  <c r="A219" i="51"/>
  <c r="A220" i="51"/>
  <c r="A221" i="51"/>
  <c r="A222" i="51"/>
  <c r="A223" i="51"/>
  <c r="A224" i="51"/>
  <c r="A225" i="51"/>
  <c r="A226" i="51"/>
  <c r="A227" i="51"/>
  <c r="A228" i="51"/>
  <c r="A229" i="51"/>
  <c r="A230" i="51"/>
  <c r="A231" i="51"/>
  <c r="A232" i="51"/>
  <c r="A233" i="51"/>
  <c r="A234" i="51"/>
  <c r="A235" i="51"/>
  <c r="A236" i="51"/>
  <c r="A237" i="51"/>
  <c r="A238" i="51"/>
  <c r="A239" i="51"/>
  <c r="A240" i="51"/>
  <c r="A241" i="51"/>
  <c r="A242" i="51"/>
  <c r="A243" i="51"/>
  <c r="A244" i="51"/>
  <c r="A245" i="51"/>
  <c r="A246" i="51"/>
  <c r="A247" i="51"/>
  <c r="A248" i="51"/>
  <c r="A249" i="51"/>
  <c r="A250" i="51"/>
  <c r="A251" i="51"/>
  <c r="A252" i="51"/>
  <c r="A253" i="51"/>
  <c r="A254" i="51"/>
  <c r="A255" i="51"/>
  <c r="A256" i="51"/>
  <c r="A257" i="51"/>
  <c r="A258" i="51"/>
  <c r="A259" i="51"/>
  <c r="A260" i="51"/>
  <c r="A261" i="51"/>
  <c r="A262" i="51"/>
  <c r="A263" i="51"/>
  <c r="A264" i="51"/>
  <c r="A265" i="51"/>
  <c r="A266" i="51"/>
  <c r="A267" i="51"/>
  <c r="A268" i="51"/>
  <c r="A269" i="51"/>
  <c r="A270" i="51"/>
  <c r="A271" i="51"/>
  <c r="A272" i="51"/>
  <c r="A273" i="51"/>
  <c r="A274" i="51"/>
  <c r="A275" i="51"/>
  <c r="A276" i="51"/>
  <c r="A277" i="51"/>
  <c r="A278" i="51"/>
  <c r="A279" i="51"/>
  <c r="A280" i="51"/>
  <c r="A281" i="51"/>
  <c r="A282" i="51"/>
  <c r="A283" i="51"/>
  <c r="A284" i="51"/>
  <c r="A285" i="51"/>
  <c r="A286" i="51"/>
  <c r="A287" i="51"/>
  <c r="A288" i="51"/>
  <c r="A289" i="51"/>
  <c r="A290" i="51"/>
  <c r="A291" i="51"/>
  <c r="A292" i="51"/>
  <c r="A293" i="51"/>
  <c r="A294" i="51"/>
  <c r="A295" i="51"/>
  <c r="A296" i="51"/>
  <c r="A297" i="51"/>
  <c r="A298" i="51"/>
  <c r="A299" i="51"/>
  <c r="A300" i="51"/>
  <c r="A301" i="51"/>
  <c r="A302" i="51"/>
  <c r="A303" i="51"/>
  <c r="A304" i="51"/>
  <c r="A305" i="51"/>
  <c r="A306" i="51"/>
  <c r="A307" i="51"/>
  <c r="A308" i="51"/>
  <c r="A309" i="51"/>
  <c r="A310" i="51"/>
  <c r="A311" i="51"/>
  <c r="A312" i="51"/>
  <c r="A313" i="51"/>
  <c r="A314" i="51"/>
  <c r="A315" i="51"/>
  <c r="A316" i="51"/>
  <c r="A317" i="51"/>
  <c r="A318" i="51"/>
  <c r="A319" i="51"/>
  <c r="A320" i="51"/>
  <c r="A321" i="51"/>
  <c r="A322" i="51"/>
  <c r="A323" i="51"/>
  <c r="A324" i="51"/>
  <c r="A325" i="51"/>
  <c r="A326" i="51"/>
  <c r="A327" i="51"/>
  <c r="A328" i="51"/>
  <c r="A329" i="51"/>
  <c r="A330" i="51"/>
  <c r="A331" i="51"/>
  <c r="A332" i="51"/>
  <c r="A333" i="51"/>
  <c r="A334" i="51"/>
  <c r="A335" i="51"/>
  <c r="A336" i="51"/>
  <c r="A337" i="51"/>
  <c r="A338" i="51"/>
  <c r="A339" i="51"/>
  <c r="A340" i="51"/>
  <c r="A341" i="51"/>
  <c r="A342" i="51"/>
  <c r="A343" i="51"/>
  <c r="A344" i="51"/>
  <c r="A345" i="51"/>
  <c r="A346" i="51"/>
  <c r="A347" i="51"/>
  <c r="A348" i="51"/>
  <c r="A349" i="51"/>
  <c r="A350" i="51"/>
  <c r="A351" i="51"/>
  <c r="A7" i="51"/>
  <c r="Q39" i="72"/>
  <c r="U39" i="72"/>
  <c r="J39" i="72"/>
  <c r="A39" i="72"/>
  <c r="Q38" i="72"/>
  <c r="U38" i="72"/>
  <c r="J38" i="72"/>
  <c r="A38" i="72"/>
  <c r="Q37" i="72"/>
  <c r="U37" i="72"/>
  <c r="J37" i="72"/>
  <c r="A37" i="72"/>
  <c r="Q36" i="72"/>
  <c r="U36" i="72"/>
  <c r="J36" i="72"/>
  <c r="A36" i="72"/>
  <c r="Q35" i="72"/>
  <c r="U35" i="72"/>
  <c r="J35" i="72"/>
  <c r="A35" i="72"/>
  <c r="Q34" i="72"/>
  <c r="U34" i="72"/>
  <c r="Q33" i="72"/>
  <c r="U33" i="72"/>
  <c r="Q32" i="72"/>
  <c r="AQ32" i="72" s="1"/>
  <c r="Q31" i="72"/>
  <c r="U31" i="72"/>
  <c r="Q30" i="72"/>
  <c r="U30" i="72"/>
  <c r="Q29" i="72"/>
  <c r="AQ29" i="72" s="1"/>
  <c r="Q28" i="72"/>
  <c r="U28" i="72"/>
  <c r="Q27" i="72"/>
  <c r="U27" i="72"/>
  <c r="Q26" i="72"/>
  <c r="U26" i="72"/>
  <c r="Q25" i="72"/>
  <c r="U25" i="72"/>
  <c r="Q24" i="72"/>
  <c r="U24" i="72"/>
  <c r="Q23" i="72"/>
  <c r="U23" i="72"/>
  <c r="Q22" i="72"/>
  <c r="U22" i="72"/>
  <c r="Q21" i="72"/>
  <c r="U21" i="72"/>
  <c r="Q20" i="72"/>
  <c r="U20" i="72"/>
  <c r="Q19" i="72"/>
  <c r="AQ19" i="72" s="1"/>
  <c r="Q18" i="72"/>
  <c r="U18" i="72"/>
  <c r="Q17" i="72"/>
  <c r="U17" i="72"/>
  <c r="Q16" i="72"/>
  <c r="U16" i="72"/>
  <c r="Q15" i="72"/>
  <c r="U15" i="72"/>
  <c r="Q14" i="72"/>
  <c r="U14" i="72"/>
  <c r="J27" i="72"/>
  <c r="A27" i="72"/>
  <c r="J26" i="72"/>
  <c r="A26" i="72"/>
  <c r="J18" i="72"/>
  <c r="A18" i="72"/>
  <c r="J16" i="72"/>
  <c r="A16" i="72"/>
  <c r="U19" i="72"/>
  <c r="J19" i="72"/>
  <c r="A19" i="72"/>
  <c r="J34" i="72"/>
  <c r="J33" i="72"/>
  <c r="U32" i="72"/>
  <c r="J32" i="72"/>
  <c r="J31" i="72"/>
  <c r="J30" i="72"/>
  <c r="U29" i="72"/>
  <c r="J29" i="72"/>
  <c r="J28" i="72"/>
  <c r="J25" i="72"/>
  <c r="J24" i="72"/>
  <c r="J23" i="72"/>
  <c r="J22" i="72"/>
  <c r="J21" i="72"/>
  <c r="J20" i="72"/>
  <c r="J17" i="72"/>
  <c r="J15" i="72"/>
  <c r="J14" i="72"/>
  <c r="A34" i="72"/>
  <c r="A33" i="72"/>
  <c r="A32" i="72"/>
  <c r="A31" i="72"/>
  <c r="A30" i="72"/>
  <c r="A29" i="72"/>
  <c r="A22" i="72"/>
  <c r="A23" i="72"/>
  <c r="A24" i="72"/>
  <c r="A25" i="72"/>
  <c r="A28" i="72"/>
  <c r="A21" i="72"/>
  <c r="A15" i="72"/>
  <c r="A14" i="72"/>
  <c r="A20" i="72"/>
  <c r="A17" i="72"/>
  <c r="Q31" i="61"/>
  <c r="U31" i="61"/>
  <c r="Q30" i="61"/>
  <c r="U30" i="61"/>
  <c r="Q29" i="61"/>
  <c r="AQ29" i="61" s="1"/>
  <c r="Q28" i="61"/>
  <c r="U28" i="61"/>
  <c r="Q27" i="61"/>
  <c r="U27" i="61"/>
  <c r="Q26" i="61"/>
  <c r="AQ26" i="61" s="1"/>
  <c r="Q25" i="61"/>
  <c r="U25" i="61"/>
  <c r="Q24" i="61"/>
  <c r="U24" i="61"/>
  <c r="Q23" i="61"/>
  <c r="U23" i="61"/>
  <c r="Q22" i="61"/>
  <c r="U22" i="61"/>
  <c r="Q21" i="61"/>
  <c r="U21" i="61"/>
  <c r="Q20" i="61"/>
  <c r="U20" i="61"/>
  <c r="Q19" i="61"/>
  <c r="U19" i="61"/>
  <c r="Q18" i="61"/>
  <c r="U18" i="61"/>
  <c r="Q17" i="61"/>
  <c r="U17" i="61"/>
  <c r="Q16" i="61"/>
  <c r="U16" i="61"/>
  <c r="Q15" i="61"/>
  <c r="U15" i="61"/>
  <c r="Q14" i="61"/>
  <c r="U14" i="61"/>
  <c r="J24" i="61"/>
  <c r="A24" i="61"/>
  <c r="J19" i="61"/>
  <c r="A19" i="61"/>
  <c r="J18" i="61"/>
  <c r="A18" i="61"/>
  <c r="J17" i="61"/>
  <c r="A17" i="61"/>
  <c r="J23" i="61"/>
  <c r="A23" i="61"/>
  <c r="J22" i="61"/>
  <c r="A22" i="61"/>
  <c r="J31" i="61"/>
  <c r="J30" i="61"/>
  <c r="U29" i="61"/>
  <c r="J29" i="61"/>
  <c r="J28" i="61"/>
  <c r="J27" i="61"/>
  <c r="U26" i="61"/>
  <c r="J26" i="61"/>
  <c r="J25" i="61"/>
  <c r="J21" i="61"/>
  <c r="J20" i="61"/>
  <c r="J16" i="61"/>
  <c r="J15" i="61"/>
  <c r="J14" i="61"/>
  <c r="A31" i="61"/>
  <c r="A30" i="61"/>
  <c r="A29" i="61"/>
  <c r="A28" i="61"/>
  <c r="A27" i="61"/>
  <c r="A26" i="61"/>
  <c r="A25" i="61"/>
  <c r="A16" i="61"/>
  <c r="A14" i="61"/>
  <c r="A15" i="61"/>
  <c r="A20" i="61"/>
  <c r="A21" i="61"/>
  <c r="AQ33" i="52"/>
  <c r="AQ32" i="52"/>
  <c r="AQ31" i="52"/>
  <c r="Q30" i="52"/>
  <c r="U30" i="52"/>
  <c r="Q29" i="52"/>
  <c r="U29" i="52"/>
  <c r="Q28" i="52"/>
  <c r="AQ28" i="52" s="1"/>
  <c r="Q27" i="52"/>
  <c r="U27" i="52"/>
  <c r="Q26" i="52"/>
  <c r="U26" i="52"/>
  <c r="Q25" i="52"/>
  <c r="AQ25" i="52" s="1"/>
  <c r="Q24" i="52"/>
  <c r="U24" i="52"/>
  <c r="Q23" i="52"/>
  <c r="U23" i="52"/>
  <c r="Q22" i="52"/>
  <c r="U22" i="52"/>
  <c r="Q21" i="52"/>
  <c r="U21" i="52"/>
  <c r="Q20" i="52"/>
  <c r="U20" i="52"/>
  <c r="Q19" i="52"/>
  <c r="U19" i="52"/>
  <c r="Q18" i="52"/>
  <c r="U18" i="52"/>
  <c r="Q17" i="52"/>
  <c r="U17" i="52"/>
  <c r="Q16" i="52"/>
  <c r="U16" i="52"/>
  <c r="Q15" i="52"/>
  <c r="U15" i="52"/>
  <c r="Q14" i="52"/>
  <c r="U14" i="52"/>
  <c r="J30" i="52"/>
  <c r="J29" i="52"/>
  <c r="U28" i="52"/>
  <c r="J28" i="52"/>
  <c r="J27" i="52"/>
  <c r="J26" i="52"/>
  <c r="U25" i="52"/>
  <c r="J25" i="52"/>
  <c r="J24" i="52"/>
  <c r="J23" i="52"/>
  <c r="J22" i="52"/>
  <c r="J21" i="52"/>
  <c r="J20" i="52"/>
  <c r="J19" i="52"/>
  <c r="J18" i="52"/>
  <c r="J17" i="52"/>
  <c r="J16" i="52"/>
  <c r="J15" i="52"/>
  <c r="J14" i="52"/>
  <c r="A30" i="52"/>
  <c r="A29" i="52"/>
  <c r="A28" i="52"/>
  <c r="A27" i="52"/>
  <c r="A26" i="52"/>
  <c r="A25" i="52"/>
  <c r="A20" i="52"/>
  <c r="A23" i="52"/>
  <c r="A19" i="52"/>
  <c r="A18" i="52"/>
  <c r="A14" i="52"/>
  <c r="A15" i="52"/>
  <c r="A16" i="52"/>
  <c r="A17" i="52"/>
  <c r="A21" i="52"/>
  <c r="A22" i="52"/>
  <c r="A24" i="52"/>
  <c r="A31" i="52"/>
  <c r="A32" i="52"/>
  <c r="A33" i="52"/>
  <c r="AQ24" i="53"/>
  <c r="Q23" i="53"/>
  <c r="U23" i="53"/>
  <c r="Q22" i="53"/>
  <c r="U22" i="53"/>
  <c r="Q21" i="53"/>
  <c r="AQ21" i="53" s="1"/>
  <c r="Q20" i="53"/>
  <c r="U20" i="53"/>
  <c r="Q19" i="53"/>
  <c r="U19" i="53"/>
  <c r="Q18" i="53"/>
  <c r="AQ18" i="53" s="1"/>
  <c r="Q17" i="53"/>
  <c r="U17" i="53"/>
  <c r="Q16" i="53"/>
  <c r="U16" i="53"/>
  <c r="Q15" i="53"/>
  <c r="U15" i="53"/>
  <c r="Q14" i="53"/>
  <c r="U14" i="53"/>
  <c r="J23" i="53"/>
  <c r="J22" i="53"/>
  <c r="U21" i="53"/>
  <c r="J21" i="53"/>
  <c r="J20" i="53"/>
  <c r="J19" i="53"/>
  <c r="U18" i="53"/>
  <c r="J18" i="53"/>
  <c r="J17" i="53"/>
  <c r="J16" i="53"/>
  <c r="J15" i="53"/>
  <c r="J14" i="53"/>
  <c r="A17" i="53"/>
  <c r="A23" i="53"/>
  <c r="A22" i="53"/>
  <c r="A21" i="53"/>
  <c r="A20" i="53"/>
  <c r="A19" i="53"/>
  <c r="A18" i="53"/>
  <c r="A14" i="53"/>
  <c r="A15" i="53"/>
  <c r="A16" i="53"/>
  <c r="A24" i="53"/>
  <c r="J14" i="99"/>
  <c r="J15" i="99"/>
  <c r="Q24" i="99"/>
  <c r="U24" i="99"/>
  <c r="Q23" i="99"/>
  <c r="U23" i="99"/>
  <c r="Q22" i="99"/>
  <c r="AQ22" i="99" s="1"/>
  <c r="Q21" i="99"/>
  <c r="U21" i="99"/>
  <c r="Q20" i="99"/>
  <c r="U20" i="99"/>
  <c r="Q19" i="99"/>
  <c r="AQ19" i="99" s="1"/>
  <c r="Q18" i="99"/>
  <c r="U18" i="99"/>
  <c r="Q17" i="99"/>
  <c r="U17" i="99"/>
  <c r="Q16" i="99"/>
  <c r="U16" i="99"/>
  <c r="Q15" i="99"/>
  <c r="U15" i="99"/>
  <c r="Q14" i="99"/>
  <c r="U14" i="99"/>
  <c r="J24" i="99"/>
  <c r="J23" i="99"/>
  <c r="U22" i="99"/>
  <c r="J22" i="99"/>
  <c r="J21" i="99"/>
  <c r="J20" i="99"/>
  <c r="U19" i="99"/>
  <c r="J19" i="99"/>
  <c r="J18" i="99"/>
  <c r="J17" i="99"/>
  <c r="J16" i="99"/>
  <c r="A24" i="99"/>
  <c r="A23" i="99"/>
  <c r="A22" i="99"/>
  <c r="A21" i="99"/>
  <c r="A20" i="99"/>
  <c r="A19" i="99"/>
  <c r="A18" i="99"/>
  <c r="A14" i="99"/>
  <c r="A15" i="99"/>
  <c r="A16" i="99"/>
  <c r="A17" i="99"/>
  <c r="A16" i="98"/>
  <c r="A17" i="98"/>
  <c r="A18" i="98"/>
  <c r="A19" i="98"/>
  <c r="A20" i="98"/>
  <c r="A21" i="98"/>
  <c r="A22" i="98"/>
  <c r="A23" i="98"/>
  <c r="A24" i="98"/>
  <c r="A15" i="98"/>
  <c r="AQ20" i="98"/>
  <c r="AQ17" i="98"/>
  <c r="J21" i="98"/>
  <c r="Q21" i="98"/>
  <c r="U21" i="98"/>
  <c r="J25" i="98"/>
  <c r="J14" i="98"/>
  <c r="J15" i="98"/>
  <c r="Q32" i="98"/>
  <c r="U32" i="98"/>
  <c r="Q31" i="98"/>
  <c r="U31" i="98"/>
  <c r="Q30" i="98"/>
  <c r="AQ30" i="98" s="1"/>
  <c r="Q29" i="98"/>
  <c r="U29" i="98"/>
  <c r="Q28" i="98"/>
  <c r="U28" i="98"/>
  <c r="Q27" i="98"/>
  <c r="AQ27" i="98" s="1"/>
  <c r="Q26" i="98"/>
  <c r="U26" i="98"/>
  <c r="Q25" i="98"/>
  <c r="U25" i="98"/>
  <c r="Q24" i="98"/>
  <c r="U24" i="98"/>
  <c r="Q23" i="98"/>
  <c r="U23" i="98"/>
  <c r="Q22" i="98"/>
  <c r="U22" i="98"/>
  <c r="Q15" i="98"/>
  <c r="U15" i="98"/>
  <c r="Q14" i="98"/>
  <c r="U14" i="98"/>
  <c r="J32" i="98"/>
  <c r="J31" i="98"/>
  <c r="U30" i="98"/>
  <c r="J30" i="98"/>
  <c r="J29" i="98"/>
  <c r="J28" i="98"/>
  <c r="U27" i="98"/>
  <c r="J27" i="98"/>
  <c r="J26" i="98"/>
  <c r="J24" i="98"/>
  <c r="J23" i="98"/>
  <c r="J22" i="98"/>
  <c r="A32" i="98"/>
  <c r="A31" i="98"/>
  <c r="A30" i="98"/>
  <c r="A29" i="98"/>
  <c r="A28" i="98"/>
  <c r="A27" i="98"/>
  <c r="A26" i="98"/>
  <c r="A14" i="98"/>
  <c r="A25" i="98"/>
  <c r="AQ23" i="82"/>
  <c r="AQ22" i="82"/>
  <c r="AQ21" i="82"/>
  <c r="AQ20" i="82"/>
  <c r="AQ19" i="82"/>
  <c r="AQ18" i="82"/>
  <c r="AQ17" i="82"/>
  <c r="AQ16" i="82"/>
  <c r="Q15" i="82"/>
  <c r="U15" i="82"/>
  <c r="Q14" i="82"/>
  <c r="U14" i="82"/>
  <c r="A16" i="82"/>
  <c r="A17" i="82"/>
  <c r="A18" i="82"/>
  <c r="A19" i="82"/>
  <c r="A20" i="82"/>
  <c r="A21" i="82"/>
  <c r="A22" i="82"/>
  <c r="A23" i="82"/>
  <c r="J15" i="82"/>
  <c r="J14" i="82"/>
  <c r="A14" i="82"/>
  <c r="A15" i="82"/>
  <c r="U94" i="46"/>
  <c r="U95" i="46"/>
  <c r="U96" i="46"/>
  <c r="U97" i="46"/>
  <c r="U98" i="46"/>
  <c r="U99" i="46"/>
  <c r="U91" i="46"/>
  <c r="U92" i="46"/>
  <c r="U93" i="46"/>
  <c r="Q91" i="46"/>
  <c r="Q92" i="46"/>
  <c r="Q93" i="46"/>
  <c r="Q94" i="46"/>
  <c r="Q95" i="46"/>
  <c r="Q96" i="46"/>
  <c r="Q97" i="46"/>
  <c r="Q98" i="46"/>
  <c r="Q99" i="46"/>
  <c r="J91" i="46"/>
  <c r="J92" i="46"/>
  <c r="J93" i="46"/>
  <c r="J94" i="46"/>
  <c r="J95" i="46"/>
  <c r="J96" i="46"/>
  <c r="J97" i="46"/>
  <c r="J98" i="46"/>
  <c r="J99" i="46"/>
  <c r="A90" i="46"/>
  <c r="A91" i="46"/>
  <c r="A92" i="46"/>
  <c r="A93" i="46"/>
  <c r="A94" i="46"/>
  <c r="A95" i="46"/>
  <c r="A96" i="46"/>
  <c r="A97" i="46"/>
  <c r="A98" i="46"/>
  <c r="A99" i="46"/>
  <c r="A101" i="46"/>
  <c r="A84" i="46"/>
  <c r="A85" i="46"/>
  <c r="A86" i="46"/>
  <c r="A87" i="46"/>
  <c r="A88" i="46"/>
  <c r="A89" i="46"/>
  <c r="U90" i="46"/>
  <c r="Q90" i="46"/>
  <c r="J90" i="46"/>
  <c r="U89" i="46"/>
  <c r="Q89" i="46"/>
  <c r="J89" i="46"/>
  <c r="U88" i="46"/>
  <c r="Q88" i="46"/>
  <c r="J88" i="46"/>
  <c r="U87" i="46"/>
  <c r="Q87" i="46"/>
  <c r="J87" i="46"/>
  <c r="U86" i="46"/>
  <c r="Q86" i="46"/>
  <c r="J86" i="46"/>
  <c r="U83" i="46"/>
  <c r="Q83" i="46"/>
  <c r="J83" i="46"/>
  <c r="U85" i="46"/>
  <c r="Q85" i="46"/>
  <c r="J85" i="46"/>
  <c r="U84" i="46"/>
  <c r="Q84" i="46"/>
  <c r="J84" i="46"/>
  <c r="U82" i="46"/>
  <c r="Q82" i="46"/>
  <c r="J82" i="46"/>
  <c r="U79" i="46"/>
  <c r="Q79" i="46"/>
  <c r="J79" i="46"/>
  <c r="U81" i="46"/>
  <c r="Q81" i="46"/>
  <c r="J81" i="46"/>
  <c r="U80" i="46"/>
  <c r="Q80" i="46"/>
  <c r="J80" i="46"/>
  <c r="U78" i="46"/>
  <c r="Q78" i="46"/>
  <c r="J78" i="46"/>
  <c r="U75" i="46"/>
  <c r="Q75" i="46"/>
  <c r="J75" i="46"/>
  <c r="U77" i="46"/>
  <c r="Q77" i="46"/>
  <c r="J77" i="46"/>
  <c r="U76" i="46"/>
  <c r="Q76" i="46"/>
  <c r="J76" i="46"/>
  <c r="U74" i="46"/>
  <c r="Q74" i="46"/>
  <c r="J74" i="46"/>
  <c r="U71" i="46"/>
  <c r="Q71" i="46"/>
  <c r="J71" i="46"/>
  <c r="U73" i="46"/>
  <c r="Q73" i="46"/>
  <c r="J73" i="46"/>
  <c r="U72" i="46"/>
  <c r="Q72" i="46"/>
  <c r="J72" i="46"/>
  <c r="U70" i="46"/>
  <c r="Q70" i="46"/>
  <c r="J70" i="46"/>
  <c r="U67" i="46"/>
  <c r="Q67" i="46"/>
  <c r="J67" i="46"/>
  <c r="U69" i="46"/>
  <c r="Q69" i="46"/>
  <c r="J69" i="46"/>
  <c r="U68" i="46"/>
  <c r="Q68" i="46"/>
  <c r="J68" i="46"/>
  <c r="U66" i="46"/>
  <c r="Q66" i="46"/>
  <c r="J66" i="46"/>
  <c r="A83" i="46"/>
  <c r="A82" i="46"/>
  <c r="A79" i="46"/>
  <c r="A81" i="46"/>
  <c r="A80" i="46"/>
  <c r="A78" i="46"/>
  <c r="A75" i="46"/>
  <c r="A77" i="46"/>
  <c r="A76" i="46"/>
  <c r="A74" i="46"/>
  <c r="A71" i="46"/>
  <c r="A73" i="46"/>
  <c r="A72" i="46"/>
  <c r="A70" i="46"/>
  <c r="A67" i="46"/>
  <c r="A69" i="46"/>
  <c r="A68" i="46"/>
  <c r="A66" i="46"/>
  <c r="Q53" i="46"/>
  <c r="U53" i="46"/>
  <c r="Q50" i="46"/>
  <c r="U50" i="46"/>
  <c r="Q47" i="46"/>
  <c r="U47" i="46"/>
  <c r="Q46" i="46"/>
  <c r="U46" i="46"/>
  <c r="Q45" i="46"/>
  <c r="U45" i="46"/>
  <c r="Q65" i="46"/>
  <c r="U65" i="46"/>
  <c r="Q64" i="46"/>
  <c r="U64" i="46"/>
  <c r="Q63" i="46"/>
  <c r="AQ63" i="46" s="1"/>
  <c r="Q62" i="46"/>
  <c r="U62" i="46"/>
  <c r="Q61" i="46"/>
  <c r="U61" i="46"/>
  <c r="Q60" i="46"/>
  <c r="AQ60" i="46" s="1"/>
  <c r="Q59" i="46"/>
  <c r="U59" i="46"/>
  <c r="Q58" i="46"/>
  <c r="U58" i="46"/>
  <c r="Q57" i="46"/>
  <c r="U57" i="46"/>
  <c r="Q56" i="46"/>
  <c r="U56" i="46"/>
  <c r="Q55" i="46"/>
  <c r="U55" i="46"/>
  <c r="Q54" i="46"/>
  <c r="U54" i="46"/>
  <c r="Q52" i="46"/>
  <c r="U52" i="46"/>
  <c r="Q51" i="46"/>
  <c r="U51" i="46"/>
  <c r="Q49" i="46"/>
  <c r="U49" i="46"/>
  <c r="Q48" i="46"/>
  <c r="U48" i="46"/>
  <c r="Q44" i="46"/>
  <c r="U44" i="46"/>
  <c r="Q43" i="46"/>
  <c r="U43" i="46"/>
  <c r="Q42" i="46"/>
  <c r="U42" i="46"/>
  <c r="Q41" i="46"/>
  <c r="U41" i="46"/>
  <c r="Q40" i="46"/>
  <c r="AQ40" i="46" s="1"/>
  <c r="Q39" i="46"/>
  <c r="AQ39" i="46" s="1"/>
  <c r="Q38" i="46"/>
  <c r="AQ38" i="46" s="1"/>
  <c r="Q37" i="46"/>
  <c r="U37" i="46"/>
  <c r="Q36" i="46"/>
  <c r="U36" i="46"/>
  <c r="Q35" i="46"/>
  <c r="U35" i="46"/>
  <c r="Q34" i="46"/>
  <c r="U34" i="46"/>
  <c r="Q33" i="46"/>
  <c r="U33" i="46"/>
  <c r="Q32" i="46"/>
  <c r="U32" i="46"/>
  <c r="Q31" i="46"/>
  <c r="U31" i="46"/>
  <c r="Q30" i="46"/>
  <c r="U30" i="46"/>
  <c r="Q29" i="46"/>
  <c r="U29" i="46"/>
  <c r="Q28" i="46"/>
  <c r="U28" i="46"/>
  <c r="Q27" i="46"/>
  <c r="U27" i="46"/>
  <c r="Q26" i="46"/>
  <c r="U26" i="46"/>
  <c r="Q25" i="46"/>
  <c r="U25" i="46"/>
  <c r="Q24" i="46"/>
  <c r="U24" i="46"/>
  <c r="Q23" i="46"/>
  <c r="AQ23" i="46" s="1"/>
  <c r="Q22" i="46"/>
  <c r="U22" i="46"/>
  <c r="Q21" i="46"/>
  <c r="AQ21" i="46" s="1"/>
  <c r="Q20" i="46"/>
  <c r="U20" i="46"/>
  <c r="Q19" i="46"/>
  <c r="U19" i="46"/>
  <c r="Q18" i="46"/>
  <c r="AQ18" i="46" s="1"/>
  <c r="Q17" i="46"/>
  <c r="U17" i="46"/>
  <c r="Q16" i="46"/>
  <c r="U16" i="46"/>
  <c r="Q15" i="46"/>
  <c r="U15" i="46"/>
  <c r="Q14" i="46"/>
  <c r="U14" i="46"/>
  <c r="J65" i="46"/>
  <c r="J64" i="46"/>
  <c r="U63" i="46"/>
  <c r="J63" i="46"/>
  <c r="J62" i="46"/>
  <c r="J61" i="46"/>
  <c r="U60" i="46"/>
  <c r="J60" i="46"/>
  <c r="J59" i="46"/>
  <c r="J58" i="46"/>
  <c r="J57" i="46"/>
  <c r="J56" i="46"/>
  <c r="J55" i="46"/>
  <c r="J54" i="46"/>
  <c r="J53" i="46"/>
  <c r="J52" i="46"/>
  <c r="J51" i="46"/>
  <c r="J50" i="46"/>
  <c r="J49" i="46"/>
  <c r="J48" i="46"/>
  <c r="J47" i="46"/>
  <c r="J46" i="46"/>
  <c r="J45" i="46"/>
  <c r="J44" i="46"/>
  <c r="J43" i="46"/>
  <c r="J42" i="46"/>
  <c r="J41" i="46"/>
  <c r="U40" i="46"/>
  <c r="J40" i="46"/>
  <c r="U39" i="46"/>
  <c r="J39" i="46"/>
  <c r="U38" i="46"/>
  <c r="J38" i="46"/>
  <c r="J37" i="46"/>
  <c r="J36" i="46"/>
  <c r="J35" i="46"/>
  <c r="J34" i="46"/>
  <c r="J33" i="46"/>
  <c r="J32" i="46"/>
  <c r="J31" i="46"/>
  <c r="J30" i="46"/>
  <c r="J29" i="46"/>
  <c r="J28" i="46"/>
  <c r="J27" i="46"/>
  <c r="J26" i="46"/>
  <c r="J25" i="46"/>
  <c r="J24" i="46"/>
  <c r="U23" i="46"/>
  <c r="J23" i="46"/>
  <c r="J22" i="46"/>
  <c r="U21" i="46"/>
  <c r="J21" i="46"/>
  <c r="J20" i="46"/>
  <c r="J19" i="46"/>
  <c r="U18" i="46"/>
  <c r="J18" i="46"/>
  <c r="J17" i="46"/>
  <c r="J16" i="46"/>
  <c r="J15" i="46"/>
  <c r="J14" i="46"/>
  <c r="A37" i="46"/>
  <c r="A36" i="46"/>
  <c r="A35" i="46"/>
  <c r="A34" i="46"/>
  <c r="A33" i="46"/>
  <c r="A32" i="46"/>
  <c r="A31" i="46"/>
  <c r="A26" i="46"/>
  <c r="A25" i="46"/>
  <c r="A29" i="46"/>
  <c r="A24" i="46"/>
  <c r="A23" i="46"/>
  <c r="A65" i="46"/>
  <c r="A64" i="46"/>
  <c r="A63" i="46"/>
  <c r="A62" i="46"/>
  <c r="A61" i="46"/>
  <c r="A48" i="46"/>
  <c r="A54" i="46"/>
  <c r="A49" i="46"/>
  <c r="A50" i="46"/>
  <c r="A55" i="46"/>
  <c r="A51" i="46"/>
  <c r="A56" i="46"/>
  <c r="A52" i="46"/>
  <c r="A53" i="46"/>
  <c r="A57" i="46"/>
  <c r="A58" i="46"/>
  <c r="A59" i="46"/>
  <c r="A21" i="46"/>
  <c r="A22" i="46"/>
  <c r="A60" i="46"/>
  <c r="A47" i="46"/>
  <c r="A46" i="46"/>
  <c r="A45" i="46"/>
  <c r="A44" i="46"/>
  <c r="A43" i="46"/>
  <c r="A39" i="46"/>
  <c r="A16" i="46"/>
  <c r="A15" i="46"/>
  <c r="A14" i="46"/>
  <c r="A17" i="46"/>
  <c r="A18" i="46"/>
  <c r="A19" i="46"/>
  <c r="A20" i="46"/>
  <c r="A27" i="46"/>
  <c r="A28" i="46"/>
  <c r="A30" i="46"/>
  <c r="A38" i="46"/>
  <c r="A40" i="46"/>
  <c r="A41" i="46"/>
  <c r="A42" i="46"/>
  <c r="Q24" i="63"/>
  <c r="U24" i="63"/>
  <c r="Q23" i="63"/>
  <c r="U23" i="63"/>
  <c r="Q22" i="63"/>
  <c r="AQ22" i="63" s="1"/>
  <c r="Q21" i="63"/>
  <c r="U21" i="63"/>
  <c r="Q20" i="63"/>
  <c r="U20" i="63"/>
  <c r="Q19" i="63"/>
  <c r="AQ19" i="63" s="1"/>
  <c r="Q18" i="63"/>
  <c r="U18" i="63"/>
  <c r="Q17" i="63"/>
  <c r="U17" i="63"/>
  <c r="Q16" i="63"/>
  <c r="U16" i="63"/>
  <c r="Q15" i="63"/>
  <c r="U15" i="63"/>
  <c r="Q14" i="63"/>
  <c r="U14" i="63"/>
  <c r="J24" i="63"/>
  <c r="J23" i="63"/>
  <c r="U22" i="63"/>
  <c r="J22" i="63"/>
  <c r="J21" i="63"/>
  <c r="J20" i="63"/>
  <c r="U19" i="63"/>
  <c r="J19" i="63"/>
  <c r="J18" i="63"/>
  <c r="J17" i="63"/>
  <c r="J16" i="63"/>
  <c r="J15" i="63"/>
  <c r="J14" i="63"/>
  <c r="A18" i="63"/>
  <c r="A24" i="63"/>
  <c r="A23" i="63"/>
  <c r="A22" i="63"/>
  <c r="A21" i="63"/>
  <c r="A20" i="63"/>
  <c r="A19" i="63"/>
  <c r="A15" i="63"/>
  <c r="A17" i="63"/>
  <c r="A16" i="63"/>
  <c r="A14" i="63"/>
  <c r="AQ27" i="76"/>
  <c r="Q26" i="76"/>
  <c r="U26" i="76"/>
  <c r="Q25" i="76"/>
  <c r="U25" i="76"/>
  <c r="Q24" i="76"/>
  <c r="AQ24" i="76" s="1"/>
  <c r="Q23" i="76"/>
  <c r="U23" i="76"/>
  <c r="Q22" i="76"/>
  <c r="U22" i="76"/>
  <c r="Q21" i="76"/>
  <c r="AQ21" i="76" s="1"/>
  <c r="Q20" i="76"/>
  <c r="U20" i="76"/>
  <c r="Q19" i="76"/>
  <c r="U19" i="76"/>
  <c r="Q18" i="76"/>
  <c r="U18" i="76"/>
  <c r="Q17" i="76"/>
  <c r="U17" i="76"/>
  <c r="Q16" i="76"/>
  <c r="U16" i="76"/>
  <c r="Q15" i="76"/>
  <c r="U15" i="76"/>
  <c r="Q14" i="76"/>
  <c r="U14" i="76"/>
  <c r="J26" i="76"/>
  <c r="J25" i="76"/>
  <c r="U24" i="76"/>
  <c r="J24" i="76"/>
  <c r="J23" i="76"/>
  <c r="J22" i="76"/>
  <c r="U21" i="76"/>
  <c r="J21" i="76"/>
  <c r="J20" i="76"/>
  <c r="J19" i="76"/>
  <c r="J18" i="76"/>
  <c r="J17" i="76"/>
  <c r="J16" i="76"/>
  <c r="J15" i="76"/>
  <c r="J14" i="76"/>
  <c r="A26" i="76"/>
  <c r="A25" i="76"/>
  <c r="A24" i="76"/>
  <c r="A23" i="76"/>
  <c r="A22" i="76"/>
  <c r="A21" i="76"/>
  <c r="A20" i="76"/>
  <c r="A27" i="76"/>
  <c r="A15" i="76"/>
  <c r="A14" i="76"/>
  <c r="A17" i="76"/>
  <c r="A16" i="76"/>
  <c r="A19" i="76"/>
  <c r="A18" i="76"/>
  <c r="Q21" i="92"/>
  <c r="U21" i="92"/>
  <c r="J21" i="92"/>
  <c r="A21" i="92"/>
  <c r="Q15" i="92"/>
  <c r="U15" i="92"/>
  <c r="J15" i="92"/>
  <c r="A15" i="92"/>
  <c r="Q14" i="92"/>
  <c r="U14" i="92"/>
  <c r="Q16" i="92"/>
  <c r="U16" i="92"/>
  <c r="Q17" i="92"/>
  <c r="U17" i="92"/>
  <c r="Q18" i="92"/>
  <c r="U18" i="92"/>
  <c r="Q19" i="92"/>
  <c r="U19" i="92"/>
  <c r="Q20" i="92"/>
  <c r="U20" i="92"/>
  <c r="Q22" i="92"/>
  <c r="U22" i="92"/>
  <c r="Q23" i="92"/>
  <c r="U23" i="92"/>
  <c r="Q24" i="92"/>
  <c r="AQ24" i="92" s="1"/>
  <c r="Q25" i="92"/>
  <c r="U25" i="92"/>
  <c r="Q26" i="92"/>
  <c r="U26" i="92"/>
  <c r="Q27" i="92"/>
  <c r="AQ27" i="92" s="1"/>
  <c r="Q28" i="92"/>
  <c r="U28" i="92"/>
  <c r="Q29" i="92"/>
  <c r="U29" i="92"/>
  <c r="A14" i="92"/>
  <c r="J14" i="92"/>
  <c r="A16" i="92"/>
  <c r="J16" i="92"/>
  <c r="A17" i="92"/>
  <c r="J17" i="92"/>
  <c r="A18" i="92"/>
  <c r="J18" i="92"/>
  <c r="A19" i="92"/>
  <c r="J19" i="92"/>
  <c r="A20" i="92"/>
  <c r="J20" i="92"/>
  <c r="A22" i="92"/>
  <c r="J22" i="92"/>
  <c r="A23" i="92"/>
  <c r="J23" i="92"/>
  <c r="A24" i="92"/>
  <c r="J24" i="92"/>
  <c r="U24" i="92"/>
  <c r="A25" i="92"/>
  <c r="J25" i="92"/>
  <c r="A26" i="92"/>
  <c r="J26" i="92"/>
  <c r="A27" i="92"/>
  <c r="J27" i="92"/>
  <c r="U27" i="92"/>
  <c r="A28" i="92"/>
  <c r="J28" i="92"/>
  <c r="A29" i="92"/>
  <c r="J29" i="92"/>
  <c r="U29" i="91"/>
  <c r="U20" i="91"/>
  <c r="Q27" i="91"/>
  <c r="AQ27" i="91" s="1"/>
  <c r="U27" i="91"/>
  <c r="J27" i="91"/>
  <c r="A27" i="91"/>
  <c r="U25" i="91"/>
  <c r="Q25" i="91"/>
  <c r="J25" i="91"/>
  <c r="A25" i="91"/>
  <c r="Q26" i="91"/>
  <c r="U26" i="91"/>
  <c r="J26" i="91"/>
  <c r="A26" i="91"/>
  <c r="Q24" i="91"/>
  <c r="U24" i="91"/>
  <c r="J24" i="91"/>
  <c r="A24" i="91"/>
  <c r="Q23" i="91"/>
  <c r="U23" i="91"/>
  <c r="J23" i="91"/>
  <c r="A23" i="91"/>
  <c r="Q14" i="91"/>
  <c r="U14" i="91"/>
  <c r="Q15" i="91"/>
  <c r="U15" i="91"/>
  <c r="Q16" i="91"/>
  <c r="U16" i="91"/>
  <c r="Q17" i="91"/>
  <c r="U17" i="91"/>
  <c r="Q18" i="91"/>
  <c r="AQ18" i="91" s="1"/>
  <c r="U18" i="91"/>
  <c r="Q19" i="91"/>
  <c r="U19" i="91"/>
  <c r="Q20" i="91"/>
  <c r="AQ20" i="91" s="1"/>
  <c r="Q21" i="91"/>
  <c r="U21" i="91"/>
  <c r="Q22" i="91"/>
  <c r="U22" i="91"/>
  <c r="Q28" i="91"/>
  <c r="U28" i="91"/>
  <c r="Q29" i="91"/>
  <c r="AQ29" i="91" s="1"/>
  <c r="Q30" i="91"/>
  <c r="U30" i="91"/>
  <c r="Q31" i="91"/>
  <c r="U31" i="91"/>
  <c r="Q32" i="91"/>
  <c r="AQ32" i="91" s="1"/>
  <c r="Q33" i="91"/>
  <c r="U33" i="91"/>
  <c r="Q34" i="91"/>
  <c r="U34" i="91"/>
  <c r="A14" i="91"/>
  <c r="J14" i="91"/>
  <c r="A15" i="91"/>
  <c r="J15" i="91"/>
  <c r="A16" i="91"/>
  <c r="J16" i="91"/>
  <c r="A17" i="91"/>
  <c r="J17" i="91"/>
  <c r="A18" i="91"/>
  <c r="J18" i="91"/>
  <c r="A19" i="91"/>
  <c r="J19" i="91"/>
  <c r="A20" i="91"/>
  <c r="J20" i="91"/>
  <c r="A21" i="91"/>
  <c r="J21" i="91"/>
  <c r="A22" i="91"/>
  <c r="J22" i="91"/>
  <c r="A28" i="91"/>
  <c r="J28" i="91"/>
  <c r="A29" i="91"/>
  <c r="J29" i="91"/>
  <c r="A30" i="91"/>
  <c r="J30" i="91"/>
  <c r="A31" i="91"/>
  <c r="J31" i="91"/>
  <c r="A32" i="91"/>
  <c r="J32" i="91"/>
  <c r="U32" i="91"/>
  <c r="A33" i="91"/>
  <c r="J33" i="91"/>
  <c r="A34" i="91"/>
  <c r="J34" i="91"/>
  <c r="AQ33" i="67"/>
  <c r="AQ32" i="67"/>
  <c r="AQ31" i="67"/>
  <c r="Q30" i="67"/>
  <c r="U30" i="67"/>
  <c r="Q29" i="67"/>
  <c r="U29" i="67"/>
  <c r="Q28" i="67"/>
  <c r="AQ28" i="67" s="1"/>
  <c r="Q27" i="67"/>
  <c r="U27" i="67"/>
  <c r="Q26" i="67"/>
  <c r="U26" i="67"/>
  <c r="Q25" i="67"/>
  <c r="AQ25" i="67" s="1"/>
  <c r="Q24" i="67"/>
  <c r="U24" i="67"/>
  <c r="Q23" i="67"/>
  <c r="U23" i="67"/>
  <c r="Q22" i="67"/>
  <c r="U22" i="67"/>
  <c r="Q21" i="67"/>
  <c r="U21" i="67"/>
  <c r="Q20" i="67"/>
  <c r="U20" i="67"/>
  <c r="Q19" i="67"/>
  <c r="AQ19" i="67" s="1"/>
  <c r="Q18" i="67"/>
  <c r="AQ18" i="67" s="1"/>
  <c r="Q17" i="67"/>
  <c r="U17" i="67"/>
  <c r="Q16" i="67"/>
  <c r="U16" i="67"/>
  <c r="Q15" i="67"/>
  <c r="U15" i="67"/>
  <c r="Q14" i="67"/>
  <c r="U14" i="67"/>
  <c r="A33" i="67"/>
  <c r="A32" i="67"/>
  <c r="A31" i="67"/>
  <c r="J30" i="67"/>
  <c r="J29" i="67"/>
  <c r="U28" i="67"/>
  <c r="J28" i="67"/>
  <c r="J27" i="67"/>
  <c r="J26" i="67"/>
  <c r="U25" i="67"/>
  <c r="J25" i="67"/>
  <c r="J24" i="67"/>
  <c r="J23" i="67"/>
  <c r="J22" i="67"/>
  <c r="J21" i="67"/>
  <c r="J20" i="67"/>
  <c r="U19" i="67"/>
  <c r="J19" i="67"/>
  <c r="U18" i="67"/>
  <c r="J18" i="67"/>
  <c r="J17" i="67"/>
  <c r="J16" i="67"/>
  <c r="J15" i="67"/>
  <c r="J14" i="67"/>
  <c r="A30" i="67"/>
  <c r="A29" i="67"/>
  <c r="A28" i="67"/>
  <c r="A27" i="67"/>
  <c r="A26" i="67"/>
  <c r="A25" i="67"/>
  <c r="A23" i="67"/>
  <c r="A22" i="67"/>
  <c r="A24" i="67"/>
  <c r="A20" i="67"/>
  <c r="A19" i="67"/>
  <c r="A21" i="67"/>
  <c r="A18" i="67"/>
  <c r="A15" i="67"/>
  <c r="A17" i="67"/>
  <c r="A16" i="67"/>
  <c r="A14" i="67"/>
  <c r="AQ33" i="66"/>
  <c r="AQ32" i="66"/>
  <c r="AQ31" i="66"/>
  <c r="AQ30" i="66"/>
  <c r="Q29" i="66"/>
  <c r="U29" i="66"/>
  <c r="Q28" i="66"/>
  <c r="U28" i="66"/>
  <c r="Q27" i="66"/>
  <c r="AQ27" i="66" s="1"/>
  <c r="Q26" i="66"/>
  <c r="U26" i="66"/>
  <c r="Q25" i="66"/>
  <c r="U25" i="66"/>
  <c r="Q24" i="66"/>
  <c r="AQ24" i="66" s="1"/>
  <c r="Q23" i="66"/>
  <c r="U23" i="66"/>
  <c r="Q22" i="66"/>
  <c r="U22" i="66"/>
  <c r="Q21" i="66"/>
  <c r="U21" i="66"/>
  <c r="Q20" i="66"/>
  <c r="AQ20" i="66" s="1"/>
  <c r="Q19" i="66"/>
  <c r="AQ19" i="66" s="1"/>
  <c r="Q18" i="66"/>
  <c r="U18" i="66"/>
  <c r="Q17" i="66"/>
  <c r="U17" i="66"/>
  <c r="Q16" i="66"/>
  <c r="U16" i="66"/>
  <c r="Q15" i="66"/>
  <c r="U15" i="66"/>
  <c r="Q14" i="66"/>
  <c r="U14" i="66"/>
  <c r="A33" i="66"/>
  <c r="A32" i="66"/>
  <c r="A31" i="66"/>
  <c r="A30" i="66"/>
  <c r="J29" i="66"/>
  <c r="J28" i="66"/>
  <c r="U27" i="66"/>
  <c r="J27" i="66"/>
  <c r="J26" i="66"/>
  <c r="J25" i="66"/>
  <c r="U24" i="66"/>
  <c r="J24" i="66"/>
  <c r="J23" i="66"/>
  <c r="J22" i="66"/>
  <c r="J21" i="66"/>
  <c r="U20" i="66"/>
  <c r="J20" i="66"/>
  <c r="U19" i="66"/>
  <c r="J19" i="66"/>
  <c r="J18" i="66"/>
  <c r="J17" i="66"/>
  <c r="J16" i="66"/>
  <c r="J15" i="66"/>
  <c r="J14" i="66"/>
  <c r="A29" i="66"/>
  <c r="A28" i="66"/>
  <c r="A27" i="66"/>
  <c r="A26" i="66"/>
  <c r="A25" i="66"/>
  <c r="A24" i="66"/>
  <c r="A23" i="66"/>
  <c r="A21" i="66"/>
  <c r="A20" i="66"/>
  <c r="A22" i="66"/>
  <c r="A19" i="66"/>
  <c r="A18" i="66"/>
  <c r="A15" i="66"/>
  <c r="A17" i="66"/>
  <c r="A16" i="66"/>
  <c r="A14" i="66"/>
  <c r="Q45" i="74"/>
  <c r="U45" i="74"/>
  <c r="J45" i="74"/>
  <c r="A45" i="74"/>
  <c r="Q34" i="74"/>
  <c r="U34" i="74"/>
  <c r="Q33" i="74"/>
  <c r="U33" i="74"/>
  <c r="Q32" i="74"/>
  <c r="U32" i="74"/>
  <c r="Q31" i="74"/>
  <c r="U31" i="74"/>
  <c r="Q30" i="74"/>
  <c r="U30" i="74"/>
  <c r="Q44" i="74"/>
  <c r="U44" i="74"/>
  <c r="Q43" i="74"/>
  <c r="U43" i="74"/>
  <c r="Q42" i="74"/>
  <c r="AQ42" i="74" s="1"/>
  <c r="Q41" i="74"/>
  <c r="U41" i="74"/>
  <c r="Q40" i="74"/>
  <c r="U40" i="74"/>
  <c r="Q39" i="74"/>
  <c r="AQ39" i="74" s="1"/>
  <c r="Q38" i="74"/>
  <c r="U38" i="74"/>
  <c r="Q37" i="74"/>
  <c r="U37" i="74"/>
  <c r="Q36" i="74"/>
  <c r="U36" i="74"/>
  <c r="Q35" i="74"/>
  <c r="U35" i="74"/>
  <c r="Q29" i="74"/>
  <c r="U29" i="74"/>
  <c r="Q28" i="74"/>
  <c r="U28" i="74"/>
  <c r="Q27" i="74"/>
  <c r="U27" i="74"/>
  <c r="Q26" i="74"/>
  <c r="U26" i="74"/>
  <c r="Q25" i="74"/>
  <c r="U25" i="74"/>
  <c r="Q24" i="74"/>
  <c r="U24" i="74"/>
  <c r="Q23" i="74"/>
  <c r="U23" i="74"/>
  <c r="Q22" i="74"/>
  <c r="U22" i="74"/>
  <c r="Q21" i="74"/>
  <c r="U21" i="74"/>
  <c r="Q20" i="74"/>
  <c r="U20" i="74"/>
  <c r="Q19" i="74"/>
  <c r="U19" i="74"/>
  <c r="Q18" i="74"/>
  <c r="U18" i="74"/>
  <c r="Q17" i="74"/>
  <c r="U17" i="74"/>
  <c r="Q16" i="74"/>
  <c r="U16" i="74"/>
  <c r="Q15" i="74"/>
  <c r="U15" i="74"/>
  <c r="Q14" i="74"/>
  <c r="U14" i="74"/>
  <c r="J37" i="74"/>
  <c r="A37" i="74"/>
  <c r="J36" i="74"/>
  <c r="A36" i="74"/>
  <c r="J35" i="74"/>
  <c r="A35" i="74"/>
  <c r="J44" i="74"/>
  <c r="J43" i="74"/>
  <c r="U42" i="74"/>
  <c r="J42" i="74"/>
  <c r="J41" i="74"/>
  <c r="J40" i="74"/>
  <c r="U39" i="74"/>
  <c r="J39" i="74"/>
  <c r="J38" i="74"/>
  <c r="J34" i="74"/>
  <c r="J33" i="74"/>
  <c r="J32" i="74"/>
  <c r="J31" i="74"/>
  <c r="J30" i="74"/>
  <c r="J29" i="74"/>
  <c r="J28" i="74"/>
  <c r="J27" i="74"/>
  <c r="J26" i="74"/>
  <c r="J25" i="74"/>
  <c r="J24" i="74"/>
  <c r="J23" i="74"/>
  <c r="J22" i="74"/>
  <c r="J21" i="74"/>
  <c r="J20" i="74"/>
  <c r="J19" i="74"/>
  <c r="J18" i="74"/>
  <c r="J17" i="74"/>
  <c r="J16" i="74"/>
  <c r="J15" i="74"/>
  <c r="J14" i="74"/>
  <c r="A44" i="74"/>
  <c r="A43" i="74"/>
  <c r="A42" i="74"/>
  <c r="A41" i="74"/>
  <c r="A40" i="74"/>
  <c r="A39" i="74"/>
  <c r="A38" i="74"/>
  <c r="A26" i="74"/>
  <c r="A25" i="74"/>
  <c r="A24" i="74"/>
  <c r="A23" i="74"/>
  <c r="A22" i="74"/>
  <c r="A21" i="74"/>
  <c r="A20" i="74"/>
  <c r="A19" i="74"/>
  <c r="A34" i="74"/>
  <c r="A33" i="74"/>
  <c r="A32" i="74"/>
  <c r="A31" i="74"/>
  <c r="A30" i="74"/>
  <c r="A29" i="74"/>
  <c r="A28" i="74"/>
  <c r="A27" i="74"/>
  <c r="A17" i="74"/>
  <c r="A16" i="74"/>
  <c r="A18" i="74"/>
  <c r="A14" i="74"/>
  <c r="A15" i="74"/>
  <c r="Q24" i="78"/>
  <c r="U24" i="78"/>
  <c r="Q23" i="78"/>
  <c r="U23" i="78"/>
  <c r="Q22" i="78"/>
  <c r="AQ22" i="78" s="1"/>
  <c r="Q21" i="78"/>
  <c r="U21" i="78"/>
  <c r="Q20" i="78"/>
  <c r="U20" i="78"/>
  <c r="Q19" i="78"/>
  <c r="AQ19" i="78" s="1"/>
  <c r="Q18" i="78"/>
  <c r="U18" i="78"/>
  <c r="Q17" i="78"/>
  <c r="U17" i="78"/>
  <c r="Q16" i="78"/>
  <c r="U16" i="78"/>
  <c r="Q15" i="78"/>
  <c r="U15" i="78"/>
  <c r="Q14" i="78"/>
  <c r="U14" i="78"/>
  <c r="A14" i="78"/>
  <c r="J14" i="78"/>
  <c r="A15" i="78"/>
  <c r="J15" i="78"/>
  <c r="A16" i="78"/>
  <c r="J16" i="78"/>
  <c r="A17" i="78"/>
  <c r="J17" i="78"/>
  <c r="A18" i="78"/>
  <c r="J18" i="78"/>
  <c r="A19" i="78"/>
  <c r="J19" i="78"/>
  <c r="U19" i="78"/>
  <c r="A20" i="78"/>
  <c r="J20" i="78"/>
  <c r="A21" i="78"/>
  <c r="J21" i="78"/>
  <c r="A22" i="78"/>
  <c r="J22" i="78"/>
  <c r="U22" i="78"/>
  <c r="A23" i="78"/>
  <c r="J23" i="78"/>
  <c r="A24" i="78"/>
  <c r="J24" i="78"/>
  <c r="A24" i="102"/>
  <c r="A23" i="102"/>
  <c r="A22" i="102"/>
  <c r="A21" i="102"/>
  <c r="A20" i="102"/>
  <c r="A19" i="102"/>
  <c r="A18" i="102"/>
  <c r="A14" i="102"/>
  <c r="A15" i="102"/>
  <c r="A16" i="102"/>
  <c r="A17" i="102"/>
  <c r="J18" i="102"/>
  <c r="J19" i="102"/>
  <c r="U19" i="102"/>
  <c r="J20" i="102"/>
  <c r="J21" i="102"/>
  <c r="J22" i="102"/>
  <c r="U22" i="102"/>
  <c r="J23" i="102"/>
  <c r="J24" i="102"/>
  <c r="U18" i="102"/>
  <c r="Q18" i="102"/>
  <c r="Q19" i="102"/>
  <c r="AQ19" i="102" s="1"/>
  <c r="U20" i="102"/>
  <c r="Q20" i="102"/>
  <c r="U21" i="102"/>
  <c r="Q21" i="102"/>
  <c r="Q22" i="102"/>
  <c r="AQ22" i="102" s="1"/>
  <c r="U23" i="102"/>
  <c r="Q23" i="102"/>
  <c r="U24" i="102"/>
  <c r="Q24" i="102"/>
  <c r="U15" i="102"/>
  <c r="Q15" i="102"/>
  <c r="J15" i="102"/>
  <c r="U14" i="102"/>
  <c r="U16" i="102"/>
  <c r="Q16" i="102"/>
  <c r="U17" i="102"/>
  <c r="Q17" i="102"/>
  <c r="Q14" i="102"/>
  <c r="J16" i="102"/>
  <c r="J17" i="102"/>
  <c r="J14" i="102"/>
  <c r="Q23" i="90"/>
  <c r="U23" i="90"/>
  <c r="J23" i="90"/>
  <c r="A23" i="90"/>
  <c r="Q16" i="90"/>
  <c r="U16" i="90"/>
  <c r="J16" i="90"/>
  <c r="A16" i="90"/>
  <c r="Q22" i="90"/>
  <c r="U22" i="90"/>
  <c r="J22" i="90"/>
  <c r="A22" i="90"/>
  <c r="Q14" i="90"/>
  <c r="U14" i="90"/>
  <c r="Q15" i="90"/>
  <c r="U15" i="90"/>
  <c r="Q17" i="90"/>
  <c r="U17" i="90"/>
  <c r="Q18" i="90"/>
  <c r="U18" i="90"/>
  <c r="Q19" i="90"/>
  <c r="AQ19" i="90" s="1"/>
  <c r="Q20" i="90"/>
  <c r="AQ20" i="90" s="1"/>
  <c r="Q21" i="90"/>
  <c r="U21" i="90"/>
  <c r="Q24" i="90"/>
  <c r="U24" i="90"/>
  <c r="Q25" i="90"/>
  <c r="AQ25" i="90" s="1"/>
  <c r="Q26" i="90"/>
  <c r="U26" i="90"/>
  <c r="Q27" i="90"/>
  <c r="U27" i="90"/>
  <c r="Q28" i="90"/>
  <c r="AQ28" i="90" s="1"/>
  <c r="Q29" i="90"/>
  <c r="U29" i="90"/>
  <c r="Q30" i="90"/>
  <c r="U30" i="90"/>
  <c r="A14" i="90"/>
  <c r="J14" i="90"/>
  <c r="A15" i="90"/>
  <c r="J15" i="90"/>
  <c r="A17" i="90"/>
  <c r="J17" i="90"/>
  <c r="A18" i="90"/>
  <c r="J18" i="90"/>
  <c r="A19" i="90"/>
  <c r="J19" i="90"/>
  <c r="U19" i="90"/>
  <c r="A20" i="90"/>
  <c r="J20" i="90"/>
  <c r="U20" i="90"/>
  <c r="A21" i="90"/>
  <c r="J21" i="90"/>
  <c r="A24" i="90"/>
  <c r="J24" i="90"/>
  <c r="A25" i="90"/>
  <c r="J25" i="90"/>
  <c r="U25" i="90"/>
  <c r="A26" i="90"/>
  <c r="J26" i="90"/>
  <c r="A27" i="90"/>
  <c r="J27" i="90"/>
  <c r="A28" i="90"/>
  <c r="J28" i="90"/>
  <c r="U28" i="90"/>
  <c r="A29" i="90"/>
  <c r="J29" i="90"/>
  <c r="A30" i="90"/>
  <c r="J30" i="90"/>
  <c r="AQ33" i="69"/>
  <c r="Q32" i="69"/>
  <c r="U32" i="69"/>
  <c r="Q31" i="69"/>
  <c r="U31" i="69"/>
  <c r="Q30" i="69"/>
  <c r="AQ30" i="69" s="1"/>
  <c r="Q29" i="69"/>
  <c r="U29" i="69"/>
  <c r="Q28" i="69"/>
  <c r="U28" i="69"/>
  <c r="Q27" i="69"/>
  <c r="AQ27" i="69" s="1"/>
  <c r="Q26" i="69"/>
  <c r="U26" i="69"/>
  <c r="Q25" i="69"/>
  <c r="U25" i="69"/>
  <c r="Q24" i="69"/>
  <c r="U24" i="69"/>
  <c r="Q23" i="69"/>
  <c r="U23" i="69"/>
  <c r="Q22" i="69"/>
  <c r="U22" i="69"/>
  <c r="Q21" i="69"/>
  <c r="AQ21" i="69" s="1"/>
  <c r="Q20" i="69"/>
  <c r="AQ20" i="69" s="1"/>
  <c r="Q19" i="69"/>
  <c r="U19" i="69"/>
  <c r="Q18" i="69"/>
  <c r="U18" i="69"/>
  <c r="Q17" i="69"/>
  <c r="U17" i="69"/>
  <c r="Q16" i="69"/>
  <c r="U16" i="69"/>
  <c r="Q15" i="69"/>
  <c r="U15" i="69"/>
  <c r="Q14" i="69"/>
  <c r="U14" i="69"/>
  <c r="A33" i="69"/>
  <c r="J14" i="69"/>
  <c r="A14" i="69"/>
  <c r="J32" i="69"/>
  <c r="J31" i="69"/>
  <c r="U30" i="69"/>
  <c r="J30" i="69"/>
  <c r="J29" i="69"/>
  <c r="J28" i="69"/>
  <c r="U27" i="69"/>
  <c r="J27" i="69"/>
  <c r="J26" i="69"/>
  <c r="J25" i="69"/>
  <c r="J24" i="69"/>
  <c r="J23" i="69"/>
  <c r="J22" i="69"/>
  <c r="U21" i="69"/>
  <c r="J21" i="69"/>
  <c r="U20" i="69"/>
  <c r="J20" i="69"/>
  <c r="J19" i="69"/>
  <c r="J18" i="69"/>
  <c r="J17" i="69"/>
  <c r="J16" i="69"/>
  <c r="J15" i="69"/>
  <c r="A32" i="69"/>
  <c r="A31" i="69"/>
  <c r="A30" i="69"/>
  <c r="A29" i="69"/>
  <c r="A28" i="69"/>
  <c r="A27" i="69"/>
  <c r="A24" i="69"/>
  <c r="A17" i="69"/>
  <c r="A25" i="69"/>
  <c r="A26" i="69"/>
  <c r="A22" i="69"/>
  <c r="A21" i="69"/>
  <c r="A23" i="69"/>
  <c r="A20" i="69"/>
  <c r="A16" i="69"/>
  <c r="A19" i="69"/>
  <c r="A18" i="69"/>
  <c r="A15" i="69"/>
  <c r="AQ33" i="68"/>
  <c r="AQ32" i="68"/>
  <c r="Q31" i="68"/>
  <c r="U31" i="68"/>
  <c r="Q30" i="68"/>
  <c r="U30" i="68"/>
  <c r="Q29" i="68"/>
  <c r="AQ29" i="68" s="1"/>
  <c r="Q28" i="68"/>
  <c r="U28" i="68"/>
  <c r="Q27" i="68"/>
  <c r="U27" i="68"/>
  <c r="Q26" i="68"/>
  <c r="AQ26" i="68" s="1"/>
  <c r="Q25" i="68"/>
  <c r="U25" i="68"/>
  <c r="Q24" i="68"/>
  <c r="U24" i="68"/>
  <c r="Q23" i="68"/>
  <c r="U23" i="68"/>
  <c r="Q22" i="68"/>
  <c r="AQ22" i="68" s="1"/>
  <c r="Q21" i="68"/>
  <c r="AQ21" i="68" s="1"/>
  <c r="Q20" i="68"/>
  <c r="U20" i="68"/>
  <c r="Q19" i="68"/>
  <c r="U19" i="68"/>
  <c r="Q18" i="68"/>
  <c r="U18" i="68"/>
  <c r="Q17" i="68"/>
  <c r="U17" i="68"/>
  <c r="Q16" i="68"/>
  <c r="U16" i="68"/>
  <c r="Q15" i="68"/>
  <c r="U15" i="68"/>
  <c r="Q14" i="68"/>
  <c r="U14" i="68"/>
  <c r="A33" i="68"/>
  <c r="A32" i="68"/>
  <c r="J14" i="68"/>
  <c r="A14" i="68"/>
  <c r="J31" i="68"/>
  <c r="J30" i="68"/>
  <c r="U29" i="68"/>
  <c r="J29" i="68"/>
  <c r="J28" i="68"/>
  <c r="J27" i="68"/>
  <c r="U26" i="68"/>
  <c r="J26" i="68"/>
  <c r="J25" i="68"/>
  <c r="J24" i="68"/>
  <c r="J23" i="68"/>
  <c r="U22" i="68"/>
  <c r="J22" i="68"/>
  <c r="U21" i="68"/>
  <c r="J21" i="68"/>
  <c r="J20" i="68"/>
  <c r="J19" i="68"/>
  <c r="J18" i="68"/>
  <c r="J17" i="68"/>
  <c r="J16" i="68"/>
  <c r="J15" i="68"/>
  <c r="A31" i="68"/>
  <c r="A30" i="68"/>
  <c r="A29" i="68"/>
  <c r="A28" i="68"/>
  <c r="A27" i="68"/>
  <c r="A26" i="68"/>
  <c r="A17" i="68"/>
  <c r="A25" i="68"/>
  <c r="A23" i="68"/>
  <c r="A22" i="68"/>
  <c r="A24" i="68"/>
  <c r="A21" i="68"/>
  <c r="A20" i="68"/>
  <c r="A16" i="68"/>
  <c r="A19" i="68"/>
  <c r="A18" i="68"/>
  <c r="A15" i="68"/>
  <c r="Q46" i="70"/>
  <c r="U46" i="70"/>
  <c r="Q45" i="70"/>
  <c r="U45" i="70"/>
  <c r="Q44" i="70"/>
  <c r="AQ44" i="70" s="1"/>
  <c r="Q43" i="70"/>
  <c r="U43" i="70"/>
  <c r="Q42" i="70"/>
  <c r="U42" i="70"/>
  <c r="Q41" i="70"/>
  <c r="AQ41" i="70" s="1"/>
  <c r="Q40" i="70"/>
  <c r="U40" i="70"/>
  <c r="Q39" i="70"/>
  <c r="U39" i="70"/>
  <c r="Q38" i="70"/>
  <c r="U38" i="70"/>
  <c r="Q37" i="70"/>
  <c r="U37" i="70"/>
  <c r="Q36" i="70"/>
  <c r="U36" i="70"/>
  <c r="Q35" i="70"/>
  <c r="U35" i="70"/>
  <c r="Q34" i="70"/>
  <c r="U34" i="70"/>
  <c r="Q33" i="70"/>
  <c r="AQ33" i="70" s="1"/>
  <c r="Q32" i="70"/>
  <c r="U32" i="70"/>
  <c r="Q31" i="70"/>
  <c r="U31" i="70"/>
  <c r="Q30" i="70"/>
  <c r="U30" i="70"/>
  <c r="Q29" i="70"/>
  <c r="U29" i="70"/>
  <c r="Q28" i="70"/>
  <c r="U28" i="70"/>
  <c r="Q27" i="70"/>
  <c r="U27" i="70"/>
  <c r="Q26" i="70"/>
  <c r="U26" i="70"/>
  <c r="Q25" i="70"/>
  <c r="U25" i="70"/>
  <c r="Q24" i="70"/>
  <c r="U24" i="70"/>
  <c r="Q23" i="70"/>
  <c r="U23" i="70"/>
  <c r="Q22" i="70"/>
  <c r="U22" i="70"/>
  <c r="Q21" i="70"/>
  <c r="U21" i="70"/>
  <c r="Q20" i="70"/>
  <c r="U20" i="70"/>
  <c r="Q19" i="70"/>
  <c r="U19" i="70"/>
  <c r="Q18" i="70"/>
  <c r="U18" i="70"/>
  <c r="Q17" i="70"/>
  <c r="U17" i="70"/>
  <c r="Q16" i="70"/>
  <c r="U16" i="70"/>
  <c r="Q15" i="70"/>
  <c r="U15" i="70"/>
  <c r="Q14" i="70"/>
  <c r="U14" i="70"/>
  <c r="J21" i="70"/>
  <c r="A21" i="70"/>
  <c r="J39" i="70"/>
  <c r="A39" i="70"/>
  <c r="J34" i="70"/>
  <c r="A34" i="70"/>
  <c r="J30" i="70"/>
  <c r="A30" i="70"/>
  <c r="J46" i="70"/>
  <c r="J45" i="70"/>
  <c r="U44" i="70"/>
  <c r="J44" i="70"/>
  <c r="J43" i="70"/>
  <c r="J42" i="70"/>
  <c r="U41" i="70"/>
  <c r="J41" i="70"/>
  <c r="J40" i="70"/>
  <c r="J38" i="70"/>
  <c r="J37" i="70"/>
  <c r="J36" i="70"/>
  <c r="J35" i="70"/>
  <c r="U33" i="70"/>
  <c r="J33" i="70"/>
  <c r="J32" i="70"/>
  <c r="J31" i="70"/>
  <c r="J29" i="70"/>
  <c r="J28" i="70"/>
  <c r="J27" i="70"/>
  <c r="J26" i="70"/>
  <c r="J25" i="70"/>
  <c r="J24" i="70"/>
  <c r="J23" i="70"/>
  <c r="J22" i="70"/>
  <c r="J20" i="70"/>
  <c r="J19" i="70"/>
  <c r="J18" i="70"/>
  <c r="J17" i="70"/>
  <c r="J16" i="70"/>
  <c r="J15" i="70"/>
  <c r="J14" i="70"/>
  <c r="A46" i="70"/>
  <c r="A45" i="70"/>
  <c r="A44" i="70"/>
  <c r="A43" i="70"/>
  <c r="A42" i="70"/>
  <c r="A41" i="70"/>
  <c r="A25" i="70"/>
  <c r="A26" i="70"/>
  <c r="A27" i="70"/>
  <c r="A40" i="70"/>
  <c r="A36" i="70"/>
  <c r="A35" i="70"/>
  <c r="A33" i="70"/>
  <c r="A32" i="70"/>
  <c r="A31" i="70"/>
  <c r="A37" i="70"/>
  <c r="A38" i="70"/>
  <c r="A29" i="70"/>
  <c r="A28" i="70"/>
  <c r="A24" i="70"/>
  <c r="A23" i="70"/>
  <c r="A22" i="70"/>
  <c r="A15" i="70"/>
  <c r="A14" i="70"/>
  <c r="A17" i="70"/>
  <c r="A16" i="70"/>
  <c r="A20" i="70"/>
  <c r="A19" i="70"/>
  <c r="A18" i="70"/>
  <c r="Q48" i="50"/>
  <c r="U48" i="50"/>
  <c r="Q47" i="50"/>
  <c r="U47" i="50"/>
  <c r="Q46" i="50"/>
  <c r="AQ46" i="50" s="1"/>
  <c r="Q45" i="50"/>
  <c r="U45" i="50"/>
  <c r="Q44" i="50"/>
  <c r="U44" i="50"/>
  <c r="Q43" i="50"/>
  <c r="AQ43" i="50" s="1"/>
  <c r="Q42" i="50"/>
  <c r="U42" i="50"/>
  <c r="Q41" i="50"/>
  <c r="U41" i="50"/>
  <c r="Q40" i="50"/>
  <c r="U40" i="50"/>
  <c r="Q39" i="50"/>
  <c r="U39" i="50"/>
  <c r="Q38" i="50"/>
  <c r="U38" i="50"/>
  <c r="Q37" i="50"/>
  <c r="U37" i="50"/>
  <c r="Q36" i="50"/>
  <c r="U36" i="50"/>
  <c r="Q35" i="50"/>
  <c r="U35" i="50"/>
  <c r="Q34" i="50"/>
  <c r="U34" i="50"/>
  <c r="Q33" i="50"/>
  <c r="U33" i="50"/>
  <c r="Q32" i="50"/>
  <c r="U32" i="50"/>
  <c r="Q31" i="50"/>
  <c r="U31" i="50"/>
  <c r="Q30" i="50"/>
  <c r="U30" i="50"/>
  <c r="Q29" i="50"/>
  <c r="U29" i="50"/>
  <c r="Q28" i="50"/>
  <c r="U28" i="50"/>
  <c r="Q27" i="50"/>
  <c r="U27" i="50"/>
  <c r="Q26" i="50"/>
  <c r="U26" i="50"/>
  <c r="Q25" i="50"/>
  <c r="U25" i="50"/>
  <c r="Q24" i="50"/>
  <c r="U24" i="50"/>
  <c r="Q23" i="50"/>
  <c r="U23" i="50"/>
  <c r="Q22" i="50"/>
  <c r="U22" i="50"/>
  <c r="Q21" i="50"/>
  <c r="U21" i="50"/>
  <c r="Q20" i="50"/>
  <c r="U20" i="50"/>
  <c r="Q19" i="50"/>
  <c r="U19" i="50"/>
  <c r="Q18" i="50"/>
  <c r="U18" i="50"/>
  <c r="Q17" i="50"/>
  <c r="U17" i="50"/>
  <c r="Q16" i="50"/>
  <c r="AQ16" i="50" s="1"/>
  <c r="Q15" i="50"/>
  <c r="U15" i="50"/>
  <c r="Q14" i="50"/>
  <c r="U14" i="50"/>
  <c r="J27" i="50"/>
  <c r="A27" i="50"/>
  <c r="J26" i="50"/>
  <c r="A26" i="50"/>
  <c r="J25" i="50"/>
  <c r="A25" i="50"/>
  <c r="J24" i="50"/>
  <c r="A24" i="50"/>
  <c r="J23" i="50"/>
  <c r="A23" i="50"/>
  <c r="J22" i="50"/>
  <c r="A22" i="50"/>
  <c r="J21" i="50"/>
  <c r="A21" i="50"/>
  <c r="J20" i="50"/>
  <c r="A20" i="50"/>
  <c r="J48" i="50"/>
  <c r="J47" i="50"/>
  <c r="U46" i="50"/>
  <c r="J46" i="50"/>
  <c r="J45" i="50"/>
  <c r="J44" i="50"/>
  <c r="U43" i="50"/>
  <c r="J43" i="50"/>
  <c r="J42" i="50"/>
  <c r="J41" i="50"/>
  <c r="J40" i="50"/>
  <c r="J39" i="50"/>
  <c r="J38" i="50"/>
  <c r="J37" i="50"/>
  <c r="J36" i="50"/>
  <c r="J35" i="50"/>
  <c r="J34" i="50"/>
  <c r="J33" i="50"/>
  <c r="J32" i="50"/>
  <c r="J31" i="50"/>
  <c r="J30" i="50"/>
  <c r="J29" i="50"/>
  <c r="J28" i="50"/>
  <c r="J19" i="50"/>
  <c r="J18" i="50"/>
  <c r="J17" i="50"/>
  <c r="U16" i="50"/>
  <c r="J16" i="50"/>
  <c r="J15" i="50"/>
  <c r="J14" i="50"/>
  <c r="A48" i="50"/>
  <c r="A47" i="50"/>
  <c r="A46" i="50"/>
  <c r="A45" i="50"/>
  <c r="A44" i="50"/>
  <c r="A43" i="50"/>
  <c r="A17" i="50"/>
  <c r="A18" i="50"/>
  <c r="A42" i="50"/>
  <c r="A16" i="50"/>
  <c r="A15" i="50"/>
  <c r="A14" i="50"/>
  <c r="A41" i="50"/>
  <c r="A40" i="50"/>
  <c r="A39" i="50"/>
  <c r="A38" i="50"/>
  <c r="A37" i="50"/>
  <c r="A36" i="50"/>
  <c r="A35" i="50"/>
  <c r="A34" i="50"/>
  <c r="A33" i="50"/>
  <c r="A32" i="50"/>
  <c r="A31" i="50"/>
  <c r="A30" i="50"/>
  <c r="A29" i="50"/>
  <c r="A28" i="50"/>
  <c r="A19" i="50"/>
  <c r="J21" i="48"/>
  <c r="U150" i="48"/>
  <c r="Q150" i="48"/>
  <c r="J150" i="48"/>
  <c r="A150" i="48"/>
  <c r="U149" i="48"/>
  <c r="Q149" i="48"/>
  <c r="J149" i="48"/>
  <c r="A149" i="48"/>
  <c r="U148" i="48"/>
  <c r="Q148" i="48"/>
  <c r="J148" i="48"/>
  <c r="A148" i="48"/>
  <c r="U147" i="48"/>
  <c r="Q147" i="48"/>
  <c r="J147" i="48"/>
  <c r="A147" i="48"/>
  <c r="U146" i="48"/>
  <c r="Q146" i="48"/>
  <c r="J146" i="48"/>
  <c r="A146" i="48"/>
  <c r="U145" i="48"/>
  <c r="Q145" i="48"/>
  <c r="J145" i="48"/>
  <c r="A145" i="48"/>
  <c r="U144" i="48"/>
  <c r="Q144" i="48"/>
  <c r="J144" i="48"/>
  <c r="A144" i="48"/>
  <c r="U143" i="48"/>
  <c r="Q143" i="48"/>
  <c r="J143" i="48"/>
  <c r="A143" i="48"/>
  <c r="U142" i="48"/>
  <c r="Q142" i="48"/>
  <c r="J142" i="48"/>
  <c r="A142" i="48"/>
  <c r="U141" i="48"/>
  <c r="Q141" i="48"/>
  <c r="J141" i="48"/>
  <c r="A141" i="48"/>
  <c r="U140" i="48"/>
  <c r="Q140" i="48"/>
  <c r="J140" i="48"/>
  <c r="A140" i="48"/>
  <c r="U139" i="48"/>
  <c r="Q139" i="48"/>
  <c r="J139" i="48"/>
  <c r="A139" i="48"/>
  <c r="U117" i="48"/>
  <c r="Q117" i="48"/>
  <c r="J117" i="48"/>
  <c r="A117" i="48"/>
  <c r="U116" i="48"/>
  <c r="Q116" i="48"/>
  <c r="J116" i="48"/>
  <c r="A116" i="48"/>
  <c r="U115" i="48"/>
  <c r="Q115" i="48"/>
  <c r="J115" i="48"/>
  <c r="A115" i="48"/>
  <c r="U114" i="48"/>
  <c r="Q114" i="48"/>
  <c r="J114" i="48"/>
  <c r="A114" i="48"/>
  <c r="U113" i="48"/>
  <c r="Q113" i="48"/>
  <c r="J113" i="48"/>
  <c r="A113" i="48"/>
  <c r="U112" i="48"/>
  <c r="Q112" i="48"/>
  <c r="J112" i="48"/>
  <c r="A112" i="48"/>
  <c r="U111" i="48"/>
  <c r="Q111" i="48"/>
  <c r="J111" i="48"/>
  <c r="A111" i="48"/>
  <c r="U110" i="48"/>
  <c r="Q110" i="48"/>
  <c r="J110" i="48"/>
  <c r="A110" i="48"/>
  <c r="U109" i="48"/>
  <c r="Q109" i="48"/>
  <c r="J109" i="48"/>
  <c r="A109" i="48"/>
  <c r="A103" i="48"/>
  <c r="A104" i="48"/>
  <c r="A105" i="48"/>
  <c r="A118" i="48"/>
  <c r="A119" i="48"/>
  <c r="A120" i="48"/>
  <c r="A121" i="48"/>
  <c r="A122" i="48"/>
  <c r="A123" i="48"/>
  <c r="A124" i="48"/>
  <c r="A125" i="48"/>
  <c r="A126" i="48"/>
  <c r="A127" i="48"/>
  <c r="A128" i="48"/>
  <c r="A129" i="48"/>
  <c r="A130" i="48"/>
  <c r="A131" i="48"/>
  <c r="A132" i="48"/>
  <c r="A133" i="48"/>
  <c r="A134" i="48"/>
  <c r="A135" i="48"/>
  <c r="A136" i="48"/>
  <c r="A137" i="48"/>
  <c r="A138" i="48"/>
  <c r="A106" i="48"/>
  <c r="A107" i="48"/>
  <c r="A108" i="48"/>
  <c r="U138" i="48"/>
  <c r="Q138" i="48"/>
  <c r="J138" i="48"/>
  <c r="Q108" i="48"/>
  <c r="U108" i="48"/>
  <c r="J108" i="48"/>
  <c r="Q107" i="48"/>
  <c r="U107" i="48"/>
  <c r="J107" i="48"/>
  <c r="Q106" i="48"/>
  <c r="U106" i="48"/>
  <c r="J106" i="48"/>
  <c r="U105" i="48"/>
  <c r="Q105" i="48"/>
  <c r="J105" i="48"/>
  <c r="U104" i="48"/>
  <c r="Q104" i="48"/>
  <c r="J104" i="48"/>
  <c r="U103" i="48"/>
  <c r="Q103" i="48"/>
  <c r="J103" i="48"/>
  <c r="U137" i="48"/>
  <c r="Q137" i="48"/>
  <c r="J137" i="48"/>
  <c r="U136" i="48"/>
  <c r="Q136" i="48"/>
  <c r="J136" i="48"/>
  <c r="U135" i="48"/>
  <c r="Q135" i="48"/>
  <c r="J135" i="48"/>
  <c r="U134" i="48"/>
  <c r="Q134" i="48"/>
  <c r="J134" i="48"/>
  <c r="U133" i="48"/>
  <c r="Q133" i="48"/>
  <c r="J133" i="48"/>
  <c r="U132" i="48"/>
  <c r="Q132" i="48"/>
  <c r="J132" i="48"/>
  <c r="U131" i="48"/>
  <c r="Q131" i="48"/>
  <c r="J131" i="48"/>
  <c r="U130" i="48"/>
  <c r="Q130" i="48"/>
  <c r="J130" i="48"/>
  <c r="U129" i="48"/>
  <c r="Q129" i="48"/>
  <c r="J129" i="48"/>
  <c r="U128" i="48"/>
  <c r="Q128" i="48"/>
  <c r="J128" i="48"/>
  <c r="U127" i="48"/>
  <c r="Q127" i="48"/>
  <c r="J127" i="48"/>
  <c r="U126" i="48"/>
  <c r="Q126" i="48"/>
  <c r="J126" i="48"/>
  <c r="U125" i="48"/>
  <c r="Q125" i="48"/>
  <c r="J125" i="48"/>
  <c r="U124" i="48"/>
  <c r="Q124" i="48"/>
  <c r="J124" i="48"/>
  <c r="U123" i="48"/>
  <c r="Q123" i="48"/>
  <c r="J123" i="48"/>
  <c r="U122" i="48"/>
  <c r="Q122" i="48"/>
  <c r="J122" i="48"/>
  <c r="U121" i="48"/>
  <c r="Q121" i="48"/>
  <c r="J121" i="48"/>
  <c r="U120" i="48"/>
  <c r="Q120" i="48"/>
  <c r="J120" i="48"/>
  <c r="U119" i="48"/>
  <c r="Q119" i="48"/>
  <c r="J119" i="48"/>
  <c r="U118" i="48"/>
  <c r="Q118" i="48"/>
  <c r="J118" i="48"/>
  <c r="Q65" i="48"/>
  <c r="U65" i="48"/>
  <c r="Q77" i="48"/>
  <c r="U77" i="48"/>
  <c r="Q76" i="48"/>
  <c r="U76" i="48"/>
  <c r="Q75" i="48"/>
  <c r="U75" i="48"/>
  <c r="Q74" i="48"/>
  <c r="U74" i="48"/>
  <c r="Q73" i="48"/>
  <c r="U73" i="48"/>
  <c r="Q72" i="48"/>
  <c r="U72" i="48"/>
  <c r="Q62" i="48"/>
  <c r="U62" i="48"/>
  <c r="Q59" i="48"/>
  <c r="U59" i="48"/>
  <c r="Q58" i="48"/>
  <c r="U58" i="48"/>
  <c r="Q57" i="48"/>
  <c r="U57" i="48"/>
  <c r="Q102" i="48"/>
  <c r="U102" i="48"/>
  <c r="Q101" i="48"/>
  <c r="U101" i="48"/>
  <c r="Q100" i="48"/>
  <c r="AQ100" i="48" s="1"/>
  <c r="Q99" i="48"/>
  <c r="U99" i="48"/>
  <c r="Q98" i="48"/>
  <c r="U98" i="48"/>
  <c r="Q97" i="48"/>
  <c r="AQ97" i="48" s="1"/>
  <c r="Q96" i="48"/>
  <c r="U96" i="48"/>
  <c r="Q95" i="48"/>
  <c r="U95" i="48"/>
  <c r="Q94" i="48"/>
  <c r="U94" i="48"/>
  <c r="Q93" i="48"/>
  <c r="AQ93" i="48" s="1"/>
  <c r="Q92" i="48"/>
  <c r="U92" i="48"/>
  <c r="Q91" i="48"/>
  <c r="U91" i="48"/>
  <c r="Q90" i="48"/>
  <c r="AQ90" i="48" s="1"/>
  <c r="Q89" i="48"/>
  <c r="U89" i="48"/>
  <c r="Q88" i="48"/>
  <c r="U88" i="48"/>
  <c r="Q87" i="48"/>
  <c r="AQ87" i="48" s="1"/>
  <c r="Q86" i="48"/>
  <c r="U86" i="48"/>
  <c r="Q85" i="48"/>
  <c r="U85" i="48"/>
  <c r="Q84" i="48"/>
  <c r="AQ84" i="48" s="1"/>
  <c r="Q83" i="48"/>
  <c r="U83" i="48"/>
  <c r="Q82" i="48"/>
  <c r="U82" i="48"/>
  <c r="Q81" i="48"/>
  <c r="U81" i="48"/>
  <c r="Q80" i="48"/>
  <c r="U80" i="48"/>
  <c r="Q79" i="48"/>
  <c r="U79" i="48"/>
  <c r="Q78" i="48"/>
  <c r="U78" i="48"/>
  <c r="Q71" i="48"/>
  <c r="AQ71" i="48" s="1"/>
  <c r="Q70" i="48"/>
  <c r="AQ70" i="48" s="1"/>
  <c r="Q69" i="48"/>
  <c r="AQ69" i="48" s="1"/>
  <c r="Q68" i="48"/>
  <c r="U68" i="48"/>
  <c r="Q67" i="48"/>
  <c r="U67" i="48"/>
  <c r="Q66" i="48"/>
  <c r="U66" i="48"/>
  <c r="Q64" i="48"/>
  <c r="U64" i="48"/>
  <c r="Q63" i="48"/>
  <c r="U63" i="48"/>
  <c r="Q61" i="48"/>
  <c r="U61" i="48"/>
  <c r="Q60" i="48"/>
  <c r="U60" i="48"/>
  <c r="Q56" i="48"/>
  <c r="U56" i="48"/>
  <c r="Q55" i="48"/>
  <c r="U55" i="48"/>
  <c r="Q54" i="48"/>
  <c r="U54" i="48"/>
  <c r="Q53" i="48"/>
  <c r="U53" i="48"/>
  <c r="Q52" i="48"/>
  <c r="U52" i="48"/>
  <c r="Q51" i="48"/>
  <c r="U51" i="48"/>
  <c r="Q50" i="48"/>
  <c r="U50" i="48"/>
  <c r="Q49" i="48"/>
  <c r="U49" i="48"/>
  <c r="Q48" i="48"/>
  <c r="U48" i="48"/>
  <c r="Q47" i="48"/>
  <c r="U47" i="48"/>
  <c r="Q46" i="48"/>
  <c r="U46" i="48"/>
  <c r="Q45" i="48"/>
  <c r="U45" i="48"/>
  <c r="Q44" i="48"/>
  <c r="U44" i="48"/>
  <c r="Q43" i="48"/>
  <c r="U43" i="48"/>
  <c r="Q42" i="48"/>
  <c r="AQ42" i="48" s="1"/>
  <c r="Q41" i="48"/>
  <c r="AQ41" i="48" s="1"/>
  <c r="Q40" i="48"/>
  <c r="AQ40" i="48" s="1"/>
  <c r="Q39" i="48"/>
  <c r="U39" i="48"/>
  <c r="Q38" i="48"/>
  <c r="U38" i="48"/>
  <c r="Q37" i="48"/>
  <c r="U37" i="48"/>
  <c r="Q36" i="48"/>
  <c r="U36" i="48"/>
  <c r="Q35" i="48"/>
  <c r="U35" i="48"/>
  <c r="Q34" i="48"/>
  <c r="U34" i="48"/>
  <c r="Q33" i="48"/>
  <c r="U33" i="48"/>
  <c r="Q32" i="48"/>
  <c r="U32" i="48"/>
  <c r="Q31" i="48"/>
  <c r="U31" i="48"/>
  <c r="Q30" i="48"/>
  <c r="U30" i="48"/>
  <c r="Q29" i="48"/>
  <c r="AQ29" i="48" s="1"/>
  <c r="Q28" i="48"/>
  <c r="AQ28" i="48" s="1"/>
  <c r="Q27" i="48"/>
  <c r="AQ27" i="48" s="1"/>
  <c r="Q26" i="48"/>
  <c r="U26" i="48"/>
  <c r="Q25" i="48"/>
  <c r="U25" i="48"/>
  <c r="Q24" i="48"/>
  <c r="U24" i="48"/>
  <c r="Q23" i="48"/>
  <c r="U23" i="48"/>
  <c r="Q22" i="48"/>
  <c r="U22" i="48"/>
  <c r="Q21" i="48"/>
  <c r="U21" i="48"/>
  <c r="Q20" i="48"/>
  <c r="U20" i="48"/>
  <c r="Q19" i="48"/>
  <c r="U19" i="48"/>
  <c r="Q18" i="48"/>
  <c r="U18" i="48"/>
  <c r="Q17" i="48"/>
  <c r="U17" i="48"/>
  <c r="Q16" i="48"/>
  <c r="U16" i="48"/>
  <c r="Q15" i="48"/>
  <c r="U15" i="48"/>
  <c r="Q14" i="48"/>
  <c r="U14" i="48"/>
  <c r="U42" i="48"/>
  <c r="J42" i="48"/>
  <c r="A42" i="48"/>
  <c r="U41" i="48"/>
  <c r="J41" i="48"/>
  <c r="A41" i="48"/>
  <c r="U40" i="48"/>
  <c r="J40" i="48"/>
  <c r="A40" i="48"/>
  <c r="J89" i="48"/>
  <c r="A89" i="48"/>
  <c r="J88" i="48"/>
  <c r="A88" i="48"/>
  <c r="U87" i="48"/>
  <c r="J87" i="48"/>
  <c r="A87" i="48"/>
  <c r="J83" i="48"/>
  <c r="A83" i="48"/>
  <c r="J24" i="48"/>
  <c r="A24" i="48"/>
  <c r="J52" i="48"/>
  <c r="A52" i="48"/>
  <c r="J51" i="48"/>
  <c r="A51" i="48"/>
  <c r="J44" i="48"/>
  <c r="A44" i="48"/>
  <c r="U93" i="48"/>
  <c r="J93" i="48"/>
  <c r="A93" i="48"/>
  <c r="J94" i="48"/>
  <c r="A94" i="48"/>
  <c r="J95" i="48"/>
  <c r="A95" i="48"/>
  <c r="J92" i="48"/>
  <c r="A92" i="48"/>
  <c r="J91" i="48"/>
  <c r="A91" i="48"/>
  <c r="U90" i="48"/>
  <c r="J90" i="48"/>
  <c r="A90" i="48"/>
  <c r="J86" i="48"/>
  <c r="A86" i="48"/>
  <c r="J85" i="48"/>
  <c r="A85" i="48"/>
  <c r="U84" i="48"/>
  <c r="J84" i="48"/>
  <c r="A84" i="48"/>
  <c r="J102" i="48"/>
  <c r="J101" i="48"/>
  <c r="U100" i="48"/>
  <c r="J100" i="48"/>
  <c r="J99" i="48"/>
  <c r="J98" i="48"/>
  <c r="U97" i="48"/>
  <c r="J97" i="48"/>
  <c r="J96" i="48"/>
  <c r="J82" i="48"/>
  <c r="J81" i="48"/>
  <c r="J80" i="48"/>
  <c r="J79" i="48"/>
  <c r="J78" i="48"/>
  <c r="J77" i="48"/>
  <c r="J76" i="48"/>
  <c r="J75" i="48"/>
  <c r="J74" i="48"/>
  <c r="J73" i="48"/>
  <c r="J72" i="48"/>
  <c r="U71" i="48"/>
  <c r="J71" i="48"/>
  <c r="U70" i="48"/>
  <c r="J70" i="48"/>
  <c r="U69" i="48"/>
  <c r="J69" i="48"/>
  <c r="J68" i="48"/>
  <c r="J67" i="48"/>
  <c r="J66" i="48"/>
  <c r="J65" i="48"/>
  <c r="J64" i="48"/>
  <c r="J63" i="48"/>
  <c r="J62" i="48"/>
  <c r="J61" i="48"/>
  <c r="J60" i="48"/>
  <c r="J59" i="48"/>
  <c r="J58" i="48"/>
  <c r="J57" i="48"/>
  <c r="J56" i="48"/>
  <c r="J55" i="48"/>
  <c r="J54" i="48"/>
  <c r="J53" i="48"/>
  <c r="J50" i="48"/>
  <c r="J49" i="48"/>
  <c r="J48" i="48"/>
  <c r="J47" i="48"/>
  <c r="J46" i="48"/>
  <c r="J45" i="48"/>
  <c r="J43" i="48"/>
  <c r="J39" i="48"/>
  <c r="J38" i="48"/>
  <c r="J37" i="48"/>
  <c r="J36" i="48"/>
  <c r="J35" i="48"/>
  <c r="J34" i="48"/>
  <c r="J33" i="48"/>
  <c r="J32" i="48"/>
  <c r="J31" i="48"/>
  <c r="J30" i="48"/>
  <c r="U29" i="48"/>
  <c r="J29" i="48"/>
  <c r="U28" i="48"/>
  <c r="J28" i="48"/>
  <c r="U27" i="48"/>
  <c r="J27" i="48"/>
  <c r="J26" i="48"/>
  <c r="J25" i="48"/>
  <c r="J22" i="48"/>
  <c r="J20" i="48"/>
  <c r="J19" i="48"/>
  <c r="J23" i="48"/>
  <c r="J18" i="48"/>
  <c r="J17" i="48"/>
  <c r="J16" i="48"/>
  <c r="J15" i="48"/>
  <c r="J14" i="48"/>
  <c r="A102" i="48"/>
  <c r="A101" i="48"/>
  <c r="A100" i="48"/>
  <c r="A99" i="48"/>
  <c r="A98" i="48"/>
  <c r="A97" i="48"/>
  <c r="A33" i="48"/>
  <c r="A32" i="48"/>
  <c r="A31" i="48"/>
  <c r="A82" i="48"/>
  <c r="A65" i="48"/>
  <c r="A66" i="48"/>
  <c r="A67" i="48"/>
  <c r="A68" i="48"/>
  <c r="A69" i="48"/>
  <c r="A70" i="48"/>
  <c r="A71" i="48"/>
  <c r="A78" i="48"/>
  <c r="A79" i="48"/>
  <c r="A80" i="48"/>
  <c r="A81" i="48"/>
  <c r="A64" i="48"/>
  <c r="A63" i="48"/>
  <c r="A62" i="48"/>
  <c r="A61" i="48"/>
  <c r="A60" i="48"/>
  <c r="A59" i="48"/>
  <c r="A58" i="48"/>
  <c r="A57" i="48"/>
  <c r="A56" i="48"/>
  <c r="A55" i="48"/>
  <c r="A54" i="48"/>
  <c r="A53" i="48"/>
  <c r="A96" i="48"/>
  <c r="A77" i="48"/>
  <c r="A75" i="48"/>
  <c r="A72" i="48"/>
  <c r="A50" i="48"/>
  <c r="A49" i="48"/>
  <c r="A48" i="48"/>
  <c r="A47" i="48"/>
  <c r="A43" i="48"/>
  <c r="A39" i="48"/>
  <c r="A17" i="48"/>
  <c r="A15" i="48"/>
  <c r="A14" i="48"/>
  <c r="A76" i="48"/>
  <c r="A74" i="48"/>
  <c r="A73" i="48"/>
  <c r="A46" i="48"/>
  <c r="A16" i="48"/>
  <c r="A18" i="48"/>
  <c r="A23" i="48"/>
  <c r="A19" i="48"/>
  <c r="A20" i="48"/>
  <c r="A21" i="48"/>
  <c r="A22" i="48"/>
  <c r="A25" i="48"/>
  <c r="A26" i="48"/>
  <c r="A27" i="48"/>
  <c r="A28" i="48"/>
  <c r="A29" i="48"/>
  <c r="A30" i="48"/>
  <c r="A34" i="48"/>
  <c r="A35" i="48"/>
  <c r="A36" i="48"/>
  <c r="A37" i="48"/>
  <c r="A38" i="48"/>
  <c r="A45" i="48"/>
  <c r="Q25" i="64"/>
  <c r="U25" i="64"/>
  <c r="Q24" i="64"/>
  <c r="U24" i="64"/>
  <c r="Q23" i="64"/>
  <c r="AQ23" i="64" s="1"/>
  <c r="Q22" i="64"/>
  <c r="U22" i="64"/>
  <c r="Q21" i="64"/>
  <c r="U21" i="64"/>
  <c r="Q20" i="64"/>
  <c r="AQ20" i="64" s="1"/>
  <c r="Q19" i="64"/>
  <c r="U19" i="64"/>
  <c r="Q18" i="64"/>
  <c r="U18" i="64"/>
  <c r="Q17" i="64"/>
  <c r="U17" i="64"/>
  <c r="Q16" i="64"/>
  <c r="U16" i="64"/>
  <c r="Q15" i="64"/>
  <c r="U15" i="64"/>
  <c r="Q14" i="64"/>
  <c r="U14" i="64"/>
  <c r="J25" i="64"/>
  <c r="J24" i="64"/>
  <c r="U23" i="64"/>
  <c r="J23" i="64"/>
  <c r="J22" i="64"/>
  <c r="J21" i="64"/>
  <c r="U20" i="64"/>
  <c r="J20" i="64"/>
  <c r="J19" i="64"/>
  <c r="J18" i="64"/>
  <c r="J17" i="64"/>
  <c r="J15" i="64"/>
  <c r="J16" i="64"/>
  <c r="J14" i="64"/>
  <c r="A19" i="64"/>
  <c r="A25" i="64"/>
  <c r="A24" i="64"/>
  <c r="A23" i="64"/>
  <c r="A22" i="64"/>
  <c r="A21" i="64"/>
  <c r="A20" i="64"/>
  <c r="A16" i="64"/>
  <c r="A15" i="64"/>
  <c r="A18" i="64"/>
  <c r="A17" i="64"/>
  <c r="A14" i="64"/>
  <c r="Q73" i="75"/>
  <c r="U73" i="75"/>
  <c r="Q72" i="75"/>
  <c r="U72" i="75"/>
  <c r="Q71" i="75"/>
  <c r="AQ71" i="75" s="1"/>
  <c r="Q70" i="75"/>
  <c r="U70" i="75"/>
  <c r="Q69" i="75"/>
  <c r="U69" i="75"/>
  <c r="Q68" i="75"/>
  <c r="AQ68" i="75" s="1"/>
  <c r="Q67" i="75"/>
  <c r="U67" i="75"/>
  <c r="Q66" i="75"/>
  <c r="U66" i="75"/>
  <c r="Q65" i="75"/>
  <c r="U65" i="75"/>
  <c r="Q64" i="75"/>
  <c r="U64" i="75"/>
  <c r="Q63" i="75"/>
  <c r="U63" i="75"/>
  <c r="Q62" i="75"/>
  <c r="U62" i="75"/>
  <c r="Q61" i="75"/>
  <c r="U61" i="75"/>
  <c r="Q60" i="75"/>
  <c r="U60" i="75"/>
  <c r="Q59" i="75"/>
  <c r="U59" i="75"/>
  <c r="Q58" i="75"/>
  <c r="U58" i="75"/>
  <c r="Q57" i="75"/>
  <c r="U57" i="75"/>
  <c r="Q56" i="75"/>
  <c r="U56" i="75"/>
  <c r="Q55" i="75"/>
  <c r="U55" i="75"/>
  <c r="Q54" i="75"/>
  <c r="U54" i="75"/>
  <c r="Q53" i="75"/>
  <c r="U53" i="75"/>
  <c r="Q52" i="75"/>
  <c r="U52" i="75"/>
  <c r="Q51" i="75"/>
  <c r="U51" i="75"/>
  <c r="Q50" i="75"/>
  <c r="U50" i="75"/>
  <c r="Q49" i="75"/>
  <c r="U49" i="75"/>
  <c r="Q48" i="75"/>
  <c r="U48" i="75"/>
  <c r="Q47" i="75"/>
  <c r="U47" i="75"/>
  <c r="Q46" i="75"/>
  <c r="U46" i="75"/>
  <c r="Q45" i="75"/>
  <c r="U45" i="75"/>
  <c r="Q44" i="75"/>
  <c r="U44" i="75"/>
  <c r="Q43" i="75"/>
  <c r="U43" i="75"/>
  <c r="Q42" i="75"/>
  <c r="U42" i="75"/>
  <c r="Q41" i="75"/>
  <c r="U41" i="75"/>
  <c r="Q40" i="75"/>
  <c r="U40" i="75"/>
  <c r="Q39" i="75"/>
  <c r="U39" i="75"/>
  <c r="Q38" i="75"/>
  <c r="U38" i="75"/>
  <c r="Q37" i="75"/>
  <c r="U37" i="75"/>
  <c r="Q36" i="75"/>
  <c r="U36" i="75"/>
  <c r="Q35" i="75"/>
  <c r="U35" i="75"/>
  <c r="Q34" i="75"/>
  <c r="U34" i="75"/>
  <c r="Q33" i="75"/>
  <c r="U33" i="75"/>
  <c r="Q32" i="75"/>
  <c r="U32" i="75"/>
  <c r="Q31" i="75"/>
  <c r="U31" i="75"/>
  <c r="Q30" i="75"/>
  <c r="U30" i="75"/>
  <c r="Q29" i="75"/>
  <c r="U29" i="75"/>
  <c r="Q28" i="75"/>
  <c r="U28" i="75"/>
  <c r="Q27" i="75"/>
  <c r="U27" i="75"/>
  <c r="Q26" i="75"/>
  <c r="U26" i="75"/>
  <c r="Q25" i="75"/>
  <c r="U25" i="75"/>
  <c r="Q24" i="75"/>
  <c r="U24" i="75"/>
  <c r="Q23" i="75"/>
  <c r="U23" i="75"/>
  <c r="Q22" i="75"/>
  <c r="U22" i="75"/>
  <c r="Q21" i="75"/>
  <c r="U21" i="75"/>
  <c r="Q20" i="75"/>
  <c r="U20" i="75"/>
  <c r="Q19" i="75"/>
  <c r="U19" i="75"/>
  <c r="Q18" i="75"/>
  <c r="U18" i="75"/>
  <c r="Q17" i="75"/>
  <c r="U17" i="75"/>
  <c r="Q16" i="75"/>
  <c r="U16" i="75"/>
  <c r="Q15" i="75"/>
  <c r="U15" i="75"/>
  <c r="Q14" i="75"/>
  <c r="U14" i="75"/>
  <c r="J73" i="75"/>
  <c r="A73" i="75"/>
  <c r="J72" i="75"/>
  <c r="A72" i="75"/>
  <c r="U71" i="75"/>
  <c r="J71" i="75"/>
  <c r="A71" i="75"/>
  <c r="J70" i="75"/>
  <c r="A70" i="75"/>
  <c r="J69" i="75"/>
  <c r="A69" i="75"/>
  <c r="U68" i="75"/>
  <c r="J68" i="75"/>
  <c r="A68" i="75"/>
  <c r="J67" i="75"/>
  <c r="A67" i="75"/>
  <c r="A14" i="75"/>
  <c r="J14" i="75"/>
  <c r="A15" i="75"/>
  <c r="J15" i="75"/>
  <c r="A16" i="75"/>
  <c r="J16" i="75"/>
  <c r="A17" i="75"/>
  <c r="J17" i="75"/>
  <c r="A18" i="75"/>
  <c r="J18" i="75"/>
  <c r="A19" i="75"/>
  <c r="J19" i="75"/>
  <c r="A20" i="75"/>
  <c r="J20" i="75"/>
  <c r="A21" i="75"/>
  <c r="J21" i="75"/>
  <c r="A22" i="75"/>
  <c r="J22" i="75"/>
  <c r="A23" i="75"/>
  <c r="J23" i="75"/>
  <c r="A24" i="75"/>
  <c r="J24" i="75"/>
  <c r="A25" i="75"/>
  <c r="J25" i="75"/>
  <c r="A26" i="75"/>
  <c r="J26" i="75"/>
  <c r="A27" i="75"/>
  <c r="J27" i="75"/>
  <c r="A28" i="75"/>
  <c r="J28" i="75"/>
  <c r="A29" i="75"/>
  <c r="J29" i="75"/>
  <c r="A30" i="75"/>
  <c r="J30" i="75"/>
  <c r="A31" i="75"/>
  <c r="J31" i="75"/>
  <c r="A32" i="75"/>
  <c r="J32" i="75"/>
  <c r="A33" i="75"/>
  <c r="J33" i="75"/>
  <c r="A34" i="75"/>
  <c r="J34" i="75"/>
  <c r="A35" i="75"/>
  <c r="J35" i="75"/>
  <c r="A36" i="75"/>
  <c r="J36" i="75"/>
  <c r="A37" i="75"/>
  <c r="J37" i="75"/>
  <c r="A38" i="75"/>
  <c r="J38" i="75"/>
  <c r="A39" i="75"/>
  <c r="J39" i="75"/>
  <c r="A40" i="75"/>
  <c r="J40" i="75"/>
  <c r="A41" i="75"/>
  <c r="J41" i="75"/>
  <c r="A42" i="75"/>
  <c r="J42" i="75"/>
  <c r="A43" i="75"/>
  <c r="J43" i="75"/>
  <c r="A44" i="75"/>
  <c r="J44" i="75"/>
  <c r="A45" i="75"/>
  <c r="J45" i="75"/>
  <c r="A46" i="75"/>
  <c r="J46" i="75"/>
  <c r="A47" i="75"/>
  <c r="J47" i="75"/>
  <c r="A48" i="75"/>
  <c r="J48" i="75"/>
  <c r="A49" i="75"/>
  <c r="J49" i="75"/>
  <c r="A50" i="75"/>
  <c r="J50" i="75"/>
  <c r="A51" i="75"/>
  <c r="J51" i="75"/>
  <c r="A52" i="75"/>
  <c r="J52" i="75"/>
  <c r="A53" i="75"/>
  <c r="J53" i="75"/>
  <c r="A54" i="75"/>
  <c r="J54" i="75"/>
  <c r="A55" i="75"/>
  <c r="J55" i="75"/>
  <c r="A56" i="75"/>
  <c r="J56" i="75"/>
  <c r="A57" i="75"/>
  <c r="J57" i="75"/>
  <c r="A58" i="75"/>
  <c r="J58" i="75"/>
  <c r="A59" i="75"/>
  <c r="J59" i="75"/>
  <c r="A60" i="75"/>
  <c r="J60" i="75"/>
  <c r="A61" i="75"/>
  <c r="J61" i="75"/>
  <c r="A62" i="75"/>
  <c r="J62" i="75"/>
  <c r="A63" i="75"/>
  <c r="J63" i="75"/>
  <c r="A64" i="75"/>
  <c r="J64" i="75"/>
  <c r="A65" i="75"/>
  <c r="J65" i="75"/>
  <c r="A66" i="75"/>
  <c r="J66" i="75"/>
  <c r="AQ33" i="87"/>
  <c r="AQ32" i="87"/>
  <c r="AQ31" i="87"/>
  <c r="AQ30" i="87"/>
  <c r="AQ29" i="87"/>
  <c r="AQ28" i="87"/>
  <c r="AQ27" i="87"/>
  <c r="AQ26" i="87"/>
  <c r="AQ25" i="87"/>
  <c r="AQ24" i="87"/>
  <c r="AQ23" i="87"/>
  <c r="AQ22" i="87"/>
  <c r="AQ21" i="87"/>
  <c r="AQ20" i="87"/>
  <c r="AQ19" i="87"/>
  <c r="AQ18" i="87"/>
  <c r="AQ17" i="87"/>
  <c r="AQ16" i="87"/>
  <c r="AQ15" i="87"/>
  <c r="M8" i="87"/>
  <c r="N10" i="87" s="1"/>
  <c r="AQ14" i="87"/>
  <c r="A14" i="87"/>
  <c r="A15" i="87"/>
  <c r="A16" i="87"/>
  <c r="A17" i="87"/>
  <c r="A18" i="87"/>
  <c r="A19" i="87"/>
  <c r="A20" i="87"/>
  <c r="A21" i="87"/>
  <c r="A22" i="87"/>
  <c r="A23" i="87"/>
  <c r="A24" i="87"/>
  <c r="A25" i="87"/>
  <c r="A26" i="87"/>
  <c r="A27" i="87"/>
  <c r="A28" i="87"/>
  <c r="A29" i="87"/>
  <c r="A30" i="87"/>
  <c r="A31" i="87"/>
  <c r="A32" i="87"/>
  <c r="A33" i="87"/>
  <c r="AQ47" i="86"/>
  <c r="AQ46" i="86"/>
  <c r="AQ45" i="86"/>
  <c r="AQ44" i="86"/>
  <c r="AQ43" i="86"/>
  <c r="AQ42" i="86"/>
  <c r="AQ41" i="86"/>
  <c r="AQ40" i="86"/>
  <c r="AQ39" i="86"/>
  <c r="AQ38" i="86"/>
  <c r="AQ37" i="86"/>
  <c r="AQ36" i="86"/>
  <c r="AQ35" i="86"/>
  <c r="AQ34" i="86"/>
  <c r="AQ33" i="86"/>
  <c r="AQ32" i="86"/>
  <c r="AQ31" i="86"/>
  <c r="AQ30" i="86"/>
  <c r="AQ29" i="86"/>
  <c r="AQ28" i="86"/>
  <c r="AQ27" i="86"/>
  <c r="AQ26" i="86"/>
  <c r="AQ25" i="86"/>
  <c r="AQ24" i="86"/>
  <c r="AQ23" i="86"/>
  <c r="AQ22" i="86"/>
  <c r="AQ21" i="86"/>
  <c r="AQ20" i="86"/>
  <c r="AQ19" i="86"/>
  <c r="AQ18" i="86"/>
  <c r="AQ17" i="86"/>
  <c r="AQ16" i="86"/>
  <c r="AQ15" i="86"/>
  <c r="AQ14" i="86"/>
  <c r="M8" i="86"/>
  <c r="I10" i="86" s="1"/>
  <c r="A28" i="86"/>
  <c r="A27" i="86"/>
  <c r="A47" i="86"/>
  <c r="A45" i="86"/>
  <c r="A46" i="86"/>
  <c r="A44" i="86"/>
  <c r="A43" i="86"/>
  <c r="A42" i="86"/>
  <c r="A40" i="86"/>
  <c r="A39" i="86"/>
  <c r="A38" i="86"/>
  <c r="A37" i="86"/>
  <c r="A36" i="86"/>
  <c r="A14" i="86"/>
  <c r="A15" i="86"/>
  <c r="A16" i="86"/>
  <c r="A17" i="86"/>
  <c r="A18" i="86"/>
  <c r="A19" i="86"/>
  <c r="A20" i="86"/>
  <c r="A21" i="86"/>
  <c r="A22" i="86"/>
  <c r="A23" i="86"/>
  <c r="A24" i="86"/>
  <c r="A25" i="86"/>
  <c r="A26" i="86"/>
  <c r="A29" i="86"/>
  <c r="A30" i="86"/>
  <c r="A31" i="86"/>
  <c r="A32" i="86"/>
  <c r="A33" i="86"/>
  <c r="A34" i="86"/>
  <c r="A35" i="86"/>
  <c r="AQ33" i="88"/>
  <c r="AQ32" i="88"/>
  <c r="AQ31" i="88"/>
  <c r="AQ30" i="88"/>
  <c r="AQ29" i="88"/>
  <c r="AQ28" i="88"/>
  <c r="AQ27" i="88"/>
  <c r="AQ26" i="88"/>
  <c r="AQ25" i="88"/>
  <c r="AQ24" i="88"/>
  <c r="AQ23" i="88"/>
  <c r="AQ22" i="88"/>
  <c r="AQ21" i="88"/>
  <c r="AQ20" i="88"/>
  <c r="AQ19" i="88"/>
  <c r="AQ18" i="88"/>
  <c r="AQ17" i="88"/>
  <c r="AQ16" i="88"/>
  <c r="M8" i="88" s="1"/>
  <c r="AQ15" i="88"/>
  <c r="AQ14" i="88"/>
  <c r="A14" i="88"/>
  <c r="A15" i="88"/>
  <c r="A16" i="88"/>
  <c r="A17" i="88"/>
  <c r="A18" i="88"/>
  <c r="A19" i="88"/>
  <c r="A20" i="88"/>
  <c r="A21" i="88"/>
  <c r="A22" i="88"/>
  <c r="A23" i="88"/>
  <c r="A24" i="88"/>
  <c r="A25" i="88"/>
  <c r="A26" i="88"/>
  <c r="A27" i="88"/>
  <c r="A28" i="88"/>
  <c r="A29" i="88"/>
  <c r="A30" i="88"/>
  <c r="A31" i="88"/>
  <c r="A32" i="88"/>
  <c r="A33" i="88"/>
  <c r="AQ33" i="85"/>
  <c r="AQ32" i="85"/>
  <c r="AQ31" i="85"/>
  <c r="AQ30" i="85"/>
  <c r="AQ29" i="85"/>
  <c r="AQ28" i="85"/>
  <c r="AQ27" i="85"/>
  <c r="AQ26" i="85"/>
  <c r="AQ25" i="85"/>
  <c r="AQ24" i="85"/>
  <c r="AQ23" i="85"/>
  <c r="AQ22" i="85"/>
  <c r="AQ21" i="85"/>
  <c r="AQ20" i="85"/>
  <c r="AQ19" i="85"/>
  <c r="AQ18" i="85"/>
  <c r="AQ17" i="85"/>
  <c r="AQ16" i="85"/>
  <c r="AQ15" i="85"/>
  <c r="M8" i="85"/>
  <c r="I10" i="85" s="1"/>
  <c r="AQ14" i="85"/>
  <c r="A14" i="85"/>
  <c r="A15" i="85"/>
  <c r="A16" i="85"/>
  <c r="A17" i="85"/>
  <c r="A18" i="85"/>
  <c r="A19" i="85"/>
  <c r="A20" i="85"/>
  <c r="A21" i="85"/>
  <c r="A22" i="85"/>
  <c r="A23" i="85"/>
  <c r="A24" i="85"/>
  <c r="A25" i="85"/>
  <c r="A26" i="85"/>
  <c r="A27" i="85"/>
  <c r="A28" i="85"/>
  <c r="A29" i="85"/>
  <c r="A30" i="85"/>
  <c r="A31" i="85"/>
  <c r="A32" i="85"/>
  <c r="A33" i="85"/>
  <c r="AQ33" i="83"/>
  <c r="AQ32" i="83"/>
  <c r="AQ31" i="83"/>
  <c r="AQ30" i="83"/>
  <c r="AQ29" i="83"/>
  <c r="AQ28" i="83"/>
  <c r="AQ27" i="83"/>
  <c r="AQ26" i="83"/>
  <c r="AQ25" i="83"/>
  <c r="AQ24" i="83"/>
  <c r="AQ23" i="83"/>
  <c r="AQ22" i="83"/>
  <c r="AQ21" i="83"/>
  <c r="AQ20" i="83"/>
  <c r="AQ19" i="83"/>
  <c r="AQ18" i="83"/>
  <c r="AQ17" i="83"/>
  <c r="AQ16" i="83"/>
  <c r="AQ15" i="83"/>
  <c r="M8" i="83" s="1"/>
  <c r="AQ14" i="83"/>
  <c r="A14" i="83"/>
  <c r="A15" i="83"/>
  <c r="A16" i="83"/>
  <c r="A17" i="83"/>
  <c r="A18" i="83"/>
  <c r="A19" i="83"/>
  <c r="A20" i="83"/>
  <c r="A21" i="83"/>
  <c r="A22" i="83"/>
  <c r="A23" i="83"/>
  <c r="A24" i="83"/>
  <c r="A25" i="83"/>
  <c r="A26" i="83"/>
  <c r="A27" i="83"/>
  <c r="A28" i="83"/>
  <c r="A29" i="83"/>
  <c r="A30" i="83"/>
  <c r="A31" i="83"/>
  <c r="A32" i="83"/>
  <c r="A33" i="83"/>
  <c r="AQ33" i="84"/>
  <c r="AQ32" i="84"/>
  <c r="AQ31" i="84"/>
  <c r="AQ30" i="84"/>
  <c r="AQ29" i="84"/>
  <c r="AQ28" i="84"/>
  <c r="AQ27" i="84"/>
  <c r="AQ26" i="84"/>
  <c r="AQ25" i="84"/>
  <c r="AQ24" i="84"/>
  <c r="AQ23" i="84"/>
  <c r="AQ22" i="84"/>
  <c r="AQ21" i="84"/>
  <c r="AQ20" i="84"/>
  <c r="AQ19" i="84"/>
  <c r="AQ18" i="84"/>
  <c r="AQ17" i="84"/>
  <c r="AQ16" i="84"/>
  <c r="M8" i="84" s="1"/>
  <c r="AQ15" i="84"/>
  <c r="AQ14" i="84"/>
  <c r="A14" i="84"/>
  <c r="A15" i="84"/>
  <c r="A16" i="84"/>
  <c r="A17" i="84"/>
  <c r="A18" i="84"/>
  <c r="A19" i="84"/>
  <c r="A20" i="84"/>
  <c r="A21" i="84"/>
  <c r="A22" i="84"/>
  <c r="A23" i="84"/>
  <c r="A24" i="84"/>
  <c r="A25" i="84"/>
  <c r="A26" i="84"/>
  <c r="A27" i="84"/>
  <c r="A28" i="84"/>
  <c r="A29" i="84"/>
  <c r="A30" i="84"/>
  <c r="A31" i="84"/>
  <c r="A32" i="84"/>
  <c r="A33" i="84"/>
  <c r="A16" i="104"/>
  <c r="J16" i="104"/>
  <c r="Q16" i="104"/>
  <c r="U16" i="104"/>
  <c r="Q15" i="104"/>
  <c r="U15" i="104"/>
  <c r="J15" i="104"/>
  <c r="A15" i="104"/>
  <c r="U17" i="104"/>
  <c r="U18" i="104"/>
  <c r="U19" i="104"/>
  <c r="U20" i="104"/>
  <c r="U21" i="104"/>
  <c r="U22" i="104"/>
  <c r="U23" i="104"/>
  <c r="A23" i="104"/>
  <c r="A22" i="104"/>
  <c r="A21" i="104"/>
  <c r="A20" i="104"/>
  <c r="A19" i="104"/>
  <c r="A18" i="104"/>
  <c r="A17" i="104"/>
  <c r="A14" i="104"/>
  <c r="J17" i="104"/>
  <c r="J18" i="104"/>
  <c r="J19" i="104"/>
  <c r="J20" i="104"/>
  <c r="J21" i="104"/>
  <c r="J22" i="104"/>
  <c r="J23" i="104"/>
  <c r="Q17" i="104"/>
  <c r="Q18" i="104"/>
  <c r="AQ18" i="104" s="1"/>
  <c r="Q19" i="104"/>
  <c r="Q20" i="104"/>
  <c r="Q21" i="104"/>
  <c r="AQ21" i="104" s="1"/>
  <c r="Q22" i="104"/>
  <c r="Q23" i="104"/>
  <c r="U14" i="104"/>
  <c r="Q14" i="104"/>
  <c r="J14" i="104"/>
  <c r="AQ23" i="80"/>
  <c r="AQ22" i="80"/>
  <c r="AQ21" i="80"/>
  <c r="AQ20" i="80"/>
  <c r="Q19" i="80"/>
  <c r="U19" i="80"/>
  <c r="Q18" i="80"/>
  <c r="U18" i="80"/>
  <c r="Q17" i="80"/>
  <c r="U17" i="80"/>
  <c r="Q16" i="80"/>
  <c r="U16" i="80"/>
  <c r="Q15" i="80"/>
  <c r="U15" i="80"/>
  <c r="Q14" i="80"/>
  <c r="U14" i="80"/>
  <c r="J17" i="80"/>
  <c r="J19" i="80"/>
  <c r="J18" i="80"/>
  <c r="J16" i="80"/>
  <c r="J15" i="80"/>
  <c r="J14" i="80"/>
  <c r="A14" i="80"/>
  <c r="A15" i="80"/>
  <c r="A16" i="80"/>
  <c r="A18" i="80"/>
  <c r="A19" i="80"/>
  <c r="A20" i="80"/>
  <c r="A21" i="80"/>
  <c r="A22" i="80"/>
  <c r="A23" i="80"/>
  <c r="A17" i="80"/>
  <c r="Q27" i="55"/>
  <c r="U27" i="55"/>
  <c r="Q26" i="55"/>
  <c r="U26" i="55"/>
  <c r="Q25" i="55"/>
  <c r="AQ25" i="55" s="1"/>
  <c r="Q24" i="55"/>
  <c r="U24" i="55"/>
  <c r="Q23" i="55"/>
  <c r="U23" i="55"/>
  <c r="Q22" i="55"/>
  <c r="AQ22" i="55" s="1"/>
  <c r="Q21" i="55"/>
  <c r="U21" i="55"/>
  <c r="Q20" i="55"/>
  <c r="U20" i="55"/>
  <c r="Q19" i="55"/>
  <c r="U19" i="55"/>
  <c r="Q18" i="55"/>
  <c r="U18" i="55"/>
  <c r="Q17" i="55"/>
  <c r="U17" i="55"/>
  <c r="Q16" i="55"/>
  <c r="U16" i="55"/>
  <c r="Q15" i="55"/>
  <c r="U15" i="55"/>
  <c r="Q14" i="55"/>
  <c r="U14" i="55"/>
  <c r="J27" i="55"/>
  <c r="J26" i="55"/>
  <c r="U25" i="55"/>
  <c r="J25" i="55"/>
  <c r="J24" i="55"/>
  <c r="J23" i="55"/>
  <c r="U22" i="55"/>
  <c r="J22" i="55"/>
  <c r="J21" i="55"/>
  <c r="J20" i="55"/>
  <c r="J19" i="55"/>
  <c r="J18" i="55"/>
  <c r="J17" i="55"/>
  <c r="J16" i="55"/>
  <c r="J15" i="55"/>
  <c r="J14" i="55"/>
  <c r="A27" i="55"/>
  <c r="A26" i="55"/>
  <c r="A25" i="55"/>
  <c r="A24" i="55"/>
  <c r="A23" i="55"/>
  <c r="A22" i="55"/>
  <c r="A21" i="55"/>
  <c r="A14" i="55"/>
  <c r="A15" i="55"/>
  <c r="A16" i="55"/>
  <c r="A17" i="55"/>
  <c r="A18" i="55"/>
  <c r="A19" i="55"/>
  <c r="A20" i="55"/>
  <c r="Q23" i="73"/>
  <c r="U23" i="73"/>
  <c r="Q22" i="73"/>
  <c r="U22" i="73"/>
  <c r="Q21" i="73"/>
  <c r="AQ21" i="73" s="1"/>
  <c r="Q20" i="73"/>
  <c r="U20" i="73"/>
  <c r="Q19" i="73"/>
  <c r="U19" i="73"/>
  <c r="Q18" i="73"/>
  <c r="AQ18" i="73" s="1"/>
  <c r="Q17" i="73"/>
  <c r="U17" i="73"/>
  <c r="Q16" i="73"/>
  <c r="U16" i="73"/>
  <c r="Q15" i="73"/>
  <c r="U15" i="73"/>
  <c r="Q14" i="73"/>
  <c r="U14" i="73"/>
  <c r="J23" i="73"/>
  <c r="J22" i="73"/>
  <c r="U21" i="73"/>
  <c r="J21" i="73"/>
  <c r="J20" i="73"/>
  <c r="J19" i="73"/>
  <c r="U18" i="73"/>
  <c r="J18" i="73"/>
  <c r="J17" i="73"/>
  <c r="J16" i="73"/>
  <c r="J15" i="73"/>
  <c r="J14" i="73"/>
  <c r="A23" i="73"/>
  <c r="A22" i="73"/>
  <c r="A21" i="73"/>
  <c r="A20" i="73"/>
  <c r="A19" i="73"/>
  <c r="A18" i="73"/>
  <c r="A17" i="73"/>
  <c r="A16" i="73"/>
  <c r="A14" i="73"/>
  <c r="A15" i="73"/>
  <c r="Q26" i="100"/>
  <c r="U26" i="100"/>
  <c r="J26" i="100"/>
  <c r="A26" i="100"/>
  <c r="Q25" i="100"/>
  <c r="U25" i="100"/>
  <c r="J25" i="100"/>
  <c r="A25" i="100"/>
  <c r="Q24" i="100"/>
  <c r="U24" i="100"/>
  <c r="J24" i="100"/>
  <c r="A24" i="100"/>
  <c r="Q23" i="100"/>
  <c r="U23" i="100"/>
  <c r="J23" i="100"/>
  <c r="A23" i="100"/>
  <c r="Q22" i="100"/>
  <c r="U22" i="100"/>
  <c r="J22" i="100"/>
  <c r="A22" i="100"/>
  <c r="Q21" i="100"/>
  <c r="U21" i="100"/>
  <c r="J21" i="100"/>
  <c r="A21" i="100"/>
  <c r="Q20" i="100"/>
  <c r="U20" i="100"/>
  <c r="J20" i="100"/>
  <c r="A20" i="100"/>
  <c r="Q19" i="100"/>
  <c r="U19" i="100"/>
  <c r="J19" i="100"/>
  <c r="A19" i="100"/>
  <c r="Q18" i="100"/>
  <c r="U18" i="100"/>
  <c r="J18" i="100"/>
  <c r="A18" i="100"/>
  <c r="J14" i="100"/>
  <c r="J15" i="100"/>
  <c r="Q33" i="100"/>
  <c r="U33" i="100"/>
  <c r="Q32" i="100"/>
  <c r="U32" i="100"/>
  <c r="Q31" i="100"/>
  <c r="AQ31" i="100" s="1"/>
  <c r="Q30" i="100"/>
  <c r="U30" i="100"/>
  <c r="Q29" i="100"/>
  <c r="U29" i="100"/>
  <c r="Q28" i="100"/>
  <c r="AQ28" i="100" s="1"/>
  <c r="Q27" i="100"/>
  <c r="U27" i="100"/>
  <c r="Q17" i="100"/>
  <c r="U17" i="100"/>
  <c r="Q16" i="100"/>
  <c r="U16" i="100"/>
  <c r="Q15" i="100"/>
  <c r="U15" i="100"/>
  <c r="Q14" i="100"/>
  <c r="U14" i="100"/>
  <c r="J33" i="100"/>
  <c r="J32" i="100"/>
  <c r="U31" i="100"/>
  <c r="J31" i="100"/>
  <c r="J30" i="100"/>
  <c r="J29" i="100"/>
  <c r="U28" i="100"/>
  <c r="J28" i="100"/>
  <c r="J27" i="100"/>
  <c r="J17" i="100"/>
  <c r="J16" i="100"/>
  <c r="A33" i="100"/>
  <c r="A32" i="100"/>
  <c r="A31" i="100"/>
  <c r="A30" i="100"/>
  <c r="A29" i="100"/>
  <c r="A28" i="100"/>
  <c r="A27" i="100"/>
  <c r="A14" i="100"/>
  <c r="A15" i="100"/>
  <c r="A16" i="100"/>
  <c r="A17" i="100"/>
  <c r="Q25" i="54"/>
  <c r="U25" i="54"/>
  <c r="Q24" i="54"/>
  <c r="U24" i="54"/>
  <c r="Q23" i="54"/>
  <c r="AQ23" i="54" s="1"/>
  <c r="Q22" i="54"/>
  <c r="U22" i="54"/>
  <c r="Q21" i="54"/>
  <c r="U21" i="54"/>
  <c r="Q20" i="54"/>
  <c r="AQ20" i="54" s="1"/>
  <c r="Q19" i="54"/>
  <c r="U19" i="54"/>
  <c r="Q18" i="54"/>
  <c r="U18" i="54"/>
  <c r="Q17" i="54"/>
  <c r="U17" i="54"/>
  <c r="Q16" i="54"/>
  <c r="U16" i="54"/>
  <c r="Q15" i="54"/>
  <c r="U15" i="54"/>
  <c r="Q14" i="54"/>
  <c r="U14" i="54"/>
  <c r="J25" i="54"/>
  <c r="J24" i="54"/>
  <c r="U23" i="54"/>
  <c r="J23" i="54"/>
  <c r="J22" i="54"/>
  <c r="J21" i="54"/>
  <c r="U20" i="54"/>
  <c r="J20" i="54"/>
  <c r="J19" i="54"/>
  <c r="J18" i="54"/>
  <c r="J17" i="54"/>
  <c r="J16" i="54"/>
  <c r="J15" i="54"/>
  <c r="J14" i="54"/>
  <c r="A19" i="54"/>
  <c r="A25" i="54"/>
  <c r="A24" i="54"/>
  <c r="A23" i="54"/>
  <c r="A22" i="54"/>
  <c r="A21" i="54"/>
  <c r="A20" i="54"/>
  <c r="A14" i="54"/>
  <c r="A15" i="54"/>
  <c r="A16" i="54"/>
  <c r="A17" i="54"/>
  <c r="A18" i="54"/>
  <c r="J25" i="103"/>
  <c r="U26" i="96"/>
  <c r="U32" i="111"/>
  <c r="U15" i="101"/>
  <c r="Q20" i="105"/>
  <c r="U18" i="111"/>
  <c r="Q28" i="111"/>
  <c r="U17" i="111"/>
  <c r="Q35" i="111"/>
  <c r="U22" i="105"/>
  <c r="J22" i="105"/>
  <c r="Q17" i="101"/>
  <c r="Q25" i="111"/>
  <c r="Q15" i="101"/>
  <c r="J26" i="96"/>
  <c r="Q27" i="111"/>
  <c r="U19" i="111"/>
  <c r="J15" i="101"/>
  <c r="Q26" i="96"/>
  <c r="U25" i="103"/>
  <c r="J20" i="105"/>
  <c r="J33" i="111"/>
  <c r="Q31" i="111"/>
  <c r="Q26" i="111"/>
  <c r="U51" i="95"/>
  <c r="U20" i="105"/>
  <c r="I10" i="87"/>
  <c r="U20" i="101"/>
  <c r="J16" i="101"/>
  <c r="J17" i="101"/>
  <c r="J22" i="101"/>
  <c r="J51" i="95"/>
  <c r="U22" i="101"/>
  <c r="U17" i="101"/>
  <c r="Q22" i="101"/>
  <c r="J20" i="101"/>
  <c r="Q16" i="101"/>
  <c r="Q20" i="101"/>
  <c r="Q51" i="95"/>
  <c r="U16" i="101"/>
  <c r="J14" i="111"/>
  <c r="J35" i="111"/>
  <c r="U34" i="111"/>
  <c r="Q33" i="111"/>
  <c r="J31" i="111"/>
  <c r="U30" i="111"/>
  <c r="J16" i="111"/>
  <c r="U20" i="111"/>
  <c r="U21" i="111"/>
  <c r="U22" i="111"/>
  <c r="U23" i="111"/>
  <c r="U24" i="111"/>
  <c r="J26" i="111"/>
  <c r="J27" i="111"/>
  <c r="J28" i="111"/>
  <c r="J29" i="111"/>
  <c r="U15" i="111"/>
  <c r="Q22" i="105"/>
  <c r="J34" i="111"/>
  <c r="U33" i="111"/>
  <c r="Q32" i="111"/>
  <c r="J30" i="111"/>
  <c r="Q19" i="111"/>
  <c r="Q18" i="111"/>
  <c r="Q17" i="111"/>
  <c r="J20" i="111"/>
  <c r="J21" i="111"/>
  <c r="J22" i="111"/>
  <c r="J23" i="111"/>
  <c r="J24" i="111"/>
  <c r="Q14" i="111"/>
  <c r="Q39" i="58"/>
  <c r="J25" i="111"/>
  <c r="U35" i="111"/>
  <c r="Q34" i="111"/>
  <c r="J32" i="111"/>
  <c r="U31" i="111"/>
  <c r="Q30" i="111"/>
  <c r="AQ30" i="111" s="1"/>
  <c r="J15" i="111"/>
  <c r="J19" i="111"/>
  <c r="J18" i="111"/>
  <c r="J17" i="111"/>
  <c r="Q20" i="111"/>
  <c r="Q21" i="111"/>
  <c r="Q22" i="111"/>
  <c r="Q23" i="111"/>
  <c r="Q24" i="111"/>
  <c r="U25" i="111"/>
  <c r="U26" i="111"/>
  <c r="U27" i="111"/>
  <c r="U28" i="111"/>
  <c r="U29" i="111"/>
  <c r="U16" i="111"/>
  <c r="Q15" i="111"/>
  <c r="AQ34" i="111" l="1"/>
  <c r="N10" i="117"/>
  <c r="N10" i="83"/>
  <c r="I10" i="83"/>
  <c r="I10" i="84"/>
  <c r="N10" i="84"/>
  <c r="N10" i="110"/>
  <c r="I10" i="110"/>
  <c r="N10" i="88"/>
  <c r="I10" i="88"/>
  <c r="N10" i="109"/>
  <c r="I10" i="109"/>
  <c r="Q29" i="58"/>
  <c r="Q38" i="58"/>
  <c r="N10" i="86"/>
  <c r="N10" i="85"/>
  <c r="J26" i="115"/>
  <c r="J25" i="115"/>
  <c r="J24" i="115"/>
  <c r="J23" i="115"/>
  <c r="J22" i="115"/>
  <c r="Q21" i="115"/>
  <c r="AQ21" i="115" s="1"/>
  <c r="Q20" i="115"/>
  <c r="Q19" i="115"/>
  <c r="U18" i="115"/>
  <c r="U17" i="115"/>
  <c r="U16" i="115"/>
  <c r="U15" i="115"/>
  <c r="U14" i="115"/>
  <c r="J44" i="58"/>
  <c r="U42" i="58"/>
  <c r="Q41" i="58"/>
  <c r="J48" i="58"/>
  <c r="U46" i="58"/>
  <c r="U45" i="58"/>
  <c r="Q40" i="58"/>
  <c r="Q37" i="58"/>
  <c r="U34" i="58"/>
  <c r="Q32" i="58"/>
  <c r="Q30" i="58"/>
  <c r="Q28" i="58"/>
  <c r="Q26" i="58"/>
  <c r="Q24" i="58"/>
  <c r="Q22" i="58"/>
  <c r="Q20" i="58"/>
  <c r="Q18" i="58"/>
  <c r="Q16" i="58"/>
  <c r="J28" i="58"/>
  <c r="J31" i="58"/>
  <c r="J36" i="58"/>
  <c r="J33" i="58"/>
  <c r="J24" i="58"/>
  <c r="J20" i="58"/>
  <c r="J16" i="58"/>
  <c r="U39" i="58"/>
  <c r="AQ39" i="58" s="1"/>
  <c r="Q14" i="58"/>
  <c r="J24" i="81"/>
  <c r="J21" i="81"/>
  <c r="J17" i="81"/>
  <c r="U14" i="81"/>
  <c r="AQ14" i="81" s="1"/>
  <c r="Q16" i="81"/>
  <c r="AQ16" i="81" s="1"/>
  <c r="Q18" i="81"/>
  <c r="AQ18" i="81" s="1"/>
  <c r="Q20" i="81"/>
  <c r="AQ20" i="81" s="1"/>
  <c r="U23" i="81"/>
  <c r="Q25" i="81"/>
  <c r="AQ25" i="81" s="1"/>
  <c r="U38" i="111"/>
  <c r="Q40" i="111"/>
  <c r="AQ40" i="111" s="1"/>
  <c r="Q42" i="111"/>
  <c r="AQ42" i="111" s="1"/>
  <c r="J38" i="111"/>
  <c r="J41" i="111"/>
  <c r="J16" i="97"/>
  <c r="U16" i="97"/>
  <c r="Q18" i="97"/>
  <c r="AQ18" i="97" s="1"/>
  <c r="Q20" i="97"/>
  <c r="AQ20" i="97" s="1"/>
  <c r="U23" i="97"/>
  <c r="J15" i="97"/>
  <c r="J19" i="97"/>
  <c r="J22" i="97"/>
  <c r="Q124" i="49"/>
  <c r="AQ124" i="49" s="1"/>
  <c r="U121" i="49"/>
  <c r="Q119" i="49"/>
  <c r="AQ119" i="49" s="1"/>
  <c r="Q117" i="49"/>
  <c r="AQ117" i="49" s="1"/>
  <c r="Q114" i="49"/>
  <c r="AQ114" i="49" s="1"/>
  <c r="Q112" i="49"/>
  <c r="AQ112" i="49" s="1"/>
  <c r="Q108" i="49"/>
  <c r="AQ108" i="49" s="1"/>
  <c r="Q104" i="49"/>
  <c r="AQ104" i="49" s="1"/>
  <c r="Q100" i="49"/>
  <c r="AQ100" i="49" s="1"/>
  <c r="Q96" i="49"/>
  <c r="AQ96" i="49" s="1"/>
  <c r="Q92" i="49"/>
  <c r="AQ92" i="49" s="1"/>
  <c r="Q90" i="49"/>
  <c r="AQ90" i="49" s="1"/>
  <c r="Q88" i="49"/>
  <c r="AQ88" i="49" s="1"/>
  <c r="Q86" i="49"/>
  <c r="AQ86" i="49" s="1"/>
  <c r="Q84" i="49"/>
  <c r="AQ84" i="49" s="1"/>
  <c r="Q82" i="49"/>
  <c r="AQ82" i="49" s="1"/>
  <c r="Q80" i="49"/>
  <c r="AQ80" i="49" s="1"/>
  <c r="Q78" i="49"/>
  <c r="AQ78" i="49" s="1"/>
  <c r="Q76" i="49"/>
  <c r="AQ76" i="49" s="1"/>
  <c r="Q74" i="49"/>
  <c r="AQ74" i="49" s="1"/>
  <c r="Q72" i="49"/>
  <c r="AQ72" i="49" s="1"/>
  <c r="Q70" i="49"/>
  <c r="AQ70" i="49" s="1"/>
  <c r="Q68" i="49"/>
  <c r="AQ68" i="49" s="1"/>
  <c r="J21" i="115"/>
  <c r="J20" i="115"/>
  <c r="J19" i="115"/>
  <c r="Q18" i="115"/>
  <c r="AQ18" i="115" s="1"/>
  <c r="Q17" i="115"/>
  <c r="AQ17" i="115" s="1"/>
  <c r="Q16" i="115"/>
  <c r="AQ16" i="115" s="1"/>
  <c r="Q15" i="115"/>
  <c r="AQ15" i="115" s="1"/>
  <c r="Q14" i="115"/>
  <c r="AQ14" i="115" s="1"/>
  <c r="U43" i="58"/>
  <c r="AQ43" i="58" s="1"/>
  <c r="Q42" i="58"/>
  <c r="AQ42" i="58" s="1"/>
  <c r="J41" i="58"/>
  <c r="U47" i="58"/>
  <c r="AQ47" i="58" s="1"/>
  <c r="Q46" i="58"/>
  <c r="AQ46" i="58" s="1"/>
  <c r="J40" i="58"/>
  <c r="U38" i="58"/>
  <c r="Q36" i="58"/>
  <c r="AQ36" i="58" s="1"/>
  <c r="Q34" i="58"/>
  <c r="AQ34" i="58" s="1"/>
  <c r="U31" i="58"/>
  <c r="AQ31" i="58" s="1"/>
  <c r="U29" i="58"/>
  <c r="U27" i="58"/>
  <c r="AQ27" i="58" s="1"/>
  <c r="U25" i="58"/>
  <c r="AQ25" i="58" s="1"/>
  <c r="U23" i="58"/>
  <c r="AQ23" i="58" s="1"/>
  <c r="U21" i="58"/>
  <c r="AQ21" i="58" s="1"/>
  <c r="U19" i="58"/>
  <c r="AQ19" i="58" s="1"/>
  <c r="U17" i="58"/>
  <c r="AQ17" i="58" s="1"/>
  <c r="U15" i="58"/>
  <c r="AQ15" i="58" s="1"/>
  <c r="J26" i="58"/>
  <c r="J38" i="58"/>
  <c r="J35" i="58"/>
  <c r="J32" i="58"/>
  <c r="J23" i="58"/>
  <c r="J19" i="58"/>
  <c r="J15" i="58"/>
  <c r="J26" i="81"/>
  <c r="J23" i="81"/>
  <c r="J20" i="81"/>
  <c r="J16" i="81"/>
  <c r="U15" i="81"/>
  <c r="U17" i="81"/>
  <c r="U19" i="81"/>
  <c r="Q21" i="81"/>
  <c r="AQ21" i="81" s="1"/>
  <c r="Q23" i="81"/>
  <c r="U26" i="81"/>
  <c r="U14" i="111"/>
  <c r="AQ14" i="111" s="1"/>
  <c r="U36" i="111"/>
  <c r="Q38" i="111"/>
  <c r="U41" i="111"/>
  <c r="J36" i="111"/>
  <c r="J39" i="111"/>
  <c r="J42" i="111"/>
  <c r="U14" i="97"/>
  <c r="Q16" i="97"/>
  <c r="U19" i="97"/>
  <c r="Q21" i="97"/>
  <c r="AQ21" i="97" s="1"/>
  <c r="Q23" i="97"/>
  <c r="J17" i="97"/>
  <c r="J20" i="97"/>
  <c r="J23" i="97"/>
  <c r="U123" i="49"/>
  <c r="Q121" i="49"/>
  <c r="U118" i="49"/>
  <c r="Q116" i="49"/>
  <c r="AQ116" i="49" s="1"/>
  <c r="U113" i="49"/>
  <c r="Q111" i="49"/>
  <c r="AQ111" i="49" s="1"/>
  <c r="Q107" i="49"/>
  <c r="AQ107" i="49" s="1"/>
  <c r="Q103" i="49"/>
  <c r="AQ103" i="49" s="1"/>
  <c r="Q99" i="49"/>
  <c r="AQ99" i="49" s="1"/>
  <c r="Q95" i="49"/>
  <c r="AQ95" i="49" s="1"/>
  <c r="U91" i="49"/>
  <c r="U89" i="49"/>
  <c r="U87" i="49"/>
  <c r="U85" i="49"/>
  <c r="U83" i="49"/>
  <c r="U81" i="49"/>
  <c r="U79" i="49"/>
  <c r="U77" i="49"/>
  <c r="U75" i="49"/>
  <c r="U73" i="49"/>
  <c r="U71" i="49"/>
  <c r="U69" i="49"/>
  <c r="U67" i="49"/>
  <c r="Q65" i="49"/>
  <c r="U24" i="115"/>
  <c r="Q23" i="115"/>
  <c r="U20" i="115"/>
  <c r="J43" i="58"/>
  <c r="Q48" i="58"/>
  <c r="AQ48" i="58" s="1"/>
  <c r="U40" i="58"/>
  <c r="U37" i="58"/>
  <c r="U32" i="58"/>
  <c r="U28" i="58"/>
  <c r="U24" i="58"/>
  <c r="U20" i="58"/>
  <c r="U16" i="58"/>
  <c r="J29" i="58"/>
  <c r="U33" i="58"/>
  <c r="J21" i="58"/>
  <c r="J25" i="81"/>
  <c r="J19" i="81"/>
  <c r="Q15" i="81"/>
  <c r="Q19" i="81"/>
  <c r="Q24" i="81"/>
  <c r="AQ24" i="81" s="1"/>
  <c r="Q36" i="111"/>
  <c r="Q41" i="111"/>
  <c r="J40" i="111"/>
  <c r="U15" i="97"/>
  <c r="AQ15" i="97" s="1"/>
  <c r="Q19" i="97"/>
  <c r="Q14" i="97"/>
  <c r="J21" i="97"/>
  <c r="Q123" i="49"/>
  <c r="Q118" i="49"/>
  <c r="Q113" i="49"/>
  <c r="Q106" i="49"/>
  <c r="AQ106" i="49" s="1"/>
  <c r="Q98" i="49"/>
  <c r="AQ98" i="49" s="1"/>
  <c r="Q91" i="49"/>
  <c r="Q87" i="49"/>
  <c r="Q83" i="49"/>
  <c r="AQ83" i="49" s="1"/>
  <c r="Q79" i="49"/>
  <c r="Q75" i="49"/>
  <c r="Q71" i="49"/>
  <c r="Q67" i="49"/>
  <c r="AQ67" i="49" s="1"/>
  <c r="Q64" i="49"/>
  <c r="AQ64" i="49" s="1"/>
  <c r="U61" i="49"/>
  <c r="AQ61" i="49" s="1"/>
  <c r="U59" i="49"/>
  <c r="AQ59" i="49" s="1"/>
  <c r="Q57" i="49"/>
  <c r="AQ57" i="49" s="1"/>
  <c r="Q55" i="49"/>
  <c r="AQ55" i="49" s="1"/>
  <c r="Q53" i="49"/>
  <c r="Q51" i="49"/>
  <c r="AQ51" i="49" s="1"/>
  <c r="Q49" i="49"/>
  <c r="AQ49" i="49" s="1"/>
  <c r="Q47" i="49"/>
  <c r="AQ47" i="49" s="1"/>
  <c r="Q45" i="49"/>
  <c r="AQ45" i="49" s="1"/>
  <c r="Q43" i="49"/>
  <c r="AQ43" i="49" s="1"/>
  <c r="Q41" i="49"/>
  <c r="AQ41" i="49" s="1"/>
  <c r="Q39" i="49"/>
  <c r="AQ39" i="49" s="1"/>
  <c r="Q37" i="49"/>
  <c r="AQ37" i="49" s="1"/>
  <c r="Q35" i="49"/>
  <c r="AQ35" i="49" s="1"/>
  <c r="Q33" i="49"/>
  <c r="AQ33" i="49" s="1"/>
  <c r="Q31" i="49"/>
  <c r="AQ31" i="49" s="1"/>
  <c r="Q29" i="49"/>
  <c r="AQ29" i="49" s="1"/>
  <c r="Q27" i="49"/>
  <c r="AQ27" i="49" s="1"/>
  <c r="Q25" i="49"/>
  <c r="AQ25" i="49" s="1"/>
  <c r="Q23" i="49"/>
  <c r="AQ23" i="49" s="1"/>
  <c r="Q21" i="49"/>
  <c r="AQ21" i="49" s="1"/>
  <c r="Q19" i="49"/>
  <c r="AQ19" i="49" s="1"/>
  <c r="Q17" i="49"/>
  <c r="AQ17" i="49" s="1"/>
  <c r="U14" i="49"/>
  <c r="U122" i="49"/>
  <c r="U119" i="49"/>
  <c r="U116" i="49"/>
  <c r="J114" i="49"/>
  <c r="U110" i="49"/>
  <c r="U108" i="49"/>
  <c r="U106" i="49"/>
  <c r="U104" i="49"/>
  <c r="U102" i="49"/>
  <c r="U100" i="49"/>
  <c r="U98" i="49"/>
  <c r="U96" i="49"/>
  <c r="U94" i="49"/>
  <c r="U92" i="49"/>
  <c r="J89" i="49"/>
  <c r="J85" i="49"/>
  <c r="J81" i="49"/>
  <c r="J77" i="49"/>
  <c r="J73" i="49"/>
  <c r="J69" i="49"/>
  <c r="J66" i="49"/>
  <c r="U62" i="49"/>
  <c r="J59" i="49"/>
  <c r="J56" i="49"/>
  <c r="J52" i="49"/>
  <c r="J48" i="49"/>
  <c r="J44" i="49"/>
  <c r="J40" i="49"/>
  <c r="J36" i="49"/>
  <c r="J32" i="49"/>
  <c r="J28" i="49"/>
  <c r="J24" i="49"/>
  <c r="J20" i="49"/>
  <c r="U16" i="49"/>
  <c r="Q14" i="49"/>
  <c r="J15" i="79"/>
  <c r="Q15" i="79"/>
  <c r="AQ15" i="79" s="1"/>
  <c r="U19" i="106"/>
  <c r="AQ19" i="106" s="1"/>
  <c r="Q15" i="106"/>
  <c r="AQ15" i="106" s="1"/>
  <c r="Q17" i="106"/>
  <c r="AQ17" i="106" s="1"/>
  <c r="J16" i="106"/>
  <c r="Q20" i="106"/>
  <c r="AQ20" i="106" s="1"/>
  <c r="U22" i="106"/>
  <c r="AQ22" i="106" s="1"/>
  <c r="Q24" i="106"/>
  <c r="AQ24" i="106" s="1"/>
  <c r="Q26" i="106"/>
  <c r="AQ26" i="106" s="1"/>
  <c r="U29" i="106"/>
  <c r="AQ29" i="106" s="1"/>
  <c r="U24" i="106"/>
  <c r="U27" i="106"/>
  <c r="J14" i="106"/>
  <c r="U15" i="107"/>
  <c r="AQ15" i="107" s="1"/>
  <c r="U17" i="107"/>
  <c r="AQ17" i="107" s="1"/>
  <c r="U19" i="107"/>
  <c r="AQ19" i="107" s="1"/>
  <c r="Q21" i="107"/>
  <c r="AQ21" i="107" s="1"/>
  <c r="U24" i="107"/>
  <c r="AQ24" i="107" s="1"/>
  <c r="Q14" i="107"/>
  <c r="AQ14" i="107" s="1"/>
  <c r="J20" i="107"/>
  <c r="J23" i="107"/>
  <c r="J15" i="107"/>
  <c r="Q15" i="105"/>
  <c r="AQ15" i="105" s="1"/>
  <c r="Q17" i="105"/>
  <c r="AQ17" i="105" s="1"/>
  <c r="Q23" i="105"/>
  <c r="AQ23" i="105" s="1"/>
  <c r="Q25" i="105"/>
  <c r="AQ25" i="105" s="1"/>
  <c r="Q27" i="105"/>
  <c r="AQ27" i="105" s="1"/>
  <c r="Q29" i="105"/>
  <c r="AQ29" i="105" s="1"/>
  <c r="Q31" i="105"/>
  <c r="AQ31" i="105" s="1"/>
  <c r="Q33" i="105"/>
  <c r="AQ33" i="105" s="1"/>
  <c r="Q35" i="105"/>
  <c r="AQ35" i="105" s="1"/>
  <c r="Q37" i="105"/>
  <c r="AQ37" i="105" s="1"/>
  <c r="Q39" i="105"/>
  <c r="AQ39" i="105" s="1"/>
  <c r="Q41" i="105"/>
  <c r="AQ41" i="105" s="1"/>
  <c r="Q43" i="105"/>
  <c r="AQ43" i="105" s="1"/>
  <c r="J26" i="105"/>
  <c r="J49" i="105"/>
  <c r="U48" i="105"/>
  <c r="AQ48" i="105" s="1"/>
  <c r="U46" i="105"/>
  <c r="AQ46" i="105" s="1"/>
  <c r="J44" i="105"/>
  <c r="J40" i="105"/>
  <c r="J36" i="105"/>
  <c r="J32" i="105"/>
  <c r="J27" i="105"/>
  <c r="U50" i="105"/>
  <c r="AQ50" i="105" s="1"/>
  <c r="Q52" i="105"/>
  <c r="AQ52" i="105" s="1"/>
  <c r="U55" i="105"/>
  <c r="AQ55" i="105" s="1"/>
  <c r="J16" i="105"/>
  <c r="J52" i="105"/>
  <c r="J55" i="105"/>
  <c r="J14" i="105"/>
  <c r="U18" i="105"/>
  <c r="Q15" i="108"/>
  <c r="AQ15" i="108" s="1"/>
  <c r="Q17" i="108"/>
  <c r="AQ17" i="108" s="1"/>
  <c r="Q19" i="108"/>
  <c r="AQ19" i="108" s="1"/>
  <c r="Q21" i="108"/>
  <c r="AQ21" i="108" s="1"/>
  <c r="Q23" i="108"/>
  <c r="AQ23" i="108" s="1"/>
  <c r="Q25" i="108"/>
  <c r="AQ25" i="108" s="1"/>
  <c r="Q27" i="108"/>
  <c r="AQ27" i="108" s="1"/>
  <c r="Q29" i="108"/>
  <c r="AQ29" i="108" s="1"/>
  <c r="Q31" i="108"/>
  <c r="AQ31" i="108" s="1"/>
  <c r="U34" i="108"/>
  <c r="AQ34" i="108" s="1"/>
  <c r="Q36" i="108"/>
  <c r="AQ36" i="108" s="1"/>
  <c r="J29" i="108"/>
  <c r="J25" i="108"/>
  <c r="J21" i="108"/>
  <c r="J18" i="108"/>
  <c r="U32" i="108"/>
  <c r="U35" i="108"/>
  <c r="U26" i="115"/>
  <c r="AQ26" i="115" s="1"/>
  <c r="Q25" i="115"/>
  <c r="U22" i="115"/>
  <c r="AQ22" i="115" s="1"/>
  <c r="U21" i="115"/>
  <c r="U19" i="115"/>
  <c r="Q44" i="58"/>
  <c r="AQ44" i="58" s="1"/>
  <c r="U41" i="58"/>
  <c r="J47" i="58"/>
  <c r="Q45" i="58"/>
  <c r="Q35" i="58"/>
  <c r="AQ35" i="58" s="1"/>
  <c r="U30" i="58"/>
  <c r="U26" i="58"/>
  <c r="U22" i="58"/>
  <c r="U18" i="58"/>
  <c r="AQ18" i="58" s="1"/>
  <c r="U14" i="58"/>
  <c r="U36" i="58"/>
  <c r="J25" i="58"/>
  <c r="J17" i="58"/>
  <c r="J22" i="81"/>
  <c r="J15" i="81"/>
  <c r="Q17" i="81"/>
  <c r="U22" i="81"/>
  <c r="AQ22" i="81" s="1"/>
  <c r="Q26" i="81"/>
  <c r="Q16" i="111"/>
  <c r="AQ16" i="111" s="1"/>
  <c r="U39" i="111"/>
  <c r="AQ39" i="111" s="1"/>
  <c r="J37" i="111"/>
  <c r="U17" i="97"/>
  <c r="AQ17" i="97" s="1"/>
  <c r="U22" i="97"/>
  <c r="AQ22" i="97" s="1"/>
  <c r="J18" i="97"/>
  <c r="U120" i="49"/>
  <c r="AQ120" i="49" s="1"/>
  <c r="U115" i="49"/>
  <c r="AQ115" i="49" s="1"/>
  <c r="Q110" i="49"/>
  <c r="AQ110" i="49" s="1"/>
  <c r="Q102" i="49"/>
  <c r="AQ102" i="49" s="1"/>
  <c r="Q94" i="49"/>
  <c r="AQ94" i="49" s="1"/>
  <c r="Q89" i="49"/>
  <c r="AQ89" i="49" s="1"/>
  <c r="Q85" i="49"/>
  <c r="Q81" i="49"/>
  <c r="Q77" i="49"/>
  <c r="Q73" i="49"/>
  <c r="AQ73" i="49" s="1"/>
  <c r="Q69" i="49"/>
  <c r="U65" i="49"/>
  <c r="Q63" i="49"/>
  <c r="AQ63" i="49" s="1"/>
  <c r="U60" i="49"/>
  <c r="AQ60" i="49" s="1"/>
  <c r="Q58" i="49"/>
  <c r="AQ58" i="49" s="1"/>
  <c r="Q56" i="49"/>
  <c r="AQ56" i="49" s="1"/>
  <c r="Q54" i="49"/>
  <c r="AQ54" i="49" s="1"/>
  <c r="Q52" i="49"/>
  <c r="AQ52" i="49" s="1"/>
  <c r="Q50" i="49"/>
  <c r="AQ50" i="49" s="1"/>
  <c r="Q48" i="49"/>
  <c r="AQ48" i="49" s="1"/>
  <c r="Q46" i="49"/>
  <c r="AQ46" i="49" s="1"/>
  <c r="Q44" i="49"/>
  <c r="AQ44" i="49" s="1"/>
  <c r="Q42" i="49"/>
  <c r="AQ42" i="49" s="1"/>
  <c r="Q40" i="49"/>
  <c r="AQ40" i="49" s="1"/>
  <c r="Q38" i="49"/>
  <c r="AQ38" i="49" s="1"/>
  <c r="Q36" i="49"/>
  <c r="AQ36" i="49" s="1"/>
  <c r="Q34" i="49"/>
  <c r="AQ34" i="49" s="1"/>
  <c r="Q32" i="49"/>
  <c r="AQ32" i="49" s="1"/>
  <c r="Q30" i="49"/>
  <c r="AQ30" i="49" s="1"/>
  <c r="Q28" i="49"/>
  <c r="AQ28" i="49" s="1"/>
  <c r="Q26" i="49"/>
  <c r="AQ26" i="49" s="1"/>
  <c r="J14" i="115"/>
  <c r="J16" i="115"/>
  <c r="J18" i="115"/>
  <c r="U23" i="115"/>
  <c r="U25" i="115"/>
  <c r="AQ29" i="92"/>
  <c r="AQ25" i="92"/>
  <c r="AQ16" i="76"/>
  <c r="AQ18" i="76"/>
  <c r="AQ33" i="46"/>
  <c r="AQ75" i="48"/>
  <c r="AQ24" i="65"/>
  <c r="AQ15" i="65"/>
  <c r="AQ38" i="95"/>
  <c r="AQ37" i="95"/>
  <c r="AQ23" i="95"/>
  <c r="AQ21" i="95"/>
  <c r="AQ19" i="95"/>
  <c r="AQ26" i="101"/>
  <c r="AQ14" i="101"/>
  <c r="AQ26" i="93"/>
  <c r="AQ45" i="105"/>
  <c r="AQ47" i="105"/>
  <c r="AQ49" i="105"/>
  <c r="AQ14" i="105"/>
  <c r="AQ21" i="105"/>
  <c r="AQ25" i="107"/>
  <c r="AQ18" i="107"/>
  <c r="AQ16" i="107"/>
  <c r="AQ28" i="106"/>
  <c r="AQ42" i="70"/>
  <c r="AQ16" i="54"/>
  <c r="AQ18" i="54"/>
  <c r="AQ18" i="80"/>
  <c r="AQ22" i="104"/>
  <c r="AQ20" i="104"/>
  <c r="AQ70" i="75"/>
  <c r="AQ43" i="48"/>
  <c r="AQ51" i="48"/>
  <c r="AQ60" i="48"/>
  <c r="AQ63" i="48"/>
  <c r="AQ86" i="48"/>
  <c r="AQ91" i="48"/>
  <c r="AQ96" i="48"/>
  <c r="AQ98" i="48"/>
  <c r="AQ101" i="48"/>
  <c r="AQ107" i="48"/>
  <c r="AQ14" i="50"/>
  <c r="AQ18" i="50"/>
  <c r="AQ20" i="50"/>
  <c r="AQ22" i="50"/>
  <c r="AQ24" i="50"/>
  <c r="AQ26" i="50"/>
  <c r="AQ28" i="50"/>
  <c r="AQ30" i="50"/>
  <c r="AQ32" i="50"/>
  <c r="AQ34" i="50"/>
  <c r="AQ36" i="50"/>
  <c r="AQ38" i="50"/>
  <c r="AQ40" i="50"/>
  <c r="AQ42" i="50"/>
  <c r="AQ34" i="70"/>
  <c r="AQ38" i="70"/>
  <c r="AQ40" i="70"/>
  <c r="AQ24" i="68"/>
  <c r="AQ28" i="68"/>
  <c r="AQ23" i="69"/>
  <c r="AQ32" i="69"/>
  <c r="AQ27" i="90"/>
  <c r="AQ21" i="90"/>
  <c r="AQ24" i="102"/>
  <c r="AQ26" i="74"/>
  <c r="AQ27" i="61"/>
  <c r="AQ48" i="95"/>
  <c r="AQ18" i="100"/>
  <c r="AQ20" i="100"/>
  <c r="AQ22" i="100"/>
  <c r="AQ24" i="100"/>
  <c r="AQ25" i="100"/>
  <c r="AQ26" i="100"/>
  <c r="AQ14" i="73"/>
  <c r="AQ16" i="73"/>
  <c r="AQ20" i="73"/>
  <c r="AQ16" i="75"/>
  <c r="AQ30" i="75"/>
  <c r="AQ56" i="75"/>
  <c r="AQ58" i="75"/>
  <c r="AQ19" i="48"/>
  <c r="AQ44" i="48"/>
  <c r="AQ46" i="48"/>
  <c r="AQ48" i="48"/>
  <c r="AQ54" i="48"/>
  <c r="AQ56" i="48"/>
  <c r="AQ64" i="48"/>
  <c r="AQ92" i="48"/>
  <c r="AQ99" i="48"/>
  <c r="AQ95" i="48"/>
  <c r="AQ33" i="100"/>
  <c r="AQ15" i="73"/>
  <c r="AQ19" i="73"/>
  <c r="AQ23" i="55"/>
  <c r="AQ15" i="75"/>
  <c r="AQ49" i="75"/>
  <c r="AQ55" i="75"/>
  <c r="AQ24" i="64"/>
  <c r="AQ23" i="104"/>
  <c r="AQ27" i="50"/>
  <c r="AQ29" i="50"/>
  <c r="AQ31" i="50"/>
  <c r="AQ35" i="50"/>
  <c r="AQ41" i="50"/>
  <c r="AQ16" i="67"/>
  <c r="AQ21" i="106"/>
  <c r="AQ18" i="49"/>
  <c r="AQ24" i="49"/>
  <c r="AQ26" i="111"/>
  <c r="AQ25" i="46"/>
  <c r="AQ25" i="111"/>
  <c r="AQ58" i="48"/>
  <c r="AQ20" i="63"/>
  <c r="AQ20" i="101"/>
  <c r="AQ34" i="74"/>
  <c r="AQ15" i="66"/>
  <c r="AQ26" i="67"/>
  <c r="AQ22" i="91"/>
  <c r="AQ14" i="91"/>
  <c r="AQ28" i="92"/>
  <c r="AQ17" i="63"/>
  <c r="AQ16" i="53"/>
  <c r="AQ26" i="76"/>
  <c r="AQ14" i="63"/>
  <c r="AQ16" i="63"/>
  <c r="AQ18" i="63"/>
  <c r="AQ21" i="63"/>
  <c r="AQ24" i="46"/>
  <c r="AQ26" i="46"/>
  <c r="AQ28" i="46"/>
  <c r="AQ30" i="46"/>
  <c r="AQ32" i="46"/>
  <c r="AQ34" i="46"/>
  <c r="AQ54" i="46"/>
  <c r="AQ61" i="46"/>
  <c r="AQ31" i="98"/>
  <c r="AQ16" i="99"/>
  <c r="AQ18" i="99"/>
  <c r="AQ24" i="52"/>
  <c r="AQ36" i="72"/>
  <c r="AQ18" i="65"/>
  <c r="AQ16" i="65"/>
  <c r="AQ34" i="95"/>
  <c r="AQ27" i="95"/>
  <c r="AQ33" i="95"/>
  <c r="AQ53" i="95"/>
  <c r="AQ56" i="95"/>
  <c r="AQ58" i="95"/>
  <c r="AQ14" i="96"/>
  <c r="AQ20" i="96"/>
  <c r="AQ16" i="96"/>
  <c r="AQ29" i="96"/>
  <c r="AQ24" i="96"/>
  <c r="AQ25" i="101"/>
  <c r="AQ14" i="93"/>
  <c r="AQ32" i="93"/>
  <c r="AQ28" i="93"/>
  <c r="AQ26" i="94"/>
  <c r="AQ44" i="94"/>
  <c r="AQ25" i="94"/>
  <c r="AQ18" i="108"/>
  <c r="AQ42" i="105"/>
  <c r="AQ40" i="105"/>
  <c r="AQ36" i="105"/>
  <c r="AQ16" i="105"/>
  <c r="AQ25" i="106"/>
  <c r="AQ18" i="106"/>
  <c r="AQ16" i="106"/>
  <c r="AQ22" i="49"/>
  <c r="AQ21" i="96"/>
  <c r="AQ31" i="61"/>
  <c r="AQ27" i="72"/>
  <c r="AQ35" i="72"/>
  <c r="AQ39" i="72"/>
  <c r="AQ26" i="75"/>
  <c r="AQ16" i="68"/>
  <c r="AQ17" i="52"/>
  <c r="AQ30" i="72"/>
  <c r="AQ35" i="111"/>
  <c r="AQ25" i="103"/>
  <c r="AQ35" i="48"/>
  <c r="AQ15" i="50"/>
  <c r="AQ20" i="78"/>
  <c r="AQ24" i="78"/>
  <c r="AQ15" i="74"/>
  <c r="AQ17" i="74"/>
  <c r="AQ19" i="74"/>
  <c r="AQ23" i="74"/>
  <c r="AQ25" i="74"/>
  <c r="AQ27" i="74"/>
  <c r="AQ29" i="74"/>
  <c r="AQ36" i="74"/>
  <c r="AQ38" i="74"/>
  <c r="AQ14" i="52"/>
  <c r="AQ18" i="52"/>
  <c r="AQ14" i="72"/>
  <c r="AQ16" i="72"/>
  <c r="AQ18" i="72"/>
  <c r="AQ14" i="65"/>
  <c r="AQ21" i="65"/>
  <c r="AQ24" i="103"/>
  <c r="AQ20" i="103"/>
  <c r="AQ23" i="103"/>
  <c r="AQ49" i="95"/>
  <c r="AQ17" i="93"/>
  <c r="AQ37" i="108"/>
  <c r="AQ30" i="108"/>
  <c r="AQ28" i="108"/>
  <c r="AQ26" i="108"/>
  <c r="AQ22" i="108"/>
  <c r="AQ20" i="108"/>
  <c r="AQ53" i="105"/>
  <c r="AQ22" i="54"/>
  <c r="AQ16" i="70"/>
  <c r="AQ24" i="70"/>
  <c r="AQ22" i="76"/>
  <c r="AQ15" i="48"/>
  <c r="AQ15" i="69"/>
  <c r="AQ17" i="69"/>
  <c r="AQ14" i="102"/>
  <c r="AQ18" i="102"/>
  <c r="AQ21" i="78"/>
  <c r="AQ23" i="78"/>
  <c r="AQ14" i="74"/>
  <c r="AQ16" i="74"/>
  <c r="AQ18" i="74"/>
  <c r="AQ20" i="74"/>
  <c r="AQ22" i="74"/>
  <c r="AQ24" i="74"/>
  <c r="AQ28" i="74"/>
  <c r="AQ35" i="74"/>
  <c r="AQ37" i="74"/>
  <c r="AQ40" i="74"/>
  <c r="AQ44" i="74"/>
  <c r="AQ33" i="74"/>
  <c r="AQ16" i="66"/>
  <c r="AQ18" i="66"/>
  <c r="AQ25" i="66"/>
  <c r="AQ15" i="67"/>
  <c r="AQ17" i="67"/>
  <c r="AQ22" i="67"/>
  <c r="AQ17" i="91"/>
  <c r="AQ15" i="91"/>
  <c r="AQ23" i="92"/>
  <c r="AQ20" i="92"/>
  <c r="AQ18" i="92"/>
  <c r="AQ16" i="92"/>
  <c r="AQ24" i="99"/>
  <c r="AQ19" i="53"/>
  <c r="AQ26" i="52"/>
  <c r="AQ15" i="61"/>
  <c r="AQ17" i="61"/>
  <c r="AQ19" i="61"/>
  <c r="AQ21" i="61"/>
  <c r="AQ23" i="61"/>
  <c r="AQ25" i="61"/>
  <c r="AQ22" i="103"/>
  <c r="AQ28" i="103"/>
  <c r="AQ39" i="95"/>
  <c r="AQ22" i="96"/>
  <c r="AQ35" i="96"/>
  <c r="AQ33" i="96"/>
  <c r="AQ21" i="101"/>
  <c r="AQ29" i="101"/>
  <c r="AQ19" i="101"/>
  <c r="AQ23" i="93"/>
  <c r="AQ21" i="93"/>
  <c r="AQ25" i="93"/>
  <c r="AQ31" i="93"/>
  <c r="AQ32" i="94"/>
  <c r="AQ34" i="94"/>
  <c r="AQ36" i="94"/>
  <c r="AQ38" i="94"/>
  <c r="AQ40" i="94"/>
  <c r="AQ14" i="94"/>
  <c r="AQ24" i="94"/>
  <c r="AQ22" i="94"/>
  <c r="AQ20" i="94"/>
  <c r="AQ18" i="94"/>
  <c r="AQ16" i="94"/>
  <c r="AQ24" i="63"/>
  <c r="AQ17" i="46"/>
  <c r="AQ17" i="95"/>
  <c r="AQ15" i="95"/>
  <c r="AQ55" i="95"/>
  <c r="AQ23" i="96"/>
  <c r="AQ36" i="96"/>
  <c r="AQ32" i="96"/>
  <c r="AQ23" i="101"/>
  <c r="AQ20" i="93"/>
  <c r="AQ29" i="93"/>
  <c r="AQ24" i="93"/>
  <c r="AQ28" i="94"/>
  <c r="AQ31" i="94"/>
  <c r="AQ33" i="94"/>
  <c r="AQ37" i="94"/>
  <c r="AQ41" i="94"/>
  <c r="AQ23" i="94"/>
  <c r="AQ21" i="94"/>
  <c r="AQ19" i="94"/>
  <c r="AQ17" i="94"/>
  <c r="AQ15" i="94"/>
  <c r="AQ44" i="105"/>
  <c r="AQ38" i="105"/>
  <c r="AQ34" i="105"/>
  <c r="AQ32" i="105"/>
  <c r="AQ30" i="105"/>
  <c r="AQ28" i="105"/>
  <c r="AQ26" i="105"/>
  <c r="AQ24" i="105"/>
  <c r="AQ22" i="107"/>
  <c r="AQ21" i="111"/>
  <c r="AQ23" i="73"/>
  <c r="AQ15" i="80"/>
  <c r="AQ19" i="104"/>
  <c r="AQ72" i="75"/>
  <c r="AQ17" i="64"/>
  <c r="AQ31" i="48"/>
  <c r="AQ33" i="48"/>
  <c r="AQ37" i="48"/>
  <c r="AQ39" i="48"/>
  <c r="AQ46" i="70"/>
  <c r="AQ14" i="68"/>
  <c r="AQ18" i="68"/>
  <c r="AQ20" i="68"/>
  <c r="AQ28" i="69"/>
  <c r="AQ29" i="90"/>
  <c r="AQ21" i="102"/>
  <c r="AQ14" i="78"/>
  <c r="AQ16" i="78"/>
  <c r="AQ18" i="78"/>
  <c r="AQ41" i="46"/>
  <c r="AQ43" i="46"/>
  <c r="AQ48" i="46"/>
  <c r="AQ51" i="46"/>
  <c r="AQ56" i="46"/>
  <c r="AQ58" i="46"/>
  <c r="AQ62" i="46"/>
  <c r="AQ15" i="98"/>
  <c r="AQ23" i="98"/>
  <c r="AQ25" i="98"/>
  <c r="AQ29" i="98"/>
  <c r="AQ14" i="53"/>
  <c r="AQ19" i="52"/>
  <c r="AQ23" i="52"/>
  <c r="AQ30" i="52"/>
  <c r="AQ23" i="72"/>
  <c r="AQ25" i="72"/>
  <c r="AQ34" i="72"/>
  <c r="AQ37" i="72"/>
  <c r="AQ38" i="72"/>
  <c r="AQ25" i="65"/>
  <c r="AQ21" i="103"/>
  <c r="AQ19" i="103"/>
  <c r="AQ15" i="103"/>
  <c r="AQ31" i="103"/>
  <c r="AQ26" i="103"/>
  <c r="AQ50" i="95"/>
  <c r="AQ42" i="95"/>
  <c r="AQ31" i="95"/>
  <c r="AQ29" i="95"/>
  <c r="AQ18" i="96"/>
  <c r="AQ28" i="96"/>
  <c r="AQ15" i="93"/>
  <c r="AQ21" i="48"/>
  <c r="AQ82" i="48"/>
  <c r="AQ74" i="48"/>
  <c r="AQ29" i="69"/>
  <c r="AQ14" i="66"/>
  <c r="AQ42" i="46"/>
  <c r="AQ57" i="46"/>
  <c r="AQ59" i="46"/>
  <c r="AQ26" i="98"/>
  <c r="AQ21" i="98"/>
  <c r="AQ22" i="53"/>
  <c r="AQ33" i="72"/>
  <c r="AQ19" i="65"/>
  <c r="AQ14" i="103"/>
  <c r="AQ32" i="103"/>
  <c r="AQ19" i="96"/>
  <c r="AQ15" i="96"/>
  <c r="AQ27" i="96"/>
  <c r="AQ25" i="96"/>
  <c r="AQ20" i="46"/>
  <c r="AQ27" i="46"/>
  <c r="AQ29" i="46"/>
  <c r="AQ31" i="46"/>
  <c r="AQ35" i="46"/>
  <c r="AQ37" i="46"/>
  <c r="AQ25" i="64"/>
  <c r="AQ17" i="48"/>
  <c r="AQ23" i="48"/>
  <c r="AQ25" i="48"/>
  <c r="AQ78" i="48"/>
  <c r="AQ80" i="48"/>
  <c r="AQ30" i="70"/>
  <c r="AQ30" i="90"/>
  <c r="AQ31" i="91"/>
  <c r="AQ19" i="91"/>
  <c r="AQ44" i="46"/>
  <c r="AQ49" i="46"/>
  <c r="AQ52" i="46"/>
  <c r="AQ55" i="46"/>
  <c r="AQ20" i="99"/>
  <c r="AQ22" i="52"/>
  <c r="AQ28" i="72"/>
  <c r="AQ17" i="65"/>
  <c r="AQ16" i="103"/>
  <c r="AQ52" i="95"/>
  <c r="AQ45" i="95"/>
  <c r="AQ59" i="95"/>
  <c r="AQ17" i="96"/>
  <c r="AQ24" i="111"/>
  <c r="AQ20" i="111"/>
  <c r="AQ33" i="111"/>
  <c r="AQ15" i="101"/>
  <c r="AQ53" i="49"/>
  <c r="AQ33" i="50"/>
  <c r="AQ23" i="106"/>
  <c r="AQ14" i="106"/>
  <c r="AQ15" i="49"/>
  <c r="AQ15" i="111"/>
  <c r="AQ22" i="105"/>
  <c r="AQ16" i="64"/>
  <c r="AQ36" i="70"/>
  <c r="AQ19" i="69"/>
  <c r="AQ24" i="69"/>
  <c r="AQ26" i="69"/>
  <c r="AQ16" i="91"/>
  <c r="AQ23" i="91"/>
  <c r="AQ24" i="91"/>
  <c r="AQ26" i="91"/>
  <c r="AQ15" i="76"/>
  <c r="AQ17" i="76"/>
  <c r="AQ19" i="76"/>
  <c r="AQ23" i="76"/>
  <c r="AQ25" i="76"/>
  <c r="AQ15" i="46"/>
  <c r="AQ22" i="46"/>
  <c r="AQ20" i="49"/>
  <c r="AQ89" i="48"/>
  <c r="AQ20" i="102"/>
  <c r="AQ15" i="78"/>
  <c r="AQ21" i="66"/>
  <c r="AQ23" i="66"/>
  <c r="AQ17" i="78"/>
  <c r="AQ31" i="74"/>
  <c r="AQ16" i="52"/>
  <c r="AQ20" i="52"/>
  <c r="AQ20" i="72"/>
  <c r="AQ22" i="72"/>
  <c r="AQ24" i="72"/>
  <c r="AQ26" i="72"/>
  <c r="AQ16" i="101"/>
  <c r="AQ20" i="105"/>
  <c r="AQ29" i="100"/>
  <c r="AQ22" i="73"/>
  <c r="AQ15" i="55"/>
  <c r="AQ17" i="55"/>
  <c r="AQ21" i="55"/>
  <c r="AQ21" i="64"/>
  <c r="AQ27" i="111"/>
  <c r="AQ17" i="101"/>
  <c r="AQ25" i="54"/>
  <c r="AQ14" i="100"/>
  <c r="AQ16" i="100"/>
  <c r="AQ27" i="100"/>
  <c r="AQ16" i="104"/>
  <c r="AQ15" i="64"/>
  <c r="AQ19" i="64"/>
  <c r="AQ52" i="48"/>
  <c r="AQ61" i="48"/>
  <c r="AQ67" i="48"/>
  <c r="AQ21" i="74"/>
  <c r="AQ14" i="76"/>
  <c r="AQ20" i="76"/>
  <c r="AQ14" i="99"/>
  <c r="AQ20" i="53"/>
  <c r="AQ22" i="101"/>
  <c r="AQ27" i="55"/>
  <c r="AQ17" i="80"/>
  <c r="AQ19" i="80"/>
  <c r="AQ14" i="75"/>
  <c r="AQ18" i="75"/>
  <c r="AQ20" i="75"/>
  <c r="AQ22" i="75"/>
  <c r="AQ24" i="75"/>
  <c r="AQ28" i="75"/>
  <c r="AQ32" i="75"/>
  <c r="AQ34" i="75"/>
  <c r="AQ36" i="75"/>
  <c r="AQ38" i="75"/>
  <c r="AQ40" i="75"/>
  <c r="AQ42" i="75"/>
  <c r="AQ44" i="75"/>
  <c r="AQ46" i="75"/>
  <c r="AQ48" i="75"/>
  <c r="AQ50" i="75"/>
  <c r="AQ29" i="111"/>
  <c r="AQ18" i="103"/>
  <c r="AQ41" i="95"/>
  <c r="AQ30" i="96"/>
  <c r="AQ18" i="93"/>
  <c r="AQ43" i="94"/>
  <c r="AQ14" i="108"/>
  <c r="AQ33" i="108"/>
  <c r="AQ56" i="105"/>
  <c r="AQ52" i="75"/>
  <c r="AQ54" i="75"/>
  <c r="AQ60" i="75"/>
  <c r="AQ62" i="75"/>
  <c r="AQ64" i="75"/>
  <c r="AQ66" i="75"/>
  <c r="AQ48" i="50"/>
  <c r="AQ14" i="69"/>
  <c r="AQ16" i="69"/>
  <c r="AQ18" i="69"/>
  <c r="AQ25" i="69"/>
  <c r="AQ18" i="90"/>
  <c r="AQ15" i="90"/>
  <c r="AQ17" i="102"/>
  <c r="AQ21" i="67"/>
  <c r="AQ23" i="67"/>
  <c r="AQ30" i="67"/>
  <c r="AQ33" i="91"/>
  <c r="AQ28" i="91"/>
  <c r="AQ21" i="91"/>
  <c r="AQ64" i="46"/>
  <c r="AQ45" i="46"/>
  <c r="AQ47" i="46"/>
  <c r="AQ53" i="46"/>
  <c r="AQ15" i="82"/>
  <c r="AQ27" i="52"/>
  <c r="AQ22" i="111"/>
  <c r="AQ31" i="111"/>
  <c r="AQ17" i="111"/>
  <c r="AQ51" i="95"/>
  <c r="AQ26" i="96"/>
  <c r="AQ28" i="111"/>
  <c r="AQ17" i="54"/>
  <c r="AQ17" i="100"/>
  <c r="AQ16" i="55"/>
  <c r="AQ14" i="104"/>
  <c r="AQ17" i="104"/>
  <c r="AQ19" i="75"/>
  <c r="AQ35" i="75"/>
  <c r="AQ45" i="75"/>
  <c r="AQ51" i="75"/>
  <c r="AQ61" i="75"/>
  <c r="AQ102" i="48"/>
  <c r="AQ62" i="48"/>
  <c r="AQ73" i="48"/>
  <c r="AQ77" i="48"/>
  <c r="AQ108" i="48"/>
  <c r="AQ44" i="50"/>
  <c r="AQ29" i="66"/>
  <c r="AQ30" i="91"/>
  <c r="AQ22" i="92"/>
  <c r="AQ19" i="92"/>
  <c r="AQ17" i="92"/>
  <c r="AQ14" i="92"/>
  <c r="AQ15" i="92"/>
  <c r="AQ21" i="92"/>
  <c r="AQ15" i="63"/>
  <c r="AQ19" i="46"/>
  <c r="AQ22" i="64"/>
  <c r="AQ14" i="48"/>
  <c r="AQ16" i="48"/>
  <c r="AQ18" i="48"/>
  <c r="AQ20" i="48"/>
  <c r="AQ22" i="48"/>
  <c r="AQ24" i="48"/>
  <c r="AQ26" i="48"/>
  <c r="AQ45" i="48"/>
  <c r="AQ47" i="48"/>
  <c r="AQ49" i="48"/>
  <c r="AQ66" i="48"/>
  <c r="AQ68" i="48"/>
  <c r="AQ88" i="48"/>
  <c r="AQ94" i="48"/>
  <c r="AQ57" i="48"/>
  <c r="AQ59" i="48"/>
  <c r="AQ65" i="48"/>
  <c r="AQ17" i="50"/>
  <c r="AQ19" i="50"/>
  <c r="AQ21" i="50"/>
  <c r="AQ23" i="50"/>
  <c r="AQ25" i="50"/>
  <c r="AQ37" i="50"/>
  <c r="AQ39" i="50"/>
  <c r="AQ45" i="50"/>
  <c r="AQ47" i="50"/>
  <c r="AQ14" i="70"/>
  <c r="AQ18" i="70"/>
  <c r="AQ20" i="70"/>
  <c r="AQ22" i="70"/>
  <c r="AQ26" i="70"/>
  <c r="AQ28" i="70"/>
  <c r="AQ32" i="70"/>
  <c r="AQ30" i="68"/>
  <c r="AQ31" i="69"/>
  <c r="AQ26" i="90"/>
  <c r="AQ24" i="90"/>
  <c r="AQ17" i="90"/>
  <c r="AQ14" i="90"/>
  <c r="AQ22" i="90"/>
  <c r="AQ16" i="90"/>
  <c r="AQ23" i="90"/>
  <c r="AQ16" i="102"/>
  <c r="AQ15" i="102"/>
  <c r="AQ23" i="102"/>
  <c r="AQ41" i="74"/>
  <c r="AQ43" i="74"/>
  <c r="AQ30" i="74"/>
  <c r="AQ32" i="74"/>
  <c r="AQ45" i="74"/>
  <c r="AQ17" i="66"/>
  <c r="AQ22" i="66"/>
  <c r="AQ26" i="66"/>
  <c r="AQ28" i="66"/>
  <c r="AQ14" i="67"/>
  <c r="AQ24" i="67"/>
  <c r="AQ27" i="94"/>
  <c r="AQ24" i="108"/>
  <c r="AQ16" i="108"/>
  <c r="AQ15" i="54"/>
  <c r="AQ19" i="54"/>
  <c r="AQ21" i="54"/>
  <c r="AQ24" i="55"/>
  <c r="AQ26" i="55"/>
  <c r="AQ16" i="80"/>
  <c r="AQ15" i="104"/>
  <c r="AQ81" i="48"/>
  <c r="AQ85" i="48"/>
  <c r="AQ20" i="67"/>
  <c r="AQ15" i="70"/>
  <c r="AQ17" i="70"/>
  <c r="AQ19" i="70"/>
  <c r="AQ21" i="70"/>
  <c r="AQ23" i="70"/>
  <c r="AQ25" i="70"/>
  <c r="AQ27" i="70"/>
  <c r="AQ29" i="70"/>
  <c r="AQ31" i="70"/>
  <c r="AQ35" i="70"/>
  <c r="AQ37" i="70"/>
  <c r="AQ39" i="70"/>
  <c r="AQ43" i="70"/>
  <c r="AQ45" i="70"/>
  <c r="AQ15" i="68"/>
  <c r="AQ17" i="68"/>
  <c r="AQ19" i="68"/>
  <c r="AQ23" i="68"/>
  <c r="AQ25" i="68"/>
  <c r="AQ27" i="68"/>
  <c r="AQ31" i="68"/>
  <c r="AQ14" i="80"/>
  <c r="AQ79" i="48"/>
  <c r="AQ83" i="48"/>
  <c r="AQ72" i="48"/>
  <c r="AQ76" i="48"/>
  <c r="AQ106" i="48"/>
  <c r="AQ31" i="72"/>
  <c r="AQ29" i="103"/>
  <c r="AQ19" i="111"/>
  <c r="AQ23" i="111"/>
  <c r="AQ18" i="111"/>
  <c r="AQ30" i="100"/>
  <c r="AQ14" i="55"/>
  <c r="AQ18" i="55"/>
  <c r="AQ20" i="55"/>
  <c r="AQ21" i="75"/>
  <c r="AQ31" i="75"/>
  <c r="AQ47" i="75"/>
  <c r="AQ65" i="75"/>
  <c r="AQ67" i="75"/>
  <c r="AQ30" i="48"/>
  <c r="AQ32" i="48"/>
  <c r="AQ34" i="48"/>
  <c r="AQ36" i="48"/>
  <c r="AQ38" i="48"/>
  <c r="AQ53" i="48"/>
  <c r="AQ55" i="48"/>
  <c r="AQ17" i="73"/>
  <c r="AQ19" i="55"/>
  <c r="AQ50" i="48"/>
  <c r="AQ22" i="69"/>
  <c r="AQ26" i="92"/>
  <c r="AQ23" i="53"/>
  <c r="AQ15" i="52"/>
  <c r="AQ21" i="52"/>
  <c r="AQ27" i="67"/>
  <c r="AQ29" i="67"/>
  <c r="AQ34" i="91"/>
  <c r="AQ23" i="63"/>
  <c r="AQ14" i="46"/>
  <c r="AQ16" i="46"/>
  <c r="AQ65" i="46"/>
  <c r="AQ46" i="46"/>
  <c r="AQ50" i="46"/>
  <c r="AQ14" i="82"/>
  <c r="AQ14" i="98"/>
  <c r="AQ22" i="98"/>
  <c r="AQ24" i="98"/>
  <c r="AQ28" i="98"/>
  <c r="AQ32" i="98"/>
  <c r="AQ15" i="99"/>
  <c r="AQ17" i="99"/>
  <c r="AQ21" i="99"/>
  <c r="AQ23" i="99"/>
  <c r="AQ15" i="53"/>
  <c r="AQ17" i="53"/>
  <c r="AQ29" i="52"/>
  <c r="AQ14" i="61"/>
  <c r="AQ16" i="61"/>
  <c r="AQ18" i="61"/>
  <c r="AQ20" i="61"/>
  <c r="AQ22" i="61"/>
  <c r="AQ24" i="61"/>
  <c r="AQ28" i="61"/>
  <c r="AQ30" i="61"/>
  <c r="AQ15" i="72"/>
  <c r="AQ17" i="72"/>
  <c r="AQ22" i="65"/>
  <c r="AQ46" i="95"/>
  <c r="AQ32" i="95"/>
  <c r="AQ30" i="95"/>
  <c r="AQ28" i="95"/>
  <c r="AQ24" i="95"/>
  <c r="AQ22" i="95"/>
  <c r="AQ20" i="95"/>
  <c r="AQ18" i="95"/>
  <c r="AQ16" i="95"/>
  <c r="AQ14" i="95"/>
  <c r="AQ28" i="101"/>
  <c r="AQ18" i="101"/>
  <c r="AQ22" i="93"/>
  <c r="AQ19" i="105"/>
  <c r="AQ14" i="79"/>
  <c r="AQ36" i="46"/>
  <c r="AQ21" i="72"/>
  <c r="AQ17" i="103"/>
  <c r="AQ16" i="93"/>
  <c r="AQ32" i="100"/>
  <c r="AQ19" i="100"/>
  <c r="AQ21" i="100"/>
  <c r="AQ23" i="100"/>
  <c r="AQ24" i="54"/>
  <c r="AQ15" i="100"/>
  <c r="AQ17" i="75"/>
  <c r="AQ23" i="75"/>
  <c r="AQ25" i="75"/>
  <c r="AQ27" i="75"/>
  <c r="AQ29" i="75"/>
  <c r="AQ33" i="75"/>
  <c r="AQ37" i="75"/>
  <c r="AQ39" i="75"/>
  <c r="AQ41" i="75"/>
  <c r="AQ43" i="75"/>
  <c r="AQ53" i="75"/>
  <c r="AQ57" i="75"/>
  <c r="AQ59" i="75"/>
  <c r="AQ63" i="75"/>
  <c r="AQ69" i="75"/>
  <c r="AQ73" i="75"/>
  <c r="AQ14" i="64"/>
  <c r="AQ18" i="64"/>
  <c r="AQ32" i="111"/>
  <c r="AQ14" i="54"/>
  <c r="AQ16" i="58" l="1"/>
  <c r="AQ17" i="81"/>
  <c r="AQ14" i="97"/>
  <c r="AQ40" i="58"/>
  <c r="AQ69" i="49"/>
  <c r="AQ77" i="49"/>
  <c r="AQ25" i="115"/>
  <c r="AQ19" i="81"/>
  <c r="AQ20" i="58"/>
  <c r="AQ37" i="58"/>
  <c r="AQ71" i="49"/>
  <c r="AQ113" i="49"/>
  <c r="AQ123" i="49"/>
  <c r="AQ16" i="97"/>
  <c r="AQ91" i="49"/>
  <c r="AQ118" i="49"/>
  <c r="AQ19" i="97"/>
  <c r="AQ26" i="58"/>
  <c r="AQ38" i="58"/>
  <c r="AQ19" i="115"/>
  <c r="AQ87" i="49"/>
  <c r="AQ41" i="111"/>
  <c r="AQ121" i="49"/>
  <c r="AQ26" i="81"/>
  <c r="AQ14" i="58"/>
  <c r="AQ30" i="58"/>
  <c r="AQ81" i="49"/>
  <c r="AQ23" i="97"/>
  <c r="AQ32" i="58"/>
  <c r="AQ14" i="49"/>
  <c r="AQ65" i="49"/>
  <c r="AQ45" i="58"/>
  <c r="AQ15" i="81"/>
  <c r="AQ24" i="58"/>
  <c r="AQ85" i="49"/>
  <c r="AQ28" i="58"/>
  <c r="AQ29" i="58"/>
  <c r="AQ20" i="115"/>
  <c r="AQ38" i="111"/>
  <c r="AQ75" i="49"/>
  <c r="AQ36" i="111"/>
  <c r="AQ79" i="49"/>
  <c r="AQ23" i="81"/>
  <c r="AQ22" i="58"/>
  <c r="AQ41" i="58"/>
  <c r="AQ23" i="115"/>
  <c r="M8" i="79"/>
  <c r="I10" i="79" s="1"/>
  <c r="M8" i="111"/>
  <c r="N10" i="111" s="1"/>
  <c r="M8" i="82"/>
  <c r="N10" i="82" s="1"/>
  <c r="M8" i="63"/>
  <c r="N10" i="63" s="1"/>
  <c r="M8" i="100"/>
  <c r="I10" i="100" s="1"/>
  <c r="M8" i="106"/>
  <c r="N10" i="106" s="1"/>
  <c r="M8" i="94"/>
  <c r="I10" i="94" s="1"/>
  <c r="M8" i="98"/>
  <c r="N10" i="98" s="1"/>
  <c r="M8" i="93"/>
  <c r="N10" i="93" s="1"/>
  <c r="M8" i="78"/>
  <c r="N10" i="78" s="1"/>
  <c r="M8" i="65"/>
  <c r="I10" i="65" s="1"/>
  <c r="M8" i="102"/>
  <c r="I10" i="102" s="1"/>
  <c r="M8" i="103"/>
  <c r="I10" i="103" s="1"/>
  <c r="M8" i="101"/>
  <c r="I10" i="101" s="1"/>
  <c r="M8" i="73"/>
  <c r="I10" i="73" s="1"/>
  <c r="M8" i="69"/>
  <c r="I10" i="69" s="1"/>
  <c r="M8" i="108"/>
  <c r="I10" i="108" s="1"/>
  <c r="M8" i="76"/>
  <c r="N10" i="76" s="1"/>
  <c r="M8" i="107"/>
  <c r="I10" i="107" s="1"/>
  <c r="M8" i="96"/>
  <c r="I10" i="96" s="1"/>
  <c r="M8" i="48"/>
  <c r="N10" i="48" s="1"/>
  <c r="M8" i="92"/>
  <c r="N10" i="92" s="1"/>
  <c r="M8" i="74"/>
  <c r="I10" i="74" s="1"/>
  <c r="M8" i="70"/>
  <c r="I10" i="70" s="1"/>
  <c r="M8" i="67"/>
  <c r="N10" i="67" s="1"/>
  <c r="M8" i="66"/>
  <c r="I10" i="66" s="1"/>
  <c r="M8" i="90"/>
  <c r="N10" i="90" s="1"/>
  <c r="M8" i="50"/>
  <c r="I10" i="50" s="1"/>
  <c r="M8" i="104"/>
  <c r="N10" i="104" s="1"/>
  <c r="M8" i="54"/>
  <c r="I10" i="54" s="1"/>
  <c r="M8" i="105"/>
  <c r="I10" i="105" s="1"/>
  <c r="M8" i="46"/>
  <c r="N10" i="46" s="1"/>
  <c r="M8" i="55"/>
  <c r="N10" i="55" s="1"/>
  <c r="M8" i="95"/>
  <c r="I10" i="95" s="1"/>
  <c r="M8" i="72"/>
  <c r="I10" i="72" s="1"/>
  <c r="M8" i="91"/>
  <c r="N10" i="91" s="1"/>
  <c r="M8" i="52"/>
  <c r="I10" i="52" s="1"/>
  <c r="M8" i="80"/>
  <c r="I10" i="80" s="1"/>
  <c r="M8" i="61"/>
  <c r="M8" i="53"/>
  <c r="M8" i="99"/>
  <c r="M8" i="68"/>
  <c r="M8" i="64"/>
  <c r="M8" i="75"/>
  <c r="M8" i="115" l="1"/>
  <c r="I10" i="115" s="1"/>
  <c r="M8" i="97"/>
  <c r="N10" i="97" s="1"/>
  <c r="M8" i="58"/>
  <c r="N10" i="58" s="1"/>
  <c r="M8" i="81"/>
  <c r="N10" i="81" s="1"/>
  <c r="M8" i="49"/>
  <c r="N10" i="49" s="1"/>
  <c r="N10" i="79"/>
  <c r="I10" i="111"/>
  <c r="N10" i="101"/>
  <c r="I10" i="82"/>
  <c r="I10" i="106"/>
  <c r="N10" i="94"/>
  <c r="I10" i="98"/>
  <c r="N10" i="73"/>
  <c r="N10" i="65"/>
  <c r="N10" i="69"/>
  <c r="N10" i="50"/>
  <c r="I10" i="78"/>
  <c r="N10" i="70"/>
  <c r="N10" i="54"/>
  <c r="I10" i="55"/>
  <c r="N10" i="102"/>
  <c r="I10" i="63"/>
  <c r="I10" i="46"/>
  <c r="N10" i="100"/>
  <c r="N10" i="66"/>
  <c r="N10" i="103"/>
  <c r="N10" i="107"/>
  <c r="I10" i="76"/>
  <c r="N10" i="108"/>
  <c r="I10" i="93"/>
  <c r="I10" i="104"/>
  <c r="N10" i="74"/>
  <c r="N10" i="52"/>
  <c r="I10" i="91"/>
  <c r="N10" i="96"/>
  <c r="I10" i="67"/>
  <c r="I10" i="90"/>
  <c r="I10" i="92"/>
  <c r="I10" i="48"/>
  <c r="N10" i="95"/>
  <c r="N10" i="72"/>
  <c r="N10" i="105"/>
  <c r="N10" i="80"/>
  <c r="N10" i="53"/>
  <c r="I10" i="53"/>
  <c r="I10" i="61"/>
  <c r="N10" i="61"/>
  <c r="I10" i="68"/>
  <c r="N10" i="68"/>
  <c r="I10" i="99"/>
  <c r="N10" i="99"/>
  <c r="I10" i="75"/>
  <c r="N10" i="75"/>
  <c r="I10" i="64"/>
  <c r="N10" i="64"/>
  <c r="I10" i="97" l="1"/>
  <c r="N10" i="115"/>
  <c r="I10" i="81"/>
  <c r="I10" i="58"/>
  <c r="I10" i="49"/>
  <c r="U101" i="46"/>
  <c r="Q101" i="46"/>
  <c r="J101" i="46"/>
</calcChain>
</file>

<file path=xl/sharedStrings.xml><?xml version="1.0" encoding="utf-8"?>
<sst xmlns="http://schemas.openxmlformats.org/spreadsheetml/2006/main" count="7827" uniqueCount="2809">
  <si>
    <r>
      <t>背ベタ</t>
    </r>
    <r>
      <rPr>
        <sz val="9"/>
        <rFont val="Arial"/>
        <family val="2"/>
      </rPr>
      <t>CD</t>
    </r>
    <rPh sb="0" eb="1">
      <t>セ</t>
    </rPh>
    <phoneticPr fontId="3"/>
  </si>
  <si>
    <t>BACK_BLOCK_CD</t>
    <phoneticPr fontId="3"/>
  </si>
  <si>
    <t>VARCHAR2</t>
    <phoneticPr fontId="3"/>
  </si>
  <si>
    <t>出校確認用エリア</t>
    <phoneticPr fontId="3"/>
  </si>
  <si>
    <t>TITLE_A</t>
    <phoneticPr fontId="3"/>
  </si>
  <si>
    <r>
      <t>題名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ダイメイ</t>
    </rPh>
    <rPh sb="3" eb="5">
      <t>ゼンカク</t>
    </rPh>
    <phoneticPr fontId="3"/>
  </si>
  <si>
    <t>TITLE_KJ</t>
    <phoneticPr fontId="3"/>
  </si>
  <si>
    <t>VARCHAR2</t>
    <phoneticPr fontId="3"/>
  </si>
  <si>
    <t>AP_UPD</t>
    <phoneticPr fontId="3"/>
  </si>
  <si>
    <t>DATA_DIV</t>
    <phoneticPr fontId="3"/>
  </si>
  <si>
    <t>VARCHAR2</t>
    <phoneticPr fontId="3"/>
  </si>
  <si>
    <t>DATA_REVISE_PAGE</t>
    <phoneticPr fontId="3"/>
  </si>
  <si>
    <t>DATA_REVISE_REMARK</t>
    <phoneticPr fontId="3"/>
  </si>
  <si>
    <t>VARCHAR2</t>
    <phoneticPr fontId="3"/>
  </si>
  <si>
    <t>THEME_NO</t>
    <phoneticPr fontId="3"/>
  </si>
  <si>
    <t>VARCHAR2</t>
    <phoneticPr fontId="3"/>
  </si>
  <si>
    <t>THEME_NAME</t>
    <phoneticPr fontId="3"/>
  </si>
  <si>
    <t>VARCHAR2</t>
    <phoneticPr fontId="3"/>
  </si>
  <si>
    <t>入稿内容</t>
    <phoneticPr fontId="3"/>
  </si>
  <si>
    <r>
      <t>出校方法</t>
    </r>
    <r>
      <rPr>
        <sz val="9"/>
        <rFont val="Arial"/>
        <family val="2"/>
      </rPr>
      <t>CD1</t>
    </r>
    <rPh sb="0" eb="1">
      <t>デ</t>
    </rPh>
    <rPh sb="1" eb="2">
      <t>コウ</t>
    </rPh>
    <rPh sb="2" eb="4">
      <t>ホウホウ</t>
    </rPh>
    <phoneticPr fontId="3"/>
  </si>
  <si>
    <t>PROOF_METHOD_CD1</t>
    <phoneticPr fontId="3"/>
  </si>
  <si>
    <t>VARCHAR2</t>
    <phoneticPr fontId="3"/>
  </si>
  <si>
    <r>
      <t>出校方法</t>
    </r>
    <r>
      <rPr>
        <sz val="9"/>
        <rFont val="Arial"/>
        <family val="2"/>
      </rPr>
      <t>CD2</t>
    </r>
    <rPh sb="0" eb="1">
      <t>デ</t>
    </rPh>
    <rPh sb="1" eb="2">
      <t>コウ</t>
    </rPh>
    <rPh sb="2" eb="4">
      <t>ホウホウ</t>
    </rPh>
    <phoneticPr fontId="3"/>
  </si>
  <si>
    <r>
      <t>出校方法</t>
    </r>
    <r>
      <rPr>
        <sz val="9"/>
        <rFont val="Arial"/>
        <family val="2"/>
      </rPr>
      <t>CD3</t>
    </r>
    <rPh sb="0" eb="1">
      <t>デ</t>
    </rPh>
    <rPh sb="1" eb="2">
      <t>コウ</t>
    </rPh>
    <rPh sb="2" eb="4">
      <t>ホウホウ</t>
    </rPh>
    <phoneticPr fontId="3"/>
  </si>
  <si>
    <t>ITEM_NUM</t>
    <phoneticPr fontId="3"/>
  </si>
  <si>
    <t>NUMBER</t>
    <phoneticPr fontId="3"/>
  </si>
  <si>
    <t>ITEM_NUM_DIV</t>
    <phoneticPr fontId="3"/>
  </si>
  <si>
    <r>
      <t>得意先</t>
    </r>
    <r>
      <rPr>
        <sz val="9"/>
        <rFont val="Arial"/>
        <family val="2"/>
      </rPr>
      <t>CD</t>
    </r>
    <rPh sb="0" eb="3">
      <t>トクイサキ</t>
    </rPh>
    <phoneticPr fontId="2"/>
  </si>
  <si>
    <t>CUSTOMER_CD</t>
    <phoneticPr fontId="3"/>
  </si>
  <si>
    <t>VARCHAR2</t>
    <phoneticPr fontId="3"/>
  </si>
  <si>
    <r>
      <t>特殊頁</t>
    </r>
    <r>
      <rPr>
        <sz val="9"/>
        <rFont val="Arial"/>
        <family val="2"/>
      </rPr>
      <t>CD</t>
    </r>
    <rPh sb="0" eb="2">
      <t>トクシュ</t>
    </rPh>
    <rPh sb="2" eb="3">
      <t>ページ</t>
    </rPh>
    <phoneticPr fontId="3"/>
  </si>
  <si>
    <t>SPECIAL_PAGE_CD</t>
    <phoneticPr fontId="3"/>
  </si>
  <si>
    <t>EXTENSION</t>
    <phoneticPr fontId="3"/>
  </si>
  <si>
    <t>VARCHAR2</t>
    <phoneticPr fontId="3"/>
  </si>
  <si>
    <t>RP_DIV</t>
    <phoneticPr fontId="3"/>
  </si>
  <si>
    <t>PHOTO_COLOR_NUM</t>
    <phoneticPr fontId="3"/>
  </si>
  <si>
    <t>NUMBER</t>
    <phoneticPr fontId="3"/>
  </si>
  <si>
    <t>ﾁｪｯｸ</t>
    <phoneticPr fontId="3"/>
  </si>
  <si>
    <t>PHOTO_COLOR_CHK</t>
    <phoneticPr fontId="3"/>
  </si>
  <si>
    <t>出校確認用エリア　チェック</t>
    <phoneticPr fontId="3"/>
  </si>
  <si>
    <t>加工日1</t>
    <rPh sb="0" eb="2">
      <t>カコウ</t>
    </rPh>
    <rPh sb="2" eb="3">
      <t>ヒ</t>
    </rPh>
    <phoneticPr fontId="3"/>
  </si>
  <si>
    <t>加工日2</t>
    <rPh sb="0" eb="2">
      <t>カコウ</t>
    </rPh>
    <rPh sb="2" eb="3">
      <t>ヒ</t>
    </rPh>
    <phoneticPr fontId="3"/>
  </si>
  <si>
    <t>加工日3</t>
    <rPh sb="0" eb="2">
      <t>カコウ</t>
    </rPh>
    <rPh sb="2" eb="3">
      <t>ヒ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</si>
  <si>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</si>
  <si>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</si>
  <si>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</si>
  <si>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</si>
  <si>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</si>
  <si>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</si>
  <si>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</si>
  <si>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</si>
  <si>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2007/9/25</t>
    <phoneticPr fontId="3"/>
  </si>
  <si>
    <t>加工日1</t>
    <rPh sb="0" eb="2">
      <t>カコウ</t>
    </rPh>
    <rPh sb="2" eb="3">
      <t>ヒ</t>
    </rPh>
    <phoneticPr fontId="2"/>
  </si>
  <si>
    <t>PRC_DATE1</t>
    <phoneticPr fontId="3"/>
  </si>
  <si>
    <t>加工日2</t>
    <rPh sb="0" eb="2">
      <t>カコウ</t>
    </rPh>
    <rPh sb="2" eb="3">
      <t>ヒ</t>
    </rPh>
    <phoneticPr fontId="2"/>
  </si>
  <si>
    <t>加工日3</t>
    <rPh sb="0" eb="2">
      <t>カコウ</t>
    </rPh>
    <rPh sb="2" eb="3">
      <t>ヒ</t>
    </rPh>
    <phoneticPr fontId="2"/>
  </si>
  <si>
    <t>PRC_DATE2</t>
  </si>
  <si>
    <t>PRC_DATE3</t>
  </si>
  <si>
    <t>PHOTO_COLOR_CHK_DATE</t>
    <phoneticPr fontId="3"/>
  </si>
  <si>
    <t>DATE</t>
    <phoneticPr fontId="3"/>
  </si>
  <si>
    <t xml:space="preserve"> </t>
    <phoneticPr fontId="3"/>
  </si>
  <si>
    <t>出校確認用エリア　日付</t>
    <phoneticPr fontId="3"/>
  </si>
  <si>
    <r>
      <t>その他</t>
    </r>
    <r>
      <rPr>
        <sz val="9"/>
        <rFont val="Arial"/>
        <family val="2"/>
      </rPr>
      <t>1</t>
    </r>
    <rPh sb="2" eb="3">
      <t>タ</t>
    </rPh>
    <phoneticPr fontId="3"/>
  </si>
  <si>
    <t>NUMBER</t>
    <phoneticPr fontId="3"/>
  </si>
  <si>
    <t>ﾁｪｯｸ</t>
    <phoneticPr fontId="3"/>
  </si>
  <si>
    <t>VARCHAR2</t>
    <phoneticPr fontId="3"/>
  </si>
  <si>
    <t>出校確認用エリア　チェック</t>
    <phoneticPr fontId="3"/>
  </si>
  <si>
    <r>
      <t>その他</t>
    </r>
    <r>
      <rPr>
        <sz val="9"/>
        <rFont val="Arial"/>
        <family val="2"/>
      </rPr>
      <t>1_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</si>
  <si>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実施タイミング</t>
  </si>
  <si>
    <t>実施タイミング</t>
    <rPh sb="0" eb="2">
      <t>ジッシ</t>
    </rPh>
    <phoneticPr fontId="3"/>
  </si>
  <si>
    <t>発見者</t>
  </si>
  <si>
    <t>発見者</t>
    <rPh sb="0" eb="2">
      <t>ハッケン</t>
    </rPh>
    <rPh sb="2" eb="3">
      <t>シャ</t>
    </rPh>
    <phoneticPr fontId="3"/>
  </si>
  <si>
    <t>発生部署</t>
  </si>
  <si>
    <t>発生部署</t>
    <rPh sb="0" eb="2">
      <t>ハッセイ</t>
    </rPh>
    <rPh sb="2" eb="4">
      <t>ブショ</t>
    </rPh>
    <phoneticPr fontId="3"/>
  </si>
  <si>
    <t>発生原因CD</t>
  </si>
  <si>
    <t>発生原因CD</t>
    <rPh sb="0" eb="2">
      <t>ハッセイ</t>
    </rPh>
    <rPh sb="2" eb="4">
      <t>ゲンイン</t>
    </rPh>
    <phoneticPr fontId="3"/>
  </si>
  <si>
    <t>発生原因</t>
  </si>
  <si>
    <t>発生原因</t>
    <rPh sb="0" eb="2">
      <t>ハッセイ</t>
    </rPh>
    <rPh sb="2" eb="4">
      <t>ゲンイン</t>
    </rPh>
    <phoneticPr fontId="3"/>
  </si>
  <si>
    <t>1；印刷前、2;印刷中、3:印刷後</t>
    <rPh sb="2" eb="4">
      <t>インサツ</t>
    </rPh>
    <rPh sb="4" eb="5">
      <t>マエ</t>
    </rPh>
    <rPh sb="8" eb="10">
      <t>インサツ</t>
    </rPh>
    <rPh sb="10" eb="11">
      <t>チュウ</t>
    </rPh>
    <rPh sb="14" eb="16">
      <t>インサツ</t>
    </rPh>
    <rPh sb="16" eb="17">
      <t>ゴ</t>
    </rPh>
    <phoneticPr fontId="3"/>
  </si>
  <si>
    <t>EXECUTION_TIMING</t>
  </si>
  <si>
    <t>OCCUR_DEPT</t>
  </si>
  <si>
    <t>OCCUR_EFFECT_CD</t>
  </si>
  <si>
    <t>OCCUR_EFFECT</t>
  </si>
  <si>
    <t>数量1-2</t>
    <rPh sb="0" eb="2">
      <t>スウリョウ</t>
    </rPh>
    <phoneticPr fontId="3"/>
  </si>
  <si>
    <t>数量1-1</t>
    <rPh sb="0" eb="2">
      <t>スウリョウ</t>
    </rPh>
    <phoneticPr fontId="3"/>
  </si>
  <si>
    <t>単価1-1</t>
    <rPh sb="0" eb="2">
      <t>タンカ</t>
    </rPh>
    <phoneticPr fontId="3"/>
  </si>
  <si>
    <t>NUMBER</t>
    <phoneticPr fontId="3"/>
  </si>
  <si>
    <t>NUM_P1</t>
    <phoneticPr fontId="3"/>
  </si>
  <si>
    <t>NUM_P2</t>
    <phoneticPr fontId="3"/>
  </si>
  <si>
    <t>UNIT_P1</t>
    <phoneticPr fontId="3"/>
  </si>
  <si>
    <t>PHOTO_OTHER1</t>
    <phoneticPr fontId="3"/>
  </si>
  <si>
    <r>
      <t>その他</t>
    </r>
    <r>
      <rPr>
        <sz val="9"/>
        <rFont val="Arial"/>
        <family val="2"/>
      </rPr>
      <t>2</t>
    </r>
    <rPh sb="2" eb="3">
      <t>タ</t>
    </rPh>
    <phoneticPr fontId="3"/>
  </si>
  <si>
    <r>
      <t>その他</t>
    </r>
    <r>
      <rPr>
        <sz val="9"/>
        <rFont val="Arial"/>
        <family val="2"/>
      </rPr>
      <t>2_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</si>
  <si>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PHOTO_OTHER2</t>
    <phoneticPr fontId="3"/>
  </si>
  <si>
    <t>PHOTO_TRN_NUM</t>
    <phoneticPr fontId="3"/>
  </si>
  <si>
    <t>NUMBER</t>
    <phoneticPr fontId="3"/>
  </si>
  <si>
    <t>ﾁｪｯｸ</t>
    <phoneticPr fontId="3"/>
  </si>
  <si>
    <t>PHOTO_TRN_CHK</t>
    <phoneticPr fontId="3"/>
  </si>
  <si>
    <t>売上番号</t>
    <rPh sb="0" eb="2">
      <t>ウリアゲ</t>
    </rPh>
    <rPh sb="2" eb="4">
      <t>バンゴウ</t>
    </rPh>
    <phoneticPr fontId="3"/>
  </si>
  <si>
    <t>出校確認用エリア　チェック</t>
    <phoneticPr fontId="3"/>
  </si>
  <si>
    <t>PHOTO_TRN_CHK_DATE</t>
    <phoneticPr fontId="3"/>
  </si>
  <si>
    <t>PHOTO_SPC_NUM</t>
    <phoneticPr fontId="3"/>
  </si>
  <si>
    <t>TRN</t>
    <phoneticPr fontId="4"/>
  </si>
  <si>
    <t>2008/9/16</t>
    <phoneticPr fontId="4"/>
  </si>
  <si>
    <t>流用情報</t>
    <rPh sb="0" eb="2">
      <t>リュウヨウ</t>
    </rPh>
    <rPh sb="2" eb="4">
      <t>ジョウホウ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</si>
  <si>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</si>
  <si>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</si>
  <si>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</si>
  <si>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</si>
  <si>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</si>
  <si>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</si>
  <si>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</si>
  <si>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</si>
  <si>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最終更新者CD</t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</si>
  <si>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</si>
  <si>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2"/>
  </si>
  <si>
    <t>WORK_OBJECT_DIV</t>
    <phoneticPr fontId="3"/>
  </si>
  <si>
    <t>予測工数</t>
    <rPh sb="0" eb="2">
      <t>ヨソク</t>
    </rPh>
    <rPh sb="2" eb="4">
      <t>コウスウ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</si>
  <si>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</si>
  <si>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</si>
  <si>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</si>
  <si>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</si>
  <si>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</si>
  <si>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</si>
  <si>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t>LOG_OUTPUT_PATH_SERVER</t>
    <phoneticPr fontId="3"/>
  </si>
  <si>
    <t>CSVファイル出力先パス</t>
    <rPh sb="7" eb="9">
      <t>シュツリョク</t>
    </rPh>
    <rPh sb="9" eb="10">
      <t>サキ</t>
    </rPh>
    <phoneticPr fontId="3"/>
  </si>
  <si>
    <t>ＭＯを当面初期表示させたい為。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</si>
  <si>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r>
      <t>defaultマスタに 入稿ネーム</t>
    </r>
    <r>
      <rPr>
        <sz val="9"/>
        <rFont val="ＭＳ ゴシック"/>
        <family val="3"/>
        <charset val="128"/>
      </rPr>
      <t xml:space="preserve"> </t>
    </r>
    <r>
      <rPr>
        <sz val="9"/>
        <rFont val="ＭＳ ゴシック"/>
        <family val="3"/>
        <charset val="128"/>
      </rPr>
      <t>その他</t>
    </r>
    <r>
      <rPr>
        <sz val="9"/>
        <rFont val="ＭＳ ゴシック"/>
        <family val="3"/>
        <charset val="128"/>
      </rPr>
      <t>2_</t>
    </r>
    <r>
      <rPr>
        <sz val="9"/>
        <rFont val="ＭＳ ゴシック"/>
        <family val="3"/>
        <charset val="128"/>
      </rPr>
      <t>内容　を追加</t>
    </r>
    <rPh sb="27" eb="29">
      <t>ツイカ</t>
    </rPh>
    <phoneticPr fontId="7"/>
  </si>
  <si>
    <t>CSV出力を行う場合、デフォルト表示させるパス。</t>
    <rPh sb="3" eb="5">
      <t>シュツリョク</t>
    </rPh>
    <rPh sb="6" eb="7">
      <t>オコナ</t>
    </rPh>
    <rPh sb="8" eb="10">
      <t>バアイ</t>
    </rPh>
    <rPh sb="16" eb="18">
      <t>ヒョウジ</t>
    </rPh>
    <phoneticPr fontId="3"/>
  </si>
  <si>
    <t>CSV出力を行う場合、デフォルト表示させるパス。</t>
    <phoneticPr fontId="5"/>
  </si>
  <si>
    <t>CSV_PATH</t>
    <phoneticPr fontId="3"/>
  </si>
  <si>
    <r>
      <t>CSV</t>
    </r>
    <r>
      <rPr>
        <sz val="9"/>
        <rFont val="ＭＳ Ｐゴシック"/>
        <family val="3"/>
        <charset val="128"/>
      </rPr>
      <t>ファイル出力先パス</t>
    </r>
    <phoneticPr fontId="5"/>
  </si>
  <si>
    <t>出校区分CD</t>
    <phoneticPr fontId="3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</si>
  <si>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</si>
  <si>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</si>
  <si>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再作業区分</t>
    <rPh sb="0" eb="3">
      <t>サイサギョウ</t>
    </rPh>
    <rPh sb="3" eb="5">
      <t>クブン</t>
    </rPh>
    <phoneticPr fontId="2"/>
  </si>
  <si>
    <t>作業開始時刻</t>
    <rPh sb="0" eb="2">
      <t>サギョウ</t>
    </rPh>
    <rPh sb="2" eb="4">
      <t>カイシ</t>
    </rPh>
    <rPh sb="4" eb="6">
      <t>ジコク</t>
    </rPh>
    <phoneticPr fontId="2"/>
  </si>
  <si>
    <t>作業終了時刻</t>
    <rPh sb="0" eb="2">
      <t>サギョウ</t>
    </rPh>
    <rPh sb="2" eb="4">
      <t>シュウリョウ</t>
    </rPh>
    <rPh sb="4" eb="6">
      <t>ジコク</t>
    </rPh>
    <phoneticPr fontId="3"/>
  </si>
  <si>
    <t>所要時間</t>
    <rPh sb="0" eb="2">
      <t>ショヨウ</t>
    </rPh>
    <rPh sb="2" eb="4">
      <t>ジカン</t>
    </rPh>
    <phoneticPr fontId="3"/>
  </si>
  <si>
    <t>点数</t>
    <rPh sb="0" eb="2">
      <t>テンスウ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</si>
  <si>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</si>
  <si>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</si>
  <si>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</si>
  <si>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</si>
  <si>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</si>
  <si>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</si>
  <si>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</si>
  <si>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</si>
  <si>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</si>
  <si>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</si>
  <si>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</si>
  <si>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</si>
  <si>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</si>
  <si>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</si>
  <si>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</si>
  <si>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</si>
  <si>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</si>
  <si>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</si>
  <si>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</si>
  <si>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</si>
  <si>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</si>
  <si>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</si>
  <si>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</si>
  <si>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</si>
  <si>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</si>
  <si>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</si>
  <si>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</si>
  <si>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責了番号</t>
    <rPh sb="0" eb="1">
      <t>セキ</t>
    </rPh>
    <rPh sb="1" eb="2">
      <t>リョウ</t>
    </rPh>
    <rPh sb="2" eb="4">
      <t>バンゴウ</t>
    </rPh>
    <phoneticPr fontId="3"/>
  </si>
  <si>
    <t>校了日</t>
    <rPh sb="0" eb="2">
      <t>コウリョウ</t>
    </rPh>
    <rPh sb="2" eb="3">
      <t>ヒ</t>
    </rPh>
    <phoneticPr fontId="3"/>
  </si>
  <si>
    <t>責了紙枚数</t>
    <rPh sb="0" eb="1">
      <t>セキ</t>
    </rPh>
    <rPh sb="1" eb="2">
      <t>リョウ</t>
    </rPh>
    <rPh sb="2" eb="3">
      <t>シ</t>
    </rPh>
    <rPh sb="3" eb="5">
      <t>マイスウ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</si>
  <si>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</si>
  <si>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</si>
  <si>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</si>
  <si>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</si>
  <si>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</si>
  <si>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</si>
  <si>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</si>
  <si>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</si>
  <si>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頭書き</t>
    <rPh sb="0" eb="1">
      <t>アタマ</t>
    </rPh>
    <rPh sb="1" eb="2">
      <t>カ</t>
    </rPh>
    <phoneticPr fontId="3"/>
  </si>
  <si>
    <t>枚数</t>
    <rPh sb="0" eb="2">
      <t>マイスウ</t>
    </rPh>
    <phoneticPr fontId="3"/>
  </si>
  <si>
    <t>日時</t>
    <rPh sb="0" eb="2">
      <t>ニチジ</t>
    </rPh>
    <phoneticPr fontId="3"/>
  </si>
  <si>
    <t>テーマ名</t>
    <rPh sb="3" eb="4">
      <t>メイ</t>
    </rPh>
    <phoneticPr fontId="3"/>
  </si>
  <si>
    <t>作業内容名</t>
    <rPh sb="4" eb="5">
      <t>メイ</t>
    </rPh>
    <phoneticPr fontId="3"/>
  </si>
  <si>
    <t>NDD</t>
    <phoneticPr fontId="4"/>
  </si>
  <si>
    <t>2007/7/9</t>
    <phoneticPr fontId="4"/>
  </si>
  <si>
    <t>受注管理番号</t>
    <rPh sb="0" eb="2">
      <t>ジュチュウ</t>
    </rPh>
    <rPh sb="2" eb="4">
      <t>カンリ</t>
    </rPh>
    <rPh sb="4" eb="6">
      <t>バンゴウ</t>
    </rPh>
    <phoneticPr fontId="2"/>
  </si>
  <si>
    <t>半角・全角可</t>
    <rPh sb="0" eb="2">
      <t>ハンカク</t>
    </rPh>
    <rPh sb="3" eb="5">
      <t>ゼンカク</t>
    </rPh>
    <rPh sb="5" eb="6">
      <t>カ</t>
    </rPh>
    <phoneticPr fontId="3"/>
  </si>
  <si>
    <t>頭揃日</t>
    <rPh sb="0" eb="1">
      <t>アタマ</t>
    </rPh>
    <rPh sb="1" eb="2">
      <t>ソロ</t>
    </rPh>
    <rPh sb="2" eb="3">
      <t>ヒ</t>
    </rPh>
    <phoneticPr fontId="2"/>
  </si>
  <si>
    <t>入力者CD</t>
    <rPh sb="0" eb="2">
      <t>ニュウリョク</t>
    </rPh>
    <rPh sb="2" eb="3">
      <t>シャ</t>
    </rPh>
    <phoneticPr fontId="2"/>
  </si>
  <si>
    <t>入力者部門CD</t>
    <rPh sb="0" eb="2">
      <t>ニュウリョク</t>
    </rPh>
    <rPh sb="2" eb="3">
      <t>シャ</t>
    </rPh>
    <rPh sb="3" eb="5">
      <t>ブモン</t>
    </rPh>
    <phoneticPr fontId="2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</si>
  <si>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</si>
  <si>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</si>
  <si>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</si>
  <si>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</si>
  <si>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</si>
  <si>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</si>
  <si>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流用済み区分</t>
    <rPh sb="0" eb="2">
      <t>リュウヨウ</t>
    </rPh>
    <rPh sb="2" eb="3">
      <t>ズ</t>
    </rPh>
    <rPh sb="4" eb="6">
      <t>クブン</t>
    </rPh>
    <phoneticPr fontId="3"/>
  </si>
  <si>
    <t>裏本数</t>
    <rPh sb="0" eb="1">
      <t>ウラ</t>
    </rPh>
    <rPh sb="1" eb="3">
      <t>ホンスウ</t>
    </rPh>
    <phoneticPr fontId="3"/>
  </si>
  <si>
    <t>表本数</t>
    <rPh sb="0" eb="1">
      <t>オモテ</t>
    </rPh>
    <rPh sb="1" eb="3">
      <t>ホンスウ</t>
    </rPh>
    <phoneticPr fontId="3"/>
  </si>
  <si>
    <t>連番</t>
    <rPh sb="0" eb="2">
      <t>レンバン</t>
    </rPh>
    <phoneticPr fontId="2"/>
  </si>
  <si>
    <t>部門名</t>
    <rPh sb="0" eb="2">
      <t>ブモン</t>
    </rPh>
    <rPh sb="2" eb="3">
      <t>メイ</t>
    </rPh>
    <phoneticPr fontId="3"/>
  </si>
  <si>
    <t>部門区分</t>
    <rPh sb="0" eb="2">
      <t>ブモン</t>
    </rPh>
    <rPh sb="2" eb="4">
      <t>クブン</t>
    </rPh>
    <phoneticPr fontId="3"/>
  </si>
  <si>
    <t>右とじ、左とじ</t>
    <rPh sb="0" eb="1">
      <t>ミギ</t>
    </rPh>
    <rPh sb="4" eb="5">
      <t>ヒダリ</t>
    </rPh>
    <phoneticPr fontId="3"/>
  </si>
  <si>
    <t>中とじ</t>
    <rPh sb="0" eb="1">
      <t>ナカ</t>
    </rPh>
    <phoneticPr fontId="3"/>
  </si>
  <si>
    <t>校了担当者CD</t>
    <rPh sb="0" eb="2">
      <t>コウリョウ</t>
    </rPh>
    <rPh sb="2" eb="5">
      <t>タントウシャ</t>
    </rPh>
    <phoneticPr fontId="3"/>
  </si>
  <si>
    <t>内線</t>
    <rPh sb="0" eb="2">
      <t>ナイセン</t>
    </rPh>
    <phoneticPr fontId="3"/>
  </si>
  <si>
    <t>使用特色1</t>
    <rPh sb="0" eb="2">
      <t>シヨウ</t>
    </rPh>
    <rPh sb="2" eb="4">
      <t>トクショク</t>
    </rPh>
    <phoneticPr fontId="3"/>
  </si>
  <si>
    <t>TEXT_OTHER_NUM2</t>
    <phoneticPr fontId="3"/>
  </si>
  <si>
    <t>題名CD</t>
    <rPh sb="0" eb="2">
      <t>ダイメイ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</si>
  <si>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</si>
  <si>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</si>
  <si>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重さ</t>
    <rPh sb="0" eb="1">
      <t>オモ</t>
    </rPh>
    <phoneticPr fontId="3"/>
  </si>
  <si>
    <t>納品書入力日</t>
    <rPh sb="0" eb="3">
      <t>ノウヒンショ</t>
    </rPh>
    <rPh sb="3" eb="5">
      <t>ニュウリョク</t>
    </rPh>
    <rPh sb="5" eb="6">
      <t>ビ</t>
    </rPh>
    <phoneticPr fontId="3"/>
  </si>
  <si>
    <t>荷姿</t>
    <rPh sb="0" eb="1">
      <t>ニ</t>
    </rPh>
    <rPh sb="1" eb="2">
      <t>スガタ</t>
    </rPh>
    <phoneticPr fontId="3"/>
  </si>
  <si>
    <t>個数</t>
    <rPh sb="0" eb="2">
      <t>コスウ</t>
    </rPh>
    <phoneticPr fontId="3"/>
  </si>
  <si>
    <t>摘要</t>
    <rPh sb="0" eb="2">
      <t>テキヨウ</t>
    </rPh>
    <phoneticPr fontId="3"/>
  </si>
  <si>
    <t>担当者CD</t>
    <rPh sb="0" eb="3">
      <t>タントウシャ</t>
    </rPh>
    <phoneticPr fontId="3"/>
  </si>
  <si>
    <t>数量</t>
    <rPh sb="0" eb="2">
      <t>スウリョウ</t>
    </rPh>
    <phoneticPr fontId="3"/>
  </si>
  <si>
    <t>論理テーブル名称</t>
    <phoneticPr fontId="3"/>
  </si>
  <si>
    <t>テーブルＩＤ</t>
    <phoneticPr fontId="3"/>
  </si>
  <si>
    <t>製版・印刷実績進捗情報</t>
    <rPh sb="0" eb="2">
      <t>セイハン</t>
    </rPh>
    <rPh sb="3" eb="5">
      <t>インサツ</t>
    </rPh>
    <rPh sb="5" eb="7">
      <t>ジッセキ</t>
    </rPh>
    <rPh sb="7" eb="9">
      <t>シンチョク</t>
    </rPh>
    <rPh sb="9" eb="11">
      <t>ジョウホウ</t>
    </rPh>
    <phoneticPr fontId="3"/>
  </si>
  <si>
    <t>取数</t>
    <rPh sb="0" eb="1">
      <t>ト</t>
    </rPh>
    <rPh sb="1" eb="2">
      <t>スウ</t>
    </rPh>
    <phoneticPr fontId="3"/>
  </si>
  <si>
    <t>使用本数</t>
    <rPh sb="0" eb="2">
      <t>シヨウ</t>
    </rPh>
    <rPh sb="2" eb="4">
      <t>ホンスウ</t>
    </rPh>
    <phoneticPr fontId="3"/>
  </si>
  <si>
    <t>2</t>
    <phoneticPr fontId="3"/>
  </si>
  <si>
    <t>論理テーブル名称</t>
    <phoneticPr fontId="3"/>
  </si>
  <si>
    <t>テーブルＩＤ</t>
    <phoneticPr fontId="3"/>
  </si>
  <si>
    <t>色数CD</t>
    <rPh sb="0" eb="2">
      <t>イロスウ</t>
    </rPh>
    <phoneticPr fontId="3"/>
  </si>
  <si>
    <t/>
  </si>
  <si>
    <t>5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</si>
  <si>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</si>
  <si>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</si>
  <si>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</si>
  <si>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</si>
  <si>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</si>
  <si>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</si>
  <si>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2008/7/11</t>
    <phoneticPr fontId="3"/>
  </si>
  <si>
    <t>2008/7/11</t>
    <phoneticPr fontId="3"/>
  </si>
  <si>
    <t>論理テーブル名称</t>
    <phoneticPr fontId="3"/>
  </si>
  <si>
    <t>テーブルＩＤ</t>
    <phoneticPr fontId="3"/>
  </si>
  <si>
    <t>納入先CD</t>
    <rPh sb="0" eb="3">
      <t>ノウニュウサキ</t>
    </rPh>
    <phoneticPr fontId="3"/>
  </si>
  <si>
    <t>1-1</t>
    <phoneticPr fontId="3"/>
  </si>
  <si>
    <t>1-2</t>
    <phoneticPr fontId="3"/>
  </si>
  <si>
    <t>1-1</t>
    <phoneticPr fontId="3"/>
  </si>
  <si>
    <t>11,2</t>
    <phoneticPr fontId="3"/>
  </si>
  <si>
    <t>11,2</t>
    <phoneticPr fontId="3"/>
  </si>
  <si>
    <t>見積番号</t>
    <rPh sb="0" eb="2">
      <t>ミツモリ</t>
    </rPh>
    <rPh sb="2" eb="4">
      <t>バンゴウ</t>
    </rPh>
    <phoneticPr fontId="3"/>
  </si>
  <si>
    <t>売上日</t>
    <rPh sb="0" eb="2">
      <t>ウリアゲ</t>
    </rPh>
    <rPh sb="2" eb="3">
      <t>ヒ</t>
    </rPh>
    <phoneticPr fontId="3"/>
  </si>
  <si>
    <t>2</t>
    <phoneticPr fontId="3"/>
  </si>
  <si>
    <t>原価数量</t>
    <rPh sb="0" eb="2">
      <t>ゲンカ</t>
    </rPh>
    <rPh sb="2" eb="4">
      <t>スウリョウ</t>
    </rPh>
    <phoneticPr fontId="3"/>
  </si>
  <si>
    <t>仕上寸法CD</t>
    <rPh sb="0" eb="2">
      <t>シア</t>
    </rPh>
    <rPh sb="2" eb="4">
      <t>スンポウ</t>
    </rPh>
    <phoneticPr fontId="3"/>
  </si>
  <si>
    <t>出荷番号</t>
    <rPh sb="0" eb="2">
      <t>シュッカ</t>
    </rPh>
    <rPh sb="2" eb="4">
      <t>バンゴウ</t>
    </rPh>
    <phoneticPr fontId="3"/>
  </si>
  <si>
    <t>内訳区分CD</t>
    <rPh sb="0" eb="2">
      <t>ウチワケ</t>
    </rPh>
    <rPh sb="2" eb="4">
      <t>クブン</t>
    </rPh>
    <phoneticPr fontId="3"/>
  </si>
  <si>
    <t>3</t>
    <phoneticPr fontId="3"/>
  </si>
  <si>
    <t>加工部数</t>
    <rPh sb="0" eb="2">
      <t>カコウ</t>
    </rPh>
    <rPh sb="2" eb="4">
      <t>ブスウ</t>
    </rPh>
    <phoneticPr fontId="3"/>
  </si>
  <si>
    <t>請求書提出日</t>
    <rPh sb="0" eb="3">
      <t>セイキュウショ</t>
    </rPh>
    <rPh sb="3" eb="5">
      <t>テイシュツ</t>
    </rPh>
    <rPh sb="5" eb="6">
      <t>ビ</t>
    </rPh>
    <phoneticPr fontId="3"/>
  </si>
  <si>
    <t>出荷日</t>
    <rPh sb="0" eb="3">
      <t>シュッカビ</t>
    </rPh>
    <phoneticPr fontId="3"/>
  </si>
  <si>
    <t>出荷情報</t>
    <rPh sb="0" eb="2">
      <t>シュッカ</t>
    </rPh>
    <rPh sb="2" eb="4">
      <t>ジョウホウ</t>
    </rPh>
    <phoneticPr fontId="3"/>
  </si>
  <si>
    <t>2008/7/11</t>
    <phoneticPr fontId="3"/>
  </si>
  <si>
    <t>NOT NULL</t>
    <phoneticPr fontId="3"/>
  </si>
  <si>
    <t>出荷詳細情報</t>
    <rPh sb="0" eb="2">
      <t>シュッカ</t>
    </rPh>
    <rPh sb="2" eb="4">
      <t>ショウサイ</t>
    </rPh>
    <rPh sb="4" eb="6">
      <t>ジョウホウ</t>
    </rPh>
    <phoneticPr fontId="3"/>
  </si>
  <si>
    <t>出荷完了区分</t>
    <rPh sb="0" eb="2">
      <t>シュッカ</t>
    </rPh>
    <rPh sb="2" eb="4">
      <t>カンリョウ</t>
    </rPh>
    <rPh sb="4" eb="6">
      <t>クブン</t>
    </rPh>
    <phoneticPr fontId="3"/>
  </si>
  <si>
    <t>早出CD</t>
    <rPh sb="0" eb="1">
      <t>ハヤ</t>
    </rPh>
    <rPh sb="1" eb="2">
      <t>デ</t>
    </rPh>
    <phoneticPr fontId="3"/>
  </si>
  <si>
    <t>出荷元CD</t>
    <rPh sb="0" eb="2">
      <t>シュッカ</t>
    </rPh>
    <rPh sb="2" eb="3">
      <t>モト</t>
    </rPh>
    <phoneticPr fontId="3"/>
  </si>
  <si>
    <t>仕損CD</t>
    <rPh sb="0" eb="2">
      <t>シソンジ</t>
    </rPh>
    <phoneticPr fontId="3"/>
  </si>
  <si>
    <t>外注情報</t>
    <rPh sb="0" eb="2">
      <t>ガイチュウ</t>
    </rPh>
    <phoneticPr fontId="3"/>
  </si>
  <si>
    <t>発注入力番号</t>
    <rPh sb="0" eb="2">
      <t>ハッチュウ</t>
    </rPh>
    <rPh sb="2" eb="4">
      <t>ニュウリョク</t>
    </rPh>
    <rPh sb="4" eb="6">
      <t>バンゴウ</t>
    </rPh>
    <phoneticPr fontId="3"/>
  </si>
  <si>
    <t>発注先CD</t>
    <rPh sb="0" eb="2">
      <t>ハッチュウ</t>
    </rPh>
    <rPh sb="2" eb="3">
      <t>サキ</t>
    </rPh>
    <phoneticPr fontId="3"/>
  </si>
  <si>
    <t>外注区分CD</t>
    <rPh sb="0" eb="2">
      <t>ガイチュウ</t>
    </rPh>
    <rPh sb="2" eb="4">
      <t>クブン</t>
    </rPh>
    <phoneticPr fontId="3"/>
  </si>
  <si>
    <t>発注年月日</t>
    <rPh sb="0" eb="2">
      <t>ハッチュウ</t>
    </rPh>
    <rPh sb="2" eb="5">
      <t>ネンガッピ</t>
    </rPh>
    <phoneticPr fontId="3"/>
  </si>
  <si>
    <t>注文書番号</t>
    <rPh sb="0" eb="3">
      <t>チュウモンショ</t>
    </rPh>
    <rPh sb="3" eb="5">
      <t>バンゴウ</t>
    </rPh>
    <phoneticPr fontId="3"/>
  </si>
  <si>
    <t>印刷済</t>
    <rPh sb="0" eb="2">
      <t>インサツ</t>
    </rPh>
    <rPh sb="2" eb="3">
      <t>ズ</t>
    </rPh>
    <phoneticPr fontId="3"/>
  </si>
  <si>
    <t>NOT NULL</t>
    <phoneticPr fontId="3"/>
  </si>
  <si>
    <t>外注詳細情報</t>
    <rPh sb="0" eb="2">
      <t>ガイチュウ</t>
    </rPh>
    <rPh sb="2" eb="4">
      <t>ショウサイ</t>
    </rPh>
    <phoneticPr fontId="3"/>
  </si>
  <si>
    <t>取引先補助</t>
  </si>
  <si>
    <t>取引先請求部署</t>
  </si>
  <si>
    <t>用紙マスタ</t>
  </si>
  <si>
    <t>機械マスタ</t>
  </si>
  <si>
    <t>番号採番テーブル</t>
  </si>
  <si>
    <t>承認権制御</t>
  </si>
  <si>
    <t>PMM_DEALINGS_SUB</t>
  </si>
  <si>
    <t>PMM_DEALINGS_DEPT</t>
  </si>
  <si>
    <t>PMM_PAPER</t>
  </si>
  <si>
    <t>PMM_MACHINE</t>
  </si>
  <si>
    <t>PMM_NUMBERING</t>
  </si>
  <si>
    <t>PMM_APPROVE_CONTROL</t>
  </si>
  <si>
    <t>MST</t>
    <phoneticPr fontId="4"/>
  </si>
  <si>
    <t>製版・印刷実績進捗情報</t>
  </si>
  <si>
    <t>出荷情報</t>
  </si>
  <si>
    <t>出荷詳細情報</t>
  </si>
  <si>
    <t>外注情報</t>
  </si>
  <si>
    <t>外注詳細情報</t>
  </si>
  <si>
    <t>見積情報</t>
  </si>
  <si>
    <t>見積折情報</t>
  </si>
  <si>
    <t>見積詳細情報</t>
  </si>
  <si>
    <t>見積（一時）</t>
  </si>
  <si>
    <t>見積詳細（一時）</t>
  </si>
  <si>
    <t>インキ</t>
  </si>
  <si>
    <t>PMT_PLATE_PRINT</t>
  </si>
  <si>
    <t>PMT_SHIPMENT</t>
  </si>
  <si>
    <t>PMT_SHIPMENT_DETAIL</t>
  </si>
  <si>
    <t>PMT_OUTSIDE</t>
  </si>
  <si>
    <t>PMT_OUTSIDE_DETAIL</t>
  </si>
  <si>
    <t>TMP_ESTIMATE</t>
  </si>
  <si>
    <t>TMP_ESTIMATE_DETAIL</t>
  </si>
  <si>
    <t>PMT_PRINT_ACTUAL</t>
  </si>
  <si>
    <t>PMT_PRINT_WORK</t>
  </si>
  <si>
    <t>PMT_PRINT_LOST</t>
  </si>
  <si>
    <t>PMT_PRINT_STOP</t>
  </si>
  <si>
    <t>PMT_PRINT_INK</t>
  </si>
  <si>
    <t>出校予定日時2</t>
    <rPh sb="2" eb="4">
      <t>ヨテイ</t>
    </rPh>
    <rPh sb="4" eb="6">
      <t>ニチジ</t>
    </rPh>
    <phoneticPr fontId="3"/>
  </si>
  <si>
    <t>出校枚数3</t>
    <rPh sb="2" eb="4">
      <t>マイスウ</t>
    </rPh>
    <phoneticPr fontId="3"/>
  </si>
  <si>
    <t>出校予定日時3</t>
    <rPh sb="2" eb="4">
      <t>ヨテイ</t>
    </rPh>
    <rPh sb="4" eb="6">
      <t>ニチジ</t>
    </rPh>
    <phoneticPr fontId="3"/>
  </si>
  <si>
    <t>全出校完了チェック</t>
    <rPh sb="0" eb="1">
      <t>ゼン</t>
    </rPh>
    <rPh sb="3" eb="5">
      <t>カンリョウ</t>
    </rPh>
    <phoneticPr fontId="3"/>
  </si>
  <si>
    <t>ﾁｪｯｸ</t>
    <phoneticPr fontId="3"/>
  </si>
  <si>
    <t>出校確認1</t>
    <rPh sb="2" eb="4">
      <t>カクニン</t>
    </rPh>
    <phoneticPr fontId="3"/>
  </si>
  <si>
    <t>出校確認2</t>
    <rPh sb="2" eb="4">
      <t>カクニン</t>
    </rPh>
    <phoneticPr fontId="3"/>
  </si>
  <si>
    <t>出校確認3</t>
    <rPh sb="2" eb="4">
      <t>カクニン</t>
    </rPh>
    <phoneticPr fontId="3"/>
  </si>
  <si>
    <t>ﾁｪｯｸ日時</t>
    <rPh sb="4" eb="5">
      <t>ヒ</t>
    </rPh>
    <rPh sb="5" eb="6">
      <t>ジ</t>
    </rPh>
    <phoneticPr fontId="3"/>
  </si>
  <si>
    <t>出校確認用エリア　日付</t>
    <phoneticPr fontId="3"/>
  </si>
  <si>
    <t>出校確認用エリア　チェック</t>
    <phoneticPr fontId="3"/>
  </si>
  <si>
    <t>出校作業確認結果</t>
    <rPh sb="0" eb="2">
      <t>シュッコウ</t>
    </rPh>
    <rPh sb="2" eb="4">
      <t>サギョウ</t>
    </rPh>
    <rPh sb="4" eb="6">
      <t>カクニン</t>
    </rPh>
    <rPh sb="6" eb="8">
      <t>ケッカ</t>
    </rPh>
    <phoneticPr fontId="3"/>
  </si>
  <si>
    <t>画像ﾃﾞｰﾀ</t>
    <phoneticPr fontId="3"/>
  </si>
  <si>
    <t>画像ﾃﾞｰﾀ</t>
    <phoneticPr fontId="3"/>
  </si>
  <si>
    <t>画像ﾃﾞｰﾀ</t>
    <phoneticPr fontId="3"/>
  </si>
  <si>
    <t>ﾈｰﾑ割付</t>
    <phoneticPr fontId="3"/>
  </si>
  <si>
    <t>ﾈｰﾑ原稿</t>
    <phoneticPr fontId="3"/>
  </si>
  <si>
    <t>出校確認用エリア</t>
    <phoneticPr fontId="3"/>
  </si>
  <si>
    <t>作業OKNG</t>
    <rPh sb="0" eb="2">
      <t>サギョウ</t>
    </rPh>
    <phoneticPr fontId="3"/>
  </si>
  <si>
    <t>作業NG理由</t>
    <rPh sb="0" eb="2">
      <t>サギョウ</t>
    </rPh>
    <rPh sb="4" eb="6">
      <t>リユウ</t>
    </rPh>
    <phoneticPr fontId="3"/>
  </si>
  <si>
    <t>社員名(漢字)</t>
    <rPh sb="0" eb="2">
      <t>シャイン</t>
    </rPh>
    <rPh sb="2" eb="3">
      <t>メイ</t>
    </rPh>
    <rPh sb="4" eb="6">
      <t>カンジ</t>
    </rPh>
    <phoneticPr fontId="3"/>
  </si>
  <si>
    <t>社員名(カナ)</t>
    <rPh sb="0" eb="2">
      <t>シャイン</t>
    </rPh>
    <rPh sb="2" eb="3">
      <t>メイ</t>
    </rPh>
    <phoneticPr fontId="7"/>
  </si>
  <si>
    <t>社員名(英名)</t>
    <rPh sb="0" eb="2">
      <t>シャイン</t>
    </rPh>
    <rPh sb="2" eb="3">
      <t>メイ</t>
    </rPh>
    <rPh sb="4" eb="6">
      <t>エイメイ</t>
    </rPh>
    <phoneticPr fontId="3"/>
  </si>
  <si>
    <t>エンティティ一定義書</t>
    <rPh sb="6" eb="7">
      <t>イチ</t>
    </rPh>
    <rPh sb="7" eb="10">
      <t>テイギショ</t>
    </rPh>
    <phoneticPr fontId="4"/>
  </si>
  <si>
    <t>初期登録者部門CD</t>
    <phoneticPr fontId="3"/>
  </si>
  <si>
    <t>初期登録者CD</t>
    <rPh sb="2" eb="5">
      <t>トウロクシャ</t>
    </rPh>
    <phoneticPr fontId="3"/>
  </si>
  <si>
    <t>最終更新者部門CD</t>
    <phoneticPr fontId="3"/>
  </si>
  <si>
    <t>最終更新者CD</t>
    <phoneticPr fontId="3"/>
  </si>
  <si>
    <t>0：作業、1：再作業</t>
    <rPh sb="2" eb="4">
      <t>サギョウ</t>
    </rPh>
    <rPh sb="7" eb="10">
      <t>サイサギョウ</t>
    </rPh>
    <phoneticPr fontId="3"/>
  </si>
  <si>
    <t>0：流用未、1：流用済</t>
    <rPh sb="2" eb="4">
      <t>リュウヨウ</t>
    </rPh>
    <rPh sb="4" eb="5">
      <t>イマ</t>
    </rPh>
    <rPh sb="8" eb="10">
      <t>リュウヨウ</t>
    </rPh>
    <rPh sb="10" eb="11">
      <t>ズ</t>
    </rPh>
    <phoneticPr fontId="3"/>
  </si>
  <si>
    <t>0：作業、1：再作業</t>
    <rPh sb="2" eb="4">
      <t>サギョウ</t>
    </rPh>
    <rPh sb="7" eb="8">
      <t>サイ</t>
    </rPh>
    <rPh sb="8" eb="10">
      <t>サギョウ</t>
    </rPh>
    <phoneticPr fontId="3"/>
  </si>
  <si>
    <t>入稿・校了区分</t>
    <rPh sb="0" eb="2">
      <t>ニュウコウ</t>
    </rPh>
    <rPh sb="3" eb="5">
      <t>コウリョウ</t>
    </rPh>
    <rPh sb="5" eb="7">
      <t>クブン</t>
    </rPh>
    <phoneticPr fontId="3"/>
  </si>
  <si>
    <t>作業工数入力時に、メッセージを出力するか否かの制御。0：出力しない、1：出力</t>
    <rPh sb="0" eb="2">
      <t>サギョウ</t>
    </rPh>
    <rPh sb="2" eb="4">
      <t>コウスウ</t>
    </rPh>
    <rPh sb="4" eb="6">
      <t>ニュウリョク</t>
    </rPh>
    <rPh sb="6" eb="7">
      <t>ジ</t>
    </rPh>
    <rPh sb="15" eb="17">
      <t>シュツリョク</t>
    </rPh>
    <rPh sb="20" eb="21">
      <t>イナ</t>
    </rPh>
    <rPh sb="23" eb="25">
      <t>セイギョ</t>
    </rPh>
    <rPh sb="28" eb="30">
      <t>シュツリョク</t>
    </rPh>
    <rPh sb="36" eb="38">
      <t>シュツリョク</t>
    </rPh>
    <phoneticPr fontId="3"/>
  </si>
  <si>
    <t>作業工数入力時に、点数の必須チェックを制御する。0：任意、1：必須</t>
    <rPh sb="0" eb="2">
      <t>サギョウ</t>
    </rPh>
    <rPh sb="2" eb="4">
      <t>コウスウ</t>
    </rPh>
    <rPh sb="4" eb="6">
      <t>ニュウリョク</t>
    </rPh>
    <rPh sb="6" eb="7">
      <t>ジ</t>
    </rPh>
    <rPh sb="9" eb="11">
      <t>テンスウ</t>
    </rPh>
    <rPh sb="12" eb="14">
      <t>ヒッス</t>
    </rPh>
    <rPh sb="19" eb="21">
      <t>セイギョ</t>
    </rPh>
    <rPh sb="26" eb="28">
      <t>ニンイ</t>
    </rPh>
    <rPh sb="31" eb="33">
      <t>ヒッス</t>
    </rPh>
    <phoneticPr fontId="3"/>
  </si>
  <si>
    <t>社員区分CD</t>
    <rPh sb="0" eb="2">
      <t>シャイン</t>
    </rPh>
    <rPh sb="2" eb="4">
      <t>クブン</t>
    </rPh>
    <phoneticPr fontId="3"/>
  </si>
  <si>
    <t>最終更新者CD(営業)</t>
    <phoneticPr fontId="3"/>
  </si>
  <si>
    <t>最終更新者CD(生産管理)</t>
    <phoneticPr fontId="3"/>
  </si>
  <si>
    <t>号数(全角)</t>
    <rPh sb="0" eb="2">
      <t>ゴウスウ</t>
    </rPh>
    <phoneticPr fontId="3"/>
  </si>
  <si>
    <t>連番</t>
  </si>
  <si>
    <t>断裁寸法</t>
    <rPh sb="2" eb="4">
      <t>スンポウ</t>
    </rPh>
    <phoneticPr fontId="3"/>
  </si>
  <si>
    <t>作業NG理由担当者CD</t>
    <rPh sb="0" eb="2">
      <t>サギョウ</t>
    </rPh>
    <rPh sb="4" eb="6">
      <t>リユウ</t>
    </rPh>
    <rPh sb="6" eb="9">
      <t>タントウシャ</t>
    </rPh>
    <phoneticPr fontId="3"/>
  </si>
  <si>
    <t>SPECIAL_COLOR2</t>
  </si>
  <si>
    <t>SPECIAL_COLOR3</t>
  </si>
  <si>
    <t>PROOF_NUM2</t>
  </si>
  <si>
    <t>PROOF_NUM3</t>
  </si>
  <si>
    <t>PROOF_DUE_DATE2</t>
  </si>
  <si>
    <t>PROOF_DUE_DATE3</t>
  </si>
  <si>
    <t>FIX_TIMES</t>
    <phoneticPr fontId="3"/>
  </si>
  <si>
    <t>最終更新者CD(営業)</t>
    <rPh sb="0" eb="2">
      <t>サイシュウ</t>
    </rPh>
    <phoneticPr fontId="3"/>
  </si>
  <si>
    <t>最終更新者CD(生産管理)</t>
    <rPh sb="0" eb="2">
      <t>サイシュウ</t>
    </rPh>
    <phoneticPr fontId="3"/>
  </si>
  <si>
    <t>PROOF_METHOD_CD2</t>
  </si>
  <si>
    <t>PROOF_METHOD_CD3</t>
  </si>
  <si>
    <t>頭揃日</t>
    <rPh sb="0" eb="1">
      <t>アタマ</t>
    </rPh>
    <rPh sb="1" eb="2">
      <t>ソロ</t>
    </rPh>
    <rPh sb="2" eb="3">
      <t>ヒ</t>
    </rPh>
    <phoneticPr fontId="3"/>
  </si>
  <si>
    <t>加工会社CD1</t>
    <rPh sb="0" eb="2">
      <t>カコウ</t>
    </rPh>
    <rPh sb="2" eb="4">
      <t>カイシャ</t>
    </rPh>
    <phoneticPr fontId="3"/>
  </si>
  <si>
    <t>加工会社CD2</t>
    <rPh sb="0" eb="2">
      <t>カコウ</t>
    </rPh>
    <rPh sb="2" eb="4">
      <t>カイシャ</t>
    </rPh>
    <phoneticPr fontId="3"/>
  </si>
  <si>
    <t>パスワード</t>
    <phoneticPr fontId="3"/>
  </si>
  <si>
    <t>ENCRYPT_PASSWORD</t>
    <phoneticPr fontId="3"/>
  </si>
  <si>
    <t>PASSWORD_DATE</t>
    <phoneticPr fontId="3"/>
  </si>
  <si>
    <r>
      <t>発送</t>
    </r>
    <r>
      <rPr>
        <sz val="9"/>
        <rFont val="Arial"/>
        <family val="2"/>
      </rPr>
      <t>CD</t>
    </r>
    <rPh sb="0" eb="2">
      <t>ハッソウ</t>
    </rPh>
    <phoneticPr fontId="3"/>
  </si>
  <si>
    <t>SHIP_CD</t>
    <phoneticPr fontId="3"/>
  </si>
  <si>
    <r>
      <t>発注</t>
    </r>
    <r>
      <rPr>
        <sz val="9"/>
        <rFont val="Arial"/>
        <family val="2"/>
      </rPr>
      <t>CD1</t>
    </r>
    <rPh sb="0" eb="2">
      <t>ハッチュウ</t>
    </rPh>
    <phoneticPr fontId="3"/>
  </si>
  <si>
    <t>ORDER_CD1</t>
    <phoneticPr fontId="3"/>
  </si>
  <si>
    <r>
      <t>発注</t>
    </r>
    <r>
      <rPr>
        <sz val="9"/>
        <rFont val="Arial"/>
        <family val="2"/>
      </rPr>
      <t>CD2</t>
    </r>
    <rPh sb="0" eb="2">
      <t>ハッチュウ</t>
    </rPh>
    <phoneticPr fontId="3"/>
  </si>
  <si>
    <r>
      <t>発注</t>
    </r>
    <r>
      <rPr>
        <sz val="9"/>
        <rFont val="Arial"/>
        <family val="2"/>
      </rPr>
      <t>CD3</t>
    </r>
    <rPh sb="0" eb="2">
      <t>ハッチュウ</t>
    </rPh>
    <phoneticPr fontId="3"/>
  </si>
  <si>
    <t>RELEASE_DATE</t>
    <phoneticPr fontId="3"/>
  </si>
  <si>
    <t>DATE</t>
    <phoneticPr fontId="3"/>
  </si>
  <si>
    <t xml:space="preserve"> </t>
    <phoneticPr fontId="3"/>
  </si>
  <si>
    <t>REMARK</t>
    <phoneticPr fontId="3"/>
  </si>
  <si>
    <t>LEFT_PAGE_NUM</t>
    <phoneticPr fontId="3"/>
  </si>
  <si>
    <t>NUMBER</t>
    <phoneticPr fontId="3"/>
  </si>
  <si>
    <r>
      <t>品種</t>
    </r>
    <r>
      <rPr>
        <sz val="9"/>
        <rFont val="Arial"/>
        <family val="2"/>
      </rPr>
      <t>CD</t>
    </r>
    <rPh sb="0" eb="2">
      <t>ヒンシュ</t>
    </rPh>
    <phoneticPr fontId="2"/>
  </si>
  <si>
    <t>BRAND_CD</t>
    <phoneticPr fontId="3"/>
  </si>
  <si>
    <t>VARCHAR2</t>
    <phoneticPr fontId="3"/>
  </si>
  <si>
    <t>NUM</t>
    <phoneticPr fontId="3"/>
  </si>
  <si>
    <r>
      <t>部門</t>
    </r>
    <r>
      <rPr>
        <sz val="9"/>
        <rFont val="Arial"/>
        <family val="2"/>
      </rPr>
      <t>CD</t>
    </r>
    <rPh sb="0" eb="2">
      <t>ブモン</t>
    </rPh>
    <phoneticPr fontId="3"/>
  </si>
  <si>
    <t>DEPT_CD</t>
    <phoneticPr fontId="3"/>
  </si>
  <si>
    <t>DEPT_DIV</t>
    <phoneticPr fontId="3"/>
  </si>
  <si>
    <t>DEPT_NAME</t>
    <phoneticPr fontId="3"/>
  </si>
  <si>
    <t>RIGHT_PAGE_NUM</t>
    <phoneticPr fontId="3"/>
  </si>
  <si>
    <r>
      <t>名称</t>
    </r>
    <r>
      <rPr>
        <sz val="9"/>
        <rFont val="Arial"/>
        <family val="2"/>
      </rPr>
      <t>1</t>
    </r>
    <rPh sb="0" eb="2">
      <t>メイショウ</t>
    </rPh>
    <phoneticPr fontId="2"/>
  </si>
  <si>
    <t>VALUE1</t>
    <phoneticPr fontId="3"/>
  </si>
  <si>
    <r>
      <t>名称</t>
    </r>
    <r>
      <rPr>
        <sz val="9"/>
        <rFont val="Arial"/>
        <family val="2"/>
      </rPr>
      <t>2</t>
    </r>
    <rPh sb="0" eb="2">
      <t>メイショウ</t>
    </rPh>
    <phoneticPr fontId="2"/>
  </si>
  <si>
    <r>
      <t>名称</t>
    </r>
    <r>
      <rPr>
        <sz val="9"/>
        <rFont val="Arial"/>
        <family val="2"/>
      </rPr>
      <t>3</t>
    </r>
    <rPh sb="0" eb="2">
      <t>メイショウ</t>
    </rPh>
    <phoneticPr fontId="2"/>
  </si>
  <si>
    <r>
      <t>名称</t>
    </r>
    <r>
      <rPr>
        <sz val="9"/>
        <rFont val="Arial"/>
        <family val="2"/>
      </rPr>
      <t>4</t>
    </r>
    <rPh sb="0" eb="2">
      <t>メイショウ</t>
    </rPh>
    <phoneticPr fontId="2"/>
  </si>
  <si>
    <t>MSG_DISP_DIV</t>
    <phoneticPr fontId="3"/>
  </si>
  <si>
    <r>
      <t>用紙区分</t>
    </r>
    <r>
      <rPr>
        <sz val="9"/>
        <rFont val="Arial"/>
        <family val="2"/>
      </rPr>
      <t>CD</t>
    </r>
    <rPh sb="0" eb="2">
      <t>ヨウシ</t>
    </rPh>
    <rPh sb="2" eb="4">
      <t>クブン</t>
    </rPh>
    <phoneticPr fontId="3"/>
  </si>
  <si>
    <t>PAPER_DIV_CD</t>
    <phoneticPr fontId="3"/>
  </si>
  <si>
    <t>VARCHAR2</t>
    <phoneticPr fontId="3"/>
  </si>
  <si>
    <t>NUMBER</t>
    <phoneticPr fontId="3"/>
  </si>
  <si>
    <t>DIVERT_REMARK</t>
    <phoneticPr fontId="3"/>
  </si>
  <si>
    <t>0、見積もり、１、発注</t>
    <rPh sb="2" eb="4">
      <t>ミツ</t>
    </rPh>
    <rPh sb="9" eb="11">
      <t>ハッチュウ</t>
    </rPh>
    <phoneticPr fontId="3"/>
  </si>
  <si>
    <t>0：印刷,1：製版</t>
    <rPh sb="2" eb="4">
      <t>インサツ</t>
    </rPh>
    <rPh sb="7" eb="9">
      <t>セイハン</t>
    </rPh>
    <phoneticPr fontId="3"/>
  </si>
  <si>
    <t>最新レコード区分</t>
    <rPh sb="0" eb="2">
      <t>サイシン</t>
    </rPh>
    <rPh sb="6" eb="8">
      <t>クブン</t>
    </rPh>
    <phoneticPr fontId="3"/>
  </si>
  <si>
    <t>LAST_REC_DIV</t>
    <phoneticPr fontId="3"/>
  </si>
  <si>
    <r>
      <t>D</t>
    </r>
    <r>
      <rPr>
        <sz val="9"/>
        <rFont val="ＭＳ ゴシック"/>
        <family val="3"/>
        <charset val="128"/>
      </rPr>
      <t>EF '0'</t>
    </r>
    <phoneticPr fontId="3"/>
  </si>
  <si>
    <t>0:NOT LAST、1：LAST</t>
    <phoneticPr fontId="3"/>
  </si>
  <si>
    <t>VARCHAR2</t>
    <phoneticPr fontId="3"/>
  </si>
  <si>
    <t>DIVERT_DIV</t>
    <phoneticPr fontId="3"/>
  </si>
  <si>
    <r>
      <t>利用権</t>
    </r>
    <r>
      <rPr>
        <sz val="9"/>
        <rFont val="Arial"/>
        <family val="2"/>
      </rPr>
      <t>CD</t>
    </r>
    <rPh sb="0" eb="3">
      <t>リヨウケン</t>
    </rPh>
    <phoneticPr fontId="3"/>
  </si>
  <si>
    <t>AUTHORI_CD</t>
    <phoneticPr fontId="3"/>
  </si>
  <si>
    <t>SEQ</t>
    <phoneticPr fontId="3"/>
  </si>
  <si>
    <t>NUMBER</t>
    <phoneticPr fontId="3"/>
  </si>
  <si>
    <t>分類</t>
    <rPh sb="0" eb="2">
      <t>ブンルイ</t>
    </rPh>
    <phoneticPr fontId="4"/>
  </si>
  <si>
    <t>使用用途</t>
    <rPh sb="0" eb="2">
      <t>シヨウ</t>
    </rPh>
    <rPh sb="2" eb="4">
      <t>ヨウト</t>
    </rPh>
    <phoneticPr fontId="4"/>
  </si>
  <si>
    <t>MST</t>
    <phoneticPr fontId="4"/>
  </si>
  <si>
    <t>TRN</t>
    <phoneticPr fontId="4"/>
  </si>
  <si>
    <t>題名から商品情報を取得するために使用</t>
    <rPh sb="0" eb="2">
      <t>ダイメイ</t>
    </rPh>
    <rPh sb="4" eb="6">
      <t>ショウヒン</t>
    </rPh>
    <rPh sb="6" eb="8">
      <t>ジョウホウ</t>
    </rPh>
    <rPh sb="9" eb="11">
      <t>シュトク</t>
    </rPh>
    <rPh sb="16" eb="18">
      <t>シヨウ</t>
    </rPh>
    <phoneticPr fontId="4"/>
  </si>
  <si>
    <t>題名から商品製本情報を取得するために使用</t>
    <rPh sb="0" eb="2">
      <t>ダイメイ</t>
    </rPh>
    <rPh sb="4" eb="6">
      <t>ショウヒン</t>
    </rPh>
    <rPh sb="6" eb="8">
      <t>セイホン</t>
    </rPh>
    <rPh sb="8" eb="10">
      <t>ジョウホウ</t>
    </rPh>
    <rPh sb="11" eb="13">
      <t>シュトク</t>
    </rPh>
    <rPh sb="18" eb="20">
      <t>シヨウ</t>
    </rPh>
    <phoneticPr fontId="4"/>
  </si>
  <si>
    <t>見積書発行日</t>
    <rPh sb="0" eb="3">
      <t>ミツモリショ</t>
    </rPh>
    <rPh sb="3" eb="5">
      <t>ハッコウ</t>
    </rPh>
    <rPh sb="5" eb="6">
      <t>ビ</t>
    </rPh>
    <phoneticPr fontId="3"/>
  </si>
  <si>
    <t>売上日</t>
    <rPh sb="0" eb="3">
      <t>ウリアゲビ</t>
    </rPh>
    <phoneticPr fontId="3"/>
  </si>
  <si>
    <t>請求書発行日</t>
    <rPh sb="0" eb="3">
      <t>セイキュウショ</t>
    </rPh>
    <rPh sb="3" eb="5">
      <t>ハッコウ</t>
    </rPh>
    <rPh sb="5" eb="6">
      <t>ビ</t>
    </rPh>
    <phoneticPr fontId="3"/>
  </si>
  <si>
    <t>部門（営業1課/営業2課etc）と部門区分（営業/生産管理/プリプレス/製造）の関連付け用</t>
    <rPh sb="0" eb="2">
      <t>ブモン</t>
    </rPh>
    <rPh sb="3" eb="5">
      <t>エイギョウ</t>
    </rPh>
    <rPh sb="6" eb="7">
      <t>カ</t>
    </rPh>
    <rPh sb="8" eb="10">
      <t>エイギョウ</t>
    </rPh>
    <rPh sb="11" eb="12">
      <t>カ</t>
    </rPh>
    <rPh sb="17" eb="19">
      <t>ブモン</t>
    </rPh>
    <rPh sb="19" eb="21">
      <t>クブン</t>
    </rPh>
    <rPh sb="22" eb="24">
      <t>エイギョウ</t>
    </rPh>
    <rPh sb="25" eb="27">
      <t>セイサン</t>
    </rPh>
    <rPh sb="27" eb="29">
      <t>カンリ</t>
    </rPh>
    <rPh sb="36" eb="38">
      <t>セイゾウ</t>
    </rPh>
    <rPh sb="40" eb="42">
      <t>カンレン</t>
    </rPh>
    <rPh sb="42" eb="43">
      <t>ヅ</t>
    </rPh>
    <rPh sb="44" eb="45">
      <t>ヨウ</t>
    </rPh>
    <phoneticPr fontId="4"/>
  </si>
  <si>
    <t>１：工程見積もり、２：合計見積もり</t>
    <phoneticPr fontId="3"/>
  </si>
  <si>
    <t>30</t>
  </si>
  <si>
    <t>出校平台用紙1</t>
    <rPh sb="2" eb="4">
      <t>ヒラダイ</t>
    </rPh>
    <rPh sb="4" eb="6">
      <t>ヨウシ</t>
    </rPh>
    <phoneticPr fontId="3"/>
  </si>
  <si>
    <t>出校平台用紙2</t>
    <rPh sb="2" eb="4">
      <t>ヒラダイ</t>
    </rPh>
    <rPh sb="4" eb="6">
      <t>ヨウシ</t>
    </rPh>
    <phoneticPr fontId="3"/>
  </si>
  <si>
    <t>出校平台用紙3</t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</si>
  <si>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1</t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</si>
  <si>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</si>
  <si>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</si>
  <si>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t>再決定登録日時</t>
    <rPh sb="0" eb="1">
      <t>サイ</t>
    </rPh>
    <rPh sb="1" eb="3">
      <t>ケッテイ</t>
    </rPh>
    <rPh sb="3" eb="5">
      <t>トウロク</t>
    </rPh>
    <rPh sb="5" eb="7">
      <t>ニチジ</t>
    </rPh>
    <phoneticPr fontId="3"/>
  </si>
  <si>
    <t>再決定登録者部門CD</t>
    <rPh sb="1" eb="3">
      <t>ケッテイ</t>
    </rPh>
    <phoneticPr fontId="3"/>
  </si>
  <si>
    <t>再決定登録者CD</t>
    <rPh sb="1" eb="3">
      <t>ケッテイ</t>
    </rPh>
    <rPh sb="3" eb="6">
      <t>トウロクシャ</t>
    </rPh>
    <phoneticPr fontId="3"/>
  </si>
  <si>
    <r>
      <t>再決定登録者</t>
    </r>
    <r>
      <rPr>
        <sz val="9"/>
        <rFont val="Arial"/>
        <family val="2"/>
      </rPr>
      <t>CD</t>
    </r>
    <rPh sb="0" eb="1">
      <t>サイ</t>
    </rPh>
    <rPh sb="1" eb="3">
      <t>ケッテイ</t>
    </rPh>
    <rPh sb="3" eb="6">
      <t>トウロクシャ</t>
    </rPh>
    <phoneticPr fontId="3"/>
  </si>
  <si>
    <r>
      <t>再決定登録者部門</t>
    </r>
    <r>
      <rPr>
        <sz val="9"/>
        <rFont val="Arial"/>
        <family val="2"/>
      </rPr>
      <t>CD</t>
    </r>
    <rPh sb="0" eb="1">
      <t>サイ</t>
    </rPh>
    <rPh sb="1" eb="3">
      <t>ケッテイ</t>
    </rPh>
    <phoneticPr fontId="3"/>
  </si>
  <si>
    <t>REFIX_USER_CD</t>
    <phoneticPr fontId="3"/>
  </si>
  <si>
    <t>REFIX_DEPT_CD</t>
    <phoneticPr fontId="3"/>
  </si>
  <si>
    <t>REFIX_DATE</t>
    <phoneticPr fontId="3"/>
  </si>
  <si>
    <t>PROOF_PAPER1</t>
    <phoneticPr fontId="3"/>
  </si>
  <si>
    <t>PROOF_PAPER2</t>
    <phoneticPr fontId="3"/>
  </si>
  <si>
    <t>PROOF_PAPER3</t>
    <phoneticPr fontId="3"/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</si>
  <si>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</si>
  <si>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</si>
  <si>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</si>
  <si>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</si>
  <si>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</si>
  <si>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</si>
  <si>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</si>
  <si>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</si>
  <si>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</si>
  <si>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</si>
  <si>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</si>
  <si>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</si>
  <si>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</si>
  <si>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</si>
  <si>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</si>
  <si>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</si>
  <si>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</si>
  <si>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</si>
  <si>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コードNO</t>
    <phoneticPr fontId="2"/>
  </si>
  <si>
    <t>コード</t>
    <phoneticPr fontId="2"/>
  </si>
  <si>
    <t>規格名2</t>
    <rPh sb="0" eb="2">
      <t>キカク</t>
    </rPh>
    <rPh sb="2" eb="3">
      <t>メイ</t>
    </rPh>
    <phoneticPr fontId="3"/>
  </si>
  <si>
    <t>出荷完了登録日</t>
  </si>
  <si>
    <t>出荷完了登録日</t>
    <rPh sb="0" eb="2">
      <t>シュッカ</t>
    </rPh>
    <rPh sb="2" eb="4">
      <t>カンリョウ</t>
    </rPh>
    <rPh sb="4" eb="6">
      <t>トウロク</t>
    </rPh>
    <rPh sb="6" eb="7">
      <t>ヒ</t>
    </rPh>
    <phoneticPr fontId="3"/>
  </si>
  <si>
    <t>納入先CD</t>
  </si>
  <si>
    <t>出荷日</t>
  </si>
  <si>
    <t>早出CD</t>
  </si>
  <si>
    <t>納品書入力日</t>
  </si>
  <si>
    <t>出荷元CD</t>
  </si>
  <si>
    <t>重さ</t>
  </si>
  <si>
    <t>出荷合計部数</t>
  </si>
  <si>
    <t>出荷完了区分</t>
  </si>
  <si>
    <t>出荷番号</t>
  </si>
  <si>
    <t>DATE</t>
    <phoneticPr fontId="3"/>
  </si>
  <si>
    <t>摘要</t>
  </si>
  <si>
    <t>内訳区分CD</t>
  </si>
  <si>
    <t>荷姿</t>
  </si>
  <si>
    <t>仕損CD</t>
  </si>
  <si>
    <t>摘要CD</t>
  </si>
  <si>
    <t>DETAILS_CD</t>
  </si>
  <si>
    <t>CARGO</t>
  </si>
  <si>
    <t>LOSS_CD</t>
  </si>
  <si>
    <t>OUTLINE_CD</t>
  </si>
  <si>
    <t>OUTLINE_MEMO</t>
  </si>
  <si>
    <t>VARCHAR2</t>
    <phoneticPr fontId="3"/>
  </si>
  <si>
    <t>個数</t>
    <phoneticPr fontId="3"/>
  </si>
  <si>
    <t>NUMB</t>
    <phoneticPr fontId="3"/>
  </si>
  <si>
    <t xml:space="preserve"> </t>
    <phoneticPr fontId="3"/>
  </si>
  <si>
    <t>SHIPMENT_NO</t>
  </si>
  <si>
    <t>DELIVERY_CD</t>
  </si>
  <si>
    <t>SHIPMENT_DATE</t>
  </si>
  <si>
    <t>EARLY_PUTS_CD</t>
  </si>
  <si>
    <t>DELIVERY_ENT_DATE</t>
  </si>
  <si>
    <t>SHIPMENT_PLACE_CD</t>
  </si>
  <si>
    <t>WEIGHT</t>
  </si>
  <si>
    <t>SHIPMENT_SUM</t>
  </si>
  <si>
    <t>SHIPMENT_COMPLETE_DATE</t>
  </si>
  <si>
    <r>
      <t>PMT_</t>
    </r>
    <r>
      <rPr>
        <sz val="9"/>
        <rFont val="ＭＳ ゴシック"/>
        <family val="3"/>
        <charset val="128"/>
      </rPr>
      <t>OUTSIDE</t>
    </r>
    <phoneticPr fontId="3"/>
  </si>
  <si>
    <t>担当者CD</t>
    <rPh sb="0" eb="2">
      <t>タントウ</t>
    </rPh>
    <rPh sb="2" eb="3">
      <t>シャ</t>
    </rPh>
    <phoneticPr fontId="3"/>
  </si>
  <si>
    <t>発注入力番号</t>
  </si>
  <si>
    <t>外注区分CD</t>
  </si>
  <si>
    <t>発注先CD</t>
  </si>
  <si>
    <t>発注年月日</t>
  </si>
  <si>
    <t>合計金額</t>
  </si>
  <si>
    <t>注文書番号</t>
  </si>
  <si>
    <t>OUTSIDE_DIV</t>
  </si>
  <si>
    <t>OUTSIDE_CD</t>
  </si>
  <si>
    <t>OUTSIDE_DATE</t>
  </si>
  <si>
    <t>OUTSIDE_SUM</t>
  </si>
  <si>
    <t>REQUEST_NO</t>
  </si>
  <si>
    <t>VARCHAR2</t>
    <phoneticPr fontId="3"/>
  </si>
  <si>
    <t>DATE</t>
    <phoneticPr fontId="3"/>
  </si>
  <si>
    <t>NUMBER</t>
    <phoneticPr fontId="3"/>
  </si>
  <si>
    <t>規格頁名</t>
  </si>
  <si>
    <t>規格頁名</t>
    <rPh sb="0" eb="2">
      <t>キカク</t>
    </rPh>
    <rPh sb="2" eb="3">
      <t>ページ</t>
    </rPh>
    <rPh sb="3" eb="4">
      <t>メイ</t>
    </rPh>
    <phoneticPr fontId="3"/>
  </si>
  <si>
    <t>承認区分</t>
  </si>
  <si>
    <t>承認区分</t>
    <rPh sb="0" eb="2">
      <t>ショウニン</t>
    </rPh>
    <rPh sb="2" eb="4">
      <t>クブン</t>
    </rPh>
    <phoneticPr fontId="3"/>
  </si>
  <si>
    <t>レコードの最終更新者CD（ログイン者CD）</t>
    <rPh sb="5" eb="7">
      <t>サイシュウ</t>
    </rPh>
    <rPh sb="7" eb="10">
      <t>コウシンシャ</t>
    </rPh>
    <rPh sb="17" eb="18">
      <t>シャ</t>
    </rPh>
    <phoneticPr fontId="3"/>
  </si>
  <si>
    <r>
      <t>0</t>
    </r>
    <r>
      <rPr>
        <sz val="9"/>
        <rFont val="ＭＳ ゴシック"/>
        <family val="3"/>
        <charset val="128"/>
      </rPr>
      <t>：有効データ、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：論理削除データを表す。</t>
    </r>
    <rPh sb="2" eb="4">
      <t>ユウコウ</t>
    </rPh>
    <rPh sb="10" eb="12">
      <t>ロンリ</t>
    </rPh>
    <rPh sb="12" eb="14">
      <t>サクジョ</t>
    </rPh>
    <rPh sb="18" eb="19">
      <t>アラワ</t>
    </rPh>
    <phoneticPr fontId="3"/>
  </si>
  <si>
    <r>
      <t>デバッグ用ログの出力有無。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4" eb="5">
      <t>ヨウ</t>
    </rPh>
    <rPh sb="8" eb="10">
      <t>シュツリョク</t>
    </rPh>
    <rPh sb="10" eb="12">
      <t>ウム</t>
    </rPh>
    <phoneticPr fontId="5"/>
  </si>
  <si>
    <r>
      <t>情報用ログの出力有無。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ジョウホウヨウ</t>
    </rPh>
    <rPh sb="6" eb="8">
      <t>シュツリョク</t>
    </rPh>
    <rPh sb="8" eb="10">
      <t>ウム</t>
    </rPh>
    <phoneticPr fontId="5"/>
  </si>
  <si>
    <t>システムにログインしたPCのIPアドレス</t>
    <phoneticPr fontId="3"/>
  </si>
  <si>
    <r>
      <t>システムにログインした</t>
    </r>
    <r>
      <rPr>
        <sz val="9"/>
        <rFont val="Arial"/>
        <family val="2"/>
      </rPr>
      <t>PC</t>
    </r>
    <r>
      <rPr>
        <sz val="9"/>
        <rFont val="ＭＳ Ｐゴシック"/>
        <family val="3"/>
        <charset val="128"/>
      </rPr>
      <t>名</t>
    </r>
    <rPh sb="13" eb="14">
      <t>メイ</t>
    </rPh>
    <phoneticPr fontId="3"/>
  </si>
  <si>
    <r>
      <t>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3" eb="5">
      <t>ソウサ</t>
    </rPh>
    <rPh sb="8" eb="10">
      <t>シュツリョク</t>
    </rPh>
    <rPh sb="10" eb="12">
      <t>ウム</t>
    </rPh>
    <phoneticPr fontId="5"/>
  </si>
  <si>
    <t>2007/7/30</t>
    <phoneticPr fontId="3"/>
  </si>
  <si>
    <r>
      <t>致命的エラー操作ログの出力有無。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チメイテキ</t>
    </rPh>
    <rPh sb="6" eb="8">
      <t>ソウサ</t>
    </rPh>
    <rPh sb="11" eb="13">
      <t>シュツリョク</t>
    </rPh>
    <rPh sb="13" eb="15">
      <t>ウム</t>
    </rPh>
    <phoneticPr fontId="5"/>
  </si>
  <si>
    <r>
      <t>警告操作ログの出力有無。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2">
      <t>ケイコク</t>
    </rPh>
    <rPh sb="2" eb="4">
      <t>ソウサ</t>
    </rPh>
    <rPh sb="7" eb="9">
      <t>シュツリョク</t>
    </rPh>
    <rPh sb="9" eb="11">
      <t>ウム</t>
    </rPh>
    <phoneticPr fontId="5"/>
  </si>
  <si>
    <t>2007/8/17</t>
    <phoneticPr fontId="3"/>
  </si>
  <si>
    <t>見積（一時）</t>
    <rPh sb="0" eb="2">
      <t>ミツモリ</t>
    </rPh>
    <rPh sb="3" eb="5">
      <t>イチジ</t>
    </rPh>
    <phoneticPr fontId="3"/>
  </si>
  <si>
    <t>IPアドレス</t>
    <phoneticPr fontId="3"/>
  </si>
  <si>
    <t>IP_ADDRESS</t>
    <phoneticPr fontId="3"/>
  </si>
  <si>
    <t>VARCHAR2</t>
    <phoneticPr fontId="3"/>
  </si>
  <si>
    <t>ESTIMATE_NO</t>
  </si>
  <si>
    <t>見積書発行日</t>
  </si>
  <si>
    <t>ESTIMATE_ISSUED_DATE</t>
  </si>
  <si>
    <t>得意先CD</t>
  </si>
  <si>
    <t>CUSTOMER_CD</t>
  </si>
  <si>
    <t>得意先名</t>
  </si>
  <si>
    <t>CUSTOMER_NM</t>
  </si>
  <si>
    <t>合計見積額</t>
  </si>
  <si>
    <t>TOTAL_ESTIMATE</t>
  </si>
  <si>
    <t>担当者名</t>
    <rPh sb="0" eb="3">
      <t>タントウシャ</t>
    </rPh>
    <rPh sb="3" eb="4">
      <t>メイ</t>
    </rPh>
    <phoneticPr fontId="3"/>
  </si>
  <si>
    <t>題名(全角)</t>
  </si>
  <si>
    <t>TITLE_KJ</t>
  </si>
  <si>
    <t>号数(全角)</t>
  </si>
  <si>
    <t>VOLUME_KJ</t>
  </si>
  <si>
    <t>規格</t>
    <rPh sb="0" eb="2">
      <t>キカク</t>
    </rPh>
    <phoneticPr fontId="3"/>
  </si>
  <si>
    <t>有効期限</t>
  </si>
  <si>
    <t>EXPIRATION_DATE</t>
  </si>
  <si>
    <t>課税区分</t>
  </si>
  <si>
    <t>TAXATION_DIV</t>
  </si>
  <si>
    <t>税区分</t>
  </si>
  <si>
    <t>TAX_DIV</t>
  </si>
  <si>
    <t>四捨五入区分</t>
  </si>
  <si>
    <t>ROUND_DIV</t>
  </si>
  <si>
    <t>消費税率</t>
  </si>
  <si>
    <t>TAX_RATE</t>
  </si>
  <si>
    <t>5,2</t>
  </si>
  <si>
    <t>見積詳細（一時）</t>
    <rPh sb="0" eb="2">
      <t>ミツモリ</t>
    </rPh>
    <rPh sb="2" eb="4">
      <t>ショウサイ</t>
    </rPh>
    <rPh sb="5" eb="7">
      <t>イチジ</t>
    </rPh>
    <phoneticPr fontId="3"/>
  </si>
  <si>
    <t>工程CD</t>
  </si>
  <si>
    <t>PROCESS_CD</t>
  </si>
  <si>
    <t>工程名称</t>
    <rPh sb="2" eb="4">
      <t>メイショウ</t>
    </rPh>
    <phoneticPr fontId="3"/>
  </si>
  <si>
    <t>工程順序</t>
    <rPh sb="0" eb="2">
      <t>コウテイ</t>
    </rPh>
    <rPh sb="2" eb="4">
      <t>ジュンジョ</t>
    </rPh>
    <phoneticPr fontId="3"/>
  </si>
  <si>
    <r>
      <t>PMT_ESTIMATE</t>
    </r>
    <r>
      <rPr>
        <sz val="9"/>
        <rFont val="ＭＳ ゴシック"/>
        <family val="3"/>
        <charset val="128"/>
      </rPr>
      <t xml:space="preserve">  (TMP_PRE_ESTIMATE)</t>
    </r>
    <phoneticPr fontId="3"/>
  </si>
  <si>
    <r>
      <t>PMT_ESTIMATE_FOLD</t>
    </r>
    <r>
      <rPr>
        <sz val="9"/>
        <rFont val="ＭＳ ゴシック"/>
        <family val="3"/>
        <charset val="128"/>
      </rPr>
      <t xml:space="preserve"> (TMP_PRE_ESTIMATE_FOLD)</t>
    </r>
    <phoneticPr fontId="3"/>
  </si>
  <si>
    <r>
      <t>PMT_ESTIMATE_DETAIL</t>
    </r>
    <r>
      <rPr>
        <sz val="9"/>
        <rFont val="ＭＳ ゴシック"/>
        <family val="3"/>
        <charset val="128"/>
      </rPr>
      <t xml:space="preserve">  (TMP_PRE_ESTIMATE_DETAIL)</t>
    </r>
    <phoneticPr fontId="3"/>
  </si>
  <si>
    <t>プレビュー用TMPテーブル（相違はIP_ADDRESSのみ）</t>
  </si>
  <si>
    <t>プレビュー用TMPテーブル（相違はIP_ADDRESSのみ）</t>
    <rPh sb="5" eb="6">
      <t>ヨウ</t>
    </rPh>
    <rPh sb="14" eb="16">
      <t>ソウイ</t>
    </rPh>
    <phoneticPr fontId="3"/>
  </si>
  <si>
    <t>0：開始、1:停止、2：再開、3：終了</t>
    <rPh sb="2" eb="4">
      <t>カイシ</t>
    </rPh>
    <rPh sb="7" eb="9">
      <t>テイシ</t>
    </rPh>
    <rPh sb="12" eb="14">
      <t>サイカイ</t>
    </rPh>
    <rPh sb="17" eb="19">
      <t>シュウリョウ</t>
    </rPh>
    <phoneticPr fontId="3"/>
  </si>
  <si>
    <t>合計消費税</t>
    <rPh sb="0" eb="2">
      <t>ゴウケイ</t>
    </rPh>
    <rPh sb="2" eb="5">
      <t>ショウヒゼイ</t>
    </rPh>
    <phoneticPr fontId="3"/>
  </si>
  <si>
    <t>TOTAL_TAX_AMOUNT</t>
    <phoneticPr fontId="3"/>
  </si>
  <si>
    <t>例）　４×４とか</t>
    <rPh sb="0" eb="1">
      <t>レイ</t>
    </rPh>
    <phoneticPr fontId="3"/>
  </si>
  <si>
    <t>ノンブル</t>
    <phoneticPr fontId="3"/>
  </si>
  <si>
    <t>NOMBRE_2</t>
  </si>
  <si>
    <t>NOMBRE_3</t>
  </si>
  <si>
    <t>NOMBRE_4</t>
  </si>
  <si>
    <t>NOMBRE_5</t>
  </si>
  <si>
    <t>NOMBRE_6</t>
  </si>
  <si>
    <t>NOMBRE_7</t>
  </si>
  <si>
    <t>NOMBRE_8</t>
  </si>
  <si>
    <t>NOMBRE_9</t>
  </si>
  <si>
    <t>NOMBRE_10</t>
  </si>
  <si>
    <t>修正内容をVARCHAR2(550)に変更</t>
    <rPh sb="19" eb="21">
      <t>ヘンコウ</t>
    </rPh>
    <phoneticPr fontId="7"/>
  </si>
  <si>
    <t>NOMBRE_11</t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</si>
  <si>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3"/>
  </si>
  <si>
    <t>ログイン日時</t>
    <rPh sb="4" eb="6">
      <t>ニチジ</t>
    </rPh>
    <phoneticPr fontId="3"/>
  </si>
  <si>
    <r>
      <t>P</t>
    </r>
    <r>
      <rPr>
        <sz val="9"/>
        <rFont val="ＭＳ ゴシック"/>
        <family val="3"/>
        <charset val="128"/>
      </rPr>
      <t>C名</t>
    </r>
    <rPh sb="2" eb="3">
      <t>メイ</t>
    </rPh>
    <phoneticPr fontId="3"/>
  </si>
  <si>
    <t>受注管理番号</t>
    <rPh sb="0" eb="2">
      <t>ジュチュウ</t>
    </rPh>
    <rPh sb="2" eb="4">
      <t>カンリ</t>
    </rPh>
    <rPh sb="4" eb="6">
      <t>バンゴウ</t>
    </rPh>
    <phoneticPr fontId="3"/>
  </si>
  <si>
    <t>社員CD</t>
    <rPh sb="0" eb="2">
      <t>シャイン</t>
    </rPh>
    <phoneticPr fontId="3"/>
  </si>
  <si>
    <t>PMM_APP</t>
    <phoneticPr fontId="3"/>
  </si>
  <si>
    <t>アプリケーション名称</t>
    <rPh sb="8" eb="10">
      <t>メイショウ</t>
    </rPh>
    <phoneticPr fontId="3"/>
  </si>
  <si>
    <t>表示グループ区分</t>
    <rPh sb="0" eb="2">
      <t>ヒョウジ</t>
    </rPh>
    <rPh sb="6" eb="8">
      <t>クブン</t>
    </rPh>
    <phoneticPr fontId="3"/>
  </si>
  <si>
    <t>メニュー表示区分</t>
    <rPh sb="4" eb="6">
      <t>ヒョウジ</t>
    </rPh>
    <rPh sb="6" eb="8">
      <t>クブン</t>
    </rPh>
    <phoneticPr fontId="3"/>
  </si>
  <si>
    <t>0:表示しない、1:表示する</t>
    <rPh sb="2" eb="4">
      <t>ヒョウジ</t>
    </rPh>
    <rPh sb="10" eb="12">
      <t>ヒョウジ</t>
    </rPh>
    <phoneticPr fontId="3"/>
  </si>
  <si>
    <t>2007/7/19</t>
    <phoneticPr fontId="3"/>
  </si>
  <si>
    <t>論理テーブル名称</t>
    <phoneticPr fontId="3"/>
  </si>
  <si>
    <t>テーブルＩＤ</t>
    <phoneticPr fontId="3"/>
  </si>
  <si>
    <t>PMT_LOGIN_CONTROL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</si>
  <si>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</si>
  <si>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</si>
  <si>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</si>
  <si>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</si>
  <si>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</si>
  <si>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</si>
  <si>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IPアドレス</t>
    <phoneticPr fontId="3"/>
  </si>
  <si>
    <r>
      <t>PMT_</t>
    </r>
    <r>
      <rPr>
        <sz val="9"/>
        <rFont val="ＭＳ ゴシック"/>
        <family val="3"/>
        <charset val="128"/>
      </rPr>
      <t>EXCLUSIVE</t>
    </r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</si>
  <si>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</si>
  <si>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</si>
  <si>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</si>
  <si>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</si>
  <si>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</si>
  <si>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</si>
  <si>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アプリケーションマスタ</t>
    <phoneticPr fontId="3"/>
  </si>
  <si>
    <t>システムID</t>
    <phoneticPr fontId="7"/>
  </si>
  <si>
    <t>アプリケーションID</t>
    <phoneticPr fontId="3"/>
  </si>
  <si>
    <t>2</t>
    <phoneticPr fontId="3"/>
  </si>
  <si>
    <t>01：進捗管理</t>
    <rPh sb="3" eb="5">
      <t>シンチョク</t>
    </rPh>
    <rPh sb="5" eb="7">
      <t>カンリ</t>
    </rPh>
    <phoneticPr fontId="3"/>
  </si>
  <si>
    <r>
      <t>決定登録者部門</t>
    </r>
    <r>
      <rPr>
        <sz val="9"/>
        <rFont val="Arial"/>
        <family val="2"/>
      </rPr>
      <t>CD</t>
    </r>
    <rPh sb="0" eb="2">
      <t>ケッテイ</t>
    </rPh>
    <phoneticPr fontId="3"/>
  </si>
  <si>
    <r>
      <t>決定登録者</t>
    </r>
    <r>
      <rPr>
        <sz val="9"/>
        <rFont val="Arial"/>
        <family val="2"/>
      </rPr>
      <t>CD</t>
    </r>
    <rPh sb="0" eb="2">
      <t>ケッテイ</t>
    </rPh>
    <rPh sb="2" eb="5">
      <t>トウロクシャ</t>
    </rPh>
    <phoneticPr fontId="3"/>
  </si>
  <si>
    <t>合計原価</t>
    <rPh sb="0" eb="2">
      <t>ゴウケイ</t>
    </rPh>
    <rPh sb="2" eb="4">
      <t>ゲンカ</t>
    </rPh>
    <phoneticPr fontId="3"/>
  </si>
  <si>
    <t>CENTER転送準備可否</t>
    <rPh sb="6" eb="8">
      <t>テンソウ</t>
    </rPh>
    <rPh sb="8" eb="10">
      <t>ジュンビ</t>
    </rPh>
    <rPh sb="10" eb="12">
      <t>カヒ</t>
    </rPh>
    <phoneticPr fontId="3"/>
  </si>
  <si>
    <t>会計連動日時</t>
    <rPh sb="0" eb="2">
      <t>カイケイ</t>
    </rPh>
    <rPh sb="2" eb="4">
      <t>レンドウ</t>
    </rPh>
    <rPh sb="4" eb="6">
      <t>ニチジ</t>
    </rPh>
    <phoneticPr fontId="3"/>
  </si>
  <si>
    <t>2007/12/10</t>
    <phoneticPr fontId="3"/>
  </si>
  <si>
    <t>2007/12/10</t>
    <phoneticPr fontId="4"/>
  </si>
  <si>
    <t>2007/12/10</t>
    <phoneticPr fontId="4"/>
  </si>
  <si>
    <t>仕様</t>
    <rPh sb="0" eb="2">
      <t>シヨウ</t>
    </rPh>
    <phoneticPr fontId="3"/>
  </si>
  <si>
    <r>
      <t>パスワードとして許す文字列のレベルを設定。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数字のみ可、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英数字混在、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大文字小文字混在</t>
    </r>
    <rPh sb="8" eb="9">
      <t>ユル</t>
    </rPh>
    <rPh sb="10" eb="13">
      <t>モジレツ</t>
    </rPh>
    <rPh sb="18" eb="20">
      <t>セッテイ</t>
    </rPh>
    <rPh sb="23" eb="25">
      <t>スウジ</t>
    </rPh>
    <rPh sb="27" eb="28">
      <t>カ</t>
    </rPh>
    <rPh sb="31" eb="34">
      <t>エイスウジ</t>
    </rPh>
    <rPh sb="34" eb="36">
      <t>コンザイ</t>
    </rPh>
    <rPh sb="39" eb="42">
      <t>オオモジ</t>
    </rPh>
    <rPh sb="42" eb="45">
      <t>コモジ</t>
    </rPh>
    <rPh sb="45" eb="47">
      <t>コンザイ</t>
    </rPh>
    <phoneticPr fontId="5"/>
  </si>
  <si>
    <t>パスワード変更が必要となる期間を設定。日単位</t>
    <rPh sb="5" eb="7">
      <t>ヘンコウ</t>
    </rPh>
    <rPh sb="8" eb="10">
      <t>ヒツヨウ</t>
    </rPh>
    <rPh sb="13" eb="15">
      <t>キカン</t>
    </rPh>
    <rPh sb="16" eb="18">
      <t>セッテイ</t>
    </rPh>
    <rPh sb="19" eb="22">
      <t>ヒタンイ</t>
    </rPh>
    <phoneticPr fontId="5"/>
  </si>
  <si>
    <t>表示に関し、グルーピングを行う場合に使用</t>
    <rPh sb="0" eb="2">
      <t>ヒョウジ</t>
    </rPh>
    <rPh sb="3" eb="4">
      <t>カン</t>
    </rPh>
    <rPh sb="13" eb="14">
      <t>オコナ</t>
    </rPh>
    <rPh sb="15" eb="17">
      <t>バアイ</t>
    </rPh>
    <rPh sb="18" eb="20">
      <t>シヨウ</t>
    </rPh>
    <phoneticPr fontId="3"/>
  </si>
  <si>
    <t>ログインしたプログラム名を</t>
    <rPh sb="11" eb="12">
      <t>メイ</t>
    </rPh>
    <phoneticPr fontId="3"/>
  </si>
  <si>
    <r>
      <t>CD</t>
    </r>
    <r>
      <rPr>
        <sz val="9"/>
        <rFont val="ＭＳ Ｐゴシック"/>
        <family val="3"/>
        <charset val="128"/>
      </rPr>
      <t>名称</t>
    </r>
    <rPh sb="2" eb="4">
      <t>メイショウ</t>
    </rPh>
    <phoneticPr fontId="3"/>
  </si>
  <si>
    <r>
      <t>0</t>
    </r>
    <r>
      <rPr>
        <sz val="9"/>
        <rFont val="ＭＳ ゴシック"/>
        <family val="3"/>
        <charset val="128"/>
      </rPr>
      <t>：一度も流量されていない責了情報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：既に流用された責了情報</t>
    </r>
    <rPh sb="2" eb="4">
      <t>イチド</t>
    </rPh>
    <rPh sb="5" eb="7">
      <t>リュウリョウ</t>
    </rPh>
    <rPh sb="13" eb="14">
      <t>セキ</t>
    </rPh>
    <rPh sb="14" eb="15">
      <t>リョウ</t>
    </rPh>
    <rPh sb="15" eb="17">
      <t>ジョウホウ</t>
    </rPh>
    <rPh sb="20" eb="21">
      <t>スデ</t>
    </rPh>
    <rPh sb="22" eb="24">
      <t>リュウヨウ</t>
    </rPh>
    <rPh sb="27" eb="28">
      <t>セキ</t>
    </rPh>
    <rPh sb="28" eb="29">
      <t>リョウ</t>
    </rPh>
    <rPh sb="29" eb="31">
      <t>ジョウホウ</t>
    </rPh>
    <phoneticPr fontId="3"/>
  </si>
  <si>
    <t>無操作状態が続いた場合、自動的にログアウトとなる時間を設定（秒単位）</t>
    <rPh sb="0" eb="1">
      <t>ム</t>
    </rPh>
    <rPh sb="1" eb="3">
      <t>ソウサ</t>
    </rPh>
    <rPh sb="3" eb="5">
      <t>ジョウタイ</t>
    </rPh>
    <rPh sb="6" eb="7">
      <t>ツヅ</t>
    </rPh>
    <rPh sb="9" eb="11">
      <t>バアイ</t>
    </rPh>
    <rPh sb="12" eb="15">
      <t>ジドウテキ</t>
    </rPh>
    <rPh sb="24" eb="26">
      <t>ジカン</t>
    </rPh>
    <rPh sb="27" eb="29">
      <t>セッテイ</t>
    </rPh>
    <rPh sb="30" eb="31">
      <t>ビョウ</t>
    </rPh>
    <rPh sb="31" eb="33">
      <t>タンイ</t>
    </rPh>
    <phoneticPr fontId="5"/>
  </si>
  <si>
    <t>レコードの新規登録者CD</t>
    <rPh sb="5" eb="7">
      <t>シンキ</t>
    </rPh>
    <rPh sb="7" eb="9">
      <t>トウロク</t>
    </rPh>
    <rPh sb="9" eb="10">
      <t>シャ</t>
    </rPh>
    <phoneticPr fontId="3"/>
  </si>
  <si>
    <t>DEFORM_DIV</t>
    <phoneticPr fontId="3"/>
  </si>
  <si>
    <t>レコードの新規登録者の部門CD</t>
    <rPh sb="5" eb="7">
      <t>シンキ</t>
    </rPh>
    <rPh sb="7" eb="9">
      <t>トウロク</t>
    </rPh>
    <rPh sb="9" eb="10">
      <t>シャ</t>
    </rPh>
    <rPh sb="11" eb="13">
      <t>ブモン</t>
    </rPh>
    <phoneticPr fontId="3"/>
  </si>
  <si>
    <r>
      <t>出校確認</t>
    </r>
    <r>
      <rPr>
        <sz val="9"/>
        <rFont val="Arial"/>
        <family val="2"/>
      </rPr>
      <t>1</t>
    </r>
    <rPh sb="2" eb="4">
      <t>カクニン</t>
    </rPh>
    <phoneticPr fontId="3"/>
  </si>
  <si>
    <t>ﾁｪｯｸ</t>
    <phoneticPr fontId="3"/>
  </si>
  <si>
    <t>PROOF_CHK1</t>
    <phoneticPr fontId="3"/>
  </si>
  <si>
    <t>出校確認用エリア　チェック</t>
    <phoneticPr fontId="3"/>
  </si>
  <si>
    <t>PROOF_CHK_DATE1</t>
    <phoneticPr fontId="3"/>
  </si>
  <si>
    <r>
      <t>出校確認</t>
    </r>
    <r>
      <rPr>
        <sz val="9"/>
        <rFont val="Arial"/>
        <family val="2"/>
      </rPr>
      <t>2</t>
    </r>
    <rPh sb="2" eb="4">
      <t>カクニン</t>
    </rPh>
    <phoneticPr fontId="3"/>
  </si>
  <si>
    <t>印刷・製版区分</t>
  </si>
  <si>
    <t>印刷・製版区分</t>
    <rPh sb="0" eb="2">
      <t>インサツ</t>
    </rPh>
    <rPh sb="3" eb="5">
      <t>セイハン</t>
    </rPh>
    <rPh sb="5" eb="7">
      <t>クブン</t>
    </rPh>
    <phoneticPr fontId="2"/>
  </si>
  <si>
    <t>選択状態</t>
  </si>
  <si>
    <t>選択状態</t>
    <rPh sb="0" eb="2">
      <t>センタク</t>
    </rPh>
    <rPh sb="2" eb="4">
      <t>ジョウタイ</t>
    </rPh>
    <phoneticPr fontId="3"/>
  </si>
  <si>
    <t>SELECT_STATUS</t>
  </si>
  <si>
    <t>VARCHAR2</t>
    <phoneticPr fontId="3"/>
  </si>
  <si>
    <r>
      <t>PMT_</t>
    </r>
    <r>
      <rPr>
        <sz val="9"/>
        <rFont val="ＭＳ ゴシック"/>
        <family val="3"/>
        <charset val="128"/>
      </rPr>
      <t>PLATE_PRINT</t>
    </r>
    <phoneticPr fontId="3"/>
  </si>
  <si>
    <t>PLATE_PRINT_DIV</t>
    <phoneticPr fontId="3"/>
  </si>
  <si>
    <t>PROOF_CHK2</t>
    <phoneticPr fontId="3"/>
  </si>
  <si>
    <t>PROOF_CHK_DATE2</t>
    <phoneticPr fontId="3"/>
  </si>
  <si>
    <t>合計消費税額</t>
    <rPh sb="0" eb="2">
      <t>ゴウケイ</t>
    </rPh>
    <rPh sb="2" eb="5">
      <t>ショウヒゼイ</t>
    </rPh>
    <rPh sb="5" eb="6">
      <t>ガク</t>
    </rPh>
    <phoneticPr fontId="3"/>
  </si>
  <si>
    <r>
      <t>最終更新者</t>
    </r>
    <r>
      <rPr>
        <sz val="9"/>
        <rFont val="Arial"/>
        <family val="2"/>
      </rPr>
      <t>CD</t>
    </r>
    <phoneticPr fontId="3"/>
  </si>
  <si>
    <t>LAST_USER_CD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</si>
  <si>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phoneticPr fontId="3"/>
  </si>
  <si>
    <t>LAST_USER_CD_SALES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</si>
  <si>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phoneticPr fontId="3"/>
  </si>
  <si>
    <t>LAST_USER_CD_PC</t>
    <phoneticPr fontId="3"/>
  </si>
  <si>
    <r>
      <t>最終更新者部門</t>
    </r>
    <r>
      <rPr>
        <sz val="9"/>
        <rFont val="Arial"/>
        <family val="2"/>
      </rPr>
      <t>CD</t>
    </r>
    <phoneticPr fontId="3"/>
  </si>
  <si>
    <t>LAST_DEPT_CD</t>
    <phoneticPr fontId="3"/>
  </si>
  <si>
    <t>社内念校</t>
    <phoneticPr fontId="3"/>
  </si>
  <si>
    <t>NENKO_STATUS</t>
    <phoneticPr fontId="3"/>
  </si>
  <si>
    <t>社内念校</t>
    <phoneticPr fontId="3"/>
  </si>
  <si>
    <t>社内念校</t>
    <phoneticPr fontId="3"/>
  </si>
  <si>
    <t>社内念校</t>
    <phoneticPr fontId="3"/>
  </si>
  <si>
    <t>社内念校</t>
    <phoneticPr fontId="3"/>
  </si>
  <si>
    <t>用紙名</t>
    <rPh sb="0" eb="3">
      <t>ヨウシメイ</t>
    </rPh>
    <phoneticPr fontId="3"/>
  </si>
  <si>
    <r>
      <t>プログラム</t>
    </r>
    <r>
      <rPr>
        <sz val="9"/>
        <rFont val="ＭＳ ゴシック"/>
        <family val="3"/>
        <charset val="128"/>
      </rPr>
      <t>名</t>
    </r>
    <rPh sb="5" eb="6">
      <t>メイ</t>
    </rPh>
    <phoneticPr fontId="3"/>
  </si>
  <si>
    <t>プログラム名</t>
    <rPh sb="5" eb="6">
      <t>メイ</t>
    </rPh>
    <phoneticPr fontId="3"/>
  </si>
  <si>
    <t>No</t>
    <phoneticPr fontId="3"/>
  </si>
  <si>
    <t>NOMBRE_12</t>
  </si>
  <si>
    <t>NOMBRE_13</t>
  </si>
  <si>
    <t>NOMBRE_14</t>
  </si>
  <si>
    <t>NOMBRE_15</t>
  </si>
  <si>
    <t>NOMBRE_16</t>
  </si>
  <si>
    <t>NOMBRE_17</t>
  </si>
  <si>
    <t>NOMBRE_18</t>
  </si>
  <si>
    <t>NOMBRE_19</t>
  </si>
  <si>
    <t>NOMBRE_20</t>
  </si>
  <si>
    <t>NOMBRE_21</t>
  </si>
  <si>
    <t>NOMBRE_22</t>
  </si>
  <si>
    <t>NOMBRE_23</t>
  </si>
  <si>
    <t>NOMBRE_24</t>
  </si>
  <si>
    <t>NOMBRE_25</t>
  </si>
  <si>
    <t>NOMBRE_26</t>
  </si>
  <si>
    <t>プレビュー時</t>
    <rPh sb="5" eb="6">
      <t>ジ</t>
    </rPh>
    <phoneticPr fontId="3"/>
  </si>
  <si>
    <t>見積情報</t>
    <rPh sb="0" eb="2">
      <t>ミツ</t>
    </rPh>
    <rPh sb="2" eb="4">
      <t>ジョウホウ</t>
    </rPh>
    <phoneticPr fontId="3"/>
  </si>
  <si>
    <t>見積情報.ASSIGN_USER_CDでJOIN</t>
    <rPh sb="0" eb="2">
      <t>ミツ</t>
    </rPh>
    <rPh sb="2" eb="4">
      <t>ジョウホウ</t>
    </rPh>
    <phoneticPr fontId="3"/>
  </si>
  <si>
    <t>見積情報の規格２</t>
    <rPh sb="0" eb="2">
      <t>ミツ</t>
    </rPh>
    <rPh sb="2" eb="4">
      <t>ジョウホウ</t>
    </rPh>
    <rPh sb="5" eb="7">
      <t>キカク</t>
    </rPh>
    <phoneticPr fontId="3"/>
  </si>
  <si>
    <t>０:未、１：済み</t>
    <rPh sb="2" eb="3">
      <t>ミ</t>
    </rPh>
    <rPh sb="6" eb="7">
      <t>ス</t>
    </rPh>
    <phoneticPr fontId="3"/>
  </si>
  <si>
    <t>ESTIMATE_APPROVE_DIV</t>
  </si>
  <si>
    <t>０:未をセット</t>
    <rPh sb="2" eb="3">
      <t>ミ</t>
    </rPh>
    <phoneticPr fontId="3"/>
  </si>
  <si>
    <t>新規は'0000000000'、
修正は画面</t>
    <rPh sb="0" eb="2">
      <t>シンキ</t>
    </rPh>
    <rPh sb="17" eb="19">
      <t>シュウセイ</t>
    </rPh>
    <rPh sb="20" eb="22">
      <t>ガメン</t>
    </rPh>
    <phoneticPr fontId="3"/>
  </si>
  <si>
    <t>画面</t>
    <rPh sb="0" eb="2">
      <t>ガメン</t>
    </rPh>
    <phoneticPr fontId="3"/>
  </si>
  <si>
    <t>画面のヘッダ</t>
    <rPh sb="0" eb="2">
      <t>ガメン</t>
    </rPh>
    <phoneticPr fontId="3"/>
  </si>
  <si>
    <t>見積もり詳細</t>
  </si>
  <si>
    <t>見積もり詳細</t>
    <rPh sb="0" eb="2">
      <t>ミツ</t>
    </rPh>
    <rPh sb="4" eb="6">
      <t>ショウサイ</t>
    </rPh>
    <phoneticPr fontId="3"/>
  </si>
  <si>
    <t>NOMBRE_27</t>
  </si>
  <si>
    <t>NOMBRE_28</t>
  </si>
  <si>
    <t>NOMBRE_29</t>
  </si>
  <si>
    <t>NOMBRE_30</t>
  </si>
  <si>
    <t>NOMBRE_31</t>
  </si>
  <si>
    <t>NOMBRE_32</t>
  </si>
  <si>
    <t>NOMBRE_33</t>
  </si>
  <si>
    <t>NOMBRE_34</t>
  </si>
  <si>
    <t>１．論理設計</t>
    <rPh sb="2" eb="4">
      <t>ロンリ</t>
    </rPh>
    <rPh sb="4" eb="6">
      <t>セッケイ</t>
    </rPh>
    <phoneticPr fontId="4"/>
  </si>
  <si>
    <t>改訂者</t>
    <rPh sb="0" eb="2">
      <t>カイテイ</t>
    </rPh>
    <rPh sb="2" eb="3">
      <t>シャ</t>
    </rPh>
    <phoneticPr fontId="4"/>
  </si>
  <si>
    <t>改定日</t>
    <rPh sb="0" eb="3">
      <t>カイテイビ</t>
    </rPh>
    <phoneticPr fontId="4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</si>
  <si>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</si>
  <si>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</si>
  <si>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</si>
  <si>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t>レコードサイズ(Byte)</t>
  </si>
  <si>
    <t>バックアップ有無</t>
  </si>
  <si>
    <t>データ量(Record)</t>
  </si>
  <si>
    <t>保管期間</t>
  </si>
  <si>
    <t>テーブルサイズ</t>
  </si>
  <si>
    <t>MB</t>
  </si>
  <si>
    <t>保管レベル</t>
  </si>
  <si>
    <t>No</t>
  </si>
  <si>
    <t>フィールド名称</t>
  </si>
  <si>
    <t>フィールドID</t>
  </si>
  <si>
    <t>データ型</t>
  </si>
  <si>
    <t>LEN</t>
  </si>
  <si>
    <t>P</t>
  </si>
  <si>
    <t>F</t>
  </si>
  <si>
    <t>NULL</t>
  </si>
  <si>
    <t>内容説明</t>
  </si>
  <si>
    <t>VARCHAR2</t>
  </si>
  <si>
    <t>NOT NULL</t>
  </si>
  <si>
    <t>登録日時</t>
    <rPh sb="0" eb="2">
      <t>トウロク</t>
    </rPh>
    <rPh sb="2" eb="4">
      <t>ニチジ</t>
    </rPh>
    <phoneticPr fontId="3"/>
  </si>
  <si>
    <t>FIRST_DATE</t>
    <phoneticPr fontId="3"/>
  </si>
  <si>
    <r>
      <t>D</t>
    </r>
    <r>
      <rPr>
        <sz val="9"/>
        <rFont val="ＭＳ ゴシック"/>
        <family val="3"/>
        <charset val="128"/>
      </rPr>
      <t>ATE</t>
    </r>
    <phoneticPr fontId="3"/>
  </si>
  <si>
    <t>排他用一時情報のPKを変更、登録日時を追加</t>
    <rPh sb="0" eb="2">
      <t>ハイタ</t>
    </rPh>
    <rPh sb="2" eb="3">
      <t>ヨウ</t>
    </rPh>
    <rPh sb="3" eb="5">
      <t>イチジ</t>
    </rPh>
    <rPh sb="5" eb="7">
      <t>ジョウホウ</t>
    </rPh>
    <rPh sb="11" eb="13">
      <t>ヘンコウ</t>
    </rPh>
    <rPh sb="14" eb="16">
      <t>トウロク</t>
    </rPh>
    <rPh sb="16" eb="18">
      <t>ニチジ</t>
    </rPh>
    <rPh sb="19" eb="21">
      <t>ツイカ</t>
    </rPh>
    <phoneticPr fontId="7"/>
  </si>
  <si>
    <t>USERS</t>
    <phoneticPr fontId="6"/>
  </si>
  <si>
    <r>
      <t>K</t>
    </r>
    <r>
      <rPr>
        <sz val="9"/>
        <rFont val="ＭＳ ゴシック"/>
        <family val="3"/>
        <charset val="128"/>
      </rPr>
      <t>B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</si>
  <si>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</si>
  <si>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SCM_WARNING_SALES</t>
    <phoneticPr fontId="3"/>
  </si>
  <si>
    <t>利用者マスタ</t>
    <rPh sb="0" eb="3">
      <t>リヨウシャ</t>
    </rPh>
    <phoneticPr fontId="4"/>
  </si>
  <si>
    <t>利用者利用権マスタ</t>
    <rPh sb="0" eb="3">
      <t>リヨウシャ</t>
    </rPh>
    <rPh sb="3" eb="6">
      <t>リヨウケン</t>
    </rPh>
    <phoneticPr fontId="4"/>
  </si>
  <si>
    <t>利用権マスタ</t>
    <rPh sb="0" eb="3">
      <t>リヨウケン</t>
    </rPh>
    <phoneticPr fontId="4"/>
  </si>
  <si>
    <t>サブシステム名称マスタ</t>
    <rPh sb="6" eb="8">
      <t>メイショウ</t>
    </rPh>
    <phoneticPr fontId="4"/>
  </si>
  <si>
    <t>利用権名称マスタ</t>
    <rPh sb="0" eb="3">
      <t>リヨウケン</t>
    </rPh>
    <rPh sb="3" eb="5">
      <t>メイショウ</t>
    </rPh>
    <phoneticPr fontId="4"/>
  </si>
  <si>
    <t>アプリケーション名称マスタ</t>
    <rPh sb="8" eb="10">
      <t>メイショウ</t>
    </rPh>
    <phoneticPr fontId="4"/>
  </si>
  <si>
    <t>拠点FAX情報</t>
    <rPh sb="0" eb="2">
      <t>キョテン</t>
    </rPh>
    <rPh sb="5" eb="7">
      <t>ジョウホウ</t>
    </rPh>
    <phoneticPr fontId="4"/>
  </si>
  <si>
    <t>定型文マスタ</t>
    <rPh sb="0" eb="2">
      <t>テイケイ</t>
    </rPh>
    <rPh sb="2" eb="3">
      <t>ブン</t>
    </rPh>
    <phoneticPr fontId="4"/>
  </si>
  <si>
    <t>要注意セールスマンマスタ</t>
    <rPh sb="0" eb="3">
      <t>ヨウチュウイ</t>
    </rPh>
    <phoneticPr fontId="4"/>
  </si>
  <si>
    <t>姓読替えマスタ</t>
    <rPh sb="0" eb="1">
      <t>セイ</t>
    </rPh>
    <rPh sb="1" eb="3">
      <t>ヨミカ</t>
    </rPh>
    <phoneticPr fontId="4"/>
  </si>
  <si>
    <t>名読替えマスタ</t>
    <rPh sb="0" eb="1">
      <t>メイ</t>
    </rPh>
    <rPh sb="1" eb="2">
      <t>ヨ</t>
    </rPh>
    <rPh sb="2" eb="3">
      <t>カ</t>
    </rPh>
    <phoneticPr fontId="4"/>
  </si>
  <si>
    <t>外国人マスタ</t>
    <rPh sb="0" eb="2">
      <t>ガイコク</t>
    </rPh>
    <rPh sb="2" eb="3">
      <t>ジン</t>
    </rPh>
    <phoneticPr fontId="4"/>
  </si>
  <si>
    <t>実績目標マスタ</t>
    <rPh sb="0" eb="2">
      <t>ジッセキ</t>
    </rPh>
    <rPh sb="2" eb="4">
      <t>モクヒョウ</t>
    </rPh>
    <phoneticPr fontId="4"/>
  </si>
  <si>
    <t>ログイン画面</t>
    <rPh sb="4" eb="6">
      <t>ガメン</t>
    </rPh>
    <phoneticPr fontId="7"/>
  </si>
  <si>
    <t>メニュー画面</t>
    <rPh sb="4" eb="6">
      <t>ガメン</t>
    </rPh>
    <phoneticPr fontId="7"/>
  </si>
  <si>
    <t>申込確認画面</t>
    <rPh sb="0" eb="2">
      <t>モウシコミ</t>
    </rPh>
    <rPh sb="2" eb="4">
      <t>カクニン</t>
    </rPh>
    <rPh sb="4" eb="6">
      <t>ガメン</t>
    </rPh>
    <phoneticPr fontId="7"/>
  </si>
  <si>
    <t>複写画面</t>
    <rPh sb="0" eb="2">
      <t>フクシャ</t>
    </rPh>
    <rPh sb="2" eb="4">
      <t>ガメン</t>
    </rPh>
    <phoneticPr fontId="7"/>
  </si>
  <si>
    <t>工場CD</t>
    <rPh sb="0" eb="2">
      <t>コウジョウ</t>
    </rPh>
    <phoneticPr fontId="2"/>
  </si>
  <si>
    <t>仕上形状CD</t>
    <rPh sb="0" eb="2">
      <t>シアゲ</t>
    </rPh>
    <rPh sb="2" eb="4">
      <t>ケイジョウ</t>
    </rPh>
    <phoneticPr fontId="2"/>
  </si>
  <si>
    <t>頁数</t>
    <rPh sb="0" eb="1">
      <t>ページ</t>
    </rPh>
    <rPh sb="1" eb="2">
      <t>カズ</t>
    </rPh>
    <phoneticPr fontId="3"/>
  </si>
  <si>
    <t>面付数</t>
    <rPh sb="0" eb="1">
      <t>メン</t>
    </rPh>
    <rPh sb="1" eb="2">
      <t>ヅケ</t>
    </rPh>
    <rPh sb="2" eb="3">
      <t>カズ</t>
    </rPh>
    <phoneticPr fontId="3"/>
  </si>
  <si>
    <t>半裁通係数</t>
    <rPh sb="0" eb="2">
      <t>ハンサイ</t>
    </rPh>
    <rPh sb="2" eb="3">
      <t>ツウ</t>
    </rPh>
    <rPh sb="3" eb="5">
      <t>ケイスウ</t>
    </rPh>
    <phoneticPr fontId="3"/>
  </si>
  <si>
    <t>工場CD</t>
    <rPh sb="0" eb="2">
      <t>コウジョウ</t>
    </rPh>
    <phoneticPr fontId="3"/>
  </si>
  <si>
    <t>FACTORY_CD</t>
    <phoneticPr fontId="3"/>
  </si>
  <si>
    <t>上り部数（分</t>
  </si>
  <si>
    <t>上り部数（分</t>
    <rPh sb="5" eb="6">
      <t>フン</t>
    </rPh>
    <phoneticPr fontId="3"/>
  </si>
  <si>
    <t>２段出し部数（分</t>
  </si>
  <si>
    <t>２段出し部数（分</t>
    <rPh sb="4" eb="6">
      <t>ブスウ</t>
    </rPh>
    <rPh sb="7" eb="8">
      <t>フン</t>
    </rPh>
    <phoneticPr fontId="3"/>
  </si>
  <si>
    <t>半裁通係数</t>
    <rPh sb="0" eb="1">
      <t>ハン</t>
    </rPh>
    <rPh sb="1" eb="2">
      <t>サイ</t>
    </rPh>
    <rPh sb="2" eb="3">
      <t>トオ</t>
    </rPh>
    <rPh sb="3" eb="5">
      <t>ケイスウ</t>
    </rPh>
    <phoneticPr fontId="3"/>
  </si>
  <si>
    <t>MIN_TWO_NUM</t>
    <phoneticPr fontId="3"/>
  </si>
  <si>
    <t>HANSAIKEISUU</t>
    <phoneticPr fontId="3"/>
  </si>
  <si>
    <t>7,2</t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</si>
  <si>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</si>
  <si>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取引先名かな</t>
    <rPh sb="0" eb="2">
      <t>トリヒキ</t>
    </rPh>
    <rPh sb="2" eb="3">
      <t>サキ</t>
    </rPh>
    <rPh sb="3" eb="4">
      <t>メイ</t>
    </rPh>
    <phoneticPr fontId="3"/>
  </si>
  <si>
    <t>郵便番号</t>
    <rPh sb="0" eb="2">
      <t>ユウビン</t>
    </rPh>
    <rPh sb="2" eb="4">
      <t>バンゴウ</t>
    </rPh>
    <phoneticPr fontId="3"/>
  </si>
  <si>
    <t>住所</t>
    <rPh sb="0" eb="2">
      <t>ジュウショ</t>
    </rPh>
    <phoneticPr fontId="3"/>
  </si>
  <si>
    <t>電話番号</t>
    <rPh sb="0" eb="2">
      <t>デンワ</t>
    </rPh>
    <rPh sb="2" eb="4">
      <t>バンゴウ</t>
    </rPh>
    <phoneticPr fontId="3"/>
  </si>
  <si>
    <r>
      <t>C</t>
    </r>
    <r>
      <rPr>
        <sz val="9"/>
        <rFont val="ＭＳ ゴシック"/>
        <family val="3"/>
        <charset val="128"/>
      </rPr>
      <t>LIENT_NAME</t>
    </r>
    <phoneticPr fontId="3"/>
  </si>
  <si>
    <r>
      <t>C</t>
    </r>
    <r>
      <rPr>
        <sz val="9"/>
        <rFont val="ＭＳ ゴシック"/>
        <family val="3"/>
        <charset val="128"/>
      </rPr>
      <t>LIENT_NAMEKANA</t>
    </r>
    <phoneticPr fontId="3"/>
  </si>
  <si>
    <r>
      <t>Z</t>
    </r>
    <r>
      <rPr>
        <sz val="9"/>
        <rFont val="ＭＳ ゴシック"/>
        <family val="3"/>
        <charset val="128"/>
      </rPr>
      <t>IP_CODE</t>
    </r>
    <phoneticPr fontId="3"/>
  </si>
  <si>
    <r>
      <t>A</t>
    </r>
    <r>
      <rPr>
        <sz val="9"/>
        <rFont val="ＭＳ ゴシック"/>
        <family val="3"/>
        <charset val="128"/>
      </rPr>
      <t>DDRESS</t>
    </r>
    <phoneticPr fontId="3"/>
  </si>
  <si>
    <r>
      <t>T</t>
    </r>
    <r>
      <rPr>
        <sz val="9"/>
        <rFont val="ＭＳ ゴシック"/>
        <family val="3"/>
        <charset val="128"/>
      </rPr>
      <t>EL</t>
    </r>
    <phoneticPr fontId="3"/>
  </si>
  <si>
    <t>IP_ADDRESS</t>
  </si>
  <si>
    <t>規格名</t>
    <rPh sb="0" eb="2">
      <t>キカク</t>
    </rPh>
    <rPh sb="2" eb="3">
      <t>メイ</t>
    </rPh>
    <phoneticPr fontId="3"/>
  </si>
  <si>
    <t>摘要CD</t>
    <rPh sb="0" eb="2">
      <t>テキヨウ</t>
    </rPh>
    <phoneticPr fontId="3"/>
  </si>
  <si>
    <t>出荷合計部数</t>
    <rPh sb="0" eb="2">
      <t>シュッカ</t>
    </rPh>
    <rPh sb="2" eb="4">
      <t>ゴウケイ</t>
    </rPh>
    <rPh sb="4" eb="6">
      <t>ブスウ</t>
    </rPh>
    <phoneticPr fontId="3"/>
  </si>
  <si>
    <t>正規化しない！『レスポンス重視』</t>
    <rPh sb="0" eb="3">
      <t>セイキカ</t>
    </rPh>
    <rPh sb="13" eb="15">
      <t>ジュウシ</t>
    </rPh>
    <phoneticPr fontId="3"/>
  </si>
  <si>
    <t>REC_ORDER_SEQ_NO</t>
  </si>
  <si>
    <r>
      <t>I</t>
    </r>
    <r>
      <rPr>
        <sz val="9"/>
        <rFont val="ＭＳ ゴシック"/>
        <family val="3"/>
        <charset val="128"/>
      </rPr>
      <t>Pアドレス</t>
    </r>
    <phoneticPr fontId="3"/>
  </si>
  <si>
    <t>ソートキー1</t>
    <phoneticPr fontId="3"/>
  </si>
  <si>
    <t>ソートキー2</t>
    <phoneticPr fontId="3"/>
  </si>
  <si>
    <t>頁番号</t>
    <rPh sb="0" eb="1">
      <t>ページ</t>
    </rPh>
    <rPh sb="1" eb="3">
      <t>バンゴウ</t>
    </rPh>
    <phoneticPr fontId="3"/>
  </si>
  <si>
    <t>X座標</t>
    <rPh sb="1" eb="3">
      <t>ザヒョウ</t>
    </rPh>
    <phoneticPr fontId="3"/>
  </si>
  <si>
    <t>Y座標</t>
    <rPh sb="1" eb="3">
      <t>ザヒョウ</t>
    </rPh>
    <phoneticPr fontId="3"/>
  </si>
  <si>
    <t>順番</t>
    <rPh sb="0" eb="2">
      <t>ジュンバン</t>
    </rPh>
    <phoneticPr fontId="3"/>
  </si>
  <si>
    <t>PAGE_NO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</si>
  <si>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</si>
  <si>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VARCHAR2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</si>
  <si>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</si>
  <si>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IPアドレス</t>
    <phoneticPr fontId="3"/>
  </si>
  <si>
    <t>頁番号2</t>
    <rPh sb="0" eb="1">
      <t>ページ</t>
    </rPh>
    <rPh sb="1" eb="3">
      <t>バンゴウ</t>
    </rPh>
    <phoneticPr fontId="3"/>
  </si>
  <si>
    <t>頁数</t>
    <rPh sb="0" eb="1">
      <t>ページ</t>
    </rPh>
    <rPh sb="1" eb="2">
      <t>スウ</t>
    </rPh>
    <phoneticPr fontId="3"/>
  </si>
  <si>
    <t>状況</t>
    <rPh sb="0" eb="2">
      <t>ジョウキョウ</t>
    </rPh>
    <phoneticPr fontId="3"/>
  </si>
  <si>
    <t>加工品種別</t>
    <rPh sb="0" eb="3">
      <t>カコウヒン</t>
    </rPh>
    <rPh sb="3" eb="5">
      <t>シュベツ</t>
    </rPh>
    <phoneticPr fontId="3"/>
  </si>
  <si>
    <t>特殊頁</t>
    <rPh sb="0" eb="2">
      <t>トクシュ</t>
    </rPh>
    <rPh sb="2" eb="3">
      <t>ページ</t>
    </rPh>
    <phoneticPr fontId="3"/>
  </si>
  <si>
    <t>IP_ADDRESS</t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</si>
  <si>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</si>
  <si>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r>
      <t>T</t>
    </r>
    <r>
      <rPr>
        <sz val="9"/>
        <rFont val="ＭＳ ゴシック"/>
        <family val="3"/>
        <charset val="128"/>
      </rPr>
      <t>HEME_NO</t>
    </r>
    <phoneticPr fontId="3"/>
  </si>
  <si>
    <t>SEKIRYO_NO</t>
    <phoneticPr fontId="3"/>
  </si>
  <si>
    <t>FOLD_NO</t>
    <phoneticPr fontId="3"/>
  </si>
  <si>
    <t>要注意セールスマン
メンテナンス画面</t>
    <rPh sb="0" eb="3">
      <t>ヨウチュウイ</t>
    </rPh>
    <rPh sb="16" eb="18">
      <t>ガメン</t>
    </rPh>
    <phoneticPr fontId="7"/>
  </si>
  <si>
    <t>姓名読替え
メンテナンス画面</t>
    <rPh sb="0" eb="2">
      <t>セイメイ</t>
    </rPh>
    <rPh sb="2" eb="4">
      <t>ヨミカ</t>
    </rPh>
    <rPh sb="12" eb="14">
      <t>ガメン</t>
    </rPh>
    <phoneticPr fontId="7"/>
  </si>
  <si>
    <t>利用権マスタ
メンテナンス</t>
    <rPh sb="0" eb="3">
      <t>リヨウケン</t>
    </rPh>
    <phoneticPr fontId="7"/>
  </si>
  <si>
    <t>担当者マスタ
メンテナンス</t>
    <rPh sb="0" eb="3">
      <t>タントウシャ</t>
    </rPh>
    <phoneticPr fontId="7"/>
  </si>
  <si>
    <t>定型文
メンテナンス画面</t>
    <rPh sb="0" eb="2">
      <t>テイケイ</t>
    </rPh>
    <rPh sb="2" eb="3">
      <t>ブン</t>
    </rPh>
    <rPh sb="10" eb="12">
      <t>ガメン</t>
    </rPh>
    <phoneticPr fontId="7"/>
  </si>
  <si>
    <t>外国人
マスタ画面</t>
    <rPh sb="0" eb="2">
      <t>ガイコク</t>
    </rPh>
    <rPh sb="2" eb="3">
      <t>ジン</t>
    </rPh>
    <rPh sb="7" eb="9">
      <t>ガメン</t>
    </rPh>
    <phoneticPr fontId="7"/>
  </si>
  <si>
    <t>コード
ヘルプ画面</t>
    <rPh sb="7" eb="9">
      <t>ガメン</t>
    </rPh>
    <phoneticPr fontId="7"/>
  </si>
  <si>
    <t>M</t>
    <phoneticPr fontId="4"/>
  </si>
  <si>
    <t>申込データファイル</t>
    <rPh sb="0" eb="2">
      <t>モウシコミ</t>
    </rPh>
    <phoneticPr fontId="2"/>
  </si>
  <si>
    <t>APPLI_DATA_FILE</t>
  </si>
  <si>
    <t>番号区分</t>
    <rPh sb="0" eb="2">
      <t>バンゴウ</t>
    </rPh>
    <rPh sb="2" eb="4">
      <t>クブン</t>
    </rPh>
    <phoneticPr fontId="3"/>
  </si>
  <si>
    <t>NUMBER_DIV</t>
    <phoneticPr fontId="3"/>
  </si>
  <si>
    <t>VARCHAR2</t>
    <phoneticPr fontId="3"/>
  </si>
  <si>
    <t>最終番号</t>
    <rPh sb="0" eb="2">
      <t>サイシュウ</t>
    </rPh>
    <rPh sb="2" eb="4">
      <t>バンゴウ</t>
    </rPh>
    <phoneticPr fontId="3"/>
  </si>
  <si>
    <t>LAST_NO</t>
    <phoneticPr fontId="3"/>
  </si>
  <si>
    <t>台割入力用折頁一時情報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</si>
  <si>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台割入力用頁一時情報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ページ</t>
    </rPh>
    <rPh sb="6" eb="8">
      <t>イチジ</t>
    </rPh>
    <rPh sb="8" eb="10">
      <t>ジョウホウ</t>
    </rPh>
    <phoneticPr fontId="3"/>
  </si>
  <si>
    <t>頭書き</t>
    <rPh sb="0" eb="1">
      <t>アタマ</t>
    </rPh>
    <rPh sb="1" eb="2">
      <t>ガ</t>
    </rPh>
    <phoneticPr fontId="3"/>
  </si>
  <si>
    <t>受注連番</t>
    <rPh sb="0" eb="2">
      <t>ジュチュウ</t>
    </rPh>
    <rPh sb="2" eb="4">
      <t>レンバン</t>
    </rPh>
    <phoneticPr fontId="3"/>
  </si>
  <si>
    <t>2007/8/3</t>
    <phoneticPr fontId="3"/>
  </si>
  <si>
    <t>受注管理番号の採番用</t>
    <rPh sb="0" eb="2">
      <t>ジュチュウ</t>
    </rPh>
    <rPh sb="2" eb="4">
      <t>カンリ</t>
    </rPh>
    <rPh sb="4" eb="6">
      <t>バンゴウ</t>
    </rPh>
    <rPh sb="7" eb="8">
      <t>サイ</t>
    </rPh>
    <rPh sb="8" eb="9">
      <t>バン</t>
    </rPh>
    <rPh sb="9" eb="10">
      <t>ヨウ</t>
    </rPh>
    <phoneticPr fontId="3"/>
  </si>
  <si>
    <t>NUMBERING</t>
    <phoneticPr fontId="3"/>
  </si>
  <si>
    <t>FISCAL_YEAR_SHORT</t>
    <phoneticPr fontId="3"/>
  </si>
  <si>
    <t>PMT_REC_ORDER_NUMBERING</t>
    <phoneticPr fontId="3"/>
  </si>
  <si>
    <t>受注管理番号採番情報</t>
    <phoneticPr fontId="3"/>
  </si>
  <si>
    <t>受注管理番号採番情報</t>
    <phoneticPr fontId="4"/>
  </si>
  <si>
    <t>HAKUSON_SHEETS</t>
    <phoneticPr fontId="3"/>
  </si>
  <si>
    <t>YELLOW_RATIO</t>
    <phoneticPr fontId="3"/>
  </si>
  <si>
    <t>RED_RATIO</t>
    <phoneticPr fontId="3"/>
  </si>
  <si>
    <t>INDIGO_RATIO</t>
    <phoneticPr fontId="3"/>
  </si>
  <si>
    <t>REDUCER_RATIO</t>
    <phoneticPr fontId="3"/>
  </si>
  <si>
    <t>SP1_RATIO</t>
    <phoneticPr fontId="3"/>
  </si>
  <si>
    <t>SP2_RATIO</t>
    <phoneticPr fontId="3"/>
  </si>
  <si>
    <t>SP3_RATIO</t>
    <phoneticPr fontId="3"/>
  </si>
  <si>
    <r>
      <t>PMT_</t>
    </r>
    <r>
      <rPr>
        <sz val="9"/>
        <rFont val="ＭＳ ゴシック"/>
        <family val="3"/>
        <charset val="128"/>
      </rPr>
      <t>PRINT_STOP</t>
    </r>
    <phoneticPr fontId="3"/>
  </si>
  <si>
    <r>
      <t>PMT_</t>
    </r>
    <r>
      <rPr>
        <sz val="9"/>
        <rFont val="ＭＳ ゴシック"/>
        <family val="3"/>
        <charset val="128"/>
      </rPr>
      <t>PRINT_INK</t>
    </r>
    <phoneticPr fontId="3"/>
  </si>
  <si>
    <t>台割帳票表示用一時情報</t>
    <phoneticPr fontId="4"/>
  </si>
  <si>
    <t>台割帳票表示用ドロップ頁一時情報</t>
    <phoneticPr fontId="4"/>
  </si>
  <si>
    <t>台割帳票表示用加工品・特殊頁一時情報</t>
    <phoneticPr fontId="4"/>
  </si>
  <si>
    <t>PMM_GOODS</t>
    <phoneticPr fontId="3"/>
  </si>
  <si>
    <t>PMM_GOODS_BIND</t>
    <phoneticPr fontId="3"/>
  </si>
  <si>
    <t>号数（全角）</t>
    <rPh sb="0" eb="2">
      <t>ゴウスウ</t>
    </rPh>
    <rPh sb="3" eb="5">
      <t>ゼンカク</t>
    </rPh>
    <phoneticPr fontId="3"/>
  </si>
  <si>
    <t>見積有効月数</t>
    <rPh sb="0" eb="2">
      <t>ミツモリ</t>
    </rPh>
    <rPh sb="2" eb="4">
      <t>ユウコウ</t>
    </rPh>
    <rPh sb="4" eb="5">
      <t>ツキ</t>
    </rPh>
    <rPh sb="5" eb="6">
      <t>スウ</t>
    </rPh>
    <phoneticPr fontId="3"/>
  </si>
  <si>
    <t>取引先請求部署</t>
    <rPh sb="0" eb="2">
      <t>トリヒキ</t>
    </rPh>
    <rPh sb="2" eb="3">
      <t>サキ</t>
    </rPh>
    <rPh sb="3" eb="5">
      <t>セイキュウ</t>
    </rPh>
    <rPh sb="5" eb="7">
      <t>ブショ</t>
    </rPh>
    <phoneticPr fontId="3"/>
  </si>
  <si>
    <t>頭揃日</t>
    <rPh sb="0" eb="1">
      <t>アタマ</t>
    </rPh>
    <rPh sb="1" eb="2">
      <t>ソロ</t>
    </rPh>
    <rPh sb="2" eb="3">
      <t>ニチ</t>
    </rPh>
    <phoneticPr fontId="3"/>
  </si>
  <si>
    <t>下版日</t>
    <rPh sb="0" eb="1">
      <t>シタ</t>
    </rPh>
    <rPh sb="1" eb="2">
      <t>バン</t>
    </rPh>
    <rPh sb="2" eb="3">
      <t>ニチ</t>
    </rPh>
    <phoneticPr fontId="3"/>
  </si>
  <si>
    <t>商品製本マスタ</t>
    <rPh sb="0" eb="2">
      <t>ショウヒン</t>
    </rPh>
    <rPh sb="2" eb="4">
      <t>セイホン</t>
    </rPh>
    <phoneticPr fontId="4"/>
  </si>
  <si>
    <t>ディーラー
ヘルプ画面</t>
    <phoneticPr fontId="7"/>
  </si>
  <si>
    <t>拠点
ヘルプ画面</t>
    <phoneticPr fontId="7"/>
  </si>
  <si>
    <t>セールスマン
ヘルプ画面</t>
    <phoneticPr fontId="7"/>
  </si>
  <si>
    <t>郵便
マスタ画面</t>
    <phoneticPr fontId="7"/>
  </si>
  <si>
    <t>銀行
マスタ画面</t>
    <phoneticPr fontId="7"/>
  </si>
  <si>
    <t>default</t>
    <phoneticPr fontId="4"/>
  </si>
  <si>
    <t>SCM_DEFAULT</t>
    <phoneticPr fontId="4"/>
  </si>
  <si>
    <t>M</t>
    <phoneticPr fontId="4"/>
  </si>
  <si>
    <t>SCM_USER</t>
    <phoneticPr fontId="3"/>
  </si>
  <si>
    <t>SCM_USER_AUTHORI</t>
    <phoneticPr fontId="3"/>
  </si>
  <si>
    <t>C/D</t>
    <phoneticPr fontId="4"/>
  </si>
  <si>
    <t>C/U/D</t>
    <phoneticPr fontId="4"/>
  </si>
  <si>
    <t>SCM_AUTHORI</t>
    <phoneticPr fontId="3"/>
  </si>
  <si>
    <t>SCM_SUBSYSTEM_NAME</t>
    <phoneticPr fontId="3"/>
  </si>
  <si>
    <t>M</t>
    <phoneticPr fontId="4"/>
  </si>
  <si>
    <t>SCM_AUTHORI_NAME</t>
    <phoneticPr fontId="3"/>
  </si>
  <si>
    <t>M</t>
    <phoneticPr fontId="4"/>
  </si>
  <si>
    <t>C/U</t>
    <phoneticPr fontId="4"/>
  </si>
  <si>
    <t>SCM_AP_NAME</t>
    <phoneticPr fontId="3"/>
  </si>
  <si>
    <t>M</t>
    <phoneticPr fontId="4"/>
  </si>
  <si>
    <t>SCM_BASE_FAX_NO</t>
    <phoneticPr fontId="3"/>
  </si>
  <si>
    <t>M</t>
    <phoneticPr fontId="4"/>
  </si>
  <si>
    <t>SCM_SURNAME_READING</t>
    <phoneticPr fontId="3"/>
  </si>
  <si>
    <t>手入力の値を格納する</t>
    <rPh sb="0" eb="1">
      <t>テ</t>
    </rPh>
    <rPh sb="1" eb="3">
      <t>ニュウリョク</t>
    </rPh>
    <rPh sb="4" eb="5">
      <t>アタイ</t>
    </rPh>
    <rPh sb="6" eb="8">
      <t>カクノウ</t>
    </rPh>
    <phoneticPr fontId="3"/>
  </si>
  <si>
    <t>HH:MMで入力</t>
    <rPh sb="6" eb="8">
      <t>ニュウリョク</t>
    </rPh>
    <phoneticPr fontId="3"/>
  </si>
  <si>
    <t>印刷作業の連番と一致する事</t>
    <rPh sb="0" eb="2">
      <t>インサツ</t>
    </rPh>
    <rPh sb="2" eb="4">
      <t>サギョウ</t>
    </rPh>
    <rPh sb="5" eb="7">
      <t>レンバン</t>
    </rPh>
    <rPh sb="8" eb="10">
      <t>イッチ</t>
    </rPh>
    <rPh sb="12" eb="13">
      <t>コト</t>
    </rPh>
    <phoneticPr fontId="3"/>
  </si>
  <si>
    <t>停止内容内で採番する（他との関連はない）</t>
    <rPh sb="0" eb="2">
      <t>テイシ</t>
    </rPh>
    <rPh sb="2" eb="4">
      <t>ナイヨウ</t>
    </rPh>
    <rPh sb="4" eb="5">
      <t>ナイ</t>
    </rPh>
    <rPh sb="6" eb="7">
      <t>サイ</t>
    </rPh>
    <rPh sb="7" eb="8">
      <t>バン</t>
    </rPh>
    <rPh sb="11" eb="12">
      <t>ホカ</t>
    </rPh>
    <rPh sb="14" eb="16">
      <t>カンレン</t>
    </rPh>
    <phoneticPr fontId="3"/>
  </si>
  <si>
    <t>インキ</t>
    <phoneticPr fontId="3"/>
  </si>
  <si>
    <t>黄色</t>
  </si>
  <si>
    <t>黄色</t>
    <rPh sb="0" eb="2">
      <t>キイロ</t>
    </rPh>
    <phoneticPr fontId="3"/>
  </si>
  <si>
    <t>リットル</t>
  </si>
  <si>
    <t>リットル</t>
    <phoneticPr fontId="3"/>
  </si>
  <si>
    <t>比重</t>
  </si>
  <si>
    <t>比重</t>
    <rPh sb="0" eb="2">
      <t>ヒジュウ</t>
    </rPh>
    <phoneticPr fontId="3"/>
  </si>
  <si>
    <t>単価</t>
  </si>
  <si>
    <t>赤</t>
  </si>
  <si>
    <t>赤</t>
    <rPh sb="0" eb="1">
      <t>アカ</t>
    </rPh>
    <phoneticPr fontId="3"/>
  </si>
  <si>
    <t>藍</t>
  </si>
  <si>
    <t>藍</t>
    <rPh sb="0" eb="1">
      <t>アイ</t>
    </rPh>
    <phoneticPr fontId="3"/>
  </si>
  <si>
    <t>ﾚｼﾞｭｰｻ</t>
  </si>
  <si>
    <t>ﾚｼﾞｭｰｻ</t>
    <phoneticPr fontId="3"/>
  </si>
  <si>
    <t>特色１</t>
  </si>
  <si>
    <t>特色１</t>
    <rPh sb="0" eb="2">
      <t>トクショク</t>
    </rPh>
    <phoneticPr fontId="3"/>
  </si>
  <si>
    <t>特色２</t>
  </si>
  <si>
    <t>特色２</t>
    <rPh sb="0" eb="2">
      <t>トクショク</t>
    </rPh>
    <phoneticPr fontId="3"/>
  </si>
  <si>
    <t>特色３</t>
  </si>
  <si>
    <t>折名</t>
    <rPh sb="0" eb="1">
      <t>オリ</t>
    </rPh>
    <rPh sb="1" eb="2">
      <t>メイ</t>
    </rPh>
    <phoneticPr fontId="3"/>
  </si>
  <si>
    <t>頁番号1</t>
    <rPh sb="0" eb="1">
      <t>ページ</t>
    </rPh>
    <rPh sb="1" eb="3">
      <t>バンゴウ</t>
    </rPh>
    <phoneticPr fontId="3"/>
  </si>
  <si>
    <t>状況1</t>
    <rPh sb="0" eb="2">
      <t>ジョウキョウ</t>
    </rPh>
    <phoneticPr fontId="3"/>
  </si>
  <si>
    <t>頭書き1</t>
    <rPh sb="0" eb="1">
      <t>アタマ</t>
    </rPh>
    <rPh sb="1" eb="2">
      <t>ガ</t>
    </rPh>
    <phoneticPr fontId="3"/>
  </si>
  <si>
    <t>テーマ番号1</t>
    <rPh sb="3" eb="5">
      <t>バンゴウ</t>
    </rPh>
    <phoneticPr fontId="3"/>
  </si>
  <si>
    <t>責了番号1</t>
    <rPh sb="0" eb="1">
      <t>セキ</t>
    </rPh>
    <rPh sb="1" eb="2">
      <t>リョウ</t>
    </rPh>
    <rPh sb="2" eb="4">
      <t>バンゴウ</t>
    </rPh>
    <phoneticPr fontId="3"/>
  </si>
  <si>
    <t>状況2</t>
    <rPh sb="0" eb="2">
      <t>ジョウキョウ</t>
    </rPh>
    <phoneticPr fontId="3"/>
  </si>
  <si>
    <t>頭書き2</t>
    <rPh sb="0" eb="1">
      <t>アタマ</t>
    </rPh>
    <rPh sb="1" eb="2">
      <t>ガ</t>
    </rPh>
    <phoneticPr fontId="3"/>
  </si>
  <si>
    <t>テーマ番号2</t>
    <rPh sb="3" eb="5">
      <t>バンゴウ</t>
    </rPh>
    <phoneticPr fontId="3"/>
  </si>
  <si>
    <t>責了番号2</t>
    <rPh sb="0" eb="1">
      <t>セキ</t>
    </rPh>
    <rPh sb="1" eb="2">
      <t>リョウ</t>
    </rPh>
    <rPh sb="2" eb="4">
      <t>バンゴウ</t>
    </rPh>
    <phoneticPr fontId="3"/>
  </si>
  <si>
    <t>頁番号49</t>
    <rPh sb="0" eb="1">
      <t>ページ</t>
    </rPh>
    <rPh sb="1" eb="3">
      <t>バンゴウ</t>
    </rPh>
    <phoneticPr fontId="3"/>
  </si>
  <si>
    <t>状況49</t>
    <rPh sb="0" eb="2">
      <t>ジョウキョウ</t>
    </rPh>
    <phoneticPr fontId="3"/>
  </si>
  <si>
    <t>頭書き49</t>
    <rPh sb="0" eb="1">
      <t>アタマ</t>
    </rPh>
    <rPh sb="1" eb="2">
      <t>ガ</t>
    </rPh>
    <phoneticPr fontId="3"/>
  </si>
  <si>
    <t>テーマ番号49</t>
    <rPh sb="3" eb="5">
      <t>バンゴウ</t>
    </rPh>
    <phoneticPr fontId="3"/>
  </si>
  <si>
    <t>責了番号49</t>
    <rPh sb="0" eb="1">
      <t>セキ</t>
    </rPh>
    <rPh sb="1" eb="2">
      <t>リョウ</t>
    </rPh>
    <rPh sb="2" eb="4">
      <t>バンゴウ</t>
    </rPh>
    <phoneticPr fontId="3"/>
  </si>
  <si>
    <t>TITLE_KJ</t>
    <phoneticPr fontId="3"/>
  </si>
  <si>
    <t>VOLUME_KJ</t>
    <phoneticPr fontId="3"/>
  </si>
  <si>
    <t>ESTIMATE_APPROVE_DIV</t>
    <phoneticPr fontId="3"/>
  </si>
  <si>
    <t>SALES_APPROVE_DIV</t>
    <phoneticPr fontId="3"/>
  </si>
  <si>
    <t>会計連動区分</t>
    <rPh sb="0" eb="2">
      <t>カイケイ</t>
    </rPh>
    <rPh sb="2" eb="4">
      <t>レンドウ</t>
    </rPh>
    <rPh sb="4" eb="6">
      <t>クブン</t>
    </rPh>
    <phoneticPr fontId="3"/>
  </si>
  <si>
    <t>ACCOUNT_CONNECT_DIV</t>
    <phoneticPr fontId="3"/>
  </si>
  <si>
    <t>２段出区分</t>
    <rPh sb="3" eb="5">
      <t>クブン</t>
    </rPh>
    <phoneticPr fontId="3"/>
  </si>
  <si>
    <t>TWO_STEP_DIV</t>
    <phoneticPr fontId="3"/>
  </si>
  <si>
    <t>INV_ISSUED_DATE</t>
    <phoneticPr fontId="3"/>
  </si>
  <si>
    <t>見積承認区分</t>
    <rPh sb="0" eb="2">
      <t>ミツモリ</t>
    </rPh>
    <rPh sb="2" eb="4">
      <t>ショウニン</t>
    </rPh>
    <rPh sb="4" eb="6">
      <t>クブン</t>
    </rPh>
    <phoneticPr fontId="3"/>
  </si>
  <si>
    <t>売上承認区分</t>
    <rPh sb="0" eb="2">
      <t>ウリアゲ</t>
    </rPh>
    <rPh sb="2" eb="4">
      <t>ショウニン</t>
    </rPh>
    <rPh sb="4" eb="6">
      <t>クブン</t>
    </rPh>
    <phoneticPr fontId="3"/>
  </si>
  <si>
    <t>ESTIMATE_PATTERN</t>
    <phoneticPr fontId="3"/>
  </si>
  <si>
    <t>ESTIMATE_DIV</t>
    <phoneticPr fontId="3"/>
  </si>
  <si>
    <t>見積区分</t>
    <rPh sb="0" eb="2">
      <t>ミツモリ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</si>
  <si>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</si>
  <si>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税区分</t>
    <rPh sb="0" eb="1">
      <t>ゼイ</t>
    </rPh>
    <rPh sb="1" eb="3">
      <t>クブン</t>
    </rPh>
    <phoneticPr fontId="3"/>
  </si>
  <si>
    <t>四捨五入区分</t>
    <rPh sb="0" eb="4">
      <t>シシャゴニュウ</t>
    </rPh>
    <rPh sb="4" eb="6">
      <t>クブン</t>
    </rPh>
    <phoneticPr fontId="3"/>
  </si>
  <si>
    <t>ROUND_DIV</t>
    <phoneticPr fontId="3"/>
  </si>
  <si>
    <t>TAX_DIV</t>
    <phoneticPr fontId="3"/>
  </si>
  <si>
    <t>TAXATION_DIV</t>
    <phoneticPr fontId="3"/>
  </si>
  <si>
    <t>課税区分</t>
    <rPh sb="0" eb="1">
      <t>カ</t>
    </rPh>
    <rPh sb="1" eb="4">
      <t>ゼイクブン</t>
    </rPh>
    <phoneticPr fontId="3"/>
  </si>
  <si>
    <t>税区分</t>
    <rPh sb="0" eb="3">
      <t>ゼイクブン</t>
    </rPh>
    <phoneticPr fontId="3"/>
  </si>
  <si>
    <r>
      <t>PMT_</t>
    </r>
    <r>
      <rPr>
        <sz val="9"/>
        <rFont val="ＭＳ ゴシック"/>
        <family val="3"/>
        <charset val="128"/>
      </rPr>
      <t>OUTSIDE_DETAIL</t>
    </r>
    <phoneticPr fontId="3"/>
  </si>
  <si>
    <t>ARRANGE_DATE</t>
    <phoneticPr fontId="3"/>
  </si>
  <si>
    <t>RELEASE_DATE</t>
    <phoneticPr fontId="3"/>
  </si>
  <si>
    <t>GEHAN_DATE</t>
    <phoneticPr fontId="3"/>
  </si>
  <si>
    <t>PRESS_DATE</t>
    <phoneticPr fontId="3"/>
  </si>
  <si>
    <t>PRESS_NAME</t>
    <phoneticPr fontId="3"/>
  </si>
  <si>
    <t>PRESS_DIV_NAME</t>
    <phoneticPr fontId="3"/>
  </si>
  <si>
    <t>FOLD_NAME</t>
    <phoneticPr fontId="3"/>
  </si>
  <si>
    <t>PAPER_SIZE</t>
    <phoneticPr fontId="3"/>
  </si>
  <si>
    <t>MIN_NOMBRE</t>
    <phoneticPr fontId="3"/>
  </si>
  <si>
    <t>MAX_NOMBRE</t>
    <phoneticPr fontId="3"/>
  </si>
  <si>
    <t>最小ノンブル</t>
    <rPh sb="0" eb="2">
      <t>サイショウ</t>
    </rPh>
    <phoneticPr fontId="3"/>
  </si>
  <si>
    <t>最大ノンブル</t>
    <rPh sb="0" eb="2">
      <t>サイダイ</t>
    </rPh>
    <phoneticPr fontId="3"/>
  </si>
  <si>
    <t>SORT_KEY1</t>
    <phoneticPr fontId="3"/>
  </si>
  <si>
    <t>SORT_KEY2</t>
    <phoneticPr fontId="3"/>
  </si>
  <si>
    <t>PAGE_NO_1</t>
    <phoneticPr fontId="3"/>
  </si>
  <si>
    <t>STATUS_1</t>
    <phoneticPr fontId="3"/>
  </si>
  <si>
    <t>TITLE_1</t>
    <phoneticPr fontId="3"/>
  </si>
  <si>
    <t>SEKIRYO_NO_1</t>
    <phoneticPr fontId="3"/>
  </si>
  <si>
    <t>PAGE_NO_2</t>
  </si>
  <si>
    <t>STATUS_2</t>
  </si>
  <si>
    <t>TITLE_2</t>
  </si>
  <si>
    <t>SEKIRYO_NO_2</t>
  </si>
  <si>
    <t>PAGE_NO_49</t>
    <phoneticPr fontId="3"/>
  </si>
  <si>
    <t>STATUS_49</t>
    <phoneticPr fontId="3"/>
  </si>
  <si>
    <t>TITLE_49</t>
    <phoneticPr fontId="3"/>
  </si>
  <si>
    <t>THEME_NO_49</t>
    <phoneticPr fontId="3"/>
  </si>
  <si>
    <t>SEKIRYO_NO_49</t>
    <phoneticPr fontId="3"/>
  </si>
  <si>
    <t>THEME_NO_2</t>
    <phoneticPr fontId="3"/>
  </si>
  <si>
    <t>THEME_NO_1</t>
    <phoneticPr fontId="3"/>
  </si>
  <si>
    <t>～</t>
    <phoneticPr fontId="3"/>
  </si>
  <si>
    <t>台割帳票表示用ドロップ頁一時情報</t>
    <rPh sb="0" eb="1">
      <t>ダイ</t>
    </rPh>
    <rPh sb="1" eb="2">
      <t>ワリ</t>
    </rPh>
    <rPh sb="2" eb="4">
      <t>チョウヒョウ</t>
    </rPh>
    <rPh sb="4" eb="7">
      <t>ヒョウジヨウ</t>
    </rPh>
    <rPh sb="11" eb="12">
      <t>ページ</t>
    </rPh>
    <rPh sb="12" eb="14">
      <t>イチジ</t>
    </rPh>
    <rPh sb="14" eb="16">
      <t>ジョウホウ</t>
    </rPh>
    <phoneticPr fontId="3"/>
  </si>
  <si>
    <t>IP_ADDRESS</t>
    <phoneticPr fontId="3"/>
  </si>
  <si>
    <t>CUSTOMER_NM</t>
    <phoneticPr fontId="3"/>
  </si>
  <si>
    <t>合計見積額</t>
    <rPh sb="0" eb="2">
      <t>ゴウケイ</t>
    </rPh>
    <rPh sb="2" eb="4">
      <t>ミツモリ</t>
    </rPh>
    <rPh sb="4" eb="5">
      <t>ガク</t>
    </rPh>
    <phoneticPr fontId="3"/>
  </si>
  <si>
    <t>DATE</t>
    <phoneticPr fontId="3"/>
  </si>
  <si>
    <t>EXPIRATION_DATE</t>
    <phoneticPr fontId="3"/>
  </si>
  <si>
    <t>STANDARD_NM1</t>
    <phoneticPr fontId="3"/>
  </si>
  <si>
    <t>STANDARD_NM2</t>
    <phoneticPr fontId="3"/>
  </si>
  <si>
    <t>TAX_RATE</t>
    <phoneticPr fontId="3"/>
  </si>
  <si>
    <t>SALES_DATE</t>
    <phoneticPr fontId="3"/>
  </si>
  <si>
    <t>SALES_NO</t>
    <phoneticPr fontId="3"/>
  </si>
  <si>
    <t>FORWARD_DIV</t>
    <phoneticPr fontId="3"/>
  </si>
  <si>
    <t>ACCOUNT_CONNECT_DATE</t>
    <phoneticPr fontId="3"/>
  </si>
  <si>
    <t>ESTIMATE_ISSUED_DATE</t>
    <phoneticPr fontId="3"/>
  </si>
  <si>
    <t>TOTAL_ESTIMATE</t>
    <phoneticPr fontId="3"/>
  </si>
  <si>
    <t>ESTIMATE_NO</t>
    <phoneticPr fontId="3"/>
  </si>
  <si>
    <t>TOTAL_COST</t>
    <phoneticPr fontId="3"/>
  </si>
  <si>
    <t>DATE</t>
    <phoneticPr fontId="3"/>
  </si>
  <si>
    <t>NUMBER</t>
    <phoneticPr fontId="3"/>
  </si>
  <si>
    <t>DATE</t>
    <phoneticPr fontId="3"/>
  </si>
  <si>
    <t>NUMBER</t>
    <phoneticPr fontId="3"/>
  </si>
  <si>
    <t>原価単価</t>
    <rPh sb="0" eb="2">
      <t>ゲンカ</t>
    </rPh>
    <rPh sb="2" eb="4">
      <t>タンカ</t>
    </rPh>
    <phoneticPr fontId="3"/>
  </si>
  <si>
    <t>仕上寸法CD</t>
    <rPh sb="0" eb="2">
      <t>シアゲ</t>
    </rPh>
    <rPh sb="2" eb="4">
      <t>スンポウ</t>
    </rPh>
    <phoneticPr fontId="3"/>
  </si>
  <si>
    <t>色数CD</t>
    <rPh sb="0" eb="1">
      <t>イロ</t>
    </rPh>
    <rPh sb="1" eb="2">
      <t>カズ</t>
    </rPh>
    <phoneticPr fontId="3"/>
  </si>
  <si>
    <t>PROCESS_CD</t>
    <phoneticPr fontId="3"/>
  </si>
  <si>
    <t>DESCRIPTION1</t>
    <phoneticPr fontId="3"/>
  </si>
  <si>
    <t>STANDARD_NM</t>
    <phoneticPr fontId="3"/>
  </si>
  <si>
    <t>DESCRIPTION2</t>
    <phoneticPr fontId="3"/>
  </si>
  <si>
    <t>NUM1</t>
    <phoneticPr fontId="3"/>
  </si>
  <si>
    <t>NUM2</t>
    <phoneticPr fontId="3"/>
  </si>
  <si>
    <t>UNIT_COST</t>
    <phoneticPr fontId="3"/>
  </si>
  <si>
    <t>NUM_AMOUNT</t>
    <phoneticPr fontId="3"/>
  </si>
  <si>
    <t>MACHINE_NUM</t>
    <phoneticPr fontId="3"/>
  </si>
  <si>
    <t>UNIT</t>
    <phoneticPr fontId="3"/>
  </si>
  <si>
    <t>NUM_COST</t>
    <phoneticPr fontId="3"/>
  </si>
  <si>
    <t>FINISH_SIZE_CD</t>
    <phoneticPr fontId="3"/>
  </si>
  <si>
    <t>COLOR_NUM_CD</t>
    <phoneticPr fontId="3"/>
  </si>
  <si>
    <t>NUMBER</t>
    <phoneticPr fontId="3"/>
  </si>
  <si>
    <t>CLAIM_DETAIL_CD</t>
    <phoneticPr fontId="3"/>
  </si>
  <si>
    <t>請求書発行日</t>
    <rPh sb="0" eb="2">
      <t>セイキュウ</t>
    </rPh>
    <rPh sb="2" eb="3">
      <t>ショ</t>
    </rPh>
    <rPh sb="3" eb="6">
      <t>ハッコウビ</t>
    </rPh>
    <phoneticPr fontId="3"/>
  </si>
  <si>
    <t>合計見積額</t>
    <rPh sb="0" eb="2">
      <t>ゴウケイ</t>
    </rPh>
    <rPh sb="2" eb="4">
      <t>ミツ</t>
    </rPh>
    <rPh sb="4" eb="5">
      <t>ガク</t>
    </rPh>
    <phoneticPr fontId="3"/>
  </si>
  <si>
    <t>REC_ORDER_SEQ_NO</t>
    <phoneticPr fontId="3"/>
  </si>
  <si>
    <t>TITLE</t>
    <phoneticPr fontId="3"/>
  </si>
  <si>
    <t>PAGE_NUM</t>
    <phoneticPr fontId="3"/>
  </si>
  <si>
    <t>VARCHAR2</t>
    <phoneticPr fontId="3"/>
  </si>
  <si>
    <t>VARCHAR2</t>
    <phoneticPr fontId="3"/>
  </si>
  <si>
    <t>NUMBER</t>
    <phoneticPr fontId="3"/>
  </si>
  <si>
    <t>台割帳票表示用加工品・特殊頁一時情報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10">
      <t>カコウヒン</t>
    </rPh>
    <rPh sb="11" eb="13">
      <t>トクシュ</t>
    </rPh>
    <rPh sb="13" eb="14">
      <t>ページ</t>
    </rPh>
    <rPh sb="14" eb="16">
      <t>イチジ</t>
    </rPh>
    <rPh sb="16" eb="18">
      <t>ジョウホウ</t>
    </rPh>
    <phoneticPr fontId="3"/>
  </si>
  <si>
    <t>IPアドレス</t>
    <phoneticPr fontId="3"/>
  </si>
  <si>
    <t>タイトル</t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</si>
  <si>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</si>
  <si>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P</t>
    </r>
    <r>
      <rPr>
        <sz val="9"/>
        <rFont val="ＭＳ ゴシック"/>
        <family val="3"/>
        <charset val="128"/>
      </rPr>
      <t>AGE_NO</t>
    </r>
    <phoneticPr fontId="3"/>
  </si>
  <si>
    <t>TYPE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</si>
  <si>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</si>
  <si>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パスワード文字数</t>
    <rPh sb="5" eb="8">
      <t>モジスウ</t>
    </rPh>
    <phoneticPr fontId="3"/>
  </si>
  <si>
    <t>最大32</t>
    <rPh sb="0" eb="2">
      <t>サイダイ</t>
    </rPh>
    <phoneticPr fontId="3"/>
  </si>
  <si>
    <t>表示順</t>
    <rPh sb="0" eb="2">
      <t>ヒョウジ</t>
    </rPh>
    <rPh sb="2" eb="3">
      <t>ジュン</t>
    </rPh>
    <phoneticPr fontId="3"/>
  </si>
  <si>
    <t>パスワードレベル</t>
    <phoneticPr fontId="3"/>
  </si>
  <si>
    <t>ログアウト待機時間</t>
    <rPh sb="5" eb="7">
      <t>タイキ</t>
    </rPh>
    <rPh sb="7" eb="9">
      <t>ジカン</t>
    </rPh>
    <phoneticPr fontId="3"/>
  </si>
  <si>
    <t>LOGOUT_WAIT_TIME</t>
  </si>
  <si>
    <t>NUMBER</t>
  </si>
  <si>
    <t>ログ出力パス</t>
    <rPh sb="2" eb="4">
      <t>シュツリョク</t>
    </rPh>
    <phoneticPr fontId="3"/>
  </si>
  <si>
    <t>LOG_OUTPUT_PATH</t>
  </si>
  <si>
    <t>サーバー側ログ出力パス</t>
    <rPh sb="4" eb="5">
      <t>ガワ</t>
    </rPh>
    <rPh sb="7" eb="9">
      <t>シュツリョク</t>
    </rPh>
    <phoneticPr fontId="3"/>
  </si>
  <si>
    <t>FATALログ出力区分</t>
    <rPh sb="7" eb="9">
      <t>シュツリョク</t>
    </rPh>
    <rPh sb="9" eb="11">
      <t>クブン</t>
    </rPh>
    <phoneticPr fontId="3"/>
  </si>
  <si>
    <t>FATAL_LOG_DIV</t>
  </si>
  <si>
    <t>ERRORログ出力区分</t>
    <rPh sb="7" eb="9">
      <t>シュツリョク</t>
    </rPh>
    <rPh sb="9" eb="11">
      <t>クブン</t>
    </rPh>
    <phoneticPr fontId="3"/>
  </si>
  <si>
    <t>ERROR_LOG_DIV</t>
  </si>
  <si>
    <t>WARNログ出力区分</t>
    <rPh sb="6" eb="8">
      <t>シュツリョク</t>
    </rPh>
    <rPh sb="8" eb="10">
      <t>クブン</t>
    </rPh>
    <phoneticPr fontId="3"/>
  </si>
  <si>
    <t>WARN_LOG_DIV</t>
  </si>
  <si>
    <t>INFOログ出力区分</t>
    <rPh sb="6" eb="8">
      <t>シュツリョク</t>
    </rPh>
    <rPh sb="8" eb="10">
      <t>クブン</t>
    </rPh>
    <phoneticPr fontId="3"/>
  </si>
  <si>
    <t>INFO_LOG_DIV</t>
  </si>
  <si>
    <t>DEBUGログ出力区分</t>
    <rPh sb="7" eb="9">
      <t>シュツリョク</t>
    </rPh>
    <rPh sb="9" eb="11">
      <t>クブン</t>
    </rPh>
    <phoneticPr fontId="3"/>
  </si>
  <si>
    <t>DEBUG_LOG_DIV</t>
  </si>
  <si>
    <t>PASSWORD_TIME_LIMIT</t>
  </si>
  <si>
    <t>PASSWORD_LENGTH</t>
  </si>
  <si>
    <t>排他用一時情報</t>
    <phoneticPr fontId="3"/>
  </si>
  <si>
    <t>テーマ番号</t>
    <rPh sb="3" eb="5">
      <t>バンゴウ</t>
    </rPh>
    <phoneticPr fontId="3"/>
  </si>
  <si>
    <t>PASSWORD_LEVEL</t>
  </si>
  <si>
    <t>パスワード文字数</t>
    <rPh sb="5" eb="8">
      <t>モジスウ</t>
    </rPh>
    <phoneticPr fontId="5"/>
  </si>
  <si>
    <t>パスワードレベル</t>
  </si>
  <si>
    <t>ログアウト待機時間</t>
    <rPh sb="5" eb="7">
      <t>タイキ</t>
    </rPh>
    <rPh sb="7" eb="9">
      <t>ジカン</t>
    </rPh>
    <phoneticPr fontId="5"/>
  </si>
  <si>
    <t>ログ出力パス</t>
    <rPh sb="2" eb="4">
      <t>シュツリョク</t>
    </rPh>
    <phoneticPr fontId="5"/>
  </si>
  <si>
    <t>サーバー側ログ出力パス</t>
    <rPh sb="4" eb="5">
      <t>ガワ</t>
    </rPh>
    <rPh sb="7" eb="9">
      <t>シュツリョク</t>
    </rPh>
    <phoneticPr fontId="5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</si>
  <si>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8">
      <t>ビコウ</t>
    </rPh>
    <phoneticPr fontId="3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</si>
  <si>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7">
      <t>ソナエ</t>
    </rPh>
    <rPh sb="7" eb="8">
      <t>コウ</t>
    </rPh>
    <phoneticPr fontId="3"/>
  </si>
  <si>
    <t>データ修正備考</t>
    <rPh sb="3" eb="5">
      <t>シュウセイ</t>
    </rPh>
    <rPh sb="5" eb="7">
      <t>ビコウ</t>
    </rPh>
    <phoneticPr fontId="3"/>
  </si>
  <si>
    <t>データ修正備考</t>
    <rPh sb="5" eb="7">
      <t>ビコウ</t>
    </rPh>
    <phoneticPr fontId="3"/>
  </si>
  <si>
    <t>折番号1</t>
    <rPh sb="0" eb="1">
      <t>オリ</t>
    </rPh>
    <rPh sb="1" eb="3">
      <t>バンゴウ</t>
    </rPh>
    <phoneticPr fontId="2"/>
  </si>
  <si>
    <t>折番号2</t>
    <rPh sb="0" eb="1">
      <t>オリ</t>
    </rPh>
    <rPh sb="1" eb="3">
      <t>バンゴウ</t>
    </rPh>
    <phoneticPr fontId="2"/>
  </si>
  <si>
    <t>PMM_USER</t>
    <phoneticPr fontId="3"/>
  </si>
  <si>
    <r>
      <t>PMM_DEP</t>
    </r>
    <r>
      <rPr>
        <sz val="9"/>
        <rFont val="ＭＳ ゴシック"/>
        <family val="3"/>
        <charset val="128"/>
      </rPr>
      <t>T</t>
    </r>
    <phoneticPr fontId="3"/>
  </si>
  <si>
    <t>確認作業入力画面で登録時に更新する</t>
    <rPh sb="0" eb="2">
      <t>カクニン</t>
    </rPh>
    <rPh sb="2" eb="4">
      <t>サギョウ</t>
    </rPh>
    <rPh sb="4" eb="6">
      <t>ニュウリョク</t>
    </rPh>
    <rPh sb="6" eb="8">
      <t>ガメン</t>
    </rPh>
    <rPh sb="9" eb="11">
      <t>トウロク</t>
    </rPh>
    <rPh sb="11" eb="12">
      <t>ジ</t>
    </rPh>
    <rPh sb="13" eb="15">
      <t>コウシン</t>
    </rPh>
    <phoneticPr fontId="3"/>
  </si>
  <si>
    <t>決定回数</t>
    <rPh sb="0" eb="2">
      <t>ケッテイ</t>
    </rPh>
    <rPh sb="2" eb="4">
      <t>カイスウ</t>
    </rPh>
    <phoneticPr fontId="3"/>
  </si>
  <si>
    <r>
      <t>PMM_</t>
    </r>
    <r>
      <rPr>
        <sz val="9"/>
        <rFont val="ＭＳ ゴシック"/>
        <family val="3"/>
        <charset val="128"/>
      </rPr>
      <t>AUTHORI</t>
    </r>
    <phoneticPr fontId="3"/>
  </si>
  <si>
    <t>作業マスタ</t>
    <phoneticPr fontId="3"/>
  </si>
  <si>
    <t>PMM_WORK</t>
    <phoneticPr fontId="3"/>
  </si>
  <si>
    <t>作業マスタ</t>
    <rPh sb="0" eb="2">
      <t>サギョウ</t>
    </rPh>
    <phoneticPr fontId="4"/>
  </si>
  <si>
    <r>
      <t>PMM_</t>
    </r>
    <r>
      <rPr>
        <sz val="9"/>
        <rFont val="ＭＳ ゴシック"/>
        <family val="3"/>
        <charset val="128"/>
      </rPr>
      <t>COMMON</t>
    </r>
    <phoneticPr fontId="3"/>
  </si>
  <si>
    <t>PMT_REC_ORDER</t>
    <phoneticPr fontId="3"/>
  </si>
  <si>
    <r>
      <t>P</t>
    </r>
    <r>
      <rPr>
        <sz val="9"/>
        <rFont val="ＭＳ ゴシック"/>
        <family val="3"/>
        <charset val="128"/>
      </rPr>
      <t>MT_REC_ORDER_BIND</t>
    </r>
    <phoneticPr fontId="3"/>
  </si>
  <si>
    <t>No</t>
    <phoneticPr fontId="4"/>
  </si>
  <si>
    <t>テーブルＩＤ</t>
    <phoneticPr fontId="4"/>
  </si>
  <si>
    <t>PMM_WORK</t>
    <phoneticPr fontId="3"/>
  </si>
  <si>
    <t>PMT_REC_ORDER</t>
    <phoneticPr fontId="3"/>
  </si>
  <si>
    <t>PMM_DEPT</t>
    <phoneticPr fontId="3"/>
  </si>
  <si>
    <t>PMM_USER_AUTHORI</t>
    <phoneticPr fontId="3"/>
  </si>
  <si>
    <t>PMM_AUTHORI</t>
    <phoneticPr fontId="3"/>
  </si>
  <si>
    <t>PMM_COMMON</t>
    <phoneticPr fontId="3"/>
  </si>
  <si>
    <t>PMT_REC_ORDER_BIND</t>
    <phoneticPr fontId="3"/>
  </si>
  <si>
    <r>
      <t>P</t>
    </r>
    <r>
      <rPr>
        <sz val="9"/>
        <rFont val="ＭＳ ゴシック"/>
        <family val="3"/>
        <charset val="128"/>
      </rPr>
      <t>MT_FOLD</t>
    </r>
    <phoneticPr fontId="3"/>
  </si>
  <si>
    <t>PMT_FOLD</t>
  </si>
  <si>
    <r>
      <t>P</t>
    </r>
    <r>
      <rPr>
        <sz val="9"/>
        <rFont val="ＭＳ ゴシック"/>
        <family val="3"/>
        <charset val="128"/>
      </rPr>
      <t>MT_FOLD_PAGE</t>
    </r>
    <phoneticPr fontId="3"/>
  </si>
  <si>
    <t>PMT_FOLD_PAGE</t>
  </si>
  <si>
    <r>
      <t>P</t>
    </r>
    <r>
      <rPr>
        <sz val="9"/>
        <rFont val="ＭＳ ゴシック"/>
        <family val="3"/>
        <charset val="128"/>
      </rPr>
      <t>MT_RE_PRESS</t>
    </r>
    <phoneticPr fontId="3"/>
  </si>
  <si>
    <t>PMT_RE_PRESS</t>
  </si>
  <si>
    <r>
      <t>P</t>
    </r>
    <r>
      <rPr>
        <sz val="9"/>
        <rFont val="ＭＳ ゴシック"/>
        <family val="3"/>
        <charset val="128"/>
      </rPr>
      <t>MT_FOLD_BIND</t>
    </r>
    <phoneticPr fontId="3"/>
  </si>
  <si>
    <t>PMT_FOLD_BIND</t>
  </si>
  <si>
    <r>
      <t>P</t>
    </r>
    <r>
      <rPr>
        <sz val="9"/>
        <rFont val="ＭＳ ゴシック"/>
        <family val="3"/>
        <charset val="128"/>
      </rPr>
      <t>MT_THEME</t>
    </r>
    <phoneticPr fontId="3"/>
  </si>
  <si>
    <t>PMT_THEME</t>
  </si>
  <si>
    <r>
      <t>P</t>
    </r>
    <r>
      <rPr>
        <sz val="9"/>
        <rFont val="ＭＳ ゴシック"/>
        <family val="3"/>
        <charset val="128"/>
      </rPr>
      <t>MT_ESTIMATED_HOUR</t>
    </r>
    <phoneticPr fontId="3"/>
  </si>
  <si>
    <t>PMT_ESTIMATED_HOUR</t>
  </si>
  <si>
    <r>
      <t>P</t>
    </r>
    <r>
      <rPr>
        <sz val="9"/>
        <rFont val="ＭＳ ゴシック"/>
        <family val="3"/>
        <charset val="128"/>
      </rPr>
      <t>MT_SEKIRYO</t>
    </r>
    <phoneticPr fontId="3"/>
  </si>
  <si>
    <t>PMT_SEKIRYO</t>
  </si>
  <si>
    <t>PMT_SEKIRYO_DETAIL</t>
  </si>
  <si>
    <r>
      <t>P</t>
    </r>
    <r>
      <rPr>
        <sz val="9"/>
        <rFont val="ＭＳ ゴシック"/>
        <family val="3"/>
        <charset val="128"/>
      </rPr>
      <t>MT_REVISE_HISTORY</t>
    </r>
    <phoneticPr fontId="3"/>
  </si>
  <si>
    <t>PMT_REVISE_HISTORY</t>
  </si>
  <si>
    <r>
      <t>P</t>
    </r>
    <r>
      <rPr>
        <sz val="9"/>
        <rFont val="ＭＳ ゴシック"/>
        <family val="3"/>
        <charset val="128"/>
      </rPr>
      <t>MT_PROOF_WORK</t>
    </r>
    <phoneticPr fontId="3"/>
  </si>
  <si>
    <t>PMT_PROOF_WORK</t>
  </si>
  <si>
    <t>決定登録者部門CD</t>
    <rPh sb="0" eb="2">
      <t>ケッテイ</t>
    </rPh>
    <phoneticPr fontId="3"/>
  </si>
  <si>
    <t>決定登録者CD</t>
    <rPh sb="0" eb="2">
      <t>ケッテイ</t>
    </rPh>
    <rPh sb="2" eb="5">
      <t>トウロクシャ</t>
    </rPh>
    <phoneticPr fontId="3"/>
  </si>
  <si>
    <t>用紙名</t>
    <rPh sb="0" eb="2">
      <t>ヨウシ</t>
    </rPh>
    <rPh sb="2" eb="3">
      <t>メイ</t>
    </rPh>
    <phoneticPr fontId="3"/>
  </si>
  <si>
    <t>社内念校</t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</si>
  <si>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</si>
  <si>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</si>
  <si>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</si>
  <si>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</si>
  <si>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</si>
  <si>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</si>
  <si>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</si>
  <si>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</si>
  <si>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</si>
  <si>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</si>
  <si>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</si>
  <si>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</t>
    </r>
    <r>
      <rPr>
        <sz val="9"/>
        <rFont val="ＭＳ ゴシック"/>
        <family val="3"/>
        <charset val="128"/>
      </rPr>
      <t>MM_GOODS_BIND</t>
    </r>
    <phoneticPr fontId="3"/>
  </si>
  <si>
    <t>責了後確認作業情報</t>
    <rPh sb="0" eb="1">
      <t>セキ</t>
    </rPh>
    <rPh sb="1" eb="2">
      <t>リョウ</t>
    </rPh>
    <rPh sb="2" eb="3">
      <t>アト</t>
    </rPh>
    <rPh sb="3" eb="5">
      <t>カクニン</t>
    </rPh>
    <rPh sb="5" eb="7">
      <t>サギョウ</t>
    </rPh>
    <rPh sb="7" eb="9">
      <t>ジョウホウ</t>
    </rPh>
    <phoneticPr fontId="4"/>
  </si>
  <si>
    <t>PMT_SEKIRYO_WORK</t>
    <phoneticPr fontId="3"/>
  </si>
  <si>
    <r>
      <t>P</t>
    </r>
    <r>
      <rPr>
        <sz val="9"/>
        <rFont val="ＭＳ ゴシック"/>
        <family val="3"/>
        <charset val="128"/>
      </rPr>
      <t>MT_PROOF_CHK</t>
    </r>
    <phoneticPr fontId="3"/>
  </si>
  <si>
    <r>
      <t>PMT_SEKIRYO_</t>
    </r>
    <r>
      <rPr>
        <sz val="9"/>
        <rFont val="ＭＳ ゴシック"/>
        <family val="3"/>
        <charset val="128"/>
      </rPr>
      <t>CHK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</si>
  <si>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</si>
  <si>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</si>
  <si>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2007/6/25</t>
    <phoneticPr fontId="4"/>
  </si>
  <si>
    <t>2007/6/25</t>
    <phoneticPr fontId="4"/>
  </si>
  <si>
    <t>NOT NULL</t>
    <phoneticPr fontId="3"/>
  </si>
  <si>
    <r>
      <t>DEBUG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</si>
  <si>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ERROR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</si>
  <si>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FATAL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</si>
  <si>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INFO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</si>
  <si>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r>
      <t>WARN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</si>
  <si>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t>HEADING</t>
    <phoneticPr fontId="3"/>
  </si>
  <si>
    <t>ARRANGE_DATE</t>
    <phoneticPr fontId="3"/>
  </si>
  <si>
    <t>DATE</t>
    <phoneticPr fontId="3"/>
  </si>
  <si>
    <t xml:space="preserve"> </t>
    <phoneticPr fontId="3"/>
  </si>
  <si>
    <r>
      <t>アプリケーション</t>
    </r>
    <r>
      <rPr>
        <sz val="9"/>
        <rFont val="Arial"/>
        <family val="2"/>
      </rPr>
      <t>ID</t>
    </r>
    <phoneticPr fontId="3"/>
  </si>
  <si>
    <t>COLOR_NUM</t>
    <phoneticPr fontId="3"/>
  </si>
  <si>
    <r>
      <t>印刷機名</t>
    </r>
    <r>
      <rPr>
        <sz val="9"/>
        <rFont val="Arial"/>
        <family val="2"/>
      </rPr>
      <t>CD</t>
    </r>
    <rPh sb="0" eb="3">
      <t>インサツキ</t>
    </rPh>
    <rPh sb="3" eb="4">
      <t>メイ</t>
    </rPh>
    <phoneticPr fontId="3"/>
  </si>
  <si>
    <t>PRESS_NAME_CD</t>
    <phoneticPr fontId="3"/>
  </si>
  <si>
    <t>PRESS_DATE</t>
    <phoneticPr fontId="3"/>
  </si>
  <si>
    <t>DATE</t>
    <phoneticPr fontId="3"/>
  </si>
  <si>
    <t>項目一覧</t>
    <phoneticPr fontId="4"/>
  </si>
  <si>
    <t>エンティティ一覧</t>
    <phoneticPr fontId="4"/>
  </si>
  <si>
    <t>１．エンティティ一覧</t>
    <rPh sb="8" eb="10">
      <t>イチラン</t>
    </rPh>
    <phoneticPr fontId="4"/>
  </si>
  <si>
    <t xml:space="preserve"> </t>
    <phoneticPr fontId="3"/>
  </si>
  <si>
    <t>PRESS_NUM_DELIVER</t>
    <phoneticPr fontId="3"/>
  </si>
  <si>
    <t>NUMBER</t>
    <phoneticPr fontId="3"/>
  </si>
  <si>
    <t>PRESS_NUM_TOTAL</t>
    <phoneticPr fontId="3"/>
  </si>
  <si>
    <t>NUMBER</t>
    <phoneticPr fontId="3"/>
  </si>
  <si>
    <r>
      <t>指定予備</t>
    </r>
    <r>
      <rPr>
        <sz val="9"/>
        <rFont val="Arial"/>
        <family val="2"/>
      </rPr>
      <t>%</t>
    </r>
    <rPh sb="0" eb="2">
      <t>シテイ</t>
    </rPh>
    <rPh sb="2" eb="4">
      <t>ヨビ</t>
    </rPh>
    <phoneticPr fontId="3"/>
  </si>
  <si>
    <t>PRESS_NUM_S_SPARE_P</t>
    <phoneticPr fontId="3"/>
  </si>
  <si>
    <t>NUMBER</t>
    <phoneticPr fontId="3"/>
  </si>
  <si>
    <t>4,2</t>
    <phoneticPr fontId="3"/>
  </si>
  <si>
    <t>PRESS_NUM_S_SPARE</t>
    <phoneticPr fontId="3"/>
  </si>
  <si>
    <r>
      <t>製本予備</t>
    </r>
    <r>
      <rPr>
        <sz val="9"/>
        <rFont val="Arial"/>
        <family val="2"/>
      </rPr>
      <t>%</t>
    </r>
    <rPh sb="0" eb="2">
      <t>セイホン</t>
    </rPh>
    <rPh sb="2" eb="4">
      <t>ヨビ</t>
    </rPh>
    <phoneticPr fontId="3"/>
  </si>
  <si>
    <t>PRESS_NUM_B_SPARE_P</t>
    <phoneticPr fontId="3"/>
  </si>
  <si>
    <t>NUMBER</t>
    <phoneticPr fontId="3"/>
  </si>
  <si>
    <t>4,2</t>
    <phoneticPr fontId="3"/>
  </si>
  <si>
    <t>PRESS_NUM_B_SPARE</t>
    <phoneticPr fontId="3"/>
  </si>
  <si>
    <t>PRESS_NUM</t>
    <phoneticPr fontId="3"/>
  </si>
  <si>
    <t>NUMBER</t>
    <phoneticPr fontId="3"/>
  </si>
  <si>
    <t>PRESS_NUM_KEEP</t>
    <phoneticPr fontId="3"/>
  </si>
  <si>
    <t>NUMBER</t>
    <phoneticPr fontId="3"/>
  </si>
  <si>
    <t>PRESS_NUM_SAMPLE</t>
    <phoneticPr fontId="3"/>
  </si>
  <si>
    <t>NUMBER</t>
    <phoneticPr fontId="3"/>
  </si>
  <si>
    <t>VARCHAR2</t>
    <phoneticPr fontId="3"/>
  </si>
  <si>
    <t>FACTORY_REVISE_REMARK</t>
    <phoneticPr fontId="3"/>
  </si>
  <si>
    <t>VARCHAR2</t>
    <phoneticPr fontId="3"/>
  </si>
  <si>
    <t>FACTORY_REVISE_PAGE</t>
    <phoneticPr fontId="3"/>
  </si>
  <si>
    <t>稼動率</t>
    <rPh sb="0" eb="2">
      <t>カドウ</t>
    </rPh>
    <rPh sb="2" eb="3">
      <t>リツ</t>
    </rPh>
    <phoneticPr fontId="3"/>
  </si>
  <si>
    <t>SERVE_STP_TIME</t>
    <phoneticPr fontId="3"/>
  </si>
  <si>
    <t>SERVE_USER_CD</t>
    <phoneticPr fontId="3"/>
  </si>
  <si>
    <t>WORK_RATE</t>
    <phoneticPr fontId="3"/>
  </si>
  <si>
    <t>3,2</t>
    <phoneticPr fontId="3"/>
  </si>
  <si>
    <r>
      <t>PMT_</t>
    </r>
    <r>
      <rPr>
        <sz val="9"/>
        <rFont val="ＭＳ ゴシック"/>
        <family val="3"/>
        <charset val="128"/>
      </rPr>
      <t>PRINT_LOST</t>
    </r>
    <phoneticPr fontId="3"/>
  </si>
  <si>
    <t>BACK_NUM</t>
    <phoneticPr fontId="3"/>
  </si>
  <si>
    <t>VARCHAR2</t>
    <phoneticPr fontId="3"/>
  </si>
  <si>
    <t>FRONT_NUM</t>
    <phoneticPr fontId="3"/>
  </si>
  <si>
    <t>FOLD_NO</t>
    <phoneticPr fontId="3"/>
  </si>
  <si>
    <r>
      <t>折番号</t>
    </r>
    <r>
      <rPr>
        <sz val="9"/>
        <rFont val="Arial"/>
        <family val="2"/>
      </rPr>
      <t>1</t>
    </r>
    <rPh sb="0" eb="1">
      <t>オリ</t>
    </rPh>
    <rPh sb="1" eb="3">
      <t>バンゴウ</t>
    </rPh>
    <phoneticPr fontId="2"/>
  </si>
  <si>
    <t>FOLD_NO1</t>
    <phoneticPr fontId="3"/>
  </si>
  <si>
    <r>
      <t>折番号</t>
    </r>
    <r>
      <rPr>
        <sz val="9"/>
        <rFont val="Arial"/>
        <family val="2"/>
      </rPr>
      <t>2</t>
    </r>
    <rPh sb="0" eb="1">
      <t>オリ</t>
    </rPh>
    <rPh sb="1" eb="3">
      <t>バンゴウ</t>
    </rPh>
    <phoneticPr fontId="2"/>
  </si>
  <si>
    <t>FOLD_NO2</t>
    <phoneticPr fontId="3"/>
  </si>
  <si>
    <t>CONVERT_STATUS</t>
    <phoneticPr fontId="3"/>
  </si>
  <si>
    <t>VARCHAR2</t>
    <phoneticPr fontId="3"/>
  </si>
  <si>
    <r>
      <t>加工会社</t>
    </r>
    <r>
      <rPr>
        <sz val="9"/>
        <rFont val="Arial"/>
        <family val="2"/>
      </rPr>
      <t>CD1</t>
    </r>
    <rPh sb="0" eb="2">
      <t>カコウ</t>
    </rPh>
    <rPh sb="2" eb="4">
      <t>カイシャ</t>
    </rPh>
    <phoneticPr fontId="3"/>
  </si>
  <si>
    <t>1.2</t>
    <phoneticPr fontId="4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</si>
  <si>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</si>
  <si>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</si>
  <si>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システムID</t>
    <phoneticPr fontId="2"/>
  </si>
  <si>
    <t>サブシステムID</t>
    <phoneticPr fontId="2"/>
  </si>
  <si>
    <r>
      <t>P</t>
    </r>
    <r>
      <rPr>
        <sz val="9"/>
        <rFont val="ＭＳ ゴシック"/>
        <family val="3"/>
        <charset val="128"/>
      </rPr>
      <t>MM_SUBSYSTEM</t>
    </r>
    <phoneticPr fontId="3"/>
  </si>
  <si>
    <t>サブシステムマスタ</t>
    <phoneticPr fontId="3"/>
  </si>
  <si>
    <t>2008/7/29</t>
    <phoneticPr fontId="3"/>
  </si>
  <si>
    <t>SUBSYSTEM_NM</t>
    <phoneticPr fontId="3"/>
  </si>
  <si>
    <t>サブシステムマスタ　追加</t>
    <rPh sb="10" eb="12">
      <t>ツイカ</t>
    </rPh>
    <phoneticPr fontId="7"/>
  </si>
  <si>
    <t>サブシステムマスタ</t>
    <phoneticPr fontId="4"/>
  </si>
  <si>
    <t>PMM_SUBSYSTEM</t>
    <phoneticPr fontId="4"/>
  </si>
  <si>
    <t>MST</t>
    <phoneticPr fontId="4"/>
  </si>
  <si>
    <t>サブシステム情報の取得要</t>
    <rPh sb="6" eb="8">
      <t>ジョウホウ</t>
    </rPh>
    <rPh sb="9" eb="11">
      <t>シュトク</t>
    </rPh>
    <rPh sb="11" eb="12">
      <t>ヨウ</t>
    </rPh>
    <phoneticPr fontId="4"/>
  </si>
  <si>
    <t>サブシステム名</t>
    <rPh sb="6" eb="7">
      <t>メイ</t>
    </rPh>
    <phoneticPr fontId="3"/>
  </si>
  <si>
    <t>サブシステム名</t>
    <rPh sb="6" eb="7">
      <t>メイ</t>
    </rPh>
    <phoneticPr fontId="2"/>
  </si>
  <si>
    <t>PRC_COMPANY_CD1</t>
    <phoneticPr fontId="3"/>
  </si>
  <si>
    <r>
      <t>加工会社</t>
    </r>
    <r>
      <rPr>
        <sz val="9"/>
        <rFont val="Arial"/>
        <family val="2"/>
      </rPr>
      <t>CD2</t>
    </r>
    <rPh sb="0" eb="2">
      <t>カコウ</t>
    </rPh>
    <rPh sb="2" eb="4">
      <t>カイシャ</t>
    </rPh>
    <phoneticPr fontId="3"/>
  </si>
  <si>
    <r>
      <t>加工会社</t>
    </r>
    <r>
      <rPr>
        <sz val="9"/>
        <rFont val="Arial"/>
        <family val="2"/>
      </rPr>
      <t>CD3</t>
    </r>
    <rPh sb="0" eb="2">
      <t>カコウ</t>
    </rPh>
    <rPh sb="2" eb="4">
      <t>カイシャ</t>
    </rPh>
    <phoneticPr fontId="3"/>
  </si>
  <si>
    <r>
      <t>加工品種別</t>
    </r>
    <r>
      <rPr>
        <sz val="9"/>
        <rFont val="Arial"/>
        <family val="2"/>
      </rPr>
      <t>CD</t>
    </r>
    <rPh sb="0" eb="3">
      <t>カコウヒン</t>
    </rPh>
    <rPh sb="3" eb="5">
      <t>シュベツ</t>
    </rPh>
    <phoneticPr fontId="3"/>
  </si>
  <si>
    <r>
      <t>加工方法</t>
    </r>
    <r>
      <rPr>
        <sz val="9"/>
        <rFont val="Arial"/>
        <family val="2"/>
      </rPr>
      <t>CD1</t>
    </r>
    <rPh sb="0" eb="2">
      <t>カコウ</t>
    </rPh>
    <rPh sb="2" eb="4">
      <t>ホウホウ</t>
    </rPh>
    <phoneticPr fontId="3"/>
  </si>
  <si>
    <t>PRC_METHOD_CD1</t>
    <phoneticPr fontId="3"/>
  </si>
  <si>
    <r>
      <t>加工方法</t>
    </r>
    <r>
      <rPr>
        <sz val="9"/>
        <rFont val="Arial"/>
        <family val="2"/>
      </rPr>
      <t>CD2</t>
    </r>
    <rPh sb="0" eb="2">
      <t>カコウ</t>
    </rPh>
    <rPh sb="2" eb="4">
      <t>ホウホウ</t>
    </rPh>
    <phoneticPr fontId="3"/>
  </si>
  <si>
    <t>PRC_METHOD_CD2</t>
    <phoneticPr fontId="3"/>
  </si>
  <si>
    <t>ステータス</t>
    <phoneticPr fontId="3"/>
  </si>
  <si>
    <t>STATUS</t>
    <phoneticPr fontId="3"/>
  </si>
  <si>
    <t>下版完了登録者CD</t>
    <rPh sb="0" eb="1">
      <t>ゲ</t>
    </rPh>
    <rPh sb="1" eb="2">
      <t>ハン</t>
    </rPh>
    <rPh sb="2" eb="4">
      <t>カンリョウ</t>
    </rPh>
    <rPh sb="4" eb="7">
      <t>トウロクシャ</t>
    </rPh>
    <phoneticPr fontId="3"/>
  </si>
  <si>
    <t>下版完了登録者部門CD</t>
    <rPh sb="0" eb="1">
      <t>ゲ</t>
    </rPh>
    <rPh sb="1" eb="2">
      <t>ハン</t>
    </rPh>
    <rPh sb="2" eb="4">
      <t>カンリョウ</t>
    </rPh>
    <rPh sb="4" eb="7">
      <t>トウロクシャ</t>
    </rPh>
    <rPh sb="7" eb="9">
      <t>ブモン</t>
    </rPh>
    <phoneticPr fontId="3"/>
  </si>
  <si>
    <t>下版完了登録日時</t>
    <rPh sb="0" eb="1">
      <t>ゲ</t>
    </rPh>
    <rPh sb="1" eb="2">
      <t>ハン</t>
    </rPh>
    <rPh sb="2" eb="4">
      <t>カンリョウ</t>
    </rPh>
    <rPh sb="4" eb="6">
      <t>トウロク</t>
    </rPh>
    <rPh sb="6" eb="8">
      <t>ニチジ</t>
    </rPh>
    <phoneticPr fontId="3"/>
  </si>
  <si>
    <r>
      <t>校了担当部門</t>
    </r>
    <r>
      <rPr>
        <sz val="9"/>
        <rFont val="Arial"/>
        <family val="2"/>
      </rPr>
      <t>CD</t>
    </r>
    <rPh sb="0" eb="2">
      <t>コウリョウ</t>
    </rPh>
    <rPh sb="2" eb="4">
      <t>タントウ</t>
    </rPh>
    <rPh sb="4" eb="6">
      <t>ブモン</t>
    </rPh>
    <phoneticPr fontId="3"/>
  </si>
  <si>
    <r>
      <t>校了担当部門C</t>
    </r>
    <r>
      <rPr>
        <sz val="9"/>
        <rFont val="ＭＳ ゴシック"/>
        <family val="3"/>
        <charset val="128"/>
      </rPr>
      <t>D</t>
    </r>
    <rPh sb="0" eb="2">
      <t>コウリョウ</t>
    </rPh>
    <rPh sb="2" eb="4">
      <t>タントウ</t>
    </rPh>
    <rPh sb="4" eb="6">
      <t>ブモン</t>
    </rPh>
    <phoneticPr fontId="3"/>
  </si>
  <si>
    <t xml:space="preserve"> </t>
    <phoneticPr fontId="3"/>
  </si>
  <si>
    <t>GEHAN_END_USER_CD</t>
    <phoneticPr fontId="3"/>
  </si>
  <si>
    <t>GEHAN_END_DEPT_CD</t>
    <phoneticPr fontId="3"/>
  </si>
  <si>
    <t>GEHAN_END_DATE</t>
    <phoneticPr fontId="3"/>
  </si>
  <si>
    <t>PROOF_END_CHK</t>
    <phoneticPr fontId="3"/>
  </si>
  <si>
    <t>PLATE_TYPE_CD</t>
    <phoneticPr fontId="3"/>
  </si>
  <si>
    <t>印刷区分CD</t>
  </si>
  <si>
    <t>印刷区分CD</t>
    <phoneticPr fontId="3"/>
  </si>
  <si>
    <t>PRESS_DIV_CD</t>
    <phoneticPr fontId="3"/>
  </si>
  <si>
    <t>版種CD</t>
  </si>
  <si>
    <t>1：変形</t>
    <rPh sb="2" eb="4">
      <t>ヘンケイ</t>
    </rPh>
    <phoneticPr fontId="3"/>
  </si>
  <si>
    <t>面付けCD</t>
    <rPh sb="0" eb="1">
      <t>メン</t>
    </rPh>
    <rPh sb="1" eb="2">
      <t>ツ</t>
    </rPh>
    <phoneticPr fontId="3"/>
  </si>
  <si>
    <t>トンボCD</t>
    <phoneticPr fontId="3"/>
  </si>
  <si>
    <t>IMPOSITION_CD</t>
    <phoneticPr fontId="3"/>
  </si>
  <si>
    <t>REGISTER_MARK_CD</t>
    <phoneticPr fontId="3"/>
  </si>
  <si>
    <t>_</t>
    <phoneticPr fontId="3"/>
  </si>
  <si>
    <r>
      <t>加工方法</t>
    </r>
    <r>
      <rPr>
        <sz val="9"/>
        <rFont val="Arial"/>
        <family val="2"/>
      </rPr>
      <t>CD3</t>
    </r>
    <rPh sb="0" eb="2">
      <t>カコウ</t>
    </rPh>
    <rPh sb="2" eb="4">
      <t>ホウホウ</t>
    </rPh>
    <phoneticPr fontId="3"/>
  </si>
  <si>
    <t>PRC_METHOD_CD3</t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</si>
  <si>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至</t>
    </r>
    <r>
      <rPr>
        <sz val="9"/>
        <rFont val="Arial"/>
        <family val="2"/>
      </rPr>
      <t>)</t>
    </r>
    <rPh sb="0" eb="1">
      <t>カリ</t>
    </rPh>
    <rPh sb="6" eb="7">
      <t>イタル</t>
    </rPh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</si>
  <si>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自</t>
    </r>
    <r>
      <rPr>
        <sz val="9"/>
        <rFont val="Arial"/>
        <family val="2"/>
      </rPr>
      <t>)</t>
    </r>
    <rPh sb="0" eb="1">
      <t>カリ</t>
    </rPh>
    <rPh sb="6" eb="7">
      <t>ジ</t>
    </rPh>
    <phoneticPr fontId="3"/>
  </si>
  <si>
    <t>COMPLETE_DATE</t>
    <phoneticPr fontId="3"/>
  </si>
  <si>
    <t>DATE</t>
    <phoneticPr fontId="3"/>
  </si>
  <si>
    <t xml:space="preserve"> </t>
    <phoneticPr fontId="3"/>
  </si>
  <si>
    <r>
      <t>規格</t>
    </r>
    <r>
      <rPr>
        <sz val="9"/>
        <rFont val="Arial"/>
        <family val="2"/>
      </rPr>
      <t>CD</t>
    </r>
    <rPh sb="0" eb="2">
      <t>キカク</t>
    </rPh>
    <phoneticPr fontId="3"/>
  </si>
  <si>
    <t>STANDARD_CD</t>
    <phoneticPr fontId="3"/>
  </si>
  <si>
    <t>VARCHAR2</t>
    <phoneticPr fontId="3"/>
  </si>
  <si>
    <t>サイズ</t>
    <phoneticPr fontId="3"/>
  </si>
  <si>
    <r>
      <t>グループ</t>
    </r>
    <r>
      <rPr>
        <sz val="9"/>
        <rFont val="Arial"/>
        <family val="2"/>
      </rPr>
      <t>CD</t>
    </r>
    <phoneticPr fontId="3"/>
  </si>
  <si>
    <t>GROUP_CD</t>
    <phoneticPr fontId="3"/>
  </si>
  <si>
    <r>
      <t>罫下ベタ</t>
    </r>
    <r>
      <rPr>
        <sz val="9"/>
        <rFont val="Arial"/>
        <family val="2"/>
      </rPr>
      <t>CD</t>
    </r>
    <rPh sb="0" eb="1">
      <t>ケイ</t>
    </rPh>
    <rPh sb="1" eb="2">
      <t>シタ</t>
    </rPh>
    <phoneticPr fontId="3"/>
  </si>
  <si>
    <t>佐藤　豊（ＮＤＤ）</t>
    <rPh sb="0" eb="2">
      <t>サトウ</t>
    </rPh>
    <rPh sb="3" eb="4">
      <t>トヨ</t>
    </rPh>
    <phoneticPr fontId="4"/>
  </si>
  <si>
    <t>2007/7/6</t>
    <phoneticPr fontId="4"/>
  </si>
  <si>
    <t>改定者</t>
    <rPh sb="0" eb="2">
      <t>カイテイ</t>
    </rPh>
    <rPh sb="2" eb="3">
      <t>シャ</t>
    </rPh>
    <phoneticPr fontId="4"/>
  </si>
  <si>
    <t>ＥＲ図（エンティティ・リレーションシップ図）</t>
    <rPh sb="2" eb="3">
      <t>ズ</t>
    </rPh>
    <rPh sb="20" eb="21">
      <t>ズ</t>
    </rPh>
    <phoneticPr fontId="4"/>
  </si>
  <si>
    <t>折頁情報にデータ区分、初期登録日時、初期登録者部門CD、初期登録者CD、最終更新日時、最終更新者部門CD、最終更新者CDを追加</t>
    <rPh sb="0" eb="1">
      <t>オリ</t>
    </rPh>
    <rPh sb="1" eb="2">
      <t>ページ</t>
    </rPh>
    <rPh sb="2" eb="4">
      <t>ジョウホウ</t>
    </rPh>
    <rPh sb="61" eb="63">
      <t>ツイカ</t>
    </rPh>
    <phoneticPr fontId="7"/>
  </si>
  <si>
    <t>VARCHAR2</t>
    <phoneticPr fontId="3"/>
  </si>
  <si>
    <r>
      <t>決定頁1、決定頁2を</t>
    </r>
    <r>
      <rPr>
        <sz val="9"/>
        <rFont val="ＭＳ ゴシック"/>
        <family val="3"/>
        <charset val="128"/>
      </rPr>
      <t>VARCHAR2</t>
    </r>
    <r>
      <rPr>
        <sz val="9"/>
        <rFont val="ＭＳ ゴシック"/>
        <family val="3"/>
        <charset val="128"/>
      </rPr>
      <t>(8)に変更</t>
    </r>
    <rPh sb="0" eb="2">
      <t>ケッテイ</t>
    </rPh>
    <rPh sb="2" eb="3">
      <t>ページ</t>
    </rPh>
    <rPh sb="5" eb="7">
      <t>ケッテイ</t>
    </rPh>
    <rPh sb="7" eb="8">
      <t>ページ</t>
    </rPh>
    <rPh sb="22" eb="24">
      <t>ヘンコウ</t>
    </rPh>
    <phoneticPr fontId="7"/>
  </si>
  <si>
    <r>
      <t>仮ノンブル(自)、仮ノンブル(至)を</t>
    </r>
    <r>
      <rPr>
        <sz val="9"/>
        <rFont val="ＭＳ ゴシック"/>
        <family val="3"/>
        <charset val="128"/>
      </rPr>
      <t>VARCHAR2(8)</t>
    </r>
    <r>
      <rPr>
        <sz val="9"/>
        <rFont val="ＭＳ ゴシック"/>
        <family val="3"/>
        <charset val="128"/>
      </rPr>
      <t>に変更</t>
    </r>
    <rPh sb="0" eb="1">
      <t>カリ</t>
    </rPh>
    <rPh sb="6" eb="7">
      <t>ジ</t>
    </rPh>
    <rPh sb="9" eb="10">
      <t>カリ</t>
    </rPh>
    <rPh sb="15" eb="16">
      <t>イタ</t>
    </rPh>
    <phoneticPr fontId="7"/>
  </si>
  <si>
    <t>UNDER_BLOCK_CD</t>
    <phoneticPr fontId="3"/>
  </si>
  <si>
    <t>VARCHAR2</t>
    <phoneticPr fontId="3"/>
  </si>
  <si>
    <t>FOLD_NUM</t>
    <phoneticPr fontId="3"/>
  </si>
  <si>
    <t>NUMBER</t>
    <phoneticPr fontId="3"/>
  </si>
  <si>
    <r>
      <t>決定頁</t>
    </r>
    <r>
      <rPr>
        <sz val="9"/>
        <rFont val="Arial"/>
        <family val="2"/>
      </rPr>
      <t>1</t>
    </r>
    <rPh sb="0" eb="2">
      <t>ケッテイ</t>
    </rPh>
    <phoneticPr fontId="3"/>
  </si>
  <si>
    <t>PAGE1</t>
    <phoneticPr fontId="3"/>
  </si>
  <si>
    <r>
      <t>決定頁</t>
    </r>
    <r>
      <rPr>
        <sz val="9"/>
        <rFont val="Arial"/>
        <family val="2"/>
      </rPr>
      <t>2</t>
    </r>
    <rPh sb="0" eb="2">
      <t>ケッテイ</t>
    </rPh>
    <phoneticPr fontId="3"/>
  </si>
  <si>
    <t>PAGE2</t>
    <phoneticPr fontId="3"/>
  </si>
  <si>
    <t>GEHAN_DATE</t>
    <phoneticPr fontId="3"/>
  </si>
  <si>
    <t>DATE</t>
    <phoneticPr fontId="3"/>
  </si>
  <si>
    <t xml:space="preserve"> </t>
    <phoneticPr fontId="3"/>
  </si>
  <si>
    <t>VOLUME_A</t>
    <phoneticPr fontId="3"/>
  </si>
  <si>
    <r>
      <t>号数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ゴウスウ</t>
    </rPh>
    <phoneticPr fontId="3"/>
  </si>
  <si>
    <t>VOLUME_KJ</t>
    <phoneticPr fontId="3"/>
  </si>
  <si>
    <t>VARCHAR2</t>
    <phoneticPr fontId="3"/>
  </si>
  <si>
    <t>TMP_CP0009_01</t>
    <phoneticPr fontId="3"/>
  </si>
  <si>
    <t>TMP_CP0009_02</t>
    <phoneticPr fontId="3"/>
  </si>
  <si>
    <t>TMP_CP0009_02</t>
    <phoneticPr fontId="4"/>
  </si>
  <si>
    <t>TMP_CP1009_01</t>
    <phoneticPr fontId="3"/>
  </si>
  <si>
    <t>TMP_CP1009_02</t>
    <phoneticPr fontId="3"/>
  </si>
  <si>
    <t>TMP_CP1009_02</t>
    <phoneticPr fontId="4"/>
  </si>
  <si>
    <t>TMP_CP1009_03</t>
    <phoneticPr fontId="3"/>
  </si>
  <si>
    <t>TMP_CP1009_03</t>
    <phoneticPr fontId="4"/>
  </si>
  <si>
    <r>
      <t>T</t>
    </r>
    <r>
      <rPr>
        <sz val="9"/>
        <rFont val="ＭＳ ゴシック"/>
        <family val="3"/>
        <charset val="128"/>
      </rPr>
      <t>MP_CP1009_04</t>
    </r>
    <phoneticPr fontId="3"/>
  </si>
  <si>
    <t>TMP_CP1009_04</t>
    <phoneticPr fontId="4"/>
  </si>
  <si>
    <t>TMP</t>
    <phoneticPr fontId="4"/>
  </si>
  <si>
    <r>
      <t>※</t>
    </r>
    <r>
      <rPr>
        <sz val="9"/>
        <rFont val="Arial"/>
        <family val="2"/>
      </rPr>
      <t>MST</t>
    </r>
    <r>
      <rPr>
        <sz val="9"/>
        <rFont val="ＭＳ ゴシック"/>
        <family val="3"/>
        <charset val="128"/>
      </rPr>
      <t>：マスタテーブル</t>
    </r>
    <r>
      <rPr>
        <sz val="9"/>
        <rFont val="Arial"/>
        <family val="2"/>
      </rPr>
      <t xml:space="preserve"> / TRN</t>
    </r>
    <r>
      <rPr>
        <sz val="9"/>
        <rFont val="ＭＳ ゴシック"/>
        <family val="3"/>
        <charset val="128"/>
      </rPr>
      <t>：トランザクションテーブル</t>
    </r>
    <r>
      <rPr>
        <sz val="9"/>
        <rFont val="Arial"/>
        <family val="2"/>
      </rPr>
      <t xml:space="preserve"> / TMP</t>
    </r>
    <r>
      <rPr>
        <sz val="9"/>
        <rFont val="ＭＳ ゴシック"/>
        <family val="3"/>
        <charset val="128"/>
      </rPr>
      <t>：プログラムが作業用に使用する一時テーブル</t>
    </r>
    <rPh sb="44" eb="46">
      <t>サギョウ</t>
    </rPh>
    <rPh sb="46" eb="47">
      <t>ヨウ</t>
    </rPh>
    <rPh sb="48" eb="50">
      <t>シヨウ</t>
    </rPh>
    <rPh sb="52" eb="54">
      <t>イチジ</t>
    </rPh>
    <phoneticPr fontId="4"/>
  </si>
  <si>
    <t>台割入力用折頁一時情報、台割入力用頁一時情報、台割帳票用折頁一時情報、台割帳票表示用一時情報、台割帳票表示用ドロップ頁一時情報、台割帳票表示用加工品・特殊頁一時情報 追加</t>
    <rPh sb="83" eb="85">
      <t>ツイカ</t>
    </rPh>
    <phoneticPr fontId="7"/>
  </si>
  <si>
    <r>
      <t>校了担当者</t>
    </r>
    <r>
      <rPr>
        <sz val="9"/>
        <rFont val="Arial"/>
        <family val="2"/>
      </rPr>
      <t>CD</t>
    </r>
    <rPh sb="0" eb="2">
      <t>コウリョウ</t>
    </rPh>
    <rPh sb="2" eb="5">
      <t>タントウシャ</t>
    </rPh>
    <phoneticPr fontId="3"/>
  </si>
  <si>
    <t>OKPROOF_USER_CD</t>
    <phoneticPr fontId="3"/>
  </si>
  <si>
    <t>VARCHAR2</t>
    <phoneticPr fontId="3"/>
  </si>
  <si>
    <t>OKPROOF_DEPT_CD</t>
    <phoneticPr fontId="3"/>
  </si>
  <si>
    <t>OKPROOF_DATE</t>
    <phoneticPr fontId="3"/>
  </si>
  <si>
    <t>DATE</t>
    <phoneticPr fontId="3"/>
  </si>
  <si>
    <t xml:space="preserve"> </t>
    <phoneticPr fontId="3"/>
  </si>
  <si>
    <t>コード</t>
    <phoneticPr fontId="2"/>
  </si>
  <si>
    <t>CD</t>
    <phoneticPr fontId="3"/>
  </si>
  <si>
    <r>
      <t>コード</t>
    </r>
    <r>
      <rPr>
        <sz val="9"/>
        <rFont val="Arial"/>
        <family val="2"/>
      </rPr>
      <t>NO</t>
    </r>
    <phoneticPr fontId="2"/>
  </si>
  <si>
    <t>CD_NO</t>
    <phoneticPr fontId="3"/>
  </si>
  <si>
    <r>
      <t>梱包</t>
    </r>
    <r>
      <rPr>
        <sz val="9"/>
        <rFont val="Arial"/>
        <family val="2"/>
      </rPr>
      <t>CD</t>
    </r>
    <rPh sb="0" eb="2">
      <t>コンポウ</t>
    </rPh>
    <phoneticPr fontId="3"/>
  </si>
  <si>
    <t>PACKAGING_CD</t>
    <phoneticPr fontId="3"/>
  </si>
  <si>
    <t>初版発行</t>
    <rPh sb="0" eb="2">
      <t>ショハン</t>
    </rPh>
    <rPh sb="2" eb="4">
      <t>ハッコウ</t>
    </rPh>
    <phoneticPr fontId="7"/>
  </si>
  <si>
    <t>REWORK_DIV</t>
    <phoneticPr fontId="3"/>
  </si>
  <si>
    <t>VARCHAR2</t>
    <phoneticPr fontId="3"/>
  </si>
  <si>
    <r>
      <t>0</t>
    </r>
    <r>
      <rPr>
        <sz val="9"/>
        <rFont val="ＭＳ ゴシック"/>
        <family val="3"/>
        <charset val="128"/>
      </rPr>
      <t>：作業、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：再作業</t>
    </r>
    <rPh sb="2" eb="4">
      <t>サギョウ</t>
    </rPh>
    <rPh sb="7" eb="10">
      <t>サイサギョウ</t>
    </rPh>
    <phoneticPr fontId="3"/>
  </si>
  <si>
    <t>LAST_DATE</t>
    <phoneticPr fontId="3"/>
  </si>
  <si>
    <t>DATE</t>
    <phoneticPr fontId="3"/>
  </si>
  <si>
    <t xml:space="preserve"> 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</si>
  <si>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</si>
  <si>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LAST_DATE_SALES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</si>
  <si>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</si>
  <si>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印刷実績</t>
  </si>
  <si>
    <t>印刷作業</t>
  </si>
  <si>
    <t>印刷作業ロス</t>
  </si>
  <si>
    <t>印刷停止</t>
  </si>
  <si>
    <t>刷区分</t>
    <rPh sb="0" eb="1">
      <t>サツ</t>
    </rPh>
    <rPh sb="1" eb="3">
      <t>クブン</t>
    </rPh>
    <phoneticPr fontId="3"/>
  </si>
  <si>
    <t>刷区分</t>
    <rPh sb="0" eb="1">
      <t>サツ</t>
    </rPh>
    <phoneticPr fontId="3"/>
  </si>
  <si>
    <t>当方先方区分</t>
    <rPh sb="0" eb="2">
      <t>トウホウ</t>
    </rPh>
    <rPh sb="2" eb="4">
      <t>センポウ</t>
    </rPh>
    <rPh sb="4" eb="6">
      <t>クブン</t>
    </rPh>
    <phoneticPr fontId="3"/>
  </si>
  <si>
    <t>WE_OTHER_DIV</t>
    <phoneticPr fontId="3"/>
  </si>
  <si>
    <t>チーム実績毎</t>
    <rPh sb="3" eb="5">
      <t>ジッセキ</t>
    </rPh>
    <rPh sb="5" eb="6">
      <t>マイ</t>
    </rPh>
    <phoneticPr fontId="3"/>
  </si>
  <si>
    <t>残Ｒ数</t>
  </si>
  <si>
    <t>残Ｒ数</t>
    <rPh sb="0" eb="1">
      <t>ザン</t>
    </rPh>
    <rPh sb="2" eb="3">
      <t>スウ</t>
    </rPh>
    <phoneticPr fontId="3"/>
  </si>
  <si>
    <t>プラスマイナスで入力される。</t>
    <rPh sb="8" eb="10">
      <t>ニュウリョク</t>
    </rPh>
    <phoneticPr fontId="3"/>
  </si>
  <si>
    <t>Ｒ数×1,000×折情報の取数-SUM（ヤレ数）</t>
    <rPh sb="1" eb="3">
      <t>スウカケル</t>
    </rPh>
    <rPh sb="9" eb="10">
      <t>オリ</t>
    </rPh>
    <rPh sb="10" eb="12">
      <t>ジョウホウ</t>
    </rPh>
    <rPh sb="13" eb="14">
      <t>トリ</t>
    </rPh>
    <rPh sb="14" eb="15">
      <t>カズ</t>
    </rPh>
    <rPh sb="22" eb="23">
      <t>カズ</t>
    </rPh>
    <phoneticPr fontId="3"/>
  </si>
  <si>
    <t>REMAIN_ROLL</t>
    <phoneticPr fontId="3"/>
  </si>
  <si>
    <t>5,2</t>
    <phoneticPr fontId="3"/>
  </si>
  <si>
    <t>ヤレ分類</t>
  </si>
  <si>
    <t>ヤレ分類</t>
    <rPh sb="2" eb="4">
      <t>ブンルイ</t>
    </rPh>
    <phoneticPr fontId="3"/>
  </si>
  <si>
    <t>LOST_CLASS</t>
    <phoneticPr fontId="3"/>
  </si>
  <si>
    <t>LAST_DATE_PC</t>
    <phoneticPr fontId="3"/>
  </si>
  <si>
    <t>サイズ</t>
    <phoneticPr fontId="3"/>
  </si>
  <si>
    <t>PAPER_SIZE</t>
    <phoneticPr fontId="3"/>
  </si>
  <si>
    <t>RE_PRESS_DATE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</si>
  <si>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</t>
    </r>
    <rPh sb="0" eb="2">
      <t>サギョウ</t>
    </rPh>
    <rPh sb="4" eb="6">
      <t>リユウ</t>
    </rPh>
    <phoneticPr fontId="3"/>
  </si>
  <si>
    <t>WORK_NG_REASON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</si>
  <si>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理由担当者</t>
    </r>
    <r>
      <rPr>
        <sz val="9"/>
        <rFont val="Arial"/>
        <family val="2"/>
      </rPr>
      <t>CD</t>
    </r>
    <rPh sb="0" eb="2">
      <t>サギョウ</t>
    </rPh>
    <rPh sb="4" eb="6">
      <t>リユウ</t>
    </rPh>
    <rPh sb="6" eb="9">
      <t>タントウシャ</t>
    </rPh>
    <phoneticPr fontId="3"/>
  </si>
  <si>
    <t>WORK_NG_CHARGE_USER_CD</t>
    <phoneticPr fontId="3"/>
  </si>
  <si>
    <r>
      <t>作業</t>
    </r>
    <r>
      <rPr>
        <sz val="9"/>
        <rFont val="Arial"/>
        <family val="2"/>
      </rPr>
      <t>OKNG</t>
    </r>
    <rPh sb="0" eb="2">
      <t>サギョウ</t>
    </rPh>
    <phoneticPr fontId="3"/>
  </si>
  <si>
    <t>WORK_OKNG</t>
    <phoneticPr fontId="3"/>
  </si>
  <si>
    <t>WORK_START_DATE</t>
    <phoneticPr fontId="3"/>
  </si>
  <si>
    <t>WORK_END_DATE</t>
    <phoneticPr fontId="3"/>
  </si>
  <si>
    <r>
      <t>作業担当</t>
    </r>
    <r>
      <rPr>
        <sz val="9"/>
        <rFont val="Arial"/>
        <family val="2"/>
      </rPr>
      <t>CD</t>
    </r>
    <rPh sb="0" eb="2">
      <t>サギョウ</t>
    </rPh>
    <rPh sb="2" eb="4">
      <t>タントウ</t>
    </rPh>
    <phoneticPr fontId="2"/>
  </si>
  <si>
    <t>WORK_USER_CD</t>
    <phoneticPr fontId="3"/>
  </si>
  <si>
    <r>
      <t>作業内容</t>
    </r>
    <r>
      <rPr>
        <sz val="9"/>
        <rFont val="Arial"/>
        <family val="2"/>
      </rPr>
      <t>CD</t>
    </r>
    <rPh sb="0" eb="2">
      <t>サギョウ</t>
    </rPh>
    <rPh sb="2" eb="4">
      <t>ナイヨウ</t>
    </rPh>
    <phoneticPr fontId="2"/>
  </si>
  <si>
    <t>WORK_CONTENT_CD</t>
    <phoneticPr fontId="3"/>
  </si>
  <si>
    <r>
      <t>サブシステム</t>
    </r>
    <r>
      <rPr>
        <sz val="9"/>
        <rFont val="Arial"/>
        <family val="2"/>
      </rPr>
      <t>ID</t>
    </r>
    <phoneticPr fontId="7"/>
  </si>
  <si>
    <t>SUBSYSTEM_ID</t>
    <phoneticPr fontId="3"/>
  </si>
  <si>
    <t>FINISH_SIZE_RL</t>
    <phoneticPr fontId="3"/>
  </si>
  <si>
    <t>5,1</t>
    <phoneticPr fontId="3"/>
  </si>
  <si>
    <t>FINISH_SIZE_TT</t>
    <phoneticPr fontId="3"/>
  </si>
  <si>
    <r>
      <t>システム</t>
    </r>
    <r>
      <rPr>
        <sz val="9"/>
        <rFont val="Arial"/>
        <family val="2"/>
      </rPr>
      <t>ID</t>
    </r>
    <phoneticPr fontId="3"/>
  </si>
  <si>
    <t>SYSTEM_ID</t>
    <phoneticPr fontId="7"/>
  </si>
  <si>
    <r>
      <t>社員</t>
    </r>
    <r>
      <rPr>
        <sz val="9"/>
        <rFont val="Arial"/>
        <family val="2"/>
      </rPr>
      <t>CD</t>
    </r>
    <rPh sb="0" eb="2">
      <t>シャイン</t>
    </rPh>
    <phoneticPr fontId="7"/>
  </si>
  <si>
    <t>USER_CD</t>
    <phoneticPr fontId="7"/>
  </si>
  <si>
    <r>
      <t>社員区分</t>
    </r>
    <r>
      <rPr>
        <sz val="9"/>
        <rFont val="Arial"/>
        <family val="2"/>
      </rPr>
      <t>CD</t>
    </r>
    <rPh sb="0" eb="2">
      <t>シャイン</t>
    </rPh>
    <rPh sb="2" eb="4">
      <t>クブン</t>
    </rPh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</si>
  <si>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英名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エイメイ</t>
    </rPh>
    <phoneticPr fontId="3"/>
  </si>
  <si>
    <t>USER_NAME_A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</si>
  <si>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シャイン</t>
    </rPh>
    <rPh sb="2" eb="3">
      <t>メイ</t>
    </rPh>
    <phoneticPr fontId="7"/>
  </si>
  <si>
    <t>USER_NAME_KN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</si>
  <si>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漢字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カンジ</t>
    </rPh>
    <phoneticPr fontId="3"/>
  </si>
  <si>
    <t>USER_NAME_KJ</t>
    <phoneticPr fontId="3"/>
  </si>
  <si>
    <r>
      <t>社内社外選択</t>
    </r>
    <r>
      <rPr>
        <sz val="9"/>
        <rFont val="Arial"/>
        <family val="2"/>
      </rPr>
      <t>CD</t>
    </r>
    <rPh sb="0" eb="2">
      <t>シャナイ</t>
    </rPh>
    <rPh sb="2" eb="4">
      <t>シャガイ</t>
    </rPh>
    <rPh sb="4" eb="6">
      <t>センタク</t>
    </rPh>
    <phoneticPr fontId="3"/>
  </si>
  <si>
    <t>EI_CD</t>
    <phoneticPr fontId="3"/>
  </si>
  <si>
    <t>REVISE_FIELD</t>
    <phoneticPr fontId="3"/>
  </si>
  <si>
    <t>REVISE_CONTENT</t>
    <phoneticPr fontId="3"/>
  </si>
  <si>
    <r>
      <t>主担当</t>
    </r>
    <r>
      <rPr>
        <sz val="9"/>
        <rFont val="Arial"/>
        <family val="2"/>
      </rPr>
      <t>CD</t>
    </r>
    <rPh sb="0" eb="1">
      <t>シュ</t>
    </rPh>
    <rPh sb="1" eb="3">
      <t>タントウ</t>
    </rPh>
    <phoneticPr fontId="3"/>
  </si>
  <si>
    <t>有無</t>
    <rPh sb="0" eb="2">
      <t>ウム</t>
    </rPh>
    <phoneticPr fontId="3"/>
  </si>
  <si>
    <t>平台用紙</t>
    <rPh sb="0" eb="2">
      <t>ヒラダイ</t>
    </rPh>
    <rPh sb="2" eb="4">
      <t>ヨウシ</t>
    </rPh>
    <phoneticPr fontId="3"/>
  </si>
  <si>
    <t>折名</t>
    <rPh sb="0" eb="1">
      <t>オ</t>
    </rPh>
    <rPh sb="1" eb="2">
      <t>メイ</t>
    </rPh>
    <phoneticPr fontId="2"/>
  </si>
  <si>
    <t>折番号</t>
    <rPh sb="0" eb="1">
      <t>オリ</t>
    </rPh>
    <rPh sb="1" eb="3">
      <t>バンゴウ</t>
    </rPh>
    <phoneticPr fontId="3"/>
  </si>
  <si>
    <t>ASSIGN_USER_CD</t>
    <phoneticPr fontId="3"/>
  </si>
  <si>
    <r>
      <t>主担当部門</t>
    </r>
    <r>
      <rPr>
        <sz val="9"/>
        <rFont val="Arial"/>
        <family val="2"/>
      </rPr>
      <t>CD</t>
    </r>
    <rPh sb="0" eb="1">
      <t>シュ</t>
    </rPh>
    <rPh sb="1" eb="3">
      <t>タントウ</t>
    </rPh>
    <rPh sb="3" eb="5">
      <t>ブモン</t>
    </rPh>
    <phoneticPr fontId="2"/>
  </si>
  <si>
    <t>ASSIGN_USER_DEPT_CD</t>
    <phoneticPr fontId="3"/>
  </si>
  <si>
    <t>REC_ORDER_DATE</t>
    <phoneticPr fontId="3"/>
  </si>
  <si>
    <t>DATE</t>
    <phoneticPr fontId="3"/>
  </si>
  <si>
    <t xml:space="preserve"> </t>
    <phoneticPr fontId="3"/>
  </si>
  <si>
    <t>REC_ORDER_REMARK</t>
    <phoneticPr fontId="3"/>
  </si>
  <si>
    <t>VARCHAR2</t>
    <phoneticPr fontId="3"/>
  </si>
  <si>
    <t>DETAIL</t>
    <phoneticPr fontId="3"/>
  </si>
  <si>
    <r>
      <t>使用特色</t>
    </r>
    <r>
      <rPr>
        <sz val="9"/>
        <rFont val="Arial"/>
        <family val="2"/>
      </rPr>
      <t>1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</si>
  <si>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2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</si>
  <si>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3</t>
    </r>
    <rPh sb="0" eb="2">
      <t>シヨウ</t>
    </rPh>
    <rPh sb="2" eb="4">
      <t>トクショク</t>
    </rPh>
    <phoneticPr fontId="3"/>
  </si>
  <si>
    <t>FIRST_DATE</t>
    <phoneticPr fontId="3"/>
  </si>
  <si>
    <t>DATE</t>
    <phoneticPr fontId="3"/>
  </si>
  <si>
    <t xml:space="preserve"> </t>
    <phoneticPr fontId="3"/>
  </si>
  <si>
    <t>PLATE_SIZE_RL</t>
    <phoneticPr fontId="3"/>
  </si>
  <si>
    <t>5,1</t>
    <phoneticPr fontId="3"/>
  </si>
  <si>
    <t>分単位</t>
    <rPh sb="0" eb="1">
      <t>フン</t>
    </rPh>
    <rPh sb="1" eb="3">
      <t>タンイ</t>
    </rPh>
    <phoneticPr fontId="3"/>
  </si>
  <si>
    <t>PLATE_SIZE_TT</t>
    <phoneticPr fontId="3"/>
  </si>
  <si>
    <t>PLATE_DATE</t>
    <phoneticPr fontId="3"/>
  </si>
  <si>
    <t>DATE</t>
    <phoneticPr fontId="3"/>
  </si>
  <si>
    <t xml:space="preserve"> </t>
    <phoneticPr fontId="3"/>
  </si>
  <si>
    <t>VARCHAR2</t>
    <phoneticPr fontId="3"/>
  </si>
  <si>
    <r>
      <t>ラップ位置</t>
    </r>
    <r>
      <rPr>
        <sz val="9"/>
        <rFont val="Arial"/>
        <family val="2"/>
      </rPr>
      <t>CD</t>
    </r>
    <phoneticPr fontId="3"/>
  </si>
  <si>
    <t>BIND_LAP_POS_CD</t>
    <phoneticPr fontId="3"/>
  </si>
  <si>
    <t>ラップ長さ</t>
    <phoneticPr fontId="3"/>
  </si>
  <si>
    <t>BIND_LAP_LEN</t>
    <phoneticPr fontId="3"/>
  </si>
  <si>
    <r>
      <t>綴位置</t>
    </r>
    <r>
      <rPr>
        <sz val="9"/>
        <rFont val="Arial"/>
        <family val="2"/>
      </rPr>
      <t>CD</t>
    </r>
    <phoneticPr fontId="3"/>
  </si>
  <si>
    <t>BIND_POS_CD</t>
    <phoneticPr fontId="3"/>
  </si>
  <si>
    <r>
      <t>綴形式</t>
    </r>
    <r>
      <rPr>
        <sz val="9"/>
        <rFont val="Arial"/>
        <family val="2"/>
      </rPr>
      <t>CD</t>
    </r>
    <phoneticPr fontId="3"/>
  </si>
  <si>
    <t>BIND_METHOD_CD</t>
    <phoneticPr fontId="3"/>
  </si>
  <si>
    <r>
      <t>発注</t>
    </r>
    <r>
      <rPr>
        <sz val="9"/>
        <rFont val="Arial"/>
        <family val="2"/>
      </rPr>
      <t>CD</t>
    </r>
    <phoneticPr fontId="3"/>
  </si>
  <si>
    <t>BIND_ORDER_CD</t>
    <phoneticPr fontId="3"/>
  </si>
  <si>
    <r>
      <t>製本会社</t>
    </r>
    <r>
      <rPr>
        <sz val="9"/>
        <rFont val="Arial"/>
        <family val="2"/>
      </rPr>
      <t>CD</t>
    </r>
    <rPh sb="0" eb="2">
      <t>セイホン</t>
    </rPh>
    <rPh sb="2" eb="4">
      <t>ガイシャ</t>
    </rPh>
    <phoneticPr fontId="2"/>
  </si>
  <si>
    <t>BIND_COMPANY_CD</t>
    <phoneticPr fontId="3"/>
  </si>
  <si>
    <t>SEKIRYO_NUM</t>
    <phoneticPr fontId="3"/>
  </si>
  <si>
    <t>SEKIRYO_NO</t>
    <phoneticPr fontId="3"/>
  </si>
  <si>
    <r>
      <t>背丁</t>
    </r>
    <r>
      <rPr>
        <sz val="9"/>
        <rFont val="Arial"/>
        <family val="2"/>
      </rPr>
      <t>CD</t>
    </r>
    <rPh sb="0" eb="2">
      <t>セチョウ</t>
    </rPh>
    <phoneticPr fontId="3"/>
  </si>
  <si>
    <t>BACK_SIGNATURE_CD</t>
    <phoneticPr fontId="3"/>
  </si>
  <si>
    <t>使用特色2</t>
    <rPh sb="0" eb="2">
      <t>シヨウ</t>
    </rPh>
    <rPh sb="2" eb="4">
      <t>トクショク</t>
    </rPh>
    <phoneticPr fontId="3"/>
  </si>
  <si>
    <t>使用特色3</t>
    <rPh sb="0" eb="2">
      <t>シヨウ</t>
    </rPh>
    <rPh sb="2" eb="4">
      <t>トクショク</t>
    </rPh>
    <phoneticPr fontId="3"/>
  </si>
  <si>
    <t>作業内容CD</t>
    <rPh sb="0" eb="2">
      <t>サギョウ</t>
    </rPh>
    <rPh sb="2" eb="4">
      <t>ナイヨウ</t>
    </rPh>
    <phoneticPr fontId="3"/>
  </si>
  <si>
    <t>部門CD</t>
    <rPh sb="0" eb="2">
      <t>ブモン</t>
    </rPh>
    <phoneticPr fontId="3"/>
  </si>
  <si>
    <t>主担当CD</t>
    <rPh sb="0" eb="1">
      <t>シュ</t>
    </rPh>
    <rPh sb="1" eb="3">
      <t>タントウ</t>
    </rPh>
    <phoneticPr fontId="3"/>
  </si>
  <si>
    <t>決定頁1</t>
    <rPh sb="0" eb="2">
      <t>ケッテイ</t>
    </rPh>
    <phoneticPr fontId="3"/>
  </si>
  <si>
    <t>決定頁2</t>
    <rPh sb="0" eb="2">
      <t>ケッテイ</t>
    </rPh>
    <phoneticPr fontId="3"/>
  </si>
  <si>
    <t>データ修正頁</t>
    <rPh sb="3" eb="5">
      <t>シュウセイ</t>
    </rPh>
    <phoneticPr fontId="3"/>
  </si>
  <si>
    <t>左頁数</t>
    <rPh sb="0" eb="1">
      <t>ヒダリ</t>
    </rPh>
    <rPh sb="2" eb="3">
      <t>スウ</t>
    </rPh>
    <phoneticPr fontId="3"/>
  </si>
  <si>
    <t>頁数</t>
    <rPh sb="1" eb="2">
      <t>スウ</t>
    </rPh>
    <phoneticPr fontId="3"/>
  </si>
  <si>
    <t>牛掘工場要因頁</t>
    <rPh sb="0" eb="1">
      <t>ウシ</t>
    </rPh>
    <rPh sb="1" eb="2">
      <t>ホリ</t>
    </rPh>
    <rPh sb="2" eb="4">
      <t>コウジョウ</t>
    </rPh>
    <rPh sb="4" eb="6">
      <t>ヨウイン</t>
    </rPh>
    <phoneticPr fontId="3"/>
  </si>
  <si>
    <t>右頁数</t>
    <rPh sb="0" eb="1">
      <t>ミギ</t>
    </rPh>
    <rPh sb="2" eb="3">
      <t>スウ</t>
    </rPh>
    <phoneticPr fontId="3"/>
  </si>
  <si>
    <t>サイズ</t>
    <phoneticPr fontId="3"/>
  </si>
  <si>
    <t>作業担当CD</t>
    <rPh sb="0" eb="2">
      <t>サギョウ</t>
    </rPh>
    <rPh sb="2" eb="4">
      <t>タントウ</t>
    </rPh>
    <phoneticPr fontId="2"/>
  </si>
  <si>
    <t>作業内容CD</t>
    <rPh sb="0" eb="2">
      <t>サギョウ</t>
    </rPh>
    <rPh sb="2" eb="4">
      <t>ナイヨウ</t>
    </rPh>
    <phoneticPr fontId="2"/>
  </si>
  <si>
    <t>仮ノンブル(自)</t>
    <rPh sb="0" eb="1">
      <t>カリ</t>
    </rPh>
    <rPh sb="6" eb="7">
      <t>ジ</t>
    </rPh>
    <phoneticPr fontId="3"/>
  </si>
  <si>
    <t>仮ノンブル(至)</t>
    <rPh sb="0" eb="1">
      <t>カリ</t>
    </rPh>
    <rPh sb="6" eb="7">
      <t>イタル</t>
    </rPh>
    <phoneticPr fontId="3"/>
  </si>
  <si>
    <t>種別</t>
    <rPh sb="0" eb="2">
      <t>シュベツ</t>
    </rPh>
    <phoneticPr fontId="3"/>
  </si>
  <si>
    <t>頁内訳CD</t>
    <rPh sb="0" eb="1">
      <t>ページ</t>
    </rPh>
    <rPh sb="1" eb="3">
      <t>ウチワケ</t>
    </rPh>
    <phoneticPr fontId="3"/>
  </si>
  <si>
    <t>PAGE_DETAIL_CD</t>
    <phoneticPr fontId="3"/>
  </si>
  <si>
    <t>仕上形状</t>
    <phoneticPr fontId="3"/>
  </si>
  <si>
    <t>FOLD_FORMAT</t>
    <phoneticPr fontId="3"/>
  </si>
  <si>
    <t>最大表示件数</t>
    <rPh sb="0" eb="2">
      <t>サイダイ</t>
    </rPh>
    <rPh sb="2" eb="4">
      <t>ヒョウジ</t>
    </rPh>
    <rPh sb="4" eb="6">
      <t>ケンスウ</t>
    </rPh>
    <phoneticPr fontId="3"/>
  </si>
  <si>
    <t>NUMBER</t>
    <phoneticPr fontId="3"/>
  </si>
  <si>
    <t>MAX_DISP_COUNT</t>
    <phoneticPr fontId="3"/>
  </si>
  <si>
    <t>一覧で表示させる最大件数</t>
    <phoneticPr fontId="3"/>
  </si>
  <si>
    <t>一覧で表示させる最大件数</t>
    <phoneticPr fontId="3"/>
  </si>
  <si>
    <t>作業内容名略称</t>
    <rPh sb="4" eb="5">
      <t>メイ</t>
    </rPh>
    <rPh sb="5" eb="7">
      <t>リャクショウ</t>
    </rPh>
    <phoneticPr fontId="3"/>
  </si>
  <si>
    <t>予想時間(テーマ単位)</t>
    <rPh sb="0" eb="2">
      <t>ヨソウ</t>
    </rPh>
    <rPh sb="2" eb="4">
      <t>ジカン</t>
    </rPh>
    <rPh sb="8" eb="10">
      <t>タンイ</t>
    </rPh>
    <phoneticPr fontId="3"/>
  </si>
  <si>
    <t>予想時間(責了紙単位)</t>
    <rPh sb="0" eb="2">
      <t>ヨソウ</t>
    </rPh>
    <rPh sb="2" eb="4">
      <t>ジカン</t>
    </rPh>
    <rPh sb="5" eb="6">
      <t>セキ</t>
    </rPh>
    <rPh sb="6" eb="7">
      <t>リョウ</t>
    </rPh>
    <rPh sb="7" eb="8">
      <t>カミ</t>
    </rPh>
    <rPh sb="8" eb="10">
      <t>タンイ</t>
    </rPh>
    <phoneticPr fontId="3"/>
  </si>
  <si>
    <r>
      <t>表示順(通し</t>
    </r>
    <r>
      <rPr>
        <sz val="9"/>
        <rFont val="ＭＳ ゴシック"/>
        <family val="3"/>
        <charset val="128"/>
      </rPr>
      <t>)</t>
    </r>
    <rPh sb="0" eb="2">
      <t>ヒョウジ</t>
    </rPh>
    <rPh sb="2" eb="3">
      <t>ジュン</t>
    </rPh>
    <rPh sb="4" eb="5">
      <t>トオ</t>
    </rPh>
    <phoneticPr fontId="3"/>
  </si>
  <si>
    <t>作業対象区分の枠を越えた表示順（進捗一覧画面での表示順)</t>
    <rPh sb="0" eb="2">
      <t>サギョウ</t>
    </rPh>
    <rPh sb="2" eb="4">
      <t>タイショウ</t>
    </rPh>
    <rPh sb="4" eb="6">
      <t>クブン</t>
    </rPh>
    <rPh sb="7" eb="8">
      <t>ワク</t>
    </rPh>
    <rPh sb="9" eb="10">
      <t>コ</t>
    </rPh>
    <rPh sb="12" eb="14">
      <t>ヒョウジ</t>
    </rPh>
    <rPh sb="14" eb="15">
      <t>ジュン</t>
    </rPh>
    <rPh sb="16" eb="18">
      <t>シンチョク</t>
    </rPh>
    <rPh sb="18" eb="20">
      <t>イチラン</t>
    </rPh>
    <rPh sb="20" eb="22">
      <t>ガメン</t>
    </rPh>
    <rPh sb="24" eb="26">
      <t>ヒョウジ</t>
    </rPh>
    <rPh sb="26" eb="27">
      <t>ジュン</t>
    </rPh>
    <phoneticPr fontId="3"/>
  </si>
  <si>
    <t>作業対象区分単位</t>
    <rPh sb="0" eb="2">
      <t>サギョウ</t>
    </rPh>
    <rPh sb="2" eb="4">
      <t>タイショウ</t>
    </rPh>
    <rPh sb="4" eb="6">
      <t>クブン</t>
    </rPh>
    <rPh sb="6" eb="8">
      <t>タンイ</t>
    </rPh>
    <phoneticPr fontId="3"/>
  </si>
  <si>
    <t>WORK_CONTENT</t>
    <phoneticPr fontId="3"/>
  </si>
  <si>
    <t>WORK_CONTENT_ABBR</t>
    <phoneticPr fontId="3"/>
  </si>
  <si>
    <t>ORDER_BY</t>
    <phoneticPr fontId="3"/>
  </si>
  <si>
    <t>WORK_DURATION</t>
    <phoneticPr fontId="3"/>
  </si>
  <si>
    <t>EXPECT_HRS_THEME</t>
    <phoneticPr fontId="3"/>
  </si>
  <si>
    <t>EXPECT_HRS_SEKIRYO</t>
    <phoneticPr fontId="3"/>
  </si>
  <si>
    <t>ESTIMATED_HRS</t>
    <phoneticPr fontId="3"/>
  </si>
  <si>
    <t>入稿内容</t>
    <phoneticPr fontId="3"/>
  </si>
  <si>
    <t>題名(全角)</t>
    <rPh sb="0" eb="2">
      <t>ダイメイ</t>
    </rPh>
    <rPh sb="3" eb="5">
      <t>ゼンカク</t>
    </rPh>
    <phoneticPr fontId="3"/>
  </si>
  <si>
    <t>最終更新日時(営業)</t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</si>
  <si>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最終更新日時(生産管理)</t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</si>
  <si>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題名(全角)</t>
    <rPh sb="0" eb="2">
      <t>ダイメイ</t>
    </rPh>
    <rPh sb="3" eb="5">
      <t>ゼンカク</t>
    </rPh>
    <phoneticPr fontId="2"/>
  </si>
  <si>
    <t>品種CD</t>
    <rPh sb="0" eb="2">
      <t>ヒンシュ</t>
    </rPh>
    <phoneticPr fontId="3"/>
  </si>
  <si>
    <t>規格CD</t>
    <rPh sb="0" eb="2">
      <t>キカク</t>
    </rPh>
    <phoneticPr fontId="3"/>
  </si>
  <si>
    <t>発送CD</t>
    <rPh sb="0" eb="2">
      <t>ハッソウ</t>
    </rPh>
    <phoneticPr fontId="3"/>
  </si>
  <si>
    <t>梱包CD</t>
    <rPh sb="0" eb="2">
      <t>コンポウ</t>
    </rPh>
    <phoneticPr fontId="3"/>
  </si>
  <si>
    <t>背丁CD</t>
    <rPh sb="0" eb="1">
      <t>セ</t>
    </rPh>
    <rPh sb="1" eb="2">
      <t>チョウ</t>
    </rPh>
    <phoneticPr fontId="3"/>
  </si>
  <si>
    <t>罫下ベタCD</t>
    <rPh sb="0" eb="1">
      <t>ケイ</t>
    </rPh>
    <rPh sb="1" eb="2">
      <t>シタ</t>
    </rPh>
    <phoneticPr fontId="3"/>
  </si>
  <si>
    <t>背ベタCD</t>
    <rPh sb="0" eb="1">
      <t>セ</t>
    </rPh>
    <phoneticPr fontId="3"/>
  </si>
  <si>
    <t>発注CD</t>
    <phoneticPr fontId="3"/>
  </si>
  <si>
    <t>綴位置CD</t>
    <phoneticPr fontId="3"/>
  </si>
  <si>
    <t>綴形式CD</t>
    <phoneticPr fontId="3"/>
  </si>
  <si>
    <t>ラップ位置CD</t>
    <phoneticPr fontId="3"/>
  </si>
  <si>
    <t>詳細記入</t>
    <rPh sb="0" eb="2">
      <t>ショウサイ</t>
    </rPh>
    <rPh sb="2" eb="4">
      <t>キニュウ</t>
    </rPh>
    <phoneticPr fontId="3"/>
  </si>
  <si>
    <t>帳票区分</t>
    <rPh sb="0" eb="2">
      <t>チョウヒョウ</t>
    </rPh>
    <rPh sb="2" eb="4">
      <t>クブン</t>
    </rPh>
    <phoneticPr fontId="3"/>
  </si>
  <si>
    <r>
      <t>1：校了票、2：原稿移動票</t>
    </r>
    <r>
      <rPr>
        <sz val="9"/>
        <rFont val="ＭＳ ゴシック"/>
        <family val="3"/>
        <charset val="128"/>
      </rPr>
      <t>(</t>
    </r>
    <r>
      <rPr>
        <sz val="9"/>
        <rFont val="ＭＳ ゴシック"/>
        <family val="3"/>
        <charset val="128"/>
      </rPr>
      <t>校了用</t>
    </r>
    <r>
      <rPr>
        <sz val="9"/>
        <rFont val="ＭＳ ゴシック"/>
        <family val="3"/>
        <charset val="128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ＭＳ ゴシック"/>
        <family val="3"/>
        <charset val="128"/>
      </rPr>
      <t>3：入稿媒体回送票(校了用)</t>
    </r>
    <rPh sb="2" eb="4">
      <t>コウリョウ</t>
    </rPh>
    <rPh sb="4" eb="5">
      <t>ヒョウ</t>
    </rPh>
    <rPh sb="8" eb="10">
      <t>ゲンコウ</t>
    </rPh>
    <rPh sb="10" eb="12">
      <t>イドウ</t>
    </rPh>
    <rPh sb="12" eb="13">
      <t>ヒョウ</t>
    </rPh>
    <rPh sb="21" eb="23">
      <t>ニュウコウ</t>
    </rPh>
    <rPh sb="23" eb="25">
      <t>バイタイ</t>
    </rPh>
    <rPh sb="25" eb="27">
      <t>カイソウ</t>
    </rPh>
    <rPh sb="27" eb="28">
      <t>ヒョウ</t>
    </rPh>
    <rPh sb="29" eb="31">
      <t>コウリョウ</t>
    </rPh>
    <rPh sb="31" eb="32">
      <t>ヨウ</t>
    </rPh>
    <phoneticPr fontId="3"/>
  </si>
  <si>
    <t>REPORT_DIV</t>
    <phoneticPr fontId="3"/>
  </si>
  <si>
    <t>製本予備%</t>
    <rPh sb="0" eb="2">
      <t>セイホン</t>
    </rPh>
    <rPh sb="2" eb="4">
      <t>ヨビ</t>
    </rPh>
    <phoneticPr fontId="3"/>
  </si>
  <si>
    <t>指定予備%</t>
    <rPh sb="0" eb="2">
      <t>シテイ</t>
    </rPh>
    <rPh sb="2" eb="4">
      <t>ヨビ</t>
    </rPh>
    <phoneticPr fontId="3"/>
  </si>
  <si>
    <t>背丁CD</t>
    <rPh sb="0" eb="2">
      <t>セチョウ</t>
    </rPh>
    <phoneticPr fontId="3"/>
  </si>
  <si>
    <t>2007/6/25</t>
    <phoneticPr fontId="3"/>
  </si>
  <si>
    <t>決定台数</t>
    <rPh sb="0" eb="2">
      <t>ケッテイ</t>
    </rPh>
    <rPh sb="2" eb="3">
      <t>ダイ</t>
    </rPh>
    <rPh sb="3" eb="4">
      <t>スウ</t>
    </rPh>
    <phoneticPr fontId="3"/>
  </si>
  <si>
    <t>用紙区分CD</t>
    <rPh sb="0" eb="2">
      <t>ヨウシ</t>
    </rPh>
    <rPh sb="2" eb="4">
      <t>クブン</t>
    </rPh>
    <phoneticPr fontId="3"/>
  </si>
  <si>
    <t>社内社外選択CD</t>
    <rPh sb="0" eb="2">
      <t>シャナイ</t>
    </rPh>
    <rPh sb="2" eb="4">
      <t>シャガイ</t>
    </rPh>
    <rPh sb="4" eb="6">
      <t>センタク</t>
    </rPh>
    <phoneticPr fontId="3"/>
  </si>
  <si>
    <t>下版日時</t>
    <rPh sb="0" eb="2">
      <t>ゲハン</t>
    </rPh>
    <rPh sb="2" eb="4">
      <t>ニチジ</t>
    </rPh>
    <phoneticPr fontId="3"/>
  </si>
  <si>
    <t>特殊頁CD</t>
    <rPh sb="0" eb="2">
      <t>トクシュ</t>
    </rPh>
    <rPh sb="2" eb="3">
      <t>ページ</t>
    </rPh>
    <phoneticPr fontId="3"/>
  </si>
  <si>
    <t>加工品種別CD</t>
    <rPh sb="0" eb="3">
      <t>カコウヒン</t>
    </rPh>
    <rPh sb="3" eb="5">
      <t>シュベツ</t>
    </rPh>
    <phoneticPr fontId="3"/>
  </si>
  <si>
    <t>入稿種別CD</t>
    <rPh sb="0" eb="2">
      <t>ニュウコウ</t>
    </rPh>
    <rPh sb="2" eb="4">
      <t>シュベツ</t>
    </rPh>
    <phoneticPr fontId="3"/>
  </si>
  <si>
    <t>グループCD</t>
    <phoneticPr fontId="3"/>
  </si>
  <si>
    <t>出校枚数1</t>
    <rPh sb="2" eb="4">
      <t>マイスウ</t>
    </rPh>
    <phoneticPr fontId="3"/>
  </si>
  <si>
    <t>出校予定日時1</t>
    <rPh sb="2" eb="4">
      <t>ヨテイ</t>
    </rPh>
    <rPh sb="4" eb="6">
      <t>ニチジ</t>
    </rPh>
    <phoneticPr fontId="3"/>
  </si>
  <si>
    <t>出校枚数2</t>
    <rPh sb="2" eb="4">
      <t>マイスウ</t>
    </rPh>
    <phoneticPr fontId="3"/>
  </si>
  <si>
    <t>TMP</t>
    <phoneticPr fontId="4"/>
  </si>
  <si>
    <t>TMP_OUTSIDE</t>
  </si>
  <si>
    <t>TMP_PRE_ESTIMATE</t>
  </si>
  <si>
    <t>TMP_PRE_ESTIMATE_DETAIL</t>
  </si>
  <si>
    <t>TMP_PRE_ESTIMATE_FOLD</t>
  </si>
  <si>
    <t>注文書用（一時）</t>
    <rPh sb="0" eb="3">
      <t>チュウモンショ</t>
    </rPh>
    <rPh sb="3" eb="4">
      <t>ヨウ</t>
    </rPh>
    <rPh sb="5" eb="7">
      <t>イチジ</t>
    </rPh>
    <phoneticPr fontId="4"/>
  </si>
  <si>
    <t>見積プレビュー用</t>
    <rPh sb="0" eb="2">
      <t>ミツモリ</t>
    </rPh>
    <rPh sb="7" eb="8">
      <t>ヨウ</t>
    </rPh>
    <phoneticPr fontId="4"/>
  </si>
  <si>
    <t>PMT_ESTIMATE_DETAIL</t>
    <phoneticPr fontId="4"/>
  </si>
  <si>
    <t>PMT_ESTIMATE_FOLD</t>
    <phoneticPr fontId="4"/>
  </si>
  <si>
    <t>PMT_ESTIMATE</t>
    <phoneticPr fontId="4"/>
  </si>
  <si>
    <t>PHOTO_SPC_CHK</t>
    <phoneticPr fontId="3"/>
  </si>
  <si>
    <t>PHOTO_SPC_CHK_DATE</t>
    <phoneticPr fontId="3"/>
  </si>
  <si>
    <t>PHOTO_RFL_NUM</t>
    <phoneticPr fontId="3"/>
  </si>
  <si>
    <t>NUMBER</t>
    <phoneticPr fontId="3"/>
  </si>
  <si>
    <t>ﾁｪｯｸ</t>
    <phoneticPr fontId="3"/>
  </si>
  <si>
    <t>PHOTO_RFL_CHK</t>
    <phoneticPr fontId="3"/>
  </si>
  <si>
    <t>VARCHAR2</t>
    <phoneticPr fontId="3"/>
  </si>
  <si>
    <t>出校確認用エリア　チェック</t>
    <phoneticPr fontId="3"/>
  </si>
  <si>
    <t>PHOTO_RFL_CHK_DATE</t>
    <phoneticPr fontId="3"/>
  </si>
  <si>
    <t>PHOTO_SPR_NUM</t>
    <phoneticPr fontId="3"/>
  </si>
  <si>
    <t>ﾁｪｯｸ</t>
    <phoneticPr fontId="3"/>
  </si>
  <si>
    <t>PHOTO_SPR_CHK</t>
    <phoneticPr fontId="3"/>
  </si>
  <si>
    <t>VARCHAR2</t>
    <phoneticPr fontId="3"/>
  </si>
  <si>
    <t>出校確認用エリア　チェック</t>
    <phoneticPr fontId="3"/>
  </si>
  <si>
    <t>入力者CD</t>
    <rPh sb="0" eb="2">
      <t>ニュウリョク</t>
    </rPh>
    <rPh sb="2" eb="3">
      <t>シャ</t>
    </rPh>
    <phoneticPr fontId="3"/>
  </si>
  <si>
    <t>NENKO_METHOD_CD</t>
    <phoneticPr fontId="3"/>
  </si>
  <si>
    <r>
      <t>1：入稿</t>
    </r>
    <r>
      <rPr>
        <sz val="9"/>
        <rFont val="ＭＳ ゴシック"/>
        <family val="3"/>
        <charset val="128"/>
      </rPr>
      <t>(出校)</t>
    </r>
    <r>
      <rPr>
        <sz val="9"/>
        <rFont val="ＭＳ ゴシック"/>
        <family val="3"/>
        <charset val="128"/>
      </rPr>
      <t>、2：校了</t>
    </r>
    <rPh sb="2" eb="4">
      <t>ニュウコウ</t>
    </rPh>
    <rPh sb="5" eb="7">
      <t>シュッコウ</t>
    </rPh>
    <rPh sb="11" eb="13">
      <t>コウリョウ</t>
    </rPh>
    <phoneticPr fontId="3"/>
  </si>
  <si>
    <r>
      <t>1</t>
    </r>
    <r>
      <rPr>
        <sz val="9"/>
        <rFont val="ＭＳ ゴシック"/>
        <family val="3"/>
        <charset val="128"/>
      </rPr>
      <t>：入稿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出校</t>
    </r>
    <r>
      <rPr>
        <sz val="9"/>
        <rFont val="Arial"/>
        <family val="2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：校了</t>
    </r>
    <rPh sb="2" eb="4">
      <t>ニュウコウ</t>
    </rPh>
    <rPh sb="5" eb="7">
      <t>シュッコウ</t>
    </rPh>
    <rPh sb="11" eb="13">
      <t>コウリョウ</t>
    </rPh>
    <phoneticPr fontId="3"/>
  </si>
  <si>
    <t>入力者部門CD</t>
    <rPh sb="0" eb="2">
      <t>ニュウリョク</t>
    </rPh>
    <rPh sb="2" eb="3">
      <t>シャ</t>
    </rPh>
    <rPh sb="3" eb="5">
      <t>ブモン</t>
    </rPh>
    <phoneticPr fontId="3"/>
  </si>
  <si>
    <t>PHOTO_SPR_CHK_DATE</t>
    <phoneticPr fontId="3"/>
  </si>
  <si>
    <t>画像ﾃﾞｰﾀ</t>
    <phoneticPr fontId="3"/>
  </si>
  <si>
    <t>PHOTO_IMG_NUM</t>
    <phoneticPr fontId="3"/>
  </si>
  <si>
    <t>NUMBER</t>
    <phoneticPr fontId="3"/>
  </si>
  <si>
    <t>ﾁｪｯｸ</t>
    <phoneticPr fontId="3"/>
  </si>
  <si>
    <t>PHOTO_IMG_CHK</t>
    <phoneticPr fontId="3"/>
  </si>
  <si>
    <t>ログイン時作成され、ログアウト時に削除される。ログイン中ユーザ情報を取得するために使用</t>
    <rPh sb="4" eb="5">
      <t>ジ</t>
    </rPh>
    <rPh sb="5" eb="7">
      <t>サクセイ</t>
    </rPh>
    <rPh sb="15" eb="16">
      <t>ジ</t>
    </rPh>
    <rPh sb="17" eb="19">
      <t>サクジョ</t>
    </rPh>
    <rPh sb="27" eb="28">
      <t>チュウ</t>
    </rPh>
    <rPh sb="31" eb="33">
      <t>ジョウホウ</t>
    </rPh>
    <rPh sb="34" eb="36">
      <t>シュトク</t>
    </rPh>
    <rPh sb="41" eb="43">
      <t>シヨウ</t>
    </rPh>
    <phoneticPr fontId="4"/>
  </si>
  <si>
    <t>VARCHAR2</t>
    <phoneticPr fontId="3"/>
  </si>
  <si>
    <t>出校確認用エリア　チェック</t>
    <phoneticPr fontId="3"/>
  </si>
  <si>
    <t>PHOTO_IMG_CHK_DATE</t>
    <phoneticPr fontId="3"/>
  </si>
  <si>
    <t>3</t>
    <phoneticPr fontId="3"/>
  </si>
  <si>
    <r>
      <t>PMM_</t>
    </r>
    <r>
      <rPr>
        <sz val="9"/>
        <rFont val="ＭＳ ゴシック"/>
        <family val="3"/>
        <charset val="128"/>
      </rPr>
      <t>APPROVE_CONTROL</t>
    </r>
    <phoneticPr fontId="3"/>
  </si>
  <si>
    <t>承認権制御</t>
    <rPh sb="0" eb="3">
      <t>ショウニンケン</t>
    </rPh>
    <rPh sb="3" eb="5">
      <t>セイギョ</t>
    </rPh>
    <phoneticPr fontId="3"/>
  </si>
  <si>
    <t>対象</t>
  </si>
  <si>
    <t>対象</t>
    <rPh sb="0" eb="2">
      <t>タイショウ</t>
    </rPh>
    <phoneticPr fontId="2"/>
  </si>
  <si>
    <t>承認者CD</t>
  </si>
  <si>
    <t>承認者CD</t>
    <rPh sb="0" eb="2">
      <t>ショウニン</t>
    </rPh>
    <rPh sb="2" eb="3">
      <t>シャ</t>
    </rPh>
    <phoneticPr fontId="2"/>
  </si>
  <si>
    <t>対象部門CD</t>
  </si>
  <si>
    <t>対象部門CD</t>
    <rPh sb="0" eb="2">
      <t>タイショウ</t>
    </rPh>
    <rPh sb="2" eb="4">
      <t>ブモン</t>
    </rPh>
    <phoneticPr fontId="2"/>
  </si>
  <si>
    <t>限度額</t>
  </si>
  <si>
    <t>限度額</t>
    <rPh sb="0" eb="2">
      <t>ゲンド</t>
    </rPh>
    <rPh sb="2" eb="3">
      <t>ガク</t>
    </rPh>
    <phoneticPr fontId="2"/>
  </si>
  <si>
    <t>SUBJECT</t>
  </si>
  <si>
    <t>SUBJECT_DEPT_CD</t>
  </si>
  <si>
    <t>APPROVE_LIMIT</t>
  </si>
  <si>
    <t>見積、精算見積、売上</t>
    <rPh sb="0" eb="2">
      <t>ミツモリ</t>
    </rPh>
    <rPh sb="3" eb="5">
      <t>セイサン</t>
    </rPh>
    <rPh sb="5" eb="7">
      <t>ミツモリ</t>
    </rPh>
    <rPh sb="8" eb="10">
      <t>ウリアゲ</t>
    </rPh>
    <phoneticPr fontId="3"/>
  </si>
  <si>
    <t>主担当部門CD</t>
    <rPh sb="0" eb="1">
      <t>シュ</t>
    </rPh>
    <rPh sb="1" eb="3">
      <t>タントウ</t>
    </rPh>
    <rPh sb="3" eb="5">
      <t>ブモン</t>
    </rPh>
    <phoneticPr fontId="3"/>
  </si>
  <si>
    <t>見積承認者CD</t>
  </si>
  <si>
    <t>見積承認者CD</t>
    <rPh sb="0" eb="2">
      <t>ミツモリ</t>
    </rPh>
    <rPh sb="2" eb="4">
      <t>ショウニン</t>
    </rPh>
    <rPh sb="4" eb="5">
      <t>シャ</t>
    </rPh>
    <phoneticPr fontId="3"/>
  </si>
  <si>
    <t>見積承認日時</t>
  </si>
  <si>
    <t>見積承認日時</t>
    <rPh sb="0" eb="2">
      <t>ミツモリ</t>
    </rPh>
    <rPh sb="2" eb="4">
      <t>ショウニン</t>
    </rPh>
    <rPh sb="4" eb="6">
      <t>ニチジ</t>
    </rPh>
    <phoneticPr fontId="3"/>
  </si>
  <si>
    <t>売上承認者CD</t>
  </si>
  <si>
    <t>売上承認者CD</t>
    <rPh sb="0" eb="2">
      <t>ウリアゲ</t>
    </rPh>
    <rPh sb="2" eb="4">
      <t>ショウニン</t>
    </rPh>
    <rPh sb="4" eb="5">
      <t>シャ</t>
    </rPh>
    <phoneticPr fontId="3"/>
  </si>
  <si>
    <t>売上承認日時</t>
  </si>
  <si>
    <t>売上承認日時</t>
    <rPh sb="0" eb="2">
      <t>ウリアゲ</t>
    </rPh>
    <rPh sb="2" eb="4">
      <t>ショウニン</t>
    </rPh>
    <rPh sb="4" eb="6">
      <t>ニチジ</t>
    </rPh>
    <phoneticPr fontId="3"/>
  </si>
  <si>
    <t>5,2</t>
    <phoneticPr fontId="3"/>
  </si>
  <si>
    <t>APPROVE_USER_CD</t>
    <phoneticPr fontId="3"/>
  </si>
  <si>
    <t>ESTIMATE_APP_USER_CD</t>
    <phoneticPr fontId="3"/>
  </si>
  <si>
    <t>ESTIMATE_APP_DATE</t>
    <phoneticPr fontId="3"/>
  </si>
  <si>
    <t>SALES_APP_USER_CD</t>
    <phoneticPr fontId="3"/>
  </si>
  <si>
    <t>SALES_APP_DATE</t>
    <phoneticPr fontId="3"/>
  </si>
  <si>
    <t>DATE</t>
    <phoneticPr fontId="3"/>
  </si>
  <si>
    <t>頁数CD</t>
    <rPh sb="0" eb="1">
      <t>ページ</t>
    </rPh>
    <rPh sb="1" eb="2">
      <t>スウ</t>
    </rPh>
    <phoneticPr fontId="3"/>
  </si>
  <si>
    <t>取引先部署CD</t>
  </si>
  <si>
    <t>取引先部署CD</t>
    <rPh sb="3" eb="5">
      <t>ブショ</t>
    </rPh>
    <phoneticPr fontId="3"/>
  </si>
  <si>
    <t>9,1</t>
    <phoneticPr fontId="3"/>
  </si>
  <si>
    <r>
      <t>入稿種別</t>
    </r>
    <r>
      <rPr>
        <sz val="9"/>
        <rFont val="Arial"/>
        <family val="2"/>
      </rPr>
      <t>CD</t>
    </r>
    <rPh sb="0" eb="2">
      <t>ニュウコウ</t>
    </rPh>
    <rPh sb="2" eb="4">
      <t>シュベツ</t>
    </rPh>
    <phoneticPr fontId="3"/>
  </si>
  <si>
    <t>REC_TYPE_CD</t>
    <phoneticPr fontId="3"/>
  </si>
  <si>
    <r>
      <t>入稿担当者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phoneticPr fontId="2"/>
  </si>
  <si>
    <t>REC_USER_CD</t>
    <phoneticPr fontId="3"/>
  </si>
  <si>
    <r>
      <t>入稿担当者部門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rPh sb="5" eb="7">
      <t>ブモン</t>
    </rPh>
    <phoneticPr fontId="2"/>
  </si>
  <si>
    <t>REC_USER_DEPT_CD</t>
    <phoneticPr fontId="3"/>
  </si>
  <si>
    <t>TEXT_OTHER_NUM1</t>
    <phoneticPr fontId="3"/>
  </si>
  <si>
    <t>TEXT_OTHER_CHK1</t>
    <phoneticPr fontId="3"/>
  </si>
  <si>
    <t>TEXT_OTHER_CHK_DATE1</t>
    <phoneticPr fontId="3"/>
  </si>
  <si>
    <r>
      <t>1</t>
    </r>
    <r>
      <rPr>
        <sz val="9"/>
        <rFont val="ＭＳ Ｐゴシック"/>
        <family val="3"/>
        <charset val="128"/>
      </rPr>
      <t>：営業、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：生産管理、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：プリプレス、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：製造設計</t>
    </r>
    <r>
      <rPr>
        <sz val="9"/>
        <rFont val="Arial"/>
        <family val="2"/>
      </rPr>
      <t/>
    </r>
    <rPh sb="7" eb="9">
      <t>セイサン</t>
    </rPh>
    <rPh sb="9" eb="11">
      <t>カンリ</t>
    </rPh>
    <rPh sb="22" eb="24">
      <t>セイゾウ</t>
    </rPh>
    <rPh sb="24" eb="26">
      <t>セッケイ</t>
    </rPh>
    <phoneticPr fontId="3"/>
  </si>
  <si>
    <t>1：営業、2：生産管理、3：プリプレス、4：製造設計</t>
    <phoneticPr fontId="3"/>
  </si>
  <si>
    <t>2：生産管理、3：プリプレス、4：製造設計</t>
    <rPh sb="2" eb="4">
      <t>セイサン</t>
    </rPh>
    <rPh sb="4" eb="6">
      <t>カンリ</t>
    </rPh>
    <rPh sb="17" eb="19">
      <t>セイゾウ</t>
    </rPh>
    <rPh sb="19" eb="21">
      <t>セッケイ</t>
    </rPh>
    <phoneticPr fontId="3"/>
  </si>
  <si>
    <t>作業の対象者（2：生産管理、3：プリプレス、4：製造設計）</t>
    <rPh sb="0" eb="2">
      <t>サギョウ</t>
    </rPh>
    <rPh sb="3" eb="5">
      <t>タイショウ</t>
    </rPh>
    <rPh sb="5" eb="6">
      <t>シャ</t>
    </rPh>
    <phoneticPr fontId="3"/>
  </si>
  <si>
    <t>TEXT_OTHER1</t>
    <phoneticPr fontId="3"/>
  </si>
  <si>
    <t>（斤量と同意）</t>
    <rPh sb="1" eb="3">
      <t>キンリョウ</t>
    </rPh>
    <rPh sb="4" eb="6">
      <t>ドウイ</t>
    </rPh>
    <phoneticPr fontId="3"/>
  </si>
  <si>
    <t>売上予定日</t>
    <rPh sb="0" eb="2">
      <t>ウリアゲ</t>
    </rPh>
    <rPh sb="2" eb="5">
      <t>ヨテイビ</t>
    </rPh>
    <phoneticPr fontId="3"/>
  </si>
  <si>
    <t>SALES_PLAN_DATE</t>
    <phoneticPr fontId="3"/>
  </si>
  <si>
    <t>売上予定日</t>
    <rPh sb="0" eb="2">
      <t>ウリアゲ</t>
    </rPh>
    <rPh sb="2" eb="4">
      <t>ヨテイ</t>
    </rPh>
    <rPh sb="4" eb="5">
      <t>ヒ</t>
    </rPh>
    <phoneticPr fontId="3"/>
  </si>
  <si>
    <t>過不足数</t>
    <rPh sb="0" eb="3">
      <t>カフソク</t>
    </rPh>
    <rPh sb="3" eb="4">
      <t>スウ</t>
    </rPh>
    <phoneticPr fontId="3"/>
  </si>
  <si>
    <t>（連巻）</t>
    <rPh sb="1" eb="2">
      <t>レン</t>
    </rPh>
    <rPh sb="2" eb="3">
      <t>マ</t>
    </rPh>
    <phoneticPr fontId="3"/>
  </si>
  <si>
    <t>実使用数</t>
    <rPh sb="0" eb="1">
      <t>ジツ</t>
    </rPh>
    <rPh sb="1" eb="3">
      <t>シヨウ</t>
    </rPh>
    <rPh sb="3" eb="4">
      <t>スウ</t>
    </rPh>
    <phoneticPr fontId="3"/>
  </si>
  <si>
    <t>ACTUAL_NUM</t>
    <phoneticPr fontId="3"/>
  </si>
  <si>
    <t>ACTUAL_NUM2</t>
    <phoneticPr fontId="3"/>
  </si>
  <si>
    <t>ACTUAL_NUM3</t>
    <phoneticPr fontId="3"/>
  </si>
  <si>
    <t>ACTUAL_NUM4</t>
    <phoneticPr fontId="3"/>
  </si>
  <si>
    <t>ACTUAL_NUM5</t>
    <phoneticPr fontId="3"/>
  </si>
  <si>
    <t>11,6</t>
    <phoneticPr fontId="3"/>
  </si>
  <si>
    <t>実使用数</t>
    <rPh sb="0" eb="1">
      <t>ジツ</t>
    </rPh>
    <rPh sb="1" eb="3">
      <t>シヨウ</t>
    </rPh>
    <rPh sb="3" eb="4">
      <t>カズ</t>
    </rPh>
    <phoneticPr fontId="3"/>
  </si>
  <si>
    <t>印刷部数欄からはずしたが復活可能性あり</t>
    <rPh sb="0" eb="2">
      <t>インサツ</t>
    </rPh>
    <rPh sb="2" eb="4">
      <t>ブスウ</t>
    </rPh>
    <rPh sb="4" eb="5">
      <t>ラン</t>
    </rPh>
    <rPh sb="12" eb="14">
      <t>フッカツ</t>
    </rPh>
    <rPh sb="14" eb="17">
      <t>カノウセイ</t>
    </rPh>
    <phoneticPr fontId="3"/>
  </si>
  <si>
    <t>折の用紙選択と共有</t>
    <rPh sb="0" eb="1">
      <t>オリ</t>
    </rPh>
    <rPh sb="2" eb="4">
      <t>ヨウシ</t>
    </rPh>
    <rPh sb="4" eb="6">
      <t>センタク</t>
    </rPh>
    <rPh sb="7" eb="9">
      <t>キョウユウ</t>
    </rPh>
    <phoneticPr fontId="3"/>
  </si>
  <si>
    <t>折の画面と共通</t>
    <rPh sb="0" eb="1">
      <t>オリ</t>
    </rPh>
    <rPh sb="2" eb="4">
      <t>ガメン</t>
    </rPh>
    <rPh sb="5" eb="7">
      <t>キョウツウ</t>
    </rPh>
    <phoneticPr fontId="3"/>
  </si>
  <si>
    <t>加工方法CD1</t>
    <rPh sb="0" eb="2">
      <t>カコウ</t>
    </rPh>
    <rPh sb="2" eb="4">
      <t>ホウホウ</t>
    </rPh>
    <phoneticPr fontId="3"/>
  </si>
  <si>
    <t>加工方法CD2</t>
    <rPh sb="0" eb="2">
      <t>カコウ</t>
    </rPh>
    <rPh sb="2" eb="4">
      <t>ホウホウ</t>
    </rPh>
    <phoneticPr fontId="3"/>
  </si>
  <si>
    <t>加工方法CD3</t>
    <rPh sb="0" eb="2">
      <t>カコウ</t>
    </rPh>
    <rPh sb="2" eb="4">
      <t>ホウホウ</t>
    </rPh>
    <phoneticPr fontId="3"/>
  </si>
  <si>
    <t>出校方法CD1</t>
    <rPh sb="0" eb="1">
      <t>デ</t>
    </rPh>
    <rPh sb="1" eb="2">
      <t>コウ</t>
    </rPh>
    <rPh sb="2" eb="4">
      <t>ホウホウ</t>
    </rPh>
    <phoneticPr fontId="3"/>
  </si>
  <si>
    <t>出校方法CD2</t>
    <rPh sb="0" eb="1">
      <t>デ</t>
    </rPh>
    <rPh sb="1" eb="2">
      <t>コウ</t>
    </rPh>
    <rPh sb="2" eb="4">
      <t>ホウホウ</t>
    </rPh>
    <phoneticPr fontId="3"/>
  </si>
  <si>
    <t>出校方法CD3</t>
    <rPh sb="0" eb="1">
      <t>デ</t>
    </rPh>
    <rPh sb="1" eb="2">
      <t>コウ</t>
    </rPh>
    <rPh sb="2" eb="4">
      <t>ホウホウ</t>
    </rPh>
    <phoneticPr fontId="3"/>
  </si>
  <si>
    <t>発注CD1</t>
    <rPh sb="0" eb="2">
      <t>ハッチュウ</t>
    </rPh>
    <phoneticPr fontId="3"/>
  </si>
  <si>
    <t>発注CD2</t>
    <rPh sb="0" eb="2">
      <t>ハッチュウ</t>
    </rPh>
    <phoneticPr fontId="3"/>
  </si>
  <si>
    <t>発注CD3</t>
    <rPh sb="0" eb="2">
      <t>ハッチュウ</t>
    </rPh>
    <phoneticPr fontId="3"/>
  </si>
  <si>
    <t>ORDER_CD2</t>
  </si>
  <si>
    <t>ORDER_CD3</t>
  </si>
  <si>
    <t>加工会社CD3</t>
    <rPh sb="0" eb="2">
      <t>カコウ</t>
    </rPh>
    <rPh sb="2" eb="4">
      <t>カイシャ</t>
    </rPh>
    <phoneticPr fontId="3"/>
  </si>
  <si>
    <t>入稿担当者CD</t>
    <rPh sb="0" eb="2">
      <t>ニュウコウ</t>
    </rPh>
    <rPh sb="2" eb="5">
      <t>タントウシャ</t>
    </rPh>
    <phoneticPr fontId="2"/>
  </si>
  <si>
    <t>入稿担当者部門CD</t>
    <rPh sb="0" eb="2">
      <t>ニュウコウ</t>
    </rPh>
    <rPh sb="2" eb="5">
      <t>タントウシャ</t>
    </rPh>
    <rPh sb="5" eb="7">
      <t>ブモン</t>
    </rPh>
    <phoneticPr fontId="2"/>
  </si>
  <si>
    <t>再版情報</t>
    <rPh sb="0" eb="2">
      <t>サイハン</t>
    </rPh>
    <rPh sb="2" eb="4">
      <t>ジョウホウ</t>
    </rPh>
    <phoneticPr fontId="3"/>
  </si>
  <si>
    <t>汎用マスタ</t>
    <phoneticPr fontId="3"/>
  </si>
  <si>
    <t>社員利用権マスタ</t>
    <phoneticPr fontId="3"/>
  </si>
  <si>
    <t>TITLE_CD</t>
    <phoneticPr fontId="3"/>
  </si>
  <si>
    <t>NULL可</t>
    <rPh sb="4" eb="5">
      <t>カ</t>
    </rPh>
    <phoneticPr fontId="3"/>
  </si>
  <si>
    <t>部門マスタ</t>
    <phoneticPr fontId="3"/>
  </si>
  <si>
    <t>商品マスタ</t>
    <phoneticPr fontId="3"/>
  </si>
  <si>
    <t>方法CD</t>
    <rPh sb="0" eb="2">
      <t>ホウホウ</t>
    </rPh>
    <phoneticPr fontId="3"/>
  </si>
  <si>
    <t>印刷機名CD</t>
    <rPh sb="0" eb="3">
      <t>インサツキ</t>
    </rPh>
    <rPh sb="3" eb="4">
      <t>メイ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</si>
  <si>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</si>
  <si>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</si>
  <si>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</si>
  <si>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t>折頁情報</t>
    <rPh sb="0" eb="4">
      <t>オリページジョウホウ</t>
    </rPh>
    <phoneticPr fontId="3"/>
  </si>
  <si>
    <t>1</t>
    <phoneticPr fontId="3"/>
  </si>
  <si>
    <t>2</t>
  </si>
  <si>
    <t>3</t>
  </si>
  <si>
    <t>4</t>
  </si>
  <si>
    <t>5</t>
  </si>
  <si>
    <t>ＦＤを当面初期表示させたい為。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</si>
  <si>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t>1固定(当面未使用)</t>
    <rPh sb="1" eb="3">
      <t>コテイ</t>
    </rPh>
    <rPh sb="4" eb="6">
      <t>トウメン</t>
    </rPh>
    <rPh sb="6" eb="9">
      <t>ミシヨウ</t>
    </rPh>
    <phoneticPr fontId="3"/>
  </si>
  <si>
    <t>1：数字のみ可、2：英数字混在、3：大文字小文字混在</t>
    <rPh sb="2" eb="4">
      <t>スウジ</t>
    </rPh>
    <rPh sb="6" eb="7">
      <t>カ</t>
    </rPh>
    <rPh sb="10" eb="13">
      <t>エイスウジ</t>
    </rPh>
    <rPh sb="13" eb="15">
      <t>コンザイ</t>
    </rPh>
    <rPh sb="18" eb="21">
      <t>オオモジ</t>
    </rPh>
    <rPh sb="21" eb="24">
      <t>コモジ</t>
    </rPh>
    <rPh sb="24" eb="26">
      <t>コンザイ</t>
    </rPh>
    <phoneticPr fontId="3"/>
  </si>
  <si>
    <t>0：出力しない、1：出力する</t>
    <rPh sb="2" eb="4">
      <t>シュツリョク</t>
    </rPh>
    <rPh sb="10" eb="12">
      <t>シュツリョク</t>
    </rPh>
    <phoneticPr fontId="3"/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</si>
  <si>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</si>
  <si>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</si>
  <si>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</si>
  <si>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</si>
  <si>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</si>
  <si>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</si>
  <si>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</si>
  <si>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</si>
  <si>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</si>
  <si>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</si>
  <si>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</si>
  <si>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</si>
  <si>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</si>
  <si>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</si>
  <si>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</si>
  <si>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</si>
  <si>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</si>
  <si>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</si>
  <si>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</si>
  <si>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</si>
  <si>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</si>
  <si>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</si>
  <si>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</si>
  <si>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</si>
  <si>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MIN_COMPLETE</t>
    <phoneticPr fontId="3"/>
  </si>
  <si>
    <t>連番</t>
    <rPh sb="0" eb="2">
      <t>レンバン</t>
    </rPh>
    <phoneticPr fontId="3"/>
  </si>
  <si>
    <t>区分CD</t>
    <rPh sb="0" eb="2">
      <t>クブン</t>
    </rPh>
    <phoneticPr fontId="3"/>
  </si>
  <si>
    <t>作業CD</t>
    <rPh sb="0" eb="2">
      <t>サギョウ</t>
    </rPh>
    <phoneticPr fontId="3"/>
  </si>
  <si>
    <t>納期年月日</t>
    <rPh sb="0" eb="2">
      <t>ノウキ</t>
    </rPh>
    <rPh sb="2" eb="5">
      <t>ネンガッピ</t>
    </rPh>
    <phoneticPr fontId="3"/>
  </si>
  <si>
    <t>納期時間</t>
    <rPh sb="0" eb="2">
      <t>ノウキ</t>
    </rPh>
    <rPh sb="2" eb="4">
      <t>ジカン</t>
    </rPh>
    <phoneticPr fontId="3"/>
  </si>
  <si>
    <t>納入場所CD</t>
    <rPh sb="0" eb="2">
      <t>ノウニュウ</t>
    </rPh>
    <rPh sb="2" eb="4">
      <t>バショ</t>
    </rPh>
    <phoneticPr fontId="3"/>
  </si>
  <si>
    <r>
      <t>PMT_</t>
    </r>
    <r>
      <rPr>
        <sz val="9"/>
        <rFont val="ＭＳ ゴシック"/>
        <family val="3"/>
        <charset val="128"/>
      </rPr>
      <t>SHIPMENT</t>
    </r>
    <phoneticPr fontId="3"/>
  </si>
  <si>
    <r>
      <t>PMT_</t>
    </r>
    <r>
      <rPr>
        <sz val="9"/>
        <rFont val="ＭＳ ゴシック"/>
        <family val="3"/>
        <charset val="128"/>
      </rPr>
      <t>SHIPMENT_DETAIL</t>
    </r>
    <phoneticPr fontId="3"/>
  </si>
  <si>
    <t>見積情報</t>
    <rPh sb="0" eb="2">
      <t>ミツモリ</t>
    </rPh>
    <phoneticPr fontId="3"/>
  </si>
  <si>
    <t>得意先名</t>
    <rPh sb="0" eb="3">
      <t>トクイサキ</t>
    </rPh>
    <rPh sb="3" eb="4">
      <t>メイ</t>
    </rPh>
    <phoneticPr fontId="3"/>
  </si>
  <si>
    <t>見積書発行日</t>
    <rPh sb="0" eb="2">
      <t>ミツモリ</t>
    </rPh>
    <rPh sb="2" eb="3">
      <t>ショ</t>
    </rPh>
    <rPh sb="3" eb="6">
      <t>ハッコウビ</t>
    </rPh>
    <phoneticPr fontId="3"/>
  </si>
  <si>
    <t>有効期限</t>
    <rPh sb="0" eb="2">
      <t>ユウコウ</t>
    </rPh>
    <rPh sb="2" eb="4">
      <t>キゲン</t>
    </rPh>
    <phoneticPr fontId="3"/>
  </si>
  <si>
    <t>1</t>
    <phoneticPr fontId="3"/>
  </si>
  <si>
    <t>消費税率</t>
    <rPh sb="0" eb="3">
      <t>ショウヒゼイ</t>
    </rPh>
    <rPh sb="3" eb="4">
      <t>リツ</t>
    </rPh>
    <phoneticPr fontId="3"/>
  </si>
  <si>
    <t>1.3</t>
    <phoneticPr fontId="4"/>
  </si>
  <si>
    <t>TEXT_OTHER_CHK2</t>
    <phoneticPr fontId="3"/>
  </si>
  <si>
    <t>TEXT_OTHER_CHK_DATE2</t>
    <phoneticPr fontId="3"/>
  </si>
  <si>
    <t>TEXT_OTHER2</t>
    <phoneticPr fontId="3"/>
  </si>
  <si>
    <t>ﾈｰﾑ割付</t>
    <phoneticPr fontId="3"/>
  </si>
  <si>
    <t>TEXT_LAYOUT_NUM</t>
    <phoneticPr fontId="3"/>
  </si>
  <si>
    <t>TEXT_LAYOUT_CHK</t>
    <phoneticPr fontId="3"/>
  </si>
  <si>
    <t>TEXT_LAYOUT_CHK_DATE</t>
    <phoneticPr fontId="3"/>
  </si>
  <si>
    <t>ﾈｰﾑ原稿</t>
    <phoneticPr fontId="3"/>
  </si>
  <si>
    <t>TEXT_MNS_NUM</t>
    <phoneticPr fontId="3"/>
  </si>
  <si>
    <t>TEXT_MNS_CHK</t>
    <phoneticPr fontId="3"/>
  </si>
  <si>
    <t>TEXT_MNS_CHK_DATE</t>
    <phoneticPr fontId="3"/>
  </si>
  <si>
    <t>TEXT_HLAYOUT_NUM</t>
    <phoneticPr fontId="3"/>
  </si>
  <si>
    <t>ﾁｪｯｸ</t>
    <phoneticPr fontId="3"/>
  </si>
  <si>
    <t>TEXT_HLAYOUT_CHK</t>
    <phoneticPr fontId="3"/>
  </si>
  <si>
    <t>VARCHAR2</t>
    <phoneticPr fontId="3"/>
  </si>
  <si>
    <t>出校確認用エリア　チェック</t>
    <phoneticPr fontId="3"/>
  </si>
  <si>
    <t>TEXT_HLAYOUT_CHK_DATE</t>
    <phoneticPr fontId="3"/>
  </si>
  <si>
    <t>CD</t>
    <phoneticPr fontId="3"/>
  </si>
  <si>
    <t>MEDIA_CD_NUM</t>
    <phoneticPr fontId="3"/>
  </si>
  <si>
    <t>MEDIA_CD_CHK</t>
    <phoneticPr fontId="3"/>
  </si>
  <si>
    <t>MEDIA_CD_CHK_DATE</t>
    <phoneticPr fontId="3"/>
  </si>
  <si>
    <t>FD</t>
    <phoneticPr fontId="3"/>
  </si>
  <si>
    <t>MEDIA_FD_NUM</t>
    <phoneticPr fontId="3"/>
  </si>
  <si>
    <t>MEDIA_FD_CHK</t>
    <phoneticPr fontId="3"/>
  </si>
  <si>
    <t>MEDIA_FD_CHK_DATE</t>
    <phoneticPr fontId="3"/>
  </si>
  <si>
    <t>MO</t>
    <phoneticPr fontId="3"/>
  </si>
  <si>
    <t>MEDIA_MO_NUM</t>
    <phoneticPr fontId="3"/>
  </si>
  <si>
    <t>MEDIA_MO_CHK</t>
    <phoneticPr fontId="3"/>
  </si>
  <si>
    <t>MEDIA_MO_CHK_DATE</t>
    <phoneticPr fontId="3"/>
  </si>
  <si>
    <t>MEDIA_OTHER_NUM</t>
    <phoneticPr fontId="3"/>
  </si>
  <si>
    <t>MEDIA_OTHER_CHK</t>
    <phoneticPr fontId="3"/>
  </si>
  <si>
    <t>MEDIA_OTHER_CHK_DATE</t>
    <phoneticPr fontId="3"/>
  </si>
  <si>
    <r>
      <t>その他</t>
    </r>
    <r>
      <rPr>
        <sz val="9"/>
        <rFont val="Arial"/>
        <family val="2"/>
      </rPr>
      <t>_</t>
    </r>
    <r>
      <rPr>
        <sz val="9"/>
        <rFont val="ＭＳ ゴシック"/>
        <family val="3"/>
        <charset val="128"/>
      </rPr>
      <t>内容</t>
    </r>
    <rPh sb="2" eb="3">
      <t>タ</t>
    </rPh>
    <rPh sb="4" eb="6">
      <t>ナイヨウ</t>
    </rPh>
    <phoneticPr fontId="3"/>
  </si>
  <si>
    <t>MEDIA_OTHER</t>
    <phoneticPr fontId="3"/>
  </si>
  <si>
    <r>
      <t>入力者</t>
    </r>
    <r>
      <rPr>
        <sz val="9"/>
        <rFont val="Arial"/>
        <family val="2"/>
      </rPr>
      <t>CD</t>
    </r>
    <rPh sb="0" eb="2">
      <t>ニュウリョク</t>
    </rPh>
    <rPh sb="2" eb="3">
      <t>シャ</t>
    </rPh>
    <phoneticPr fontId="2"/>
  </si>
  <si>
    <t>ENTRY_USER_CD</t>
    <phoneticPr fontId="3"/>
  </si>
  <si>
    <r>
      <t>入力者部門</t>
    </r>
    <r>
      <rPr>
        <sz val="9"/>
        <rFont val="Arial"/>
        <family val="2"/>
      </rPr>
      <t>CD</t>
    </r>
    <rPh sb="0" eb="2">
      <t>ニュウリョク</t>
    </rPh>
    <rPh sb="2" eb="3">
      <t>シャ</t>
    </rPh>
    <rPh sb="3" eb="5">
      <t>ブモン</t>
    </rPh>
    <phoneticPr fontId="2"/>
  </si>
  <si>
    <t>ENTRY_USER_DEPT_CD</t>
    <phoneticPr fontId="3"/>
  </si>
  <si>
    <t>NENKO_DATE</t>
    <phoneticPr fontId="3"/>
  </si>
  <si>
    <t>DATE</t>
    <phoneticPr fontId="3"/>
  </si>
  <si>
    <t xml:space="preserve"> </t>
    <phoneticPr fontId="3"/>
  </si>
  <si>
    <r>
      <t>方法</t>
    </r>
    <r>
      <rPr>
        <sz val="9"/>
        <rFont val="Arial"/>
        <family val="2"/>
      </rPr>
      <t>CD</t>
    </r>
    <rPh sb="0" eb="2">
      <t>ホウホウ</t>
    </rPh>
    <phoneticPr fontId="3"/>
  </si>
  <si>
    <t>NENKO_NUM</t>
    <phoneticPr fontId="3"/>
  </si>
  <si>
    <t>NUMBER</t>
    <phoneticPr fontId="3"/>
  </si>
  <si>
    <t>FISCAL_YEAR</t>
    <phoneticPr fontId="3"/>
  </si>
  <si>
    <t>NUMBER</t>
    <phoneticPr fontId="3"/>
  </si>
  <si>
    <t>ノンブル</t>
    <phoneticPr fontId="3"/>
  </si>
  <si>
    <t>1</t>
    <phoneticPr fontId="3"/>
  </si>
  <si>
    <t>NOMBRE_1</t>
    <phoneticPr fontId="3"/>
  </si>
  <si>
    <t>VARCHAR2</t>
    <phoneticPr fontId="3"/>
  </si>
  <si>
    <t>承認者CD</t>
    <rPh sb="0" eb="2">
      <t>ショウニン</t>
    </rPh>
    <rPh sb="2" eb="3">
      <t>シャ</t>
    </rPh>
    <phoneticPr fontId="3"/>
  </si>
  <si>
    <t>承認登録日</t>
  </si>
  <si>
    <t>承認登録日</t>
    <rPh sb="0" eb="2">
      <t>ショウニン</t>
    </rPh>
    <rPh sb="2" eb="4">
      <t>トウロク</t>
    </rPh>
    <rPh sb="4" eb="5">
      <t>ヒ</t>
    </rPh>
    <phoneticPr fontId="3"/>
  </si>
  <si>
    <t>区分CD</t>
  </si>
  <si>
    <t>作業CD</t>
  </si>
  <si>
    <t>納期年月日</t>
  </si>
  <si>
    <t>納期時間</t>
  </si>
  <si>
    <t>納入場所CD</t>
  </si>
  <si>
    <t>印刷済</t>
  </si>
  <si>
    <t>PRINT_FLG</t>
  </si>
  <si>
    <t>斤量</t>
    <rPh sb="0" eb="2">
      <t>キンリョウ</t>
    </rPh>
    <phoneticPr fontId="3"/>
  </si>
  <si>
    <t>KINRYOU</t>
    <phoneticPr fontId="3"/>
  </si>
  <si>
    <t>STANDARD_P_NAME</t>
  </si>
  <si>
    <t>DIVISION_CD</t>
  </si>
  <si>
    <t>WORK_CD</t>
  </si>
  <si>
    <t>DELIVERY_DATE</t>
  </si>
  <si>
    <t>DELIVERY_TIME</t>
  </si>
  <si>
    <t>DELIVERY_PLACE</t>
  </si>
  <si>
    <t>APPROVE_DIV</t>
  </si>
  <si>
    <t>APPROVE_ENT_DATE</t>
  </si>
  <si>
    <t>DATE</t>
    <phoneticPr fontId="3"/>
  </si>
  <si>
    <t>VARCHAR2</t>
    <phoneticPr fontId="3"/>
  </si>
  <si>
    <t>名称1</t>
    <rPh sb="0" eb="2">
      <t>メイショウ</t>
    </rPh>
    <phoneticPr fontId="2"/>
  </si>
  <si>
    <t>名称2</t>
    <rPh sb="0" eb="2">
      <t>メイショウ</t>
    </rPh>
    <phoneticPr fontId="2"/>
  </si>
  <si>
    <t>名称3</t>
    <rPh sb="0" eb="2">
      <t>メイショウ</t>
    </rPh>
    <phoneticPr fontId="2"/>
  </si>
  <si>
    <t>名称4</t>
    <rPh sb="0" eb="2">
      <t>メイショウ</t>
    </rPh>
    <phoneticPr fontId="2"/>
  </si>
  <si>
    <t>VALUE2</t>
  </si>
  <si>
    <t>VALUE3</t>
  </si>
  <si>
    <t>VALUE4</t>
  </si>
  <si>
    <t>商品マスタ</t>
    <rPh sb="0" eb="2">
      <t>ショウヒン</t>
    </rPh>
    <phoneticPr fontId="4"/>
  </si>
  <si>
    <t>部門マスタ</t>
    <rPh sb="0" eb="2">
      <t>ブモン</t>
    </rPh>
    <phoneticPr fontId="4"/>
  </si>
  <si>
    <t>社員利用権マスタ</t>
    <rPh sb="0" eb="2">
      <t>シャイン</t>
    </rPh>
    <rPh sb="2" eb="5">
      <t>リヨウケン</t>
    </rPh>
    <phoneticPr fontId="4"/>
  </si>
  <si>
    <t>汎用マスタ</t>
    <rPh sb="0" eb="2">
      <t>ハンヨウ</t>
    </rPh>
    <phoneticPr fontId="4"/>
  </si>
  <si>
    <t>受注情報</t>
    <rPh sb="0" eb="2">
      <t>ジュチュウ</t>
    </rPh>
    <rPh sb="2" eb="4">
      <t>ジョウホウ</t>
    </rPh>
    <phoneticPr fontId="4"/>
  </si>
  <si>
    <t>受注製本情報</t>
    <rPh sb="0" eb="2">
      <t>ジュチュウ</t>
    </rPh>
    <rPh sb="2" eb="4">
      <t>セイホン</t>
    </rPh>
    <rPh sb="4" eb="6">
      <t>ジョウホウ</t>
    </rPh>
    <phoneticPr fontId="4"/>
  </si>
  <si>
    <t>折情報</t>
    <rPh sb="0" eb="1">
      <t>オリ</t>
    </rPh>
    <rPh sb="1" eb="3">
      <t>ジョウホウ</t>
    </rPh>
    <phoneticPr fontId="4"/>
  </si>
  <si>
    <t>折頁情報</t>
    <rPh sb="0" eb="1">
      <t>オリ</t>
    </rPh>
    <rPh sb="1" eb="2">
      <t>ページ</t>
    </rPh>
    <rPh sb="2" eb="4">
      <t>ジョウホウ</t>
    </rPh>
    <phoneticPr fontId="4"/>
  </si>
  <si>
    <t>再版情報</t>
    <rPh sb="0" eb="2">
      <t>サイハン</t>
    </rPh>
    <rPh sb="2" eb="4">
      <t>ジョウホウ</t>
    </rPh>
    <phoneticPr fontId="4"/>
  </si>
  <si>
    <t>折製本情報</t>
    <rPh sb="0" eb="1">
      <t>オリ</t>
    </rPh>
    <rPh sb="1" eb="3">
      <t>セイホン</t>
    </rPh>
    <rPh sb="3" eb="5">
      <t>ジョウホウ</t>
    </rPh>
    <phoneticPr fontId="4"/>
  </si>
  <si>
    <t>テーマ情報</t>
    <rPh sb="3" eb="5">
      <t>ジョウホウ</t>
    </rPh>
    <phoneticPr fontId="4"/>
  </si>
  <si>
    <t>工数予測情報</t>
    <rPh sb="0" eb="2">
      <t>コウスウ</t>
    </rPh>
    <rPh sb="2" eb="4">
      <t>ヨソク</t>
    </rPh>
    <rPh sb="4" eb="6">
      <t>ジョウホウ</t>
    </rPh>
    <phoneticPr fontId="4"/>
  </si>
  <si>
    <t>責了情報</t>
    <rPh sb="0" eb="1">
      <t>セキ</t>
    </rPh>
    <rPh sb="1" eb="2">
      <t>リョウ</t>
    </rPh>
    <rPh sb="2" eb="4">
      <t>ジョウホウ</t>
    </rPh>
    <phoneticPr fontId="4"/>
  </si>
  <si>
    <t>責了詳細情報</t>
    <rPh sb="0" eb="1">
      <t>セキ</t>
    </rPh>
    <rPh sb="1" eb="2">
      <t>リョウ</t>
    </rPh>
    <rPh sb="2" eb="4">
      <t>ショウサイ</t>
    </rPh>
    <rPh sb="4" eb="6">
      <t>ジョウホウ</t>
    </rPh>
    <phoneticPr fontId="4"/>
  </si>
  <si>
    <r>
      <t>排他用(受注)一時</t>
    </r>
    <r>
      <rPr>
        <sz val="9"/>
        <rFont val="ＭＳ ゴシック"/>
        <family val="3"/>
        <charset val="128"/>
      </rPr>
      <t>情報</t>
    </r>
    <phoneticPr fontId="4"/>
  </si>
  <si>
    <t>出校作業進捗情報</t>
    <rPh sb="0" eb="2">
      <t>シュッコウ</t>
    </rPh>
    <rPh sb="2" eb="4">
      <t>サギョウ</t>
    </rPh>
    <rPh sb="4" eb="6">
      <t>シンチョク</t>
    </rPh>
    <rPh sb="6" eb="8">
      <t>ジョウホウ</t>
    </rPh>
    <phoneticPr fontId="4"/>
  </si>
  <si>
    <t>出校確認作業情報</t>
    <rPh sb="0" eb="2">
      <t>シュッコウ</t>
    </rPh>
    <rPh sb="2" eb="4">
      <t>カクニン</t>
    </rPh>
    <rPh sb="4" eb="6">
      <t>サギョウ</t>
    </rPh>
    <rPh sb="6" eb="8">
      <t>ジョウホウ</t>
    </rPh>
    <phoneticPr fontId="4"/>
  </si>
  <si>
    <t>責了後作業進捗情報</t>
    <rPh sb="0" eb="1">
      <t>セキ</t>
    </rPh>
    <rPh sb="1" eb="2">
      <t>リョウ</t>
    </rPh>
    <rPh sb="2" eb="3">
      <t>ゴ</t>
    </rPh>
    <rPh sb="3" eb="5">
      <t>サギョウ</t>
    </rPh>
    <rPh sb="5" eb="7">
      <t>シンチョク</t>
    </rPh>
    <rPh sb="7" eb="9">
      <t>ジョウホウ</t>
    </rPh>
    <phoneticPr fontId="4"/>
  </si>
  <si>
    <t>論理テーブル名称</t>
    <phoneticPr fontId="3"/>
  </si>
  <si>
    <t>論理テーブル名称</t>
    <phoneticPr fontId="4"/>
  </si>
  <si>
    <t>1/2ページや1/3ページの意味</t>
    <rPh sb="14" eb="16">
      <t>イミ</t>
    </rPh>
    <phoneticPr fontId="3"/>
  </si>
  <si>
    <t>DVDやカレンダーの意味</t>
    <rPh sb="10" eb="12">
      <t>イミ</t>
    </rPh>
    <phoneticPr fontId="3"/>
  </si>
  <si>
    <r>
      <t>1</t>
    </r>
    <r>
      <rPr>
        <sz val="9"/>
        <rFont val="ＭＳ ゴシック"/>
        <family val="3"/>
        <charset val="128"/>
      </rPr>
      <t>.0</t>
    </r>
    <phoneticPr fontId="7"/>
  </si>
  <si>
    <t>受注番号と予定折数で折情報を検索</t>
    <rPh sb="0" eb="2">
      <t>ジュチュウ</t>
    </rPh>
    <rPh sb="2" eb="4">
      <t>バンゴウ</t>
    </rPh>
    <rPh sb="5" eb="7">
      <t>ヨテイ</t>
    </rPh>
    <rPh sb="7" eb="8">
      <t>オリ</t>
    </rPh>
    <rPh sb="8" eb="9">
      <t>スウ</t>
    </rPh>
    <rPh sb="10" eb="11">
      <t>オリ</t>
    </rPh>
    <rPh sb="11" eb="13">
      <t>ジョウホウ</t>
    </rPh>
    <rPh sb="14" eb="16">
      <t>ケンサク</t>
    </rPh>
    <phoneticPr fontId="3"/>
  </si>
  <si>
    <t>消費税</t>
    <rPh sb="0" eb="3">
      <t>ショウヒゼイ</t>
    </rPh>
    <phoneticPr fontId="3"/>
  </si>
  <si>
    <t>0：NO、1：YES</t>
    <phoneticPr fontId="3"/>
  </si>
  <si>
    <t>TOTAL_TAX_AMOUNT</t>
    <phoneticPr fontId="3"/>
  </si>
  <si>
    <t>TAX_AMOUNT</t>
    <phoneticPr fontId="3"/>
  </si>
  <si>
    <t>行番号</t>
    <rPh sb="0" eb="3">
      <t>ギョウバンゴウ</t>
    </rPh>
    <phoneticPr fontId="3"/>
  </si>
  <si>
    <r>
      <t>L</t>
    </r>
    <r>
      <rPr>
        <sz val="9"/>
        <rFont val="ＭＳ ゴシック"/>
        <family val="3"/>
        <charset val="128"/>
      </rPr>
      <t>INE_NO</t>
    </r>
    <phoneticPr fontId="3"/>
  </si>
  <si>
    <t>1から連番</t>
    <rPh sb="3" eb="5">
      <t>レンバン</t>
    </rPh>
    <phoneticPr fontId="3"/>
  </si>
  <si>
    <t>1～３５【小計行含む】</t>
    <rPh sb="5" eb="7">
      <t>ショウケイ</t>
    </rPh>
    <rPh sb="7" eb="8">
      <t>ギョウ</t>
    </rPh>
    <rPh sb="8" eb="9">
      <t>フク</t>
    </rPh>
    <phoneticPr fontId="3"/>
  </si>
  <si>
    <t>①</t>
    <phoneticPr fontId="3"/>
  </si>
  <si>
    <t>②</t>
    <phoneticPr fontId="3"/>
  </si>
  <si>
    <t>小計行は999</t>
    <rPh sb="0" eb="2">
      <t>ショウケイ</t>
    </rPh>
    <rPh sb="2" eb="3">
      <t>ギョウ</t>
    </rPh>
    <phoneticPr fontId="3"/>
  </si>
  <si>
    <t>作業内容情報の取得</t>
    <rPh sb="0" eb="2">
      <t>サギョウ</t>
    </rPh>
    <rPh sb="2" eb="4">
      <t>ナイヨウ</t>
    </rPh>
    <rPh sb="4" eb="6">
      <t>ジョウホウ</t>
    </rPh>
    <rPh sb="7" eb="9">
      <t>シュトク</t>
    </rPh>
    <phoneticPr fontId="4"/>
  </si>
  <si>
    <t>コードの名称を設定</t>
    <rPh sb="4" eb="6">
      <t>メイショウ</t>
    </rPh>
    <rPh sb="7" eb="9">
      <t>セッテイ</t>
    </rPh>
    <phoneticPr fontId="3"/>
  </si>
  <si>
    <r>
      <t>作業工数入力時、点数の必須チェックを制御。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：任意、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：必須</t>
    </r>
    <rPh sb="0" eb="2">
      <t>サギョウ</t>
    </rPh>
    <rPh sb="2" eb="4">
      <t>コウスウ</t>
    </rPh>
    <rPh sb="4" eb="6">
      <t>ニュウリョク</t>
    </rPh>
    <rPh sb="6" eb="7">
      <t>ジ</t>
    </rPh>
    <rPh sb="8" eb="10">
      <t>テンスウ</t>
    </rPh>
    <rPh sb="11" eb="13">
      <t>ヒッス</t>
    </rPh>
    <rPh sb="18" eb="20">
      <t>セイギョ</t>
    </rPh>
    <rPh sb="23" eb="25">
      <t>ニンイ</t>
    </rPh>
    <rPh sb="28" eb="30">
      <t>ヒッス</t>
    </rPh>
    <phoneticPr fontId="3"/>
  </si>
  <si>
    <r>
      <t>作業工数入力時、メッセージ出力の有無を制御。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：出力</t>
    </r>
    <rPh sb="0" eb="2">
      <t>サギョウ</t>
    </rPh>
    <rPh sb="2" eb="4">
      <t>コウスウ</t>
    </rPh>
    <rPh sb="4" eb="6">
      <t>ニュウリョク</t>
    </rPh>
    <rPh sb="6" eb="7">
      <t>ジ</t>
    </rPh>
    <rPh sb="13" eb="15">
      <t>シュツリョク</t>
    </rPh>
    <rPh sb="16" eb="17">
      <t>ア</t>
    </rPh>
    <rPh sb="17" eb="18">
      <t>ナ</t>
    </rPh>
    <rPh sb="19" eb="21">
      <t>セイギョ</t>
    </rPh>
    <rPh sb="24" eb="26">
      <t>シュツリョク</t>
    </rPh>
    <rPh sb="32" eb="34">
      <t>シュツリョク</t>
    </rPh>
    <phoneticPr fontId="3"/>
  </si>
  <si>
    <t>コードの種別のNO</t>
    <rPh sb="4" eb="6">
      <t>シュベツ</t>
    </rPh>
    <phoneticPr fontId="3"/>
  </si>
  <si>
    <t>コード種別の中で細分化されたコード</t>
    <rPh sb="3" eb="5">
      <t>シュベツ</t>
    </rPh>
    <rPh sb="6" eb="7">
      <t>ナカ</t>
    </rPh>
    <rPh sb="8" eb="11">
      <t>サイブンカ</t>
    </rPh>
    <phoneticPr fontId="3"/>
  </si>
  <si>
    <t>1</t>
    <phoneticPr fontId="3"/>
  </si>
  <si>
    <t>11</t>
    <phoneticPr fontId="3"/>
  </si>
  <si>
    <t>PRC_COMPANY_CD2</t>
    <phoneticPr fontId="3"/>
  </si>
  <si>
    <t>PRC_COMPANY_CD3</t>
    <phoneticPr fontId="3"/>
  </si>
  <si>
    <t>コンボ等、表示順を設定したい場合に使用</t>
    <rPh sb="3" eb="4">
      <t>トウ</t>
    </rPh>
    <rPh sb="5" eb="7">
      <t>ヒョウジ</t>
    </rPh>
    <rPh sb="7" eb="8">
      <t>ジュン</t>
    </rPh>
    <rPh sb="9" eb="11">
      <t>セッテイ</t>
    </rPh>
    <rPh sb="14" eb="16">
      <t>バアイ</t>
    </rPh>
    <rPh sb="17" eb="19">
      <t>シヨウ</t>
    </rPh>
    <phoneticPr fontId="3"/>
  </si>
  <si>
    <t>名称1以外に情報を持たせたい場合に使用</t>
    <rPh sb="0" eb="2">
      <t>メイショウ</t>
    </rPh>
    <rPh sb="3" eb="5">
      <t>イガイ</t>
    </rPh>
    <rPh sb="6" eb="8">
      <t>ジョウホウ</t>
    </rPh>
    <rPh sb="9" eb="10">
      <t>モ</t>
    </rPh>
    <rPh sb="14" eb="16">
      <t>バアイ</t>
    </rPh>
    <rPh sb="17" eb="19">
      <t>シヨウ</t>
    </rPh>
    <phoneticPr fontId="3"/>
  </si>
  <si>
    <t>独立したマスタを作成しないコード情報の取得用</t>
    <rPh sb="0" eb="2">
      <t>ドクリツ</t>
    </rPh>
    <rPh sb="8" eb="10">
      <t>サクセイ</t>
    </rPh>
    <rPh sb="16" eb="18">
      <t>ジョウホウ</t>
    </rPh>
    <rPh sb="19" eb="21">
      <t>シュトク</t>
    </rPh>
    <rPh sb="21" eb="22">
      <t>ヨウ</t>
    </rPh>
    <phoneticPr fontId="4"/>
  </si>
  <si>
    <t>社員情報の取得用</t>
    <rPh sb="0" eb="2">
      <t>シャイン</t>
    </rPh>
    <rPh sb="2" eb="4">
      <t>ジョウホウ</t>
    </rPh>
    <rPh sb="5" eb="7">
      <t>シュトク</t>
    </rPh>
    <rPh sb="7" eb="8">
      <t>ヨウ</t>
    </rPh>
    <phoneticPr fontId="4"/>
  </si>
  <si>
    <t>グループ化した権限（営業用、管理者用etc）情報を取得するために使用</t>
    <rPh sb="4" eb="5">
      <t>カ</t>
    </rPh>
    <rPh sb="7" eb="9">
      <t>ケンゲン</t>
    </rPh>
    <rPh sb="10" eb="13">
      <t>エイギョウヨウ</t>
    </rPh>
    <rPh sb="14" eb="18">
      <t>カンリシャヨウ</t>
    </rPh>
    <rPh sb="22" eb="24">
      <t>ジョウホウ</t>
    </rPh>
    <rPh sb="25" eb="27">
      <t>シュトク</t>
    </rPh>
    <rPh sb="32" eb="34">
      <t>シヨウ</t>
    </rPh>
    <phoneticPr fontId="4"/>
  </si>
  <si>
    <t>アプリケーション情報（画面名、メニューへの表示順etc）を取得するために使用</t>
    <rPh sb="8" eb="10">
      <t>ジョウホウ</t>
    </rPh>
    <rPh sb="11" eb="13">
      <t>ガメン</t>
    </rPh>
    <rPh sb="13" eb="14">
      <t>メイ</t>
    </rPh>
    <rPh sb="21" eb="23">
      <t>ヒョウジ</t>
    </rPh>
    <rPh sb="23" eb="24">
      <t>ジュン</t>
    </rPh>
    <rPh sb="29" eb="31">
      <t>シュトク</t>
    </rPh>
    <rPh sb="36" eb="38">
      <t>シヨウ</t>
    </rPh>
    <phoneticPr fontId="4"/>
  </si>
  <si>
    <t>社員に対して設定された利用権情報を取得するために使用</t>
    <rPh sb="0" eb="2">
      <t>シャイン</t>
    </rPh>
    <rPh sb="3" eb="4">
      <t>タイ</t>
    </rPh>
    <rPh sb="6" eb="8">
      <t>セッテイ</t>
    </rPh>
    <rPh sb="11" eb="14">
      <t>リヨウケン</t>
    </rPh>
    <rPh sb="14" eb="16">
      <t>ジョウホウ</t>
    </rPh>
    <rPh sb="17" eb="19">
      <t>シュトク</t>
    </rPh>
    <rPh sb="24" eb="26">
      <t>シヨウ</t>
    </rPh>
    <phoneticPr fontId="4"/>
  </si>
  <si>
    <t>defaultマスタ</t>
    <phoneticPr fontId="3"/>
  </si>
  <si>
    <t>システムで将来変更の可能性がある基本設定値を保持、取得するために使用</t>
    <rPh sb="16" eb="18">
      <t>キホン</t>
    </rPh>
    <rPh sb="22" eb="24">
      <t>ホジ</t>
    </rPh>
    <rPh sb="25" eb="27">
      <t>シュトク</t>
    </rPh>
    <rPh sb="32" eb="34">
      <t>シヨウ</t>
    </rPh>
    <phoneticPr fontId="4"/>
  </si>
  <si>
    <t>アプリケーションの名称（画面名）</t>
    <rPh sb="9" eb="11">
      <t>メイショウ</t>
    </rPh>
    <rPh sb="12" eb="14">
      <t>ガメン</t>
    </rPh>
    <rPh sb="14" eb="15">
      <t>メイ</t>
    </rPh>
    <phoneticPr fontId="3"/>
  </si>
  <si>
    <t>アプリケーションのID（画面ID）</t>
    <rPh sb="12" eb="14">
      <t>ガメン</t>
    </rPh>
    <phoneticPr fontId="3"/>
  </si>
  <si>
    <t>レコードの最終更新日時</t>
    <rPh sb="5" eb="7">
      <t>サイシュウ</t>
    </rPh>
    <rPh sb="7" eb="9">
      <t>コウシン</t>
    </rPh>
    <rPh sb="9" eb="11">
      <t>ニチジ</t>
    </rPh>
    <phoneticPr fontId="3"/>
  </si>
  <si>
    <r>
      <t>1</t>
    </r>
    <r>
      <rPr>
        <sz val="9"/>
        <rFont val="ＭＳ Ｐゴシック"/>
        <family val="3"/>
        <charset val="128"/>
      </rPr>
      <t>固定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当面未使用</t>
    </r>
    <r>
      <rPr>
        <sz val="9"/>
        <rFont val="Arial"/>
        <family val="2"/>
      </rPr>
      <t>)</t>
    </r>
    <phoneticPr fontId="3"/>
  </si>
  <si>
    <r>
      <t>01</t>
    </r>
    <r>
      <rPr>
        <sz val="9"/>
        <rFont val="ＭＳ Ｐゴシック"/>
        <family val="3"/>
        <charset val="128"/>
      </rPr>
      <t>：進捗管理</t>
    </r>
    <phoneticPr fontId="3"/>
  </si>
  <si>
    <t>0：メニューに表示しない画面、1：メニューに表示する画面</t>
    <rPh sb="7" eb="9">
      <t>ヒョウジ</t>
    </rPh>
    <rPh sb="12" eb="14">
      <t>ガメン</t>
    </rPh>
    <rPh sb="22" eb="24">
      <t>ヒョウジ</t>
    </rPh>
    <rPh sb="26" eb="28">
      <t>ガメン</t>
    </rPh>
    <phoneticPr fontId="3"/>
  </si>
  <si>
    <t>シーケンス</t>
    <phoneticPr fontId="3"/>
  </si>
  <si>
    <t>ログインした日時</t>
    <rPh sb="6" eb="8">
      <t>ニチジ</t>
    </rPh>
    <phoneticPr fontId="3"/>
  </si>
  <si>
    <t>レコードの最終更新者の部門CD（ログイン者の部門CD）</t>
    <rPh sb="5" eb="7">
      <t>サイシュウ</t>
    </rPh>
    <rPh sb="7" eb="10">
      <t>コウシンシャ</t>
    </rPh>
    <rPh sb="11" eb="13">
      <t>ブモン</t>
    </rPh>
    <rPh sb="20" eb="21">
      <t>シャ</t>
    </rPh>
    <rPh sb="22" eb="24">
      <t>ブモン</t>
    </rPh>
    <phoneticPr fontId="3"/>
  </si>
  <si>
    <t>受注情報、受注製本情報、折情報、折頁情報、再版情報、折製本情報、テーマ情報、工数予測情報、責了情報、責了詳細情報、修正履歴情報、校作業進捗情報、出校確認作業情報、責了後作業進捗情報、責了後確認作業情報　データ量について追記</t>
    <rPh sb="104" eb="105">
      <t>リョウ</t>
    </rPh>
    <rPh sb="109" eb="111">
      <t>ツイキ</t>
    </rPh>
    <phoneticPr fontId="7"/>
  </si>
  <si>
    <t>1.2</t>
    <phoneticPr fontId="4"/>
  </si>
  <si>
    <t>1.2</t>
    <phoneticPr fontId="4"/>
  </si>
  <si>
    <t>LOGIN_DATE</t>
    <phoneticPr fontId="3"/>
  </si>
  <si>
    <r>
      <t>PC</t>
    </r>
    <r>
      <rPr>
        <sz val="9"/>
        <rFont val="ＭＳ ゴシック"/>
        <family val="3"/>
        <charset val="128"/>
      </rPr>
      <t>名</t>
    </r>
    <rPh sb="2" eb="3">
      <t>メイ</t>
    </rPh>
    <phoneticPr fontId="3"/>
  </si>
  <si>
    <t>TERMINAL</t>
    <phoneticPr fontId="3"/>
  </si>
  <si>
    <t>VARCHAR</t>
    <phoneticPr fontId="3"/>
  </si>
  <si>
    <t>APP_NAME</t>
    <phoneticPr fontId="3"/>
  </si>
  <si>
    <t>DISP_GROUP_DIV</t>
    <phoneticPr fontId="3"/>
  </si>
  <si>
    <t>MENU_DISP_DIV</t>
    <phoneticPr fontId="3"/>
  </si>
  <si>
    <t>決定登録日時</t>
    <rPh sb="0" eb="2">
      <t>ケッテイ</t>
    </rPh>
    <rPh sb="2" eb="4">
      <t>トウロク</t>
    </rPh>
    <rPh sb="4" eb="6">
      <t>ニチジ</t>
    </rPh>
    <phoneticPr fontId="3"/>
  </si>
  <si>
    <t>最終決定登録日時</t>
    <rPh sb="0" eb="2">
      <t>サイシュウ</t>
    </rPh>
    <rPh sb="2" eb="4">
      <t>ケッテイ</t>
    </rPh>
    <rPh sb="4" eb="6">
      <t>トウロク</t>
    </rPh>
    <rPh sb="6" eb="8">
      <t>ニチジ</t>
    </rPh>
    <phoneticPr fontId="3"/>
  </si>
  <si>
    <t>最終決定登録者部門CD</t>
    <rPh sb="2" eb="4">
      <t>ケッテイ</t>
    </rPh>
    <phoneticPr fontId="3"/>
  </si>
  <si>
    <t>最終決定登録者CD</t>
    <rPh sb="2" eb="4">
      <t>ケッテイ</t>
    </rPh>
    <rPh sb="4" eb="7">
      <t>トウロクシャ</t>
    </rPh>
    <phoneticPr fontId="3"/>
  </si>
  <si>
    <t>ログイン管理情報</t>
    <rPh sb="4" eb="6">
      <t>カンリ</t>
    </rPh>
    <rPh sb="6" eb="8">
      <t>ジョウホウ</t>
    </rPh>
    <phoneticPr fontId="3"/>
  </si>
  <si>
    <t>アプリケーションマスタ</t>
  </si>
  <si>
    <t>PMM_APP</t>
  </si>
  <si>
    <r>
      <t>default</t>
    </r>
    <r>
      <rPr>
        <sz val="9"/>
        <rFont val="ＭＳ Ｐゴシック"/>
        <family val="3"/>
        <charset val="128"/>
      </rPr>
      <t>マスタ</t>
    </r>
    <phoneticPr fontId="4"/>
  </si>
  <si>
    <r>
      <t>社員マスタ</t>
    </r>
    <r>
      <rPr>
        <sz val="9"/>
        <rFont val="Arial"/>
        <family val="2"/>
      </rPr>
      <t xml:space="preserve"> </t>
    </r>
    <phoneticPr fontId="4"/>
  </si>
  <si>
    <t>PMM_USER</t>
    <phoneticPr fontId="4"/>
  </si>
  <si>
    <t>PMT_PROOF_CHK</t>
    <phoneticPr fontId="4"/>
  </si>
  <si>
    <t>データの状態を表す。</t>
    <rPh sb="4" eb="6">
      <t>ジョウタイ</t>
    </rPh>
    <rPh sb="7" eb="8">
      <t>アラワ</t>
    </rPh>
    <phoneticPr fontId="3"/>
  </si>
  <si>
    <t>PMT_SEKIRYO_WORK</t>
    <phoneticPr fontId="4"/>
  </si>
  <si>
    <t>PMT_SEKIRYO_CHK</t>
    <phoneticPr fontId="4"/>
  </si>
  <si>
    <t>PMT_LOGIN_CONTROL</t>
    <phoneticPr fontId="3"/>
  </si>
  <si>
    <t>PMT_EXCLUSIVE</t>
    <phoneticPr fontId="3"/>
  </si>
  <si>
    <t>PROGRAM_NAME</t>
    <phoneticPr fontId="3"/>
  </si>
  <si>
    <r>
      <t>IP</t>
    </r>
    <r>
      <rPr>
        <sz val="9"/>
        <rFont val="ＭＳ ゴシック"/>
        <family val="3"/>
        <charset val="128"/>
      </rPr>
      <t>アドレス</t>
    </r>
    <phoneticPr fontId="3"/>
  </si>
  <si>
    <t>IP_ADDRESS</t>
    <phoneticPr fontId="3"/>
  </si>
  <si>
    <t>APP_ID</t>
    <phoneticPr fontId="3"/>
  </si>
  <si>
    <t>FOLD_NAME</t>
    <phoneticPr fontId="3"/>
  </si>
  <si>
    <t>FIX_USER_CD</t>
    <phoneticPr fontId="3"/>
  </si>
  <si>
    <t>FIX_DATE</t>
    <phoneticPr fontId="3"/>
  </si>
  <si>
    <t>DATE</t>
    <phoneticPr fontId="3"/>
  </si>
  <si>
    <t xml:space="preserve"> </t>
    <phoneticPr fontId="3"/>
  </si>
  <si>
    <t>FIX_DEPT_CD</t>
    <phoneticPr fontId="3"/>
  </si>
  <si>
    <t>LAST_FIX_DATE</t>
    <phoneticPr fontId="3"/>
  </si>
  <si>
    <r>
      <t>最終決定登録者</t>
    </r>
    <r>
      <rPr>
        <sz val="9"/>
        <rFont val="Arial"/>
        <family val="2"/>
      </rPr>
      <t>CD</t>
    </r>
    <rPh sb="2" eb="4">
      <t>ケッテイ</t>
    </rPh>
    <rPh sb="4" eb="7">
      <t>トウロクシャ</t>
    </rPh>
    <phoneticPr fontId="3"/>
  </si>
  <si>
    <t>LAST_FIX_USER_CD</t>
    <phoneticPr fontId="3"/>
  </si>
  <si>
    <t>製版区分CD</t>
    <phoneticPr fontId="3"/>
  </si>
  <si>
    <t>PLATE_DIV_CD</t>
    <phoneticPr fontId="3"/>
  </si>
  <si>
    <t>出校区分CD</t>
    <rPh sb="0" eb="2">
      <t>シュッコウ</t>
    </rPh>
    <rPh sb="2" eb="4">
      <t>クブン</t>
    </rPh>
    <phoneticPr fontId="3"/>
  </si>
  <si>
    <t>REVISE_DIV_CD</t>
    <phoneticPr fontId="3"/>
  </si>
  <si>
    <t>USER_DIV_CD</t>
    <phoneticPr fontId="3"/>
  </si>
  <si>
    <r>
      <t>最終決定登録者部門</t>
    </r>
    <r>
      <rPr>
        <sz val="9"/>
        <rFont val="Arial"/>
        <family val="2"/>
      </rPr>
      <t>CD</t>
    </r>
    <rPh sb="2" eb="4">
      <t>ケッテイ</t>
    </rPh>
    <phoneticPr fontId="3"/>
  </si>
  <si>
    <t>LAST_FIX_DEPT_CD</t>
    <phoneticPr fontId="3"/>
  </si>
  <si>
    <t>汎用マスタ0530のソート順を格納する。</t>
    <rPh sb="0" eb="2">
      <t>ハンヨウ</t>
    </rPh>
    <rPh sb="13" eb="14">
      <t>ジュン</t>
    </rPh>
    <rPh sb="15" eb="17">
      <t>カクノウ</t>
    </rPh>
    <phoneticPr fontId="3"/>
  </si>
  <si>
    <t>表示順</t>
  </si>
  <si>
    <t>数量１</t>
    <rPh sb="0" eb="2">
      <t>スウリョウ</t>
    </rPh>
    <phoneticPr fontId="3"/>
  </si>
  <si>
    <t>NUM_P1</t>
  </si>
  <si>
    <t>11,2</t>
  </si>
  <si>
    <t>数量２</t>
    <rPh sb="0" eb="2">
      <t>スウリョウ</t>
    </rPh>
    <phoneticPr fontId="3"/>
  </si>
  <si>
    <t>NUM_P2</t>
  </si>
  <si>
    <t>台数</t>
  </si>
  <si>
    <t>MACHINE_NUM</t>
  </si>
  <si>
    <t>9,1</t>
  </si>
  <si>
    <t>UNIT_P1</t>
  </si>
  <si>
    <r>
      <t>T</t>
    </r>
    <r>
      <rPr>
        <sz val="9"/>
        <rFont val="ＭＳ ゴシック"/>
        <family val="3"/>
        <charset val="128"/>
      </rPr>
      <t>MP_ESTIMATE</t>
    </r>
    <phoneticPr fontId="3"/>
  </si>
  <si>
    <t>USER_NAME</t>
    <phoneticPr fontId="3"/>
  </si>
  <si>
    <t>NUM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</si>
  <si>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</si>
  <si>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STANDARD_NM</t>
    <phoneticPr fontId="3"/>
  </si>
  <si>
    <t>VARCHAR2</t>
    <phoneticPr fontId="3"/>
  </si>
  <si>
    <t>REMARK</t>
    <phoneticPr fontId="3"/>
  </si>
  <si>
    <t>2007/8/17</t>
    <phoneticPr fontId="3"/>
  </si>
  <si>
    <t>論理テーブル名称</t>
    <phoneticPr fontId="3"/>
  </si>
  <si>
    <t>テーブルＩＤ</t>
    <phoneticPr fontId="3"/>
  </si>
  <si>
    <r>
      <t>T</t>
    </r>
    <r>
      <rPr>
        <sz val="9"/>
        <rFont val="ＭＳ ゴシック"/>
        <family val="3"/>
        <charset val="128"/>
      </rPr>
      <t>MP_ESTIMATE_DETAIL</t>
    </r>
    <phoneticPr fontId="3"/>
  </si>
  <si>
    <t>PROCESS_NM</t>
    <phoneticPr fontId="3"/>
  </si>
  <si>
    <t>PROCESS_SORT</t>
    <phoneticPr fontId="3"/>
  </si>
  <si>
    <t>NUMBER</t>
    <phoneticPr fontId="3"/>
  </si>
  <si>
    <t>AMOUNT</t>
    <phoneticPr fontId="3"/>
  </si>
  <si>
    <t>NUMBER</t>
    <phoneticPr fontId="3"/>
  </si>
  <si>
    <t>アプリケーションが作成する操作ログの出力先クライアントパス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</si>
  <si>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アプリケーションが作成する操作ログの出力先サーバーパス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</si>
  <si>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受注情報のキー</t>
    <rPh sb="0" eb="2">
      <t>ジュチュウ</t>
    </rPh>
    <rPh sb="2" eb="4">
      <t>ジョウホウ</t>
    </rPh>
    <phoneticPr fontId="3"/>
  </si>
  <si>
    <t>レコードの新規登録日時</t>
    <rPh sb="5" eb="7">
      <t>シンキ</t>
    </rPh>
    <rPh sb="7" eb="9">
      <t>トウロク</t>
    </rPh>
    <rPh sb="9" eb="11">
      <t>ニチジ</t>
    </rPh>
    <phoneticPr fontId="3"/>
  </si>
  <si>
    <t>責了情報のキー</t>
    <rPh sb="0" eb="1">
      <t>セキ</t>
    </rPh>
    <rPh sb="1" eb="2">
      <t>リョウ</t>
    </rPh>
    <rPh sb="2" eb="4">
      <t>ジョウホウ</t>
    </rPh>
    <phoneticPr fontId="3"/>
  </si>
  <si>
    <t>テーマ情報のキー</t>
    <rPh sb="3" eb="5">
      <t>ジョウホウ</t>
    </rPh>
    <phoneticPr fontId="3"/>
  </si>
  <si>
    <t>ユーザーのログインパスワード</t>
    <phoneticPr fontId="3"/>
  </si>
  <si>
    <t>ログインパスワードの更新日</t>
    <rPh sb="10" eb="13">
      <t>コウシンビ</t>
    </rPh>
    <phoneticPr fontId="3"/>
  </si>
  <si>
    <r>
      <t>パスワードに必要な最低文字数を設定。最大</t>
    </r>
    <r>
      <rPr>
        <sz val="9"/>
        <rFont val="Arial"/>
        <family val="2"/>
      </rPr>
      <t>32</t>
    </r>
    <rPh sb="6" eb="8">
      <t>ヒツヨウ</t>
    </rPh>
    <rPh sb="9" eb="11">
      <t>サイテイ</t>
    </rPh>
    <rPh sb="11" eb="14">
      <t>モジスウ</t>
    </rPh>
    <rPh sb="15" eb="17">
      <t>セッテイ</t>
    </rPh>
    <rPh sb="18" eb="20">
      <t>サイダイ</t>
    </rPh>
    <phoneticPr fontId="5"/>
  </si>
  <si>
    <t>2008/7/11</t>
    <phoneticPr fontId="3"/>
  </si>
  <si>
    <t>論理テーブル名称</t>
    <phoneticPr fontId="3"/>
  </si>
  <si>
    <t>テーブルＩＤ</t>
    <phoneticPr fontId="3"/>
  </si>
  <si>
    <t>折名</t>
    <rPh sb="0" eb="2">
      <t>オリメイ</t>
    </rPh>
    <phoneticPr fontId="3"/>
  </si>
  <si>
    <t>折テーブルの値　を格納する。</t>
    <rPh sb="0" eb="1">
      <t>オリ</t>
    </rPh>
    <rPh sb="6" eb="7">
      <t>アタイ</t>
    </rPh>
    <rPh sb="9" eb="11">
      <t>カクノウ</t>
    </rPh>
    <phoneticPr fontId="3"/>
  </si>
  <si>
    <t>折連番</t>
    <rPh sb="0" eb="1">
      <t>オリ</t>
    </rPh>
    <rPh sb="1" eb="3">
      <t>レンバン</t>
    </rPh>
    <phoneticPr fontId="3"/>
  </si>
  <si>
    <t>折連番</t>
    <phoneticPr fontId="3"/>
  </si>
  <si>
    <t>FOLD_SEQ</t>
    <phoneticPr fontId="3"/>
  </si>
  <si>
    <t>見積折テーブルのキー</t>
    <rPh sb="0" eb="2">
      <t>ミツモリ</t>
    </rPh>
    <rPh sb="2" eb="3">
      <t>オリ</t>
    </rPh>
    <phoneticPr fontId="3"/>
  </si>
  <si>
    <t>NOMBRE_35</t>
  </si>
  <si>
    <t>NOMBRE_36</t>
  </si>
  <si>
    <t>NOMBRE_37</t>
  </si>
  <si>
    <t>NOMBRE_38</t>
  </si>
  <si>
    <t>NOMBRE_39</t>
  </si>
  <si>
    <t>NOMBRE_40</t>
  </si>
  <si>
    <t>NOMBRE_41</t>
  </si>
  <si>
    <t>NOMBRE_42</t>
  </si>
  <si>
    <t>NOMBRE_43</t>
  </si>
  <si>
    <t>NOMBRE_44</t>
  </si>
  <si>
    <t>NOMBRE_45</t>
  </si>
  <si>
    <t>NOMBRE_46</t>
  </si>
  <si>
    <t>NOMBRE_47</t>
  </si>
  <si>
    <t>NOMBRE_48</t>
  </si>
  <si>
    <t>予定折番号</t>
    <rPh sb="3" eb="5">
      <t>バンゴウ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</si>
  <si>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</si>
  <si>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</si>
  <si>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</si>
  <si>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</si>
  <si>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</si>
  <si>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</si>
  <si>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</si>
  <si>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</si>
  <si>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初期登録者部門CD</t>
    <phoneticPr fontId="3"/>
  </si>
  <si>
    <t>最終更新者部門CD</t>
    <phoneticPr fontId="3"/>
  </si>
  <si>
    <t>最終更新者CD</t>
    <phoneticPr fontId="3"/>
  </si>
  <si>
    <t>修正項目</t>
    <rPh sb="0" eb="2">
      <t>シュウセイ</t>
    </rPh>
    <rPh sb="2" eb="4">
      <t>コウモク</t>
    </rPh>
    <phoneticPr fontId="3"/>
  </si>
  <si>
    <t>修正内容</t>
    <rPh sb="0" eb="2">
      <t>シュウセイ</t>
    </rPh>
    <rPh sb="2" eb="4">
      <t>ナイヨウ</t>
    </rPh>
    <phoneticPr fontId="3"/>
  </si>
  <si>
    <t>再版指示日時</t>
    <rPh sb="0" eb="2">
      <t>サイハン</t>
    </rPh>
    <rPh sb="2" eb="4">
      <t>シジ</t>
    </rPh>
    <rPh sb="4" eb="6">
      <t>ニチジ</t>
    </rPh>
    <phoneticPr fontId="3"/>
  </si>
  <si>
    <t>PMM_DEFAULT</t>
  </si>
  <si>
    <t>PMM_DEFAULT</t>
    <phoneticPr fontId="3"/>
  </si>
  <si>
    <t>責了後確認作業情報</t>
    <phoneticPr fontId="3"/>
  </si>
  <si>
    <t>責了後作業進捗情報</t>
    <phoneticPr fontId="3"/>
  </si>
  <si>
    <t>出校確認作業情報</t>
    <phoneticPr fontId="3"/>
  </si>
  <si>
    <t>出校作業進捗情報</t>
    <phoneticPr fontId="3"/>
  </si>
  <si>
    <t>修正履歴情報</t>
    <phoneticPr fontId="3"/>
  </si>
  <si>
    <t>責了詳細情報</t>
    <phoneticPr fontId="3"/>
  </si>
  <si>
    <t>責了情報</t>
    <phoneticPr fontId="3"/>
  </si>
  <si>
    <t>工数予測情報</t>
    <phoneticPr fontId="3"/>
  </si>
  <si>
    <t>折製本情報</t>
    <phoneticPr fontId="3"/>
  </si>
  <si>
    <t>受注製本情報</t>
    <phoneticPr fontId="3"/>
  </si>
  <si>
    <t>受注情報情報</t>
    <phoneticPr fontId="3"/>
  </si>
  <si>
    <t>修正履歴情報</t>
    <rPh sb="0" eb="2">
      <t>シュウセイ</t>
    </rPh>
    <rPh sb="2" eb="4">
      <t>リレキ</t>
    </rPh>
    <rPh sb="4" eb="6">
      <t>ジョウホウ</t>
    </rPh>
    <phoneticPr fontId="4"/>
  </si>
  <si>
    <t>テーブルＩＤ</t>
    <phoneticPr fontId="3"/>
  </si>
  <si>
    <r>
      <t>システムI</t>
    </r>
    <r>
      <rPr>
        <sz val="9"/>
        <rFont val="ＭＳ ゴシック"/>
        <family val="3"/>
        <charset val="128"/>
      </rPr>
      <t>D</t>
    </r>
    <phoneticPr fontId="7"/>
  </si>
  <si>
    <t>パスワード期限</t>
  </si>
  <si>
    <t>日単位</t>
    <rPh sb="0" eb="3">
      <t>ヒタンイ</t>
    </rPh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</si>
  <si>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</si>
  <si>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</si>
  <si>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t>FOLD_NO</t>
  </si>
  <si>
    <t>SORT_KEY1</t>
  </si>
  <si>
    <t>SORT_KEY2</t>
  </si>
  <si>
    <t>X</t>
  </si>
  <si>
    <t>Y</t>
  </si>
  <si>
    <t>ORDER_BY</t>
  </si>
  <si>
    <t xml:space="preserve"> </t>
    <phoneticPr fontId="3"/>
  </si>
  <si>
    <r>
      <t>01:見積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2:注文書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3:売上番号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4:発注番号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5:出荷番号</t>
    </r>
    <r>
      <rPr>
        <sz val="9"/>
        <rFont val="ＭＳ ゴシック"/>
        <family val="3"/>
        <charset val="128"/>
      </rPr>
      <t>,06:印刷実績</t>
    </r>
    <rPh sb="40" eb="42">
      <t>インサツ</t>
    </rPh>
    <rPh sb="42" eb="44">
      <t>ジッセキ</t>
    </rPh>
    <phoneticPr fontId="3"/>
  </si>
  <si>
    <r>
      <t>出校確認</t>
    </r>
    <r>
      <rPr>
        <sz val="9"/>
        <rFont val="Arial"/>
        <family val="2"/>
      </rPr>
      <t>3</t>
    </r>
    <rPh sb="2" eb="4">
      <t>カクニン</t>
    </rPh>
    <phoneticPr fontId="3"/>
  </si>
  <si>
    <t>PROOF_CHK3</t>
    <phoneticPr fontId="3"/>
  </si>
  <si>
    <t>PROOF_CHK_DATE3</t>
    <phoneticPr fontId="3"/>
  </si>
  <si>
    <r>
      <t>出校枚数</t>
    </r>
    <r>
      <rPr>
        <sz val="9"/>
        <rFont val="Arial"/>
        <family val="2"/>
      </rPr>
      <t>1</t>
    </r>
    <rPh sb="2" eb="4">
      <t>マイスウ</t>
    </rPh>
    <phoneticPr fontId="3"/>
  </si>
  <si>
    <t>PROOF_NUM1</t>
    <phoneticPr fontId="3"/>
  </si>
  <si>
    <r>
      <t>出校枚数</t>
    </r>
    <r>
      <rPr>
        <sz val="9"/>
        <rFont val="Arial"/>
        <family val="2"/>
      </rPr>
      <t>2</t>
    </r>
    <rPh sb="2" eb="4">
      <t>マイスウ</t>
    </rPh>
    <phoneticPr fontId="3"/>
  </si>
  <si>
    <r>
      <t>出校枚数</t>
    </r>
    <r>
      <rPr>
        <sz val="9"/>
        <rFont val="Arial"/>
        <family val="2"/>
      </rPr>
      <t>3</t>
    </r>
    <rPh sb="2" eb="4">
      <t>マイスウ</t>
    </rPh>
    <phoneticPr fontId="3"/>
  </si>
  <si>
    <r>
      <t>出校予定日時</t>
    </r>
    <r>
      <rPr>
        <sz val="9"/>
        <rFont val="Arial"/>
        <family val="2"/>
      </rPr>
      <t>1</t>
    </r>
    <rPh sb="2" eb="4">
      <t>ヨテイ</t>
    </rPh>
    <rPh sb="4" eb="6">
      <t>ニチジ</t>
    </rPh>
    <phoneticPr fontId="3"/>
  </si>
  <si>
    <t>PROOF_DUE_DATE1</t>
    <phoneticPr fontId="3"/>
  </si>
  <si>
    <t>DATE</t>
    <phoneticPr fontId="3"/>
  </si>
  <si>
    <t xml:space="preserve"> </t>
    <phoneticPr fontId="3"/>
  </si>
  <si>
    <r>
      <t>出校予定日時</t>
    </r>
    <r>
      <rPr>
        <sz val="9"/>
        <rFont val="Arial"/>
        <family val="2"/>
      </rPr>
      <t>2</t>
    </r>
    <rPh sb="2" eb="4">
      <t>ヨテイ</t>
    </rPh>
    <rPh sb="4" eb="6">
      <t>ニチジ</t>
    </rPh>
    <phoneticPr fontId="3"/>
  </si>
  <si>
    <r>
      <t>出校予定日時</t>
    </r>
    <r>
      <rPr>
        <sz val="9"/>
        <rFont val="Arial"/>
        <family val="2"/>
      </rPr>
      <t>3</t>
    </r>
    <rPh sb="2" eb="4">
      <t>ヨテイ</t>
    </rPh>
    <rPh sb="4" eb="6">
      <t>ニチジ</t>
    </rPh>
    <phoneticPr fontId="3"/>
  </si>
  <si>
    <r>
      <t>初期登録者</t>
    </r>
    <r>
      <rPr>
        <sz val="9"/>
        <rFont val="Arial"/>
        <family val="2"/>
      </rPr>
      <t>CD</t>
    </r>
    <rPh sb="2" eb="5">
      <t>トウロクシャ</t>
    </rPh>
    <phoneticPr fontId="3"/>
  </si>
  <si>
    <t>FIRST_USER_CD</t>
    <phoneticPr fontId="3"/>
  </si>
  <si>
    <r>
      <t>初期登録者部門</t>
    </r>
    <r>
      <rPr>
        <sz val="9"/>
        <rFont val="Arial"/>
        <family val="2"/>
      </rPr>
      <t>CD</t>
    </r>
    <phoneticPr fontId="3"/>
  </si>
  <si>
    <t>FIRST_DEPT_CD</t>
    <phoneticPr fontId="3"/>
  </si>
  <si>
    <t>CUT_SIZE_EDGE</t>
    <phoneticPr fontId="3"/>
  </si>
  <si>
    <t>NUMBER</t>
    <phoneticPr fontId="3"/>
  </si>
  <si>
    <t>5,1</t>
    <phoneticPr fontId="3"/>
  </si>
  <si>
    <t>CUT_SIZE_MARGIN</t>
    <phoneticPr fontId="3"/>
  </si>
  <si>
    <t>CUT_SIZE_TAIL</t>
    <phoneticPr fontId="3"/>
  </si>
  <si>
    <t>NUMBER</t>
    <phoneticPr fontId="3"/>
  </si>
  <si>
    <t>5,1</t>
    <phoneticPr fontId="3"/>
  </si>
  <si>
    <t>のど</t>
    <phoneticPr fontId="3"/>
  </si>
  <si>
    <t>CUT_SIZE_GUTTER</t>
    <phoneticPr fontId="3"/>
  </si>
  <si>
    <t>NUMBER</t>
    <phoneticPr fontId="3"/>
  </si>
  <si>
    <t>5,1</t>
    <phoneticPr fontId="3"/>
  </si>
  <si>
    <t>天</t>
    <phoneticPr fontId="3"/>
  </si>
  <si>
    <t>CUT_SIZE_TOP</t>
    <phoneticPr fontId="3"/>
  </si>
  <si>
    <t>REC_DATE</t>
    <phoneticPr fontId="3"/>
  </si>
  <si>
    <t>DATE</t>
    <phoneticPr fontId="3"/>
  </si>
  <si>
    <t xml:space="preserve"> </t>
    <phoneticPr fontId="3"/>
  </si>
  <si>
    <t>PAGE_NUM</t>
    <phoneticPr fontId="3"/>
  </si>
  <si>
    <t>PLAN_FOLD_NUM</t>
    <phoneticPr fontId="3"/>
  </si>
  <si>
    <t>NUMBER</t>
    <phoneticPr fontId="3"/>
  </si>
  <si>
    <t>2007/6/25</t>
    <phoneticPr fontId="4"/>
  </si>
  <si>
    <t>2007/6/25</t>
    <phoneticPr fontId="4"/>
  </si>
  <si>
    <t>システム名称</t>
    <rPh sb="4" eb="6">
      <t>メイショウ</t>
    </rPh>
    <phoneticPr fontId="4"/>
  </si>
  <si>
    <t>PMM_GOODS</t>
    <phoneticPr fontId="3"/>
  </si>
  <si>
    <t>PHOTO_OTHER_NUM1</t>
    <phoneticPr fontId="3"/>
  </si>
  <si>
    <t>PHOTO_OTHER_CHK1</t>
    <phoneticPr fontId="3"/>
  </si>
  <si>
    <t>PHOTO_OTHER_CHK_DATE1</t>
    <phoneticPr fontId="3"/>
  </si>
  <si>
    <t>PHOTO_OTHER_NUM2</t>
    <phoneticPr fontId="3"/>
  </si>
  <si>
    <t>PHOTO_OTHER_CHK2</t>
    <phoneticPr fontId="3"/>
  </si>
  <si>
    <t>PHOTO_OTHER_CHK_DATE2</t>
    <phoneticPr fontId="3"/>
  </si>
  <si>
    <t>フェーズ</t>
    <phoneticPr fontId="4"/>
  </si>
  <si>
    <t>ドキュメント名称</t>
    <rPh sb="6" eb="8">
      <t>メイショウ</t>
    </rPh>
    <phoneticPr fontId="4"/>
  </si>
  <si>
    <t>外部設計</t>
    <rPh sb="0" eb="2">
      <t>ガイブ</t>
    </rPh>
    <rPh sb="2" eb="4">
      <t>セッケイ</t>
    </rPh>
    <phoneticPr fontId="4"/>
  </si>
  <si>
    <t>ドキュメント項目</t>
    <rPh sb="6" eb="8">
      <t>コウモク</t>
    </rPh>
    <phoneticPr fontId="4"/>
  </si>
  <si>
    <t>Ver.</t>
    <phoneticPr fontId="4"/>
  </si>
  <si>
    <t>作成者</t>
    <rPh sb="0" eb="3">
      <t>サクセイシャ</t>
    </rPh>
    <phoneticPr fontId="4"/>
  </si>
  <si>
    <t>見積有効月数</t>
  </si>
  <si>
    <t>ESTIMATE_MONTH</t>
    <phoneticPr fontId="3"/>
  </si>
  <si>
    <t>作成日</t>
    <rPh sb="0" eb="3">
      <t>サクセイビ</t>
    </rPh>
    <phoneticPr fontId="4"/>
  </si>
  <si>
    <t>PAGE_NO2</t>
    <phoneticPr fontId="3"/>
  </si>
  <si>
    <t>PAGE_NUM</t>
    <phoneticPr fontId="3"/>
  </si>
  <si>
    <t>TITLE</t>
    <phoneticPr fontId="3"/>
  </si>
  <si>
    <t>PRC_TYPE_CD</t>
    <phoneticPr fontId="3"/>
  </si>
  <si>
    <t>PRC_TYPE</t>
    <phoneticPr fontId="3"/>
  </si>
  <si>
    <t>SPECIAL_PAGE_CD</t>
    <phoneticPr fontId="3"/>
  </si>
  <si>
    <t>SPECIAL_PAGE</t>
    <phoneticPr fontId="3"/>
  </si>
  <si>
    <t>台割帳票用折頁一時情報</t>
    <rPh sb="0" eb="1">
      <t>ダイ</t>
    </rPh>
    <rPh sb="1" eb="2">
      <t>ワリ</t>
    </rPh>
    <rPh sb="2" eb="4">
      <t>チョウヒョウ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</si>
  <si>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仕上形状CD</t>
    <rPh sb="0" eb="2">
      <t>シア</t>
    </rPh>
    <rPh sb="2" eb="4">
      <t>ケイジョウ</t>
    </rPh>
    <phoneticPr fontId="3"/>
  </si>
  <si>
    <t>FOLD_FORMAT_CD</t>
    <phoneticPr fontId="3"/>
  </si>
  <si>
    <t>2008/8/28 追加</t>
    <rPh sb="10" eb="12">
      <t>ツイカ</t>
    </rPh>
    <phoneticPr fontId="3"/>
  </si>
  <si>
    <t>2008/8/28　追加（印刷実績で利用する為）</t>
    <rPh sb="10" eb="12">
      <t>ツイカ</t>
    </rPh>
    <rPh sb="13" eb="15">
      <t>インサツ</t>
    </rPh>
    <rPh sb="15" eb="17">
      <t>ジッセキ</t>
    </rPh>
    <rPh sb="18" eb="20">
      <t>リヨウ</t>
    </rPh>
    <rPh sb="22" eb="23">
      <t>タメ</t>
    </rPh>
    <phoneticPr fontId="3"/>
  </si>
  <si>
    <t>社内・社外印刷区分</t>
  </si>
  <si>
    <t>社内・社外印刷区分</t>
    <rPh sb="0" eb="2">
      <t>シャナイ</t>
    </rPh>
    <rPh sb="3" eb="5">
      <t>シャガイ</t>
    </rPh>
    <rPh sb="5" eb="7">
      <t>インサツ</t>
    </rPh>
    <rPh sb="7" eb="9">
      <t>クブン</t>
    </rPh>
    <phoneticPr fontId="3"/>
  </si>
  <si>
    <t>1：社内、２：社外</t>
    <rPh sb="2" eb="4">
      <t>シャナイ</t>
    </rPh>
    <rPh sb="7" eb="9">
      <t>シャガイ</t>
    </rPh>
    <phoneticPr fontId="3"/>
  </si>
  <si>
    <t>EI_PRINT_DIV</t>
    <phoneticPr fontId="3"/>
  </si>
  <si>
    <t>1:社内、２：社外『汎用マスタ0180』</t>
    <rPh sb="2" eb="3">
      <t>シャ</t>
    </rPh>
    <rPh sb="3" eb="4">
      <t>ナイ</t>
    </rPh>
    <rPh sb="7" eb="9">
      <t>シャガイ</t>
    </rPh>
    <rPh sb="10" eb="12">
      <t>ハンヨウ</t>
    </rPh>
    <phoneticPr fontId="3"/>
  </si>
  <si>
    <t>消費税額</t>
    <rPh sb="0" eb="3">
      <t>ショウヒゼイ</t>
    </rPh>
    <rPh sb="3" eb="4">
      <t>ガク</t>
    </rPh>
    <phoneticPr fontId="3"/>
  </si>
  <si>
    <t>TAX_AMOUNT</t>
    <phoneticPr fontId="3"/>
  </si>
  <si>
    <t>２段出し区分</t>
  </si>
  <si>
    <t>２段出し区分</t>
    <rPh sb="1" eb="2">
      <t>ダン</t>
    </rPh>
    <rPh sb="2" eb="3">
      <t>ダ</t>
    </rPh>
    <rPh sb="4" eb="6">
      <t>クブン</t>
    </rPh>
    <phoneticPr fontId="3"/>
  </si>
  <si>
    <t>仕上形状CD</t>
    <rPh sb="0" eb="2">
      <t>シアゲ</t>
    </rPh>
    <rPh sb="2" eb="4">
      <t>ケイジョウ</t>
    </rPh>
    <phoneticPr fontId="3"/>
  </si>
  <si>
    <t>TWO_STEP_DIV</t>
  </si>
  <si>
    <t>0:NO　1:YES</t>
    <phoneticPr fontId="3"/>
  </si>
  <si>
    <t>申込訂正画面</t>
    <rPh sb="0" eb="2">
      <t>モウシコミ</t>
    </rPh>
    <rPh sb="2" eb="4">
      <t>テイセイ</t>
    </rPh>
    <rPh sb="4" eb="6">
      <t>ガメン</t>
    </rPh>
    <phoneticPr fontId="7"/>
  </si>
  <si>
    <t>申込No確認</t>
    <rPh sb="0" eb="2">
      <t>モウシコミ</t>
    </rPh>
    <rPh sb="4" eb="6">
      <t>カクニン</t>
    </rPh>
    <phoneticPr fontId="7"/>
  </si>
  <si>
    <t>CIC照会画面</t>
    <rPh sb="3" eb="5">
      <t>ショウカイ</t>
    </rPh>
    <rPh sb="5" eb="7">
      <t>ガメン</t>
    </rPh>
    <phoneticPr fontId="7"/>
  </si>
  <si>
    <t>与信登録画面</t>
    <rPh sb="0" eb="2">
      <t>ヨシン</t>
    </rPh>
    <rPh sb="2" eb="4">
      <t>トウロク</t>
    </rPh>
    <rPh sb="4" eb="6">
      <t>ガメン</t>
    </rPh>
    <phoneticPr fontId="7"/>
  </si>
  <si>
    <r>
      <t>PMM_</t>
    </r>
    <r>
      <rPr>
        <sz val="9"/>
        <rFont val="ＭＳ ゴシック"/>
        <family val="3"/>
        <charset val="128"/>
      </rPr>
      <t>NUMBERING</t>
    </r>
    <phoneticPr fontId="3"/>
  </si>
  <si>
    <t>番号採番テーブル</t>
    <rPh sb="0" eb="2">
      <t>バンゴウ</t>
    </rPh>
    <rPh sb="2" eb="3">
      <t>サイ</t>
    </rPh>
    <rPh sb="3" eb="4">
      <t>バン</t>
    </rPh>
    <phoneticPr fontId="3"/>
  </si>
  <si>
    <t>調査表画面</t>
    <rPh sb="0" eb="2">
      <t>チョウサ</t>
    </rPh>
    <rPh sb="2" eb="3">
      <t>ヒョウ</t>
    </rPh>
    <rPh sb="3" eb="5">
      <t>ガメン</t>
    </rPh>
    <phoneticPr fontId="7"/>
  </si>
  <si>
    <t>TEL確認画面</t>
    <rPh sb="3" eb="5">
      <t>カクニン</t>
    </rPh>
    <rPh sb="5" eb="7">
      <t>ガメン</t>
    </rPh>
    <phoneticPr fontId="7"/>
  </si>
  <si>
    <r>
      <t>F</t>
    </r>
    <r>
      <rPr>
        <sz val="9"/>
        <rFont val="ＭＳ ゴシック"/>
        <family val="3"/>
        <charset val="128"/>
      </rPr>
      <t>OLD_NO</t>
    </r>
    <phoneticPr fontId="3"/>
  </si>
  <si>
    <t>SORT_KEY1</t>
    <phoneticPr fontId="3"/>
  </si>
  <si>
    <t>SORT_KEY2</t>
    <phoneticPr fontId="3"/>
  </si>
  <si>
    <t>NOMBRE</t>
    <phoneticPr fontId="3"/>
  </si>
  <si>
    <t>THEME_NO</t>
    <phoneticPr fontId="3"/>
  </si>
  <si>
    <t>ORDER_BY</t>
    <phoneticPr fontId="3"/>
  </si>
  <si>
    <t>台割帳票表示用一時情報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9">
      <t>イチジ</t>
    </rPh>
    <rPh sb="9" eb="11">
      <t>ジョウホウ</t>
    </rPh>
    <phoneticPr fontId="3"/>
  </si>
  <si>
    <t>題名（全角）</t>
    <rPh sb="0" eb="2">
      <t>ダイメイ</t>
    </rPh>
    <rPh sb="3" eb="5">
      <t>ゼンカク</t>
    </rPh>
    <phoneticPr fontId="3"/>
  </si>
  <si>
    <t>TMP_CP0009_01</t>
    <phoneticPr fontId="4"/>
  </si>
  <si>
    <t>TMP_CP1009_01</t>
    <phoneticPr fontId="4"/>
  </si>
  <si>
    <t>台割入力用折頁一時情報</t>
    <phoneticPr fontId="4"/>
  </si>
  <si>
    <t>台割入力用頁一時情報</t>
    <phoneticPr fontId="4"/>
  </si>
  <si>
    <t>台割帳票用折頁一時情報</t>
    <phoneticPr fontId="4"/>
  </si>
  <si>
    <t>OUTSIDE_NO</t>
    <phoneticPr fontId="3"/>
  </si>
  <si>
    <t>C/D</t>
    <phoneticPr fontId="4"/>
  </si>
  <si>
    <t>C/U/D</t>
    <phoneticPr fontId="4"/>
  </si>
  <si>
    <t>U</t>
    <phoneticPr fontId="4"/>
  </si>
  <si>
    <t>C</t>
    <phoneticPr fontId="4"/>
  </si>
  <si>
    <t>顧客NO採番ファイル</t>
    <rPh sb="0" eb="2">
      <t>コキャク</t>
    </rPh>
    <rPh sb="4" eb="5">
      <t>サイ</t>
    </rPh>
    <rPh sb="5" eb="6">
      <t>バン</t>
    </rPh>
    <phoneticPr fontId="4"/>
  </si>
  <si>
    <t>M</t>
    <phoneticPr fontId="4"/>
  </si>
  <si>
    <t>申込番号ファイル</t>
    <rPh sb="2" eb="4">
      <t>バンゴウ</t>
    </rPh>
    <phoneticPr fontId="4"/>
  </si>
  <si>
    <t>SCM_PHRASE</t>
    <phoneticPr fontId="3"/>
  </si>
  <si>
    <t>実績目標
メンテナンス</t>
    <rPh sb="0" eb="2">
      <t>ジッセキ</t>
    </rPh>
    <rPh sb="2" eb="4">
      <t>モクヒョウ</t>
    </rPh>
    <phoneticPr fontId="4"/>
  </si>
  <si>
    <t>有</t>
    <rPh sb="0" eb="1">
      <t>ア</t>
    </rPh>
    <phoneticPr fontId="3"/>
  </si>
  <si>
    <t>C/U</t>
    <phoneticPr fontId="4"/>
  </si>
  <si>
    <t>論理テーブル名称　　　画面名</t>
    <rPh sb="11" eb="13">
      <t>ガメン</t>
    </rPh>
    <rPh sb="13" eb="14">
      <t>メイ</t>
    </rPh>
    <phoneticPr fontId="4"/>
  </si>
  <si>
    <t>実施作業入力画面で工程全体を終わらせた場合に更新される</t>
    <rPh sb="9" eb="11">
      <t>コウテイ</t>
    </rPh>
    <rPh sb="11" eb="13">
      <t>ゼンタイ</t>
    </rPh>
    <rPh sb="14" eb="15">
      <t>オ</t>
    </rPh>
    <rPh sb="19" eb="21">
      <t>バアイ</t>
    </rPh>
    <rPh sb="22" eb="24">
      <t>コウシン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</si>
  <si>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</si>
  <si>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</si>
  <si>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</si>
  <si>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</si>
  <si>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</si>
  <si>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</si>
  <si>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</si>
  <si>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</si>
  <si>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REC_ORDER_SEQ_NO</t>
    <phoneticPr fontId="3"/>
  </si>
  <si>
    <t>年度(2桁)</t>
    <rPh sb="0" eb="2">
      <t>ネンド</t>
    </rPh>
    <rPh sb="4" eb="5">
      <t>ケタ</t>
    </rPh>
    <phoneticPr fontId="3"/>
  </si>
  <si>
    <t>印刷日</t>
    <rPh sb="0" eb="2">
      <t>インサツ</t>
    </rPh>
    <rPh sb="2" eb="3">
      <t>ビ</t>
    </rPh>
    <phoneticPr fontId="3"/>
  </si>
  <si>
    <t>印刷機</t>
    <rPh sb="0" eb="3">
      <t>インサツキ</t>
    </rPh>
    <phoneticPr fontId="3"/>
  </si>
  <si>
    <t>印刷方式</t>
    <rPh sb="0" eb="2">
      <t>インサツ</t>
    </rPh>
    <rPh sb="2" eb="4">
      <t>ホウシキ</t>
    </rPh>
    <phoneticPr fontId="3"/>
  </si>
  <si>
    <t>1.3</t>
    <phoneticPr fontId="4"/>
  </si>
  <si>
    <t>見積書パターン</t>
    <rPh sb="0" eb="3">
      <t>ミツモリショ</t>
    </rPh>
    <phoneticPr fontId="3"/>
  </si>
  <si>
    <t>請求内訳CD</t>
    <rPh sb="0" eb="2">
      <t>セイキュウ</t>
    </rPh>
    <rPh sb="2" eb="4">
      <t>ウチワケ</t>
    </rPh>
    <phoneticPr fontId="3"/>
  </si>
  <si>
    <t>工程CD</t>
    <rPh sb="0" eb="2">
      <t>コウテイ</t>
    </rPh>
    <phoneticPr fontId="3"/>
  </si>
  <si>
    <t>規格名称</t>
    <rPh sb="0" eb="2">
      <t>キカク</t>
    </rPh>
    <rPh sb="2" eb="4">
      <t>メイショウ</t>
    </rPh>
    <phoneticPr fontId="3"/>
  </si>
  <si>
    <t>台数</t>
    <rPh sb="0" eb="2">
      <t>ダイスウ</t>
    </rPh>
    <phoneticPr fontId="3"/>
  </si>
  <si>
    <t>色数CD</t>
    <rPh sb="0" eb="1">
      <t>イロ</t>
    </rPh>
    <rPh sb="1" eb="2">
      <t>スウ</t>
    </rPh>
    <phoneticPr fontId="3"/>
  </si>
  <si>
    <t>２桁</t>
    <rPh sb="1" eb="2">
      <t>ケタ</t>
    </rPh>
    <phoneticPr fontId="3"/>
  </si>
  <si>
    <t>※見積書の印字順は別のフィールドで制御する。</t>
    <rPh sb="1" eb="4">
      <t>ミツモリショ</t>
    </rPh>
    <rPh sb="5" eb="7">
      <t>インジ</t>
    </rPh>
    <rPh sb="7" eb="8">
      <t>ジュン</t>
    </rPh>
    <rPh sb="9" eb="10">
      <t>ベツ</t>
    </rPh>
    <rPh sb="17" eb="19">
      <t>セイギョ</t>
    </rPh>
    <phoneticPr fontId="3"/>
  </si>
  <si>
    <t>1：初版、2：複版、3：増版、4：刷直</t>
    <phoneticPr fontId="3"/>
  </si>
  <si>
    <t>受注管理番号を年度ごとに連番で作成するために使用</t>
    <rPh sb="0" eb="2">
      <t>ジュチュウ</t>
    </rPh>
    <rPh sb="2" eb="4">
      <t>カンリ</t>
    </rPh>
    <rPh sb="4" eb="6">
      <t>バンゴウ</t>
    </rPh>
    <rPh sb="7" eb="9">
      <t>ネンド</t>
    </rPh>
    <rPh sb="12" eb="14">
      <t>レンバン</t>
    </rPh>
    <rPh sb="15" eb="17">
      <t>サクセイ</t>
    </rPh>
    <rPh sb="22" eb="24">
      <t>シヨウ</t>
    </rPh>
    <phoneticPr fontId="4"/>
  </si>
  <si>
    <t>2007/8/3</t>
    <phoneticPr fontId="3"/>
  </si>
  <si>
    <r>
      <t>PMM_</t>
    </r>
    <r>
      <rPr>
        <sz val="9"/>
        <rFont val="ＭＳ ゴシック"/>
        <family val="3"/>
        <charset val="128"/>
      </rPr>
      <t>USER_AUTHORI</t>
    </r>
    <phoneticPr fontId="3"/>
  </si>
  <si>
    <r>
      <t>P</t>
    </r>
    <r>
      <rPr>
        <sz val="9"/>
        <rFont val="ＭＳ ゴシック"/>
        <family val="3"/>
        <charset val="128"/>
      </rPr>
      <t>MT_SEKIRYO_DETAIL</t>
    </r>
    <phoneticPr fontId="3"/>
  </si>
  <si>
    <t>FAXイメージ
表示画面</t>
    <rPh sb="8" eb="10">
      <t>ヒョウジ</t>
    </rPh>
    <rPh sb="10" eb="12">
      <t>ガメン</t>
    </rPh>
    <phoneticPr fontId="7"/>
  </si>
  <si>
    <t>申込データ
確認画面</t>
    <rPh sb="0" eb="2">
      <t>モウシコミ</t>
    </rPh>
    <rPh sb="6" eb="8">
      <t>カクニン</t>
    </rPh>
    <rPh sb="8" eb="10">
      <t>ガメン</t>
    </rPh>
    <phoneticPr fontId="7"/>
  </si>
  <si>
    <t>申込内容
比較画面</t>
    <rPh sb="0" eb="2">
      <t>モウシコミ</t>
    </rPh>
    <rPh sb="2" eb="4">
      <t>ナイヨウ</t>
    </rPh>
    <rPh sb="5" eb="7">
      <t>ヒカク</t>
    </rPh>
    <rPh sb="7" eb="9">
      <t>ガメン</t>
    </rPh>
    <phoneticPr fontId="7"/>
  </si>
  <si>
    <t>FAX受信
管理画面</t>
    <rPh sb="3" eb="5">
      <t>ジュシン</t>
    </rPh>
    <rPh sb="6" eb="8">
      <t>カンリ</t>
    </rPh>
    <rPh sb="8" eb="10">
      <t>ガメン</t>
    </rPh>
    <phoneticPr fontId="7"/>
  </si>
  <si>
    <t>DISCOVERY_USER</t>
    <phoneticPr fontId="3"/>
  </si>
  <si>
    <t>パスワード
設定画面</t>
    <rPh sb="6" eb="8">
      <t>セッテイ</t>
    </rPh>
    <rPh sb="8" eb="10">
      <t>ガメン</t>
    </rPh>
    <phoneticPr fontId="7"/>
  </si>
  <si>
    <t>与信資料
登録画面</t>
    <rPh sb="0" eb="2">
      <t>ヨシン</t>
    </rPh>
    <rPh sb="2" eb="4">
      <t>シリョウ</t>
    </rPh>
    <rPh sb="5" eb="7">
      <t>トウロク</t>
    </rPh>
    <rPh sb="7" eb="9">
      <t>ガメン</t>
    </rPh>
    <phoneticPr fontId="7"/>
  </si>
  <si>
    <t>テーブルＩＤ</t>
    <phoneticPr fontId="4"/>
  </si>
  <si>
    <t>M/T</t>
    <phoneticPr fontId="4"/>
  </si>
  <si>
    <t>商品製本マスタ</t>
    <phoneticPr fontId="3"/>
  </si>
  <si>
    <t>特色３</t>
    <rPh sb="0" eb="2">
      <t>トクショク</t>
    </rPh>
    <phoneticPr fontId="3"/>
  </si>
  <si>
    <t>YELLOW_LITER</t>
    <phoneticPr fontId="3"/>
  </si>
  <si>
    <t>RED_LITER</t>
    <phoneticPr fontId="3"/>
  </si>
  <si>
    <t>INDIGO_LITER</t>
    <phoneticPr fontId="3"/>
  </si>
  <si>
    <t>REDUCER_LITER</t>
    <phoneticPr fontId="3"/>
  </si>
  <si>
    <t>SP1_LITER</t>
    <phoneticPr fontId="3"/>
  </si>
  <si>
    <t>SP2_LITER</t>
    <phoneticPr fontId="3"/>
  </si>
  <si>
    <t>SP3_LITER</t>
    <phoneticPr fontId="3"/>
  </si>
  <si>
    <t>YELLOW_UNIT</t>
    <phoneticPr fontId="3"/>
  </si>
  <si>
    <t>RED_UNIT</t>
    <phoneticPr fontId="3"/>
  </si>
  <si>
    <t>INDIGO_UNIT</t>
    <phoneticPr fontId="3"/>
  </si>
  <si>
    <t>REDUCER_UNIT</t>
    <phoneticPr fontId="3"/>
  </si>
  <si>
    <t>SP1_UNIT</t>
    <phoneticPr fontId="3"/>
  </si>
  <si>
    <t>SP2_UNIT</t>
    <phoneticPr fontId="3"/>
  </si>
  <si>
    <t>SP3_UNIT</t>
    <phoneticPr fontId="3"/>
  </si>
  <si>
    <t>5,2</t>
    <phoneticPr fontId="3"/>
  </si>
  <si>
    <t>7,2</t>
    <phoneticPr fontId="3"/>
  </si>
  <si>
    <t>9,2</t>
    <phoneticPr fontId="3"/>
  </si>
  <si>
    <t>SCM_FIRSTNAME_READING</t>
    <phoneticPr fontId="3"/>
  </si>
  <si>
    <t>M</t>
    <phoneticPr fontId="4"/>
  </si>
  <si>
    <t>C/D</t>
    <phoneticPr fontId="4"/>
  </si>
  <si>
    <t>SCM_FOREIGNER_NAME</t>
    <phoneticPr fontId="3"/>
  </si>
  <si>
    <t>M</t>
    <phoneticPr fontId="4"/>
  </si>
  <si>
    <t>C/U/D</t>
    <phoneticPr fontId="4"/>
  </si>
  <si>
    <t>ｆａｘ受信</t>
    <phoneticPr fontId="4"/>
  </si>
  <si>
    <t>SCT_FAX_RECEIVE</t>
    <phoneticPr fontId="3"/>
  </si>
  <si>
    <t>T</t>
    <phoneticPr fontId="4"/>
  </si>
  <si>
    <t>U</t>
    <phoneticPr fontId="4"/>
  </si>
  <si>
    <t>C</t>
    <phoneticPr fontId="4"/>
  </si>
  <si>
    <t>ｆａｘ送信指示</t>
    <phoneticPr fontId="4"/>
  </si>
  <si>
    <t>SCT_FAX_SEND_INSTRUCTION</t>
    <phoneticPr fontId="3"/>
  </si>
  <si>
    <t>ｆａｘ送信結果</t>
    <phoneticPr fontId="4"/>
  </si>
  <si>
    <t>SCT_FAX_SEND_RESULT</t>
    <phoneticPr fontId="3"/>
  </si>
  <si>
    <t>受付STATUS</t>
    <phoneticPr fontId="4"/>
  </si>
  <si>
    <t>SCT_APPLI_STATUS</t>
    <phoneticPr fontId="4"/>
  </si>
  <si>
    <r>
      <t>C</t>
    </r>
    <r>
      <rPr>
        <sz val="10"/>
        <rFont val="ＭＳ ゴシック"/>
        <family val="3"/>
        <charset val="128"/>
      </rPr>
      <t>/U</t>
    </r>
    <phoneticPr fontId="4"/>
  </si>
  <si>
    <t>ステータス履歴</t>
    <phoneticPr fontId="4"/>
  </si>
  <si>
    <t>SCT_STATUS_HISTORY</t>
    <phoneticPr fontId="3"/>
  </si>
  <si>
    <t>C/U</t>
    <phoneticPr fontId="4"/>
  </si>
  <si>
    <t>調査表HEAD</t>
    <phoneticPr fontId="4"/>
  </si>
  <si>
    <t>SCT_REFERENCE_HEAD</t>
    <phoneticPr fontId="3"/>
  </si>
  <si>
    <t>調査表DETAIL</t>
    <phoneticPr fontId="4"/>
  </si>
  <si>
    <t>SCT_REFERENCE_DETAIL</t>
    <phoneticPr fontId="4"/>
  </si>
  <si>
    <t>自動スコア対象</t>
    <phoneticPr fontId="4"/>
  </si>
  <si>
    <t>SCT_AUTO_TRUT</t>
    <phoneticPr fontId="3"/>
  </si>
  <si>
    <t>ログイン管理</t>
    <phoneticPr fontId="4"/>
  </si>
  <si>
    <t>SCT_LOGIN_CONTROL</t>
    <phoneticPr fontId="3"/>
  </si>
  <si>
    <t>C/D</t>
    <phoneticPr fontId="4"/>
  </si>
  <si>
    <t>D</t>
    <phoneticPr fontId="4"/>
  </si>
  <si>
    <t>送信指示ファイル採番</t>
    <phoneticPr fontId="4"/>
  </si>
  <si>
    <t>SCT_SEND_FILE_NUMBERING</t>
    <phoneticPr fontId="3"/>
  </si>
  <si>
    <t>排他用一時テーブル</t>
    <phoneticPr fontId="4"/>
  </si>
  <si>
    <t>SCT_TMP_EXCLUSIVE</t>
    <phoneticPr fontId="3"/>
  </si>
  <si>
    <t>CIC照会キー</t>
    <phoneticPr fontId="4"/>
  </si>
  <si>
    <t>SCT_CIC_ASK_NO</t>
    <phoneticPr fontId="3"/>
  </si>
  <si>
    <t>本人確認履歴</t>
    <phoneticPr fontId="4"/>
  </si>
  <si>
    <t>AC_CHK_HISTORY</t>
    <phoneticPr fontId="4"/>
  </si>
  <si>
    <t>T</t>
    <phoneticPr fontId="4"/>
  </si>
  <si>
    <t>通知メッセージ累積ファイル</t>
    <phoneticPr fontId="4"/>
  </si>
  <si>
    <t>NOTICE_MSG_ACCUM_FILE</t>
    <phoneticPr fontId="4"/>
  </si>
  <si>
    <t>通知メッセージ詳細ファイル</t>
    <phoneticPr fontId="4"/>
  </si>
  <si>
    <t>NOTICE_MSG_DETAIL_FILE</t>
    <phoneticPr fontId="4"/>
  </si>
  <si>
    <t>CUST_NO_FILE</t>
    <phoneticPr fontId="4"/>
  </si>
  <si>
    <t>M</t>
    <phoneticPr fontId="4"/>
  </si>
  <si>
    <t>C/U</t>
    <phoneticPr fontId="4"/>
  </si>
  <si>
    <t>APLI_NO_FILE</t>
    <phoneticPr fontId="4"/>
  </si>
  <si>
    <t>M</t>
    <phoneticPr fontId="4"/>
  </si>
  <si>
    <t>C/U</t>
    <phoneticPr fontId="4"/>
  </si>
  <si>
    <t>登録内容
確認画面</t>
    <rPh sb="0" eb="2">
      <t>トウロク</t>
    </rPh>
    <rPh sb="2" eb="4">
      <t>ナイヨウ</t>
    </rPh>
    <rPh sb="5" eb="7">
      <t>カクニン</t>
    </rPh>
    <rPh sb="7" eb="9">
      <t>ガメン</t>
    </rPh>
    <phoneticPr fontId="7"/>
  </si>
  <si>
    <t>与信結果
参照画面</t>
    <rPh sb="0" eb="2">
      <t>ヨシン</t>
    </rPh>
    <rPh sb="2" eb="4">
      <t>ケッカ</t>
    </rPh>
    <rPh sb="5" eb="7">
      <t>サンショウ</t>
    </rPh>
    <rPh sb="7" eb="9">
      <t>ガメン</t>
    </rPh>
    <phoneticPr fontId="7"/>
  </si>
  <si>
    <t>顧客情報
詳細画面</t>
    <rPh sb="0" eb="2">
      <t>コキャク</t>
    </rPh>
    <rPh sb="2" eb="4">
      <t>ジョウホウ</t>
    </rPh>
    <rPh sb="5" eb="7">
      <t>ショウサイ</t>
    </rPh>
    <rPh sb="7" eb="9">
      <t>ガメン</t>
    </rPh>
    <phoneticPr fontId="7"/>
  </si>
  <si>
    <t>ステータス
検索画面</t>
    <rPh sb="6" eb="8">
      <t>ケンサク</t>
    </rPh>
    <rPh sb="8" eb="10">
      <t>ガメン</t>
    </rPh>
    <phoneticPr fontId="7"/>
  </si>
  <si>
    <t>ステータス
詳細画面</t>
    <rPh sb="6" eb="8">
      <t>ショウサイ</t>
    </rPh>
    <rPh sb="8" eb="10">
      <t>ガメン</t>
    </rPh>
    <phoneticPr fontId="7"/>
  </si>
  <si>
    <t>ステータス
監視画面</t>
    <rPh sb="6" eb="8">
      <t>カンシ</t>
    </rPh>
    <rPh sb="8" eb="10">
      <t>ガメン</t>
    </rPh>
    <phoneticPr fontId="7"/>
  </si>
  <si>
    <t>申込訂正
依頼画面</t>
    <rPh sb="0" eb="2">
      <t>モウシコミ</t>
    </rPh>
    <rPh sb="2" eb="4">
      <t>テイセイ</t>
    </rPh>
    <rPh sb="5" eb="7">
      <t>イライ</t>
    </rPh>
    <rPh sb="7" eb="9">
      <t>ガメン</t>
    </rPh>
    <phoneticPr fontId="7"/>
  </si>
  <si>
    <t>顧客番号
採番画面</t>
    <rPh sb="0" eb="2">
      <t>コキャク</t>
    </rPh>
    <rPh sb="2" eb="4">
      <t>バンゴウ</t>
    </rPh>
    <rPh sb="5" eb="6">
      <t>ト</t>
    </rPh>
    <rPh sb="6" eb="7">
      <t>バン</t>
    </rPh>
    <rPh sb="7" eb="9">
      <t>ガメン</t>
    </rPh>
    <phoneticPr fontId="7"/>
  </si>
  <si>
    <t>申込削除
取消画面</t>
    <rPh sb="0" eb="2">
      <t>モウシコミ</t>
    </rPh>
    <rPh sb="2" eb="4">
      <t>サクジョ</t>
    </rPh>
    <rPh sb="5" eb="7">
      <t>トリケシ</t>
    </rPh>
    <rPh sb="7" eb="9">
      <t>ガメン</t>
    </rPh>
    <phoneticPr fontId="7"/>
  </si>
  <si>
    <t>FAX送信
管理画面</t>
    <phoneticPr fontId="7"/>
  </si>
  <si>
    <t>TMP_NOMBRE_TO</t>
    <phoneticPr fontId="3"/>
  </si>
  <si>
    <t>TMP_NOMBRE_FROM</t>
    <phoneticPr fontId="3"/>
  </si>
  <si>
    <t>FAX送信
結果詳細</t>
    <rPh sb="6" eb="8">
      <t>ケッカ</t>
    </rPh>
    <rPh sb="8" eb="10">
      <t>ショウサイ</t>
    </rPh>
    <phoneticPr fontId="7"/>
  </si>
  <si>
    <t>※　C：Create、U：Update、D：Delete</t>
    <phoneticPr fontId="4"/>
  </si>
  <si>
    <t>C</t>
    <phoneticPr fontId="4"/>
  </si>
  <si>
    <t>印刷実績ＮＯ</t>
  </si>
  <si>
    <t>印刷実績ＮＯ</t>
    <rPh sb="0" eb="2">
      <t>インサツ</t>
    </rPh>
    <rPh sb="2" eb="4">
      <t>ジッセキ</t>
    </rPh>
    <phoneticPr fontId="3"/>
  </si>
  <si>
    <t>印刷日</t>
  </si>
  <si>
    <t>印刷完了区分</t>
  </si>
  <si>
    <t>印刷完了区分</t>
    <rPh sb="0" eb="2">
      <t>インサツ</t>
    </rPh>
    <rPh sb="2" eb="4">
      <t>カンリョウ</t>
    </rPh>
    <rPh sb="4" eb="6">
      <t>クブン</t>
    </rPh>
    <phoneticPr fontId="3"/>
  </si>
  <si>
    <t>機械CD</t>
    <rPh sb="0" eb="2">
      <t>キカイ</t>
    </rPh>
    <phoneticPr fontId="3"/>
  </si>
  <si>
    <t>平均回転数</t>
  </si>
  <si>
    <t>平均回転数</t>
    <rPh sb="0" eb="2">
      <t>ヘイキン</t>
    </rPh>
    <rPh sb="2" eb="5">
      <t>カイテンスウ</t>
    </rPh>
    <phoneticPr fontId="3"/>
  </si>
  <si>
    <t>刷直発生部署</t>
  </si>
  <si>
    <t>刷直発生部署</t>
    <rPh sb="0" eb="1">
      <t>サツ</t>
    </rPh>
    <rPh sb="1" eb="2">
      <t>チョク</t>
    </rPh>
    <rPh sb="2" eb="4">
      <t>ハッセイ</t>
    </rPh>
    <rPh sb="4" eb="6">
      <t>ブショ</t>
    </rPh>
    <phoneticPr fontId="3"/>
  </si>
  <si>
    <t>機長</t>
  </si>
  <si>
    <t>機長</t>
    <rPh sb="0" eb="2">
      <t>キチョウ</t>
    </rPh>
    <phoneticPr fontId="3"/>
  </si>
  <si>
    <t>担当者</t>
  </si>
  <si>
    <t>担当者</t>
    <rPh sb="0" eb="2">
      <t>タントウ</t>
    </rPh>
    <rPh sb="2" eb="3">
      <t>シャ</t>
    </rPh>
    <phoneticPr fontId="3"/>
  </si>
  <si>
    <t>2</t>
    <phoneticPr fontId="3"/>
  </si>
  <si>
    <t>1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</si>
  <si>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</si>
  <si>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</si>
  <si>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</si>
  <si>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</si>
  <si>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給紙者</t>
  </si>
  <si>
    <t>給紙者</t>
    <rPh sb="0" eb="1">
      <t>キュウ</t>
    </rPh>
    <rPh sb="1" eb="2">
      <t>カミ</t>
    </rPh>
    <rPh sb="2" eb="3">
      <t>シャ</t>
    </rPh>
    <phoneticPr fontId="3"/>
  </si>
  <si>
    <t>社員数</t>
  </si>
  <si>
    <t>社員数</t>
    <rPh sb="0" eb="2">
      <t>シャイン</t>
    </rPh>
    <rPh sb="2" eb="3">
      <t>スウ</t>
    </rPh>
    <phoneticPr fontId="3"/>
  </si>
  <si>
    <t>バイト</t>
  </si>
  <si>
    <t>バイト</t>
    <phoneticPr fontId="3"/>
  </si>
  <si>
    <t>常に計算する事</t>
  </si>
  <si>
    <t>常に計算する事</t>
    <phoneticPr fontId="3"/>
  </si>
  <si>
    <t>作業着手時間</t>
  </si>
  <si>
    <t>作業着手時間</t>
    <rPh sb="0" eb="2">
      <t>サギョウ</t>
    </rPh>
    <rPh sb="2" eb="4">
      <t>チャクシュ</t>
    </rPh>
    <rPh sb="4" eb="6">
      <t>ジカン</t>
    </rPh>
    <phoneticPr fontId="3"/>
  </si>
  <si>
    <t>作業終了時間</t>
  </si>
  <si>
    <t>作業終了時間</t>
    <rPh sb="0" eb="2">
      <t>サギョウ</t>
    </rPh>
    <rPh sb="2" eb="4">
      <t>シュウリョウ</t>
    </rPh>
    <rPh sb="4" eb="6">
      <t>ジカン</t>
    </rPh>
    <phoneticPr fontId="3"/>
  </si>
  <si>
    <t>刷出時間</t>
  </si>
  <si>
    <t>刷出時間</t>
    <rPh sb="0" eb="1">
      <t>ス</t>
    </rPh>
    <rPh sb="1" eb="2">
      <t>ダ</t>
    </rPh>
    <rPh sb="2" eb="4">
      <t>ジカン</t>
    </rPh>
    <phoneticPr fontId="3"/>
  </si>
  <si>
    <t>刷終時間</t>
  </si>
  <si>
    <t>刷終時間</t>
    <rPh sb="0" eb="1">
      <t>ス</t>
    </rPh>
    <rPh sb="1" eb="2">
      <t>シュウ</t>
    </rPh>
    <rPh sb="2" eb="4">
      <t>ジカン</t>
    </rPh>
    <phoneticPr fontId="3"/>
  </si>
  <si>
    <t>折に対して１回しか入力しない！</t>
    <rPh sb="0" eb="1">
      <t>オリ</t>
    </rPh>
    <rPh sb="2" eb="3">
      <t>タイ</t>
    </rPh>
    <rPh sb="6" eb="7">
      <t>カイ</t>
    </rPh>
    <rPh sb="9" eb="11">
      <t>ニュウリョク</t>
    </rPh>
    <phoneticPr fontId="3"/>
  </si>
  <si>
    <t>同上</t>
    <rPh sb="0" eb="2">
      <t>ドウジョウ</t>
    </rPh>
    <phoneticPr fontId="3"/>
  </si>
  <si>
    <t>休憩時間</t>
  </si>
  <si>
    <t>休憩時間</t>
    <rPh sb="0" eb="2">
      <t>キュウケイ</t>
    </rPh>
    <rPh sb="2" eb="4">
      <t>ジカン</t>
    </rPh>
    <phoneticPr fontId="3"/>
  </si>
  <si>
    <t>食休稼動時間</t>
  </si>
  <si>
    <t>停止時間</t>
  </si>
  <si>
    <t>停止時間</t>
    <rPh sb="0" eb="2">
      <t>テイシ</t>
    </rPh>
    <rPh sb="2" eb="4">
      <t>ジカン</t>
    </rPh>
    <phoneticPr fontId="3"/>
  </si>
  <si>
    <t>正規化しない（停止原因の累計）</t>
    <rPh sb="0" eb="3">
      <t>セイキカ</t>
    </rPh>
    <rPh sb="7" eb="9">
      <t>テイシ</t>
    </rPh>
    <rPh sb="9" eb="11">
      <t>ゲンイン</t>
    </rPh>
    <rPh sb="12" eb="14">
      <t>ルイケイ</t>
    </rPh>
    <phoneticPr fontId="3"/>
  </si>
  <si>
    <t>チーム仕上数</t>
  </si>
  <si>
    <t>チーム仕上数</t>
    <rPh sb="3" eb="5">
      <t>シア</t>
    </rPh>
    <rPh sb="5" eb="6">
      <t>スウ</t>
    </rPh>
    <phoneticPr fontId="3"/>
  </si>
  <si>
    <t>チームロス数</t>
  </si>
  <si>
    <t>チームロス数</t>
    <rPh sb="5" eb="6">
      <t>スウ</t>
    </rPh>
    <phoneticPr fontId="3"/>
  </si>
  <si>
    <t>正規化しない（作業実績の累計）</t>
    <rPh sb="0" eb="3">
      <t>セイキカ</t>
    </rPh>
    <rPh sb="7" eb="9">
      <t>サギョウ</t>
    </rPh>
    <rPh sb="9" eb="11">
      <t>ジッセキ</t>
    </rPh>
    <rPh sb="12" eb="14">
      <t>ルイケイ</t>
    </rPh>
    <phoneticPr fontId="3"/>
  </si>
  <si>
    <t>巻取使用数</t>
  </si>
  <si>
    <t>巻取本数</t>
  </si>
  <si>
    <t>巻取残数＋</t>
  </si>
  <si>
    <t>巻取残数－</t>
  </si>
  <si>
    <t>白損ｋｇ</t>
  </si>
  <si>
    <t>白損ｋｇ</t>
    <rPh sb="0" eb="1">
      <t>シロ</t>
    </rPh>
    <rPh sb="1" eb="2">
      <t>ソン</t>
    </rPh>
    <phoneticPr fontId="3"/>
  </si>
  <si>
    <t>斤数ｋｇ</t>
  </si>
  <si>
    <t>斤数ｋｇ</t>
    <rPh sb="0" eb="1">
      <t>キン</t>
    </rPh>
    <rPh sb="1" eb="2">
      <t>スウ</t>
    </rPh>
    <phoneticPr fontId="3"/>
  </si>
  <si>
    <t>白損枚数</t>
  </si>
  <si>
    <t>白損枚数</t>
    <rPh sb="0" eb="1">
      <t>ハク</t>
    </rPh>
    <rPh sb="1" eb="2">
      <t>ソン</t>
    </rPh>
    <rPh sb="2" eb="4">
      <t>マイスウ</t>
    </rPh>
    <phoneticPr fontId="3"/>
  </si>
  <si>
    <r>
      <t>PMT_</t>
    </r>
    <r>
      <rPr>
        <sz val="9"/>
        <rFont val="ＭＳ ゴシック"/>
        <family val="3"/>
        <charset val="128"/>
      </rPr>
      <t>PRINT_ACTUAL</t>
    </r>
    <phoneticPr fontId="3"/>
  </si>
  <si>
    <t>PRINT_ACTUAL_NO</t>
    <phoneticPr fontId="3"/>
  </si>
  <si>
    <t>折番号1</t>
    <rPh sb="0" eb="1">
      <t>オリ</t>
    </rPh>
    <rPh sb="1" eb="3">
      <t>バンゴウ</t>
    </rPh>
    <phoneticPr fontId="3"/>
  </si>
  <si>
    <t>折番号2</t>
    <rPh sb="0" eb="1">
      <t>オリ</t>
    </rPh>
    <rPh sb="1" eb="3">
      <t>バンゴウ</t>
    </rPh>
    <phoneticPr fontId="3"/>
  </si>
  <si>
    <t>PRINT_DATE</t>
    <phoneticPr fontId="3"/>
  </si>
  <si>
    <t>SHIPMENT_COMPLETE_DIV</t>
    <phoneticPr fontId="3"/>
  </si>
  <si>
    <t>PRINT_COMPLETE_DIV</t>
    <phoneticPr fontId="3"/>
  </si>
  <si>
    <t>DATE</t>
    <phoneticPr fontId="3"/>
  </si>
  <si>
    <t>TURN_AVERAGE</t>
  </si>
  <si>
    <t>PRESS_DIV</t>
    <phoneticPr fontId="3"/>
  </si>
  <si>
    <t>VARCHAR2</t>
    <phoneticPr fontId="3"/>
  </si>
  <si>
    <t>REQUEST_DEPT_CD</t>
    <phoneticPr fontId="3"/>
  </si>
  <si>
    <t>CAPTAIN_USER_CD</t>
    <phoneticPr fontId="3"/>
  </si>
  <si>
    <t>WORK_USER_CD1</t>
    <phoneticPr fontId="3"/>
  </si>
  <si>
    <t>WORK_USER_CD2</t>
    <phoneticPr fontId="3"/>
  </si>
  <si>
    <t>WORK_USER_CD3</t>
    <phoneticPr fontId="3"/>
  </si>
  <si>
    <t>WORK_USER_CD4</t>
    <phoneticPr fontId="3"/>
  </si>
  <si>
    <t>WORK_USER_CD5</t>
    <phoneticPr fontId="3"/>
  </si>
  <si>
    <t>WORK_USER_CD6</t>
    <phoneticPr fontId="3"/>
  </si>
  <si>
    <t>VARCHAR2</t>
    <phoneticPr fontId="3"/>
  </si>
  <si>
    <t>PART_NUM</t>
    <phoneticPr fontId="3"/>
  </si>
  <si>
    <t>PROPER_NUM</t>
    <phoneticPr fontId="3"/>
  </si>
  <si>
    <t>NUMBER</t>
    <phoneticPr fontId="3"/>
  </si>
  <si>
    <t>WORK_S_TIME</t>
    <phoneticPr fontId="3"/>
  </si>
  <si>
    <t>WORK_E_TIME</t>
    <phoneticPr fontId="3"/>
  </si>
  <si>
    <t>PRINT_S_TIME</t>
    <phoneticPr fontId="3"/>
  </si>
  <si>
    <t>PRINT_E_TIME</t>
    <phoneticPr fontId="3"/>
  </si>
  <si>
    <t>REST_TIME</t>
    <phoneticPr fontId="3"/>
  </si>
  <si>
    <t>REST_WORK_TIME</t>
    <phoneticPr fontId="3"/>
  </si>
  <si>
    <t>PRINT_STOP_TIME</t>
    <phoneticPr fontId="3"/>
  </si>
  <si>
    <t>TEAM_MAKE_NUM</t>
    <phoneticPr fontId="3"/>
  </si>
  <si>
    <t>TEAM_LOST_NUM</t>
    <phoneticPr fontId="3"/>
  </si>
  <si>
    <t>REMOVE_USE_NUM</t>
    <phoneticPr fontId="3"/>
  </si>
  <si>
    <t>REMOVE_NUM</t>
    <phoneticPr fontId="3"/>
  </si>
  <si>
    <t>REMOVE_PLUS</t>
    <phoneticPr fontId="3"/>
  </si>
  <si>
    <t>REMOCE_MINUS</t>
    <phoneticPr fontId="3"/>
  </si>
  <si>
    <t>HAKUSON_KG</t>
    <phoneticPr fontId="3"/>
  </si>
  <si>
    <t>KINSUU_KG</t>
    <phoneticPr fontId="3"/>
  </si>
  <si>
    <t>VARCHAR2</t>
    <phoneticPr fontId="3"/>
  </si>
  <si>
    <t>HH:MM</t>
    <phoneticPr fontId="3"/>
  </si>
  <si>
    <t>HH:MM</t>
    <phoneticPr fontId="3"/>
  </si>
  <si>
    <t>NUMBER</t>
    <phoneticPr fontId="3"/>
  </si>
  <si>
    <t>NUMBER</t>
    <phoneticPr fontId="3"/>
  </si>
  <si>
    <r>
      <t>PMT_</t>
    </r>
    <r>
      <rPr>
        <sz val="9"/>
        <rFont val="ＭＳ ゴシック"/>
        <family val="3"/>
        <charset val="128"/>
      </rPr>
      <t>PRINT_WORK</t>
    </r>
    <phoneticPr fontId="3"/>
  </si>
  <si>
    <t>巻取り番号</t>
  </si>
  <si>
    <t>巻取り番号</t>
    <rPh sb="0" eb="2">
      <t>マキト</t>
    </rPh>
    <rPh sb="3" eb="5">
      <t>バンゴウ</t>
    </rPh>
    <phoneticPr fontId="3"/>
  </si>
  <si>
    <t>仕上げ数</t>
  </si>
  <si>
    <t>仕上げ数</t>
    <rPh sb="0" eb="2">
      <t>シア</t>
    </rPh>
    <rPh sb="3" eb="4">
      <t>スウ</t>
    </rPh>
    <phoneticPr fontId="3"/>
  </si>
  <si>
    <t>給紙時間</t>
  </si>
  <si>
    <t>給紙時間</t>
    <rPh sb="0" eb="1">
      <t>キュウ</t>
    </rPh>
    <rPh sb="1" eb="2">
      <t>カミ</t>
    </rPh>
    <rPh sb="2" eb="4">
      <t>ジカン</t>
    </rPh>
    <phoneticPr fontId="3"/>
  </si>
  <si>
    <t>ヤレ内容CD</t>
  </si>
  <si>
    <t>ヤレ内容CD</t>
    <rPh sb="2" eb="4">
      <t>ナイヨウ</t>
    </rPh>
    <phoneticPr fontId="3"/>
  </si>
  <si>
    <t>ヤレ数</t>
  </si>
  <si>
    <t>ヤレ数</t>
    <rPh sb="2" eb="3">
      <t>スウ</t>
    </rPh>
    <phoneticPr fontId="3"/>
  </si>
  <si>
    <t>ヤレ合計数</t>
  </si>
  <si>
    <t>ヤレ合計数</t>
    <rPh sb="2" eb="5">
      <t>ゴウケイスウ</t>
    </rPh>
    <phoneticPr fontId="3"/>
  </si>
  <si>
    <t>停止内容CD</t>
  </si>
  <si>
    <t>停止内容CD</t>
    <rPh sb="0" eb="2">
      <t>テイシ</t>
    </rPh>
    <rPh sb="2" eb="4">
      <t>ナイヨウ</t>
    </rPh>
    <phoneticPr fontId="3"/>
  </si>
  <si>
    <t>集計除外区分</t>
  </si>
  <si>
    <t>集計除外区分</t>
    <rPh sb="0" eb="2">
      <t>シュウケイ</t>
    </rPh>
    <rPh sb="2" eb="4">
      <t>ジョガイ</t>
    </rPh>
    <rPh sb="4" eb="6">
      <t>クブン</t>
    </rPh>
    <phoneticPr fontId="3"/>
  </si>
  <si>
    <t>停止開始時刻</t>
  </si>
  <si>
    <t>停止開始時刻</t>
    <rPh sb="0" eb="2">
      <t>テイシ</t>
    </rPh>
    <rPh sb="2" eb="4">
      <t>カイシ</t>
    </rPh>
    <rPh sb="4" eb="6">
      <t>ジコク</t>
    </rPh>
    <phoneticPr fontId="3"/>
  </si>
  <si>
    <t>停止終了時刻</t>
  </si>
  <si>
    <t>停止終了時刻</t>
    <rPh sb="0" eb="2">
      <t>テイシ</t>
    </rPh>
    <rPh sb="2" eb="4">
      <t>シュウリョウ</t>
    </rPh>
    <rPh sb="4" eb="6">
      <t>ジコク</t>
    </rPh>
    <phoneticPr fontId="3"/>
  </si>
  <si>
    <t>機械チェック</t>
  </si>
  <si>
    <t>機械チェック</t>
    <rPh sb="0" eb="2">
      <t>キカイ</t>
    </rPh>
    <phoneticPr fontId="3"/>
  </si>
  <si>
    <t>1</t>
    <phoneticPr fontId="3"/>
  </si>
  <si>
    <t>2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</si>
  <si>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</si>
  <si>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</si>
  <si>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</si>
  <si>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</si>
  <si>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7</t>
    <phoneticPr fontId="3"/>
  </si>
  <si>
    <t>8</t>
    <phoneticPr fontId="3"/>
  </si>
  <si>
    <t>9</t>
    <phoneticPr fontId="3"/>
  </si>
  <si>
    <t>10</t>
    <phoneticPr fontId="3"/>
  </si>
  <si>
    <t>STP_REASON_CD</t>
    <phoneticPr fontId="3"/>
  </si>
  <si>
    <t>EXCEPTION_DIV</t>
    <phoneticPr fontId="3"/>
  </si>
  <si>
    <t>STP_START_TIME</t>
    <phoneticPr fontId="3"/>
  </si>
  <si>
    <t>STP_END_TIME</t>
    <phoneticPr fontId="3"/>
  </si>
  <si>
    <t>MACHINE_CHK1</t>
    <phoneticPr fontId="3"/>
  </si>
  <si>
    <t>MACHINE_CHK2</t>
    <phoneticPr fontId="3"/>
  </si>
  <si>
    <t>MACHINE_CHK3</t>
    <phoneticPr fontId="3"/>
  </si>
  <si>
    <t>MACHINE_CHK4</t>
    <phoneticPr fontId="3"/>
  </si>
  <si>
    <t>MACHINE_CHK5</t>
    <phoneticPr fontId="3"/>
  </si>
  <si>
    <t>MACHINE_CHK6</t>
    <phoneticPr fontId="3"/>
  </si>
  <si>
    <t>MACHINE_CHK7</t>
    <phoneticPr fontId="3"/>
  </si>
  <si>
    <t>MACHINE_CHK8</t>
    <phoneticPr fontId="3"/>
  </si>
  <si>
    <t>MACHINE_CHK9</t>
    <phoneticPr fontId="3"/>
  </si>
  <si>
    <t>MACHINE_CHK10</t>
    <phoneticPr fontId="3"/>
  </si>
  <si>
    <t>LOST_CD</t>
    <phoneticPr fontId="3"/>
  </si>
  <si>
    <t>LOST_NUM</t>
    <phoneticPr fontId="3"/>
  </si>
  <si>
    <t>REMOVE_NO</t>
    <phoneticPr fontId="3"/>
  </si>
  <si>
    <t>MAKE_NUM</t>
    <phoneticPr fontId="3"/>
  </si>
  <si>
    <t>LOST_SUM</t>
    <phoneticPr fontId="3"/>
  </si>
  <si>
    <t>FAX受信監視画面(順次取得方式)</t>
    <phoneticPr fontId="7"/>
  </si>
  <si>
    <t>CIC詳細設定
画面</t>
    <rPh sb="3" eb="5">
      <t>ショウサイ</t>
    </rPh>
    <rPh sb="5" eb="7">
      <t>セッテイ</t>
    </rPh>
    <rPh sb="8" eb="10">
      <t>ガメン</t>
    </rPh>
    <phoneticPr fontId="7"/>
  </si>
  <si>
    <t>CIC情報複写
画面</t>
    <rPh sb="3" eb="5">
      <t>ジョウホウ</t>
    </rPh>
    <rPh sb="5" eb="7">
      <t>フクシャ</t>
    </rPh>
    <rPh sb="8" eb="10">
      <t>ガメン</t>
    </rPh>
    <phoneticPr fontId="7"/>
  </si>
  <si>
    <t>CWB申込データ作成時</t>
    <rPh sb="3" eb="5">
      <t>モウシコミ</t>
    </rPh>
    <rPh sb="8" eb="10">
      <t>サクセイ</t>
    </rPh>
    <rPh sb="10" eb="11">
      <t>ジ</t>
    </rPh>
    <phoneticPr fontId="4"/>
  </si>
  <si>
    <t>FAXイメージフォルダ監視</t>
    <phoneticPr fontId="4"/>
  </si>
  <si>
    <t>申込データ登録・修正画面</t>
    <rPh sb="0" eb="2">
      <t>モウシコミ</t>
    </rPh>
    <rPh sb="5" eb="7">
      <t>トウロク</t>
    </rPh>
    <rPh sb="8" eb="10">
      <t>シュウセイ</t>
    </rPh>
    <rPh sb="10" eb="12">
      <t>ガメン</t>
    </rPh>
    <phoneticPr fontId="7"/>
  </si>
  <si>
    <t>SCM_SALES_TARGET</t>
    <phoneticPr fontId="4"/>
  </si>
  <si>
    <t>規格変型区分</t>
    <rPh sb="0" eb="2">
      <t>キカク</t>
    </rPh>
    <rPh sb="2" eb="4">
      <t>ヘンケイ</t>
    </rPh>
    <rPh sb="4" eb="6">
      <t>クブン</t>
    </rPh>
    <phoneticPr fontId="3"/>
  </si>
  <si>
    <t>校了区分CD</t>
    <rPh sb="0" eb="2">
      <t>コウリョウ</t>
    </rPh>
    <rPh sb="2" eb="4">
      <t>クブン</t>
    </rPh>
    <phoneticPr fontId="3"/>
  </si>
  <si>
    <r>
      <t>校了区分</t>
    </r>
    <r>
      <rPr>
        <sz val="9"/>
        <rFont val="Arial"/>
        <family val="2"/>
      </rPr>
      <t>CD</t>
    </r>
    <rPh sb="0" eb="2">
      <t>コウリョウ</t>
    </rPh>
    <rPh sb="2" eb="4">
      <t>クブン</t>
    </rPh>
    <phoneticPr fontId="3"/>
  </si>
  <si>
    <t>OKPROOF_DIV_CD</t>
    <phoneticPr fontId="3"/>
  </si>
  <si>
    <t>ORDER_BY_SN</t>
    <phoneticPr fontId="3"/>
  </si>
  <si>
    <t>2007/8/17</t>
    <phoneticPr fontId="3"/>
  </si>
  <si>
    <t>プログラム(台割入力画面)の作業用テーブル</t>
    <rPh sb="6" eb="7">
      <t>ダイ</t>
    </rPh>
    <rPh sb="7" eb="8">
      <t>ワリ</t>
    </rPh>
    <rPh sb="8" eb="10">
      <t>ニュウリョク</t>
    </rPh>
    <rPh sb="10" eb="12">
      <t>ガメン</t>
    </rPh>
    <rPh sb="14" eb="17">
      <t>サギョウヨウ</t>
    </rPh>
    <phoneticPr fontId="4"/>
  </si>
  <si>
    <t>プログラム(台割帳票)の作業用テーブル</t>
    <rPh sb="6" eb="7">
      <t>ダイ</t>
    </rPh>
    <rPh sb="7" eb="8">
      <t>ワリ</t>
    </rPh>
    <rPh sb="8" eb="10">
      <t>チョウヒョウ</t>
    </rPh>
    <rPh sb="12" eb="15">
      <t>サギョウヨウ</t>
    </rPh>
    <phoneticPr fontId="4"/>
  </si>
  <si>
    <t>責了紙単位での作業予想時間(デフォルト表示用）</t>
    <rPh sb="0" eb="1">
      <t>セキ</t>
    </rPh>
    <rPh sb="1" eb="2">
      <t>リョウ</t>
    </rPh>
    <rPh sb="2" eb="3">
      <t>カミ</t>
    </rPh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</si>
  <si>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テーマ単位での作業予想時間(デフォルト表示用）</t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</si>
  <si>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作業対象区分の枠を越えた表示順（進捗一覧画面での表示順)</t>
    <phoneticPr fontId="3"/>
  </si>
  <si>
    <t>年率マスタ</t>
    <rPh sb="0" eb="2">
      <t>ネンリツ</t>
    </rPh>
    <phoneticPr fontId="4"/>
  </si>
  <si>
    <t>SCM_ANNUAL_RATE</t>
    <phoneticPr fontId="4"/>
  </si>
  <si>
    <t>年率マスタ
メンテナンス</t>
    <rPh sb="0" eb="2">
      <t>ネンリツ</t>
    </rPh>
    <phoneticPr fontId="4"/>
  </si>
  <si>
    <t>受付ファイル</t>
    <phoneticPr fontId="4"/>
  </si>
  <si>
    <t>SCT_RECIEVE_FILE</t>
    <phoneticPr fontId="3"/>
  </si>
  <si>
    <t>D</t>
    <phoneticPr fontId="4"/>
  </si>
  <si>
    <t>FAX送信
フォルダ監視</t>
    <rPh sb="10" eb="12">
      <t>カンシ</t>
    </rPh>
    <phoneticPr fontId="4"/>
  </si>
  <si>
    <t>FAX文面マスタ</t>
    <rPh sb="3" eb="5">
      <t>ブンメン</t>
    </rPh>
    <phoneticPr fontId="4"/>
  </si>
  <si>
    <t>SCM_FAX_TEMPLATE</t>
    <phoneticPr fontId="3"/>
  </si>
  <si>
    <t>改 訂 履 歴</t>
    <rPh sb="0" eb="1">
      <t>アラタ</t>
    </rPh>
    <rPh sb="2" eb="3">
      <t>テイ</t>
    </rPh>
    <rPh sb="4" eb="5">
      <t>クツ</t>
    </rPh>
    <rPh sb="6" eb="7">
      <t>レキ</t>
    </rPh>
    <phoneticPr fontId="4"/>
  </si>
  <si>
    <t>版数</t>
    <rPh sb="0" eb="2">
      <t>ハンスウ</t>
    </rPh>
    <phoneticPr fontId="4"/>
  </si>
  <si>
    <t>発行日</t>
    <rPh sb="0" eb="3">
      <t>ハッコウビ</t>
    </rPh>
    <phoneticPr fontId="4"/>
  </si>
  <si>
    <t>改訂内容</t>
    <rPh sb="0" eb="2">
      <t>カイテイ</t>
    </rPh>
    <rPh sb="2" eb="4">
      <t>ナイヨウ</t>
    </rPh>
    <phoneticPr fontId="4"/>
  </si>
  <si>
    <t>合計金額</t>
    <rPh sb="0" eb="2">
      <t>ゴウケイ</t>
    </rPh>
    <rPh sb="2" eb="4">
      <t>キンガク</t>
    </rPh>
    <phoneticPr fontId="3"/>
  </si>
  <si>
    <t>正規化しない</t>
    <rPh sb="0" eb="3">
      <t>セイキカ</t>
    </rPh>
    <phoneticPr fontId="3"/>
  </si>
  <si>
    <t>進捗管理システム</t>
    <rPh sb="0" eb="2">
      <t>シンチョク</t>
    </rPh>
    <rPh sb="2" eb="4">
      <t>カンリ</t>
    </rPh>
    <phoneticPr fontId="4"/>
  </si>
  <si>
    <t>ＮＤＤ</t>
    <phoneticPr fontId="4"/>
  </si>
  <si>
    <t>2007/6/25</t>
    <phoneticPr fontId="4"/>
  </si>
  <si>
    <t>論理テーブル名称</t>
    <phoneticPr fontId="3"/>
  </si>
  <si>
    <t>テーブルＩＤ</t>
    <phoneticPr fontId="3"/>
  </si>
  <si>
    <t>受注日</t>
    <rPh sb="0" eb="2">
      <t>ジュチュウ</t>
    </rPh>
    <rPh sb="2" eb="3">
      <t>ビ</t>
    </rPh>
    <phoneticPr fontId="2"/>
  </si>
  <si>
    <t>号数</t>
    <rPh sb="0" eb="2">
      <t>ゴウスウ</t>
    </rPh>
    <phoneticPr fontId="2"/>
  </si>
  <si>
    <t>部数</t>
    <rPh sb="0" eb="2">
      <t>ブスウ</t>
    </rPh>
    <phoneticPr fontId="2"/>
  </si>
  <si>
    <t>2007/6/25</t>
    <phoneticPr fontId="4"/>
  </si>
  <si>
    <t>論理テーブル名称</t>
    <phoneticPr fontId="3"/>
  </si>
  <si>
    <t>テーブルＩＤ</t>
    <phoneticPr fontId="3"/>
  </si>
  <si>
    <t>折情報</t>
    <rPh sb="0" eb="1">
      <t>オリ</t>
    </rPh>
    <rPh sb="1" eb="3">
      <t>ジョウホウ</t>
    </rPh>
    <phoneticPr fontId="3"/>
  </si>
  <si>
    <t>紐付け区分</t>
    <rPh sb="0" eb="1">
      <t>ヒモ</t>
    </rPh>
    <rPh sb="1" eb="2">
      <t>ヅ</t>
    </rPh>
    <rPh sb="3" eb="5">
      <t>クブン</t>
    </rPh>
    <phoneticPr fontId="3"/>
  </si>
  <si>
    <t>CORD_DIV</t>
    <phoneticPr fontId="3"/>
  </si>
  <si>
    <t>受注との紐付けが最新である。</t>
    <rPh sb="0" eb="2">
      <t>ジュチュウ</t>
    </rPh>
    <rPh sb="4" eb="5">
      <t>ヒモ</t>
    </rPh>
    <rPh sb="5" eb="6">
      <t>ヅ</t>
    </rPh>
    <rPh sb="8" eb="10">
      <t>サイシン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</si>
  <si>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</si>
  <si>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</si>
  <si>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</si>
  <si>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</si>
  <si>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</si>
  <si>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</si>
  <si>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</si>
  <si>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</si>
  <si>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入稿日</t>
  </si>
  <si>
    <t>テーマ情報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</si>
  <si>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</si>
  <si>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</si>
  <si>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</si>
  <si>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</si>
  <si>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</si>
  <si>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</si>
  <si>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データ区分</t>
    <rPh sb="3" eb="5">
      <t>クブン</t>
    </rPh>
    <phoneticPr fontId="3"/>
  </si>
  <si>
    <t>0：有効、1：削除</t>
    <rPh sb="2" eb="4">
      <t>ユウコウ</t>
    </rPh>
    <rPh sb="7" eb="9">
      <t>サクジョ</t>
    </rPh>
    <phoneticPr fontId="3"/>
  </si>
  <si>
    <t>最終更新日時</t>
    <rPh sb="0" eb="2">
      <t>サイシュウ</t>
    </rPh>
    <rPh sb="2" eb="4">
      <t>コウシン</t>
    </rPh>
    <rPh sb="4" eb="6">
      <t>ニチジ</t>
    </rPh>
    <phoneticPr fontId="3"/>
  </si>
  <si>
    <t>初期登録日時</t>
    <rPh sb="0" eb="2">
      <t>ショキ</t>
    </rPh>
    <rPh sb="2" eb="4">
      <t>トウロク</t>
    </rPh>
    <rPh sb="4" eb="6">
      <t>ニチジ</t>
    </rPh>
    <phoneticPr fontId="3"/>
  </si>
  <si>
    <t>訂正権</t>
    <rPh sb="0" eb="2">
      <t>テイセイ</t>
    </rPh>
    <rPh sb="2" eb="3">
      <t>ケン</t>
    </rPh>
    <phoneticPr fontId="3"/>
  </si>
  <si>
    <t>パスワード更新日</t>
    <rPh sb="5" eb="7">
      <t>コウシン</t>
    </rPh>
    <rPh sb="7" eb="8">
      <t>ヒ</t>
    </rPh>
    <phoneticPr fontId="3"/>
  </si>
  <si>
    <t>論理テーブル名称</t>
  </si>
  <si>
    <t>テーブルＩＤ</t>
  </si>
  <si>
    <r>
      <t>利用権C</t>
    </r>
    <r>
      <rPr>
        <sz val="9"/>
        <rFont val="ＭＳ ゴシック"/>
        <family val="3"/>
        <charset val="128"/>
      </rPr>
      <t>D</t>
    </r>
    <rPh sb="0" eb="3">
      <t>リヨウケン</t>
    </rPh>
    <phoneticPr fontId="3"/>
  </si>
  <si>
    <t>利用権マスタ</t>
    <rPh sb="0" eb="3">
      <t>リヨウケン</t>
    </rPh>
    <phoneticPr fontId="3"/>
  </si>
  <si>
    <t>3</t>
    <phoneticPr fontId="3"/>
  </si>
  <si>
    <t>4</t>
    <phoneticPr fontId="3"/>
  </si>
  <si>
    <t>論理テーブル名称</t>
    <phoneticPr fontId="3"/>
  </si>
  <si>
    <t>テーブルＩＤ</t>
    <phoneticPr fontId="3"/>
  </si>
  <si>
    <t>パスワード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</si>
  <si>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</si>
  <si>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</si>
  <si>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</si>
  <si>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</si>
  <si>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</si>
  <si>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</si>
  <si>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システムID</t>
    <phoneticPr fontId="3"/>
  </si>
  <si>
    <t>2</t>
    <phoneticPr fontId="3"/>
  </si>
  <si>
    <t>システムID</t>
    <phoneticPr fontId="7"/>
  </si>
  <si>
    <t>サブシステムID</t>
    <phoneticPr fontId="7"/>
  </si>
  <si>
    <t>アプリケーションID</t>
    <phoneticPr fontId="3"/>
  </si>
  <si>
    <t>得意先CD</t>
    <rPh sb="0" eb="3">
      <t>トクイサキ</t>
    </rPh>
    <phoneticPr fontId="2"/>
  </si>
  <si>
    <t>折番号</t>
    <rPh sb="0" eb="1">
      <t>オリ</t>
    </rPh>
    <rPh sb="1" eb="3">
      <t>バンゴウ</t>
    </rPh>
    <phoneticPr fontId="2"/>
  </si>
  <si>
    <t>テーマ番号</t>
    <rPh sb="3" eb="5">
      <t>バンゴウ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</si>
  <si>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</si>
  <si>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</si>
  <si>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</si>
  <si>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</si>
  <si>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</si>
  <si>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</si>
  <si>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</si>
  <si>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</si>
  <si>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論理テーブル名称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</si>
  <si>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</si>
  <si>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</si>
  <si>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</si>
  <si>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</si>
  <si>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</si>
  <si>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</si>
  <si>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2007/6/27</t>
    <phoneticPr fontId="3"/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</si>
  <si>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7"/>
  </si>
  <si>
    <t>社員マスタ</t>
    <rPh sb="0" eb="2">
      <t>シャイン</t>
    </rPh>
    <phoneticPr fontId="3"/>
  </si>
  <si>
    <t>年度</t>
    <rPh sb="0" eb="2">
      <t>ネンド</t>
    </rPh>
    <phoneticPr fontId="2"/>
  </si>
  <si>
    <t>題名</t>
    <rPh sb="0" eb="2">
      <t>ダイメイ</t>
    </rPh>
    <phoneticPr fontId="3"/>
  </si>
  <si>
    <t>得意先CD</t>
    <rPh sb="0" eb="3">
      <t>トクイサキ</t>
    </rPh>
    <phoneticPr fontId="3"/>
  </si>
  <si>
    <t>部数</t>
    <rPh sb="0" eb="2">
      <t>ブスウ</t>
    </rPh>
    <phoneticPr fontId="3"/>
  </si>
  <si>
    <t>製版寸法</t>
    <rPh sb="0" eb="2">
      <t>セイハン</t>
    </rPh>
    <rPh sb="2" eb="4">
      <t>スンポウ</t>
    </rPh>
    <phoneticPr fontId="3"/>
  </si>
  <si>
    <t>論理テーブル名称</t>
    <phoneticPr fontId="3"/>
  </si>
  <si>
    <t>テーブルＩＤ</t>
    <phoneticPr fontId="3"/>
  </si>
  <si>
    <t>点数必須区分</t>
    <rPh sb="0" eb="2">
      <t>テンスウ</t>
    </rPh>
    <rPh sb="2" eb="4">
      <t>ヒッス</t>
    </rPh>
    <rPh sb="4" eb="6">
      <t>クブン</t>
    </rPh>
    <phoneticPr fontId="3"/>
  </si>
  <si>
    <t>メッセージ出力区分</t>
    <rPh sb="5" eb="7">
      <t>シュツリョク</t>
    </rPh>
    <rPh sb="7" eb="9">
      <t>クブン</t>
    </rPh>
    <phoneticPr fontId="3"/>
  </si>
  <si>
    <t>題名</t>
    <rPh sb="0" eb="2">
      <t>ダイメイ</t>
    </rPh>
    <phoneticPr fontId="2"/>
  </si>
  <si>
    <t>主担当CD</t>
    <rPh sb="0" eb="1">
      <t>シュ</t>
    </rPh>
    <rPh sb="1" eb="3">
      <t>タントウ</t>
    </rPh>
    <phoneticPr fontId="2"/>
  </si>
  <si>
    <t>主担当部門CD</t>
    <rPh sb="0" eb="1">
      <t>シュ</t>
    </rPh>
    <rPh sb="1" eb="3">
      <t>タントウ</t>
    </rPh>
    <rPh sb="3" eb="5">
      <t>ブモン</t>
    </rPh>
    <phoneticPr fontId="2"/>
  </si>
  <si>
    <t>品種CD</t>
    <rPh sb="0" eb="2">
      <t>ヒンシュ</t>
    </rPh>
    <phoneticPr fontId="2"/>
  </si>
  <si>
    <t>完納日</t>
    <rPh sb="0" eb="2">
      <t>カンノウ</t>
    </rPh>
    <rPh sb="2" eb="3">
      <t>ヒ</t>
    </rPh>
    <phoneticPr fontId="2"/>
  </si>
  <si>
    <t>2007/7/31</t>
    <phoneticPr fontId="3"/>
  </si>
  <si>
    <t>テーマ情報をシステムで自動作成する場合の設定値</t>
    <rPh sb="3" eb="5">
      <t>ジョウホウ</t>
    </rPh>
    <rPh sb="11" eb="13">
      <t>ジドウ</t>
    </rPh>
    <rPh sb="13" eb="15">
      <t>サクセイ</t>
    </rPh>
    <rPh sb="17" eb="19">
      <t>バアイ</t>
    </rPh>
    <rPh sb="20" eb="23">
      <t>セッテイチ</t>
    </rPh>
    <phoneticPr fontId="3"/>
  </si>
  <si>
    <t>色数</t>
    <rPh sb="0" eb="1">
      <t>イロ</t>
    </rPh>
    <rPh sb="1" eb="2">
      <t>カズ</t>
    </rPh>
    <phoneticPr fontId="3"/>
  </si>
  <si>
    <t>特色有無区分</t>
    <rPh sb="0" eb="2">
      <t>トクショク</t>
    </rPh>
    <rPh sb="2" eb="4">
      <t>ウム</t>
    </rPh>
    <rPh sb="4" eb="6">
      <t>クブン</t>
    </rPh>
    <phoneticPr fontId="3"/>
  </si>
  <si>
    <t>1：有り</t>
    <rPh sb="2" eb="3">
      <t>ア</t>
    </rPh>
    <phoneticPr fontId="3"/>
  </si>
  <si>
    <t>SPECIAL_COLOR1</t>
    <phoneticPr fontId="3"/>
  </si>
  <si>
    <t>SPECIAL_COLOR_DIV</t>
    <phoneticPr fontId="3"/>
  </si>
  <si>
    <t>発売日</t>
    <rPh sb="0" eb="3">
      <t>ハツバイビ</t>
    </rPh>
    <phoneticPr fontId="2"/>
  </si>
  <si>
    <t>印刷部数</t>
    <rPh sb="0" eb="2">
      <t>インサツ</t>
    </rPh>
    <rPh sb="2" eb="4">
      <t>ブスウ</t>
    </rPh>
    <phoneticPr fontId="3"/>
  </si>
  <si>
    <t>ラップ長さ</t>
    <phoneticPr fontId="3"/>
  </si>
  <si>
    <t>製本　</t>
    <rPh sb="0" eb="2">
      <t>セイホン</t>
    </rPh>
    <phoneticPr fontId="2"/>
  </si>
  <si>
    <t>天地</t>
  </si>
  <si>
    <t>左右</t>
  </si>
  <si>
    <t>納本数</t>
    <rPh sb="0" eb="1">
      <t>オサム</t>
    </rPh>
    <rPh sb="1" eb="3">
      <t>ホンスウ</t>
    </rPh>
    <phoneticPr fontId="3"/>
  </si>
  <si>
    <t>製本予備数</t>
    <rPh sb="0" eb="2">
      <t>セイホン</t>
    </rPh>
    <rPh sb="2" eb="4">
      <t>ヨビ</t>
    </rPh>
    <rPh sb="4" eb="5">
      <t>スウ</t>
    </rPh>
    <phoneticPr fontId="3"/>
  </si>
  <si>
    <t>本社数</t>
    <rPh sb="0" eb="2">
      <t>ホンシャ</t>
    </rPh>
    <rPh sb="2" eb="3">
      <t>スウ</t>
    </rPh>
    <phoneticPr fontId="3"/>
  </si>
  <si>
    <t>見積詳細情報</t>
    <rPh sb="0" eb="2">
      <t>ミツモリ</t>
    </rPh>
    <rPh sb="2" eb="4">
      <t>ショウサイ</t>
    </rPh>
    <phoneticPr fontId="3"/>
  </si>
  <si>
    <t xml:space="preserve">商品マスタ、受注情報、折情報
印刷実績進捗情報、製版・印刷実績進捗情報、出荷情報、出荷詳細情報、外注情報、外注詳細情報、見積情報、見積詳細情報　新規追加
</t>
    <rPh sb="0" eb="2">
      <t>ショウヒン</t>
    </rPh>
    <rPh sb="6" eb="8">
      <t>ジュチュウ</t>
    </rPh>
    <rPh sb="8" eb="10">
      <t>ジョウホウ</t>
    </rPh>
    <rPh sb="11" eb="12">
      <t>オリ</t>
    </rPh>
    <rPh sb="12" eb="14">
      <t>ジョウホウ</t>
    </rPh>
    <rPh sb="36" eb="38">
      <t>シュッカ</t>
    </rPh>
    <rPh sb="38" eb="40">
      <t>ジョウホウ</t>
    </rPh>
    <rPh sb="41" eb="43">
      <t>シュッカ</t>
    </rPh>
    <rPh sb="43" eb="45">
      <t>ショウサイ</t>
    </rPh>
    <rPh sb="45" eb="47">
      <t>ジョウホウ</t>
    </rPh>
    <rPh sb="48" eb="50">
      <t>ガイチュウ</t>
    </rPh>
    <rPh sb="50" eb="52">
      <t>ジョウホウ</t>
    </rPh>
    <rPh sb="53" eb="55">
      <t>ガイチュウ</t>
    </rPh>
    <rPh sb="55" eb="57">
      <t>ショウサイ</t>
    </rPh>
    <rPh sb="57" eb="59">
      <t>ジョウホウ</t>
    </rPh>
    <rPh sb="60" eb="62">
      <t>ミツモリ</t>
    </rPh>
    <rPh sb="62" eb="64">
      <t>ジョウホウ</t>
    </rPh>
    <rPh sb="65" eb="67">
      <t>ミツモリ</t>
    </rPh>
    <rPh sb="67" eb="69">
      <t>ショウサイ</t>
    </rPh>
    <rPh sb="69" eb="71">
      <t>ジョウホウ</t>
    </rPh>
    <rPh sb="72" eb="74">
      <t>シンキ</t>
    </rPh>
    <rPh sb="74" eb="76">
      <t>ツイカ</t>
    </rPh>
    <phoneticPr fontId="7"/>
  </si>
  <si>
    <t>受注管理番号</t>
    <phoneticPr fontId="3"/>
  </si>
  <si>
    <t>合計部数</t>
    <rPh sb="0" eb="2">
      <t>ゴウケイ</t>
    </rPh>
    <rPh sb="2" eb="4">
      <t>ブスウ</t>
    </rPh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</si>
  <si>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</si>
  <si>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</si>
  <si>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</si>
  <si>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PMM_</t>
    </r>
    <r>
      <rPr>
        <sz val="9"/>
        <rFont val="ＭＳ ゴシック"/>
        <family val="3"/>
        <charset val="128"/>
      </rPr>
      <t>DEALINGS_SUB</t>
    </r>
    <phoneticPr fontId="3"/>
  </si>
  <si>
    <t>取引先補助</t>
    <rPh sb="0" eb="2">
      <t>トリヒキ</t>
    </rPh>
    <rPh sb="2" eb="3">
      <t>サキ</t>
    </rPh>
    <rPh sb="3" eb="5">
      <t>ホジョ</t>
    </rPh>
    <phoneticPr fontId="3"/>
  </si>
  <si>
    <t>取引先CD</t>
  </si>
  <si>
    <t>地区CD</t>
  </si>
  <si>
    <t>地区CD</t>
    <rPh sb="0" eb="2">
      <t>チク</t>
    </rPh>
    <phoneticPr fontId="2"/>
  </si>
  <si>
    <t>得意先対象</t>
  </si>
  <si>
    <t>得意先対象</t>
    <rPh sb="0" eb="3">
      <t>トクイサキ</t>
    </rPh>
    <rPh sb="3" eb="5">
      <t>タイショウ</t>
    </rPh>
    <phoneticPr fontId="2"/>
  </si>
  <si>
    <t>加工先対象</t>
  </si>
  <si>
    <t>加工先対象</t>
    <rPh sb="0" eb="2">
      <t>カコウ</t>
    </rPh>
    <rPh sb="2" eb="3">
      <t>サキ</t>
    </rPh>
    <rPh sb="3" eb="5">
      <t>タイショウ</t>
    </rPh>
    <phoneticPr fontId="2"/>
  </si>
  <si>
    <t>製本対象</t>
  </si>
  <si>
    <t>製本対象</t>
    <rPh sb="0" eb="2">
      <t>セイホン</t>
    </rPh>
    <rPh sb="2" eb="4">
      <t>タイショウ</t>
    </rPh>
    <phoneticPr fontId="2"/>
  </si>
  <si>
    <t>納入先対象</t>
  </si>
  <si>
    <t>納入先対象</t>
    <rPh sb="0" eb="3">
      <t>ノウニュウサキ</t>
    </rPh>
    <rPh sb="3" eb="5">
      <t>タイショウ</t>
    </rPh>
    <phoneticPr fontId="2"/>
  </si>
  <si>
    <t>CLIENT_CD</t>
    <phoneticPr fontId="3"/>
  </si>
  <si>
    <t>VARCHAR2</t>
    <phoneticPr fontId="3"/>
  </si>
  <si>
    <t>AREA_CD</t>
  </si>
  <si>
    <t>CUSTOMER_FLG</t>
  </si>
  <si>
    <t>PROCESSING_FLG</t>
  </si>
  <si>
    <t>BOOKBIND_FLG</t>
  </si>
  <si>
    <t>DELIVERY_FLG</t>
  </si>
  <si>
    <r>
      <t>取引先C</t>
    </r>
    <r>
      <rPr>
        <sz val="9"/>
        <rFont val="ＭＳ ゴシック"/>
        <family val="3"/>
        <charset val="128"/>
      </rPr>
      <t>D</t>
    </r>
    <rPh sb="0" eb="2">
      <t>トリヒキ</t>
    </rPh>
    <rPh sb="2" eb="3">
      <t>サキ</t>
    </rPh>
    <phoneticPr fontId="2"/>
  </si>
  <si>
    <t>2007/6/25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</si>
  <si>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</si>
  <si>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DEALINGS_DEPT</t>
    </r>
    <phoneticPr fontId="3"/>
  </si>
  <si>
    <t>請求部署名</t>
  </si>
  <si>
    <t>請求部署名</t>
    <rPh sb="0" eb="5">
      <t>セイキュウブショメイ</t>
    </rPh>
    <phoneticPr fontId="2"/>
  </si>
  <si>
    <t>CLIENT_POST_CD</t>
    <phoneticPr fontId="3"/>
  </si>
  <si>
    <t>CLIENT_POST_NM</t>
    <phoneticPr fontId="3"/>
  </si>
  <si>
    <t>用紙コード</t>
  </si>
  <si>
    <t>用紙コード</t>
    <rPh sb="0" eb="2">
      <t>ヨウシ</t>
    </rPh>
    <phoneticPr fontId="3"/>
  </si>
  <si>
    <t>Ｒ単価</t>
  </si>
  <si>
    <t>Ｒ単価</t>
    <rPh sb="1" eb="3">
      <t>タンカ</t>
    </rPh>
    <phoneticPr fontId="3"/>
  </si>
  <si>
    <t>Ｒ数</t>
  </si>
  <si>
    <t>Ｒ数</t>
    <rPh sb="1" eb="2">
      <t>スウ</t>
    </rPh>
    <phoneticPr fontId="3"/>
  </si>
  <si>
    <t>使用本数</t>
  </si>
  <si>
    <t>指定Ｒ数</t>
  </si>
  <si>
    <t>指定Ｒ数</t>
    <rPh sb="0" eb="2">
      <t>シテイ</t>
    </rPh>
    <rPh sb="3" eb="4">
      <t>カズ</t>
    </rPh>
    <phoneticPr fontId="3"/>
  </si>
  <si>
    <t>ROLL_COST</t>
    <phoneticPr fontId="3"/>
  </si>
  <si>
    <t>ROLL_NUM</t>
    <phoneticPr fontId="3"/>
  </si>
  <si>
    <t>NUMBER</t>
    <phoneticPr fontId="3"/>
  </si>
  <si>
    <t>NUMBER</t>
    <phoneticPr fontId="3"/>
  </si>
  <si>
    <t>9,2</t>
    <phoneticPr fontId="3"/>
  </si>
  <si>
    <t>9,2</t>
    <phoneticPr fontId="3"/>
  </si>
  <si>
    <t>7,2</t>
  </si>
  <si>
    <t>SPECIFY_ROLL</t>
  </si>
  <si>
    <t>REMAINDER_NUM</t>
  </si>
  <si>
    <t>TAKES_NUM</t>
  </si>
  <si>
    <t>INV_SUBMIT</t>
  </si>
  <si>
    <t>NUMBER_OF_SHEETS</t>
  </si>
  <si>
    <t>DATE</t>
  </si>
  <si>
    <t>取数</t>
  </si>
  <si>
    <t>枚数</t>
  </si>
  <si>
    <t>請求書提出日</t>
  </si>
  <si>
    <t>用紙連数</t>
    <rPh sb="0" eb="2">
      <t>ヨウシ</t>
    </rPh>
    <rPh sb="2" eb="3">
      <t>レン</t>
    </rPh>
    <rPh sb="3" eb="4">
      <t>スウ</t>
    </rPh>
    <phoneticPr fontId="3"/>
  </si>
  <si>
    <t>NUMBER</t>
    <phoneticPr fontId="3"/>
  </si>
  <si>
    <t>7,2</t>
    <phoneticPr fontId="3"/>
  </si>
  <si>
    <t>7,2</t>
    <phoneticPr fontId="3"/>
  </si>
  <si>
    <t>PAPER_ROLL_NUM</t>
    <phoneticPr fontId="3"/>
  </si>
  <si>
    <t>PAPER_CD2</t>
    <phoneticPr fontId="3"/>
  </si>
  <si>
    <t>ROLL_COST2</t>
    <phoneticPr fontId="3"/>
  </si>
  <si>
    <t>ROLL_NUM2</t>
    <phoneticPr fontId="3"/>
  </si>
  <si>
    <t>USE_NUM2</t>
    <phoneticPr fontId="3"/>
  </si>
  <si>
    <t>PAPER_CD3</t>
    <phoneticPr fontId="3"/>
  </si>
  <si>
    <t>ROLL_COST3</t>
    <phoneticPr fontId="3"/>
  </si>
  <si>
    <t>ROLL_NUM3</t>
    <phoneticPr fontId="3"/>
  </si>
  <si>
    <t>USE_NUM3</t>
    <phoneticPr fontId="3"/>
  </si>
  <si>
    <t>PAPER_CD4</t>
    <phoneticPr fontId="3"/>
  </si>
  <si>
    <t>ROLL_COST4</t>
    <phoneticPr fontId="3"/>
  </si>
  <si>
    <t>ROLL_NUM4</t>
    <phoneticPr fontId="3"/>
  </si>
  <si>
    <t>USE_NUM4</t>
    <phoneticPr fontId="3"/>
  </si>
  <si>
    <t>PAPER_CD5</t>
    <phoneticPr fontId="3"/>
  </si>
  <si>
    <t>ROLL_COST5</t>
    <phoneticPr fontId="3"/>
  </si>
  <si>
    <t>ROLL_NUM5</t>
    <phoneticPr fontId="3"/>
  </si>
  <si>
    <t>USE_NUM5</t>
    <phoneticPr fontId="3"/>
  </si>
  <si>
    <t>用紙坪量</t>
    <rPh sb="0" eb="2">
      <t>ヨウシ</t>
    </rPh>
    <rPh sb="2" eb="3">
      <t>ツボ</t>
    </rPh>
    <rPh sb="3" eb="4">
      <t>リョウ</t>
    </rPh>
    <phoneticPr fontId="3"/>
  </si>
  <si>
    <t>PAPER_TUBO_NUM</t>
    <phoneticPr fontId="3"/>
  </si>
  <si>
    <t>PRC_NUM1</t>
    <phoneticPr fontId="3"/>
  </si>
  <si>
    <t>PRC_NUM2</t>
    <phoneticPr fontId="3"/>
  </si>
  <si>
    <t>PRC_NUM3</t>
    <phoneticPr fontId="3"/>
  </si>
  <si>
    <t>2007/6/25</t>
    <phoneticPr fontId="3"/>
  </si>
  <si>
    <t>論理テーブル名称</t>
    <phoneticPr fontId="3"/>
  </si>
  <si>
    <t>テーブルＩＤ</t>
    <phoneticPr fontId="3"/>
  </si>
  <si>
    <t>PAPER_CD</t>
    <phoneticPr fontId="3"/>
  </si>
  <si>
    <t>USE_NUM</t>
    <phoneticPr fontId="3"/>
  </si>
  <si>
    <t>用紙コード</t>
    <rPh sb="0" eb="2">
      <t>ヨウシ</t>
    </rPh>
    <phoneticPr fontId="2"/>
  </si>
  <si>
    <t>用紙名</t>
    <rPh sb="0" eb="3">
      <t>ヨウシメイ</t>
    </rPh>
    <phoneticPr fontId="2"/>
  </si>
  <si>
    <t>巾</t>
  </si>
  <si>
    <t>巾</t>
    <rPh sb="0" eb="1">
      <t>ハバ</t>
    </rPh>
    <phoneticPr fontId="2"/>
  </si>
  <si>
    <t>流れ</t>
  </si>
  <si>
    <t>流れ</t>
    <rPh sb="0" eb="1">
      <t>ナガ</t>
    </rPh>
    <phoneticPr fontId="2"/>
  </si>
  <si>
    <t>㎏単価</t>
  </si>
  <si>
    <t>㎏単価</t>
    <rPh sb="1" eb="3">
      <t>タンカ</t>
    </rPh>
    <phoneticPr fontId="3"/>
  </si>
  <si>
    <t>メーカーCD</t>
  </si>
  <si>
    <t>メーカーCD</t>
    <phoneticPr fontId="3"/>
  </si>
  <si>
    <t>メーカー名</t>
  </si>
  <si>
    <t>メーカー名</t>
    <rPh sb="4" eb="5">
      <t>メイ</t>
    </rPh>
    <phoneticPr fontId="3"/>
  </si>
  <si>
    <t>代理店CD</t>
  </si>
  <si>
    <t>代理店CD</t>
    <rPh sb="0" eb="3">
      <t>ダイリテン</t>
    </rPh>
    <phoneticPr fontId="3"/>
  </si>
  <si>
    <t>代理店名</t>
  </si>
  <si>
    <t>代理店名</t>
    <rPh sb="0" eb="3">
      <t>ダイリテン</t>
    </rPh>
    <rPh sb="3" eb="4">
      <t>メイ</t>
    </rPh>
    <phoneticPr fontId="3"/>
  </si>
  <si>
    <t>用紙発注番号</t>
  </si>
  <si>
    <t>用紙発注番号</t>
    <rPh sb="0" eb="2">
      <t>ヨウシ</t>
    </rPh>
    <rPh sb="2" eb="4">
      <t>ハッチュウ</t>
    </rPh>
    <rPh sb="4" eb="6">
      <t>バンゴウ</t>
    </rPh>
    <phoneticPr fontId="3"/>
  </si>
  <si>
    <t>WIDTH</t>
  </si>
  <si>
    <t>FLOW</t>
  </si>
  <si>
    <t>KG_COST</t>
  </si>
  <si>
    <t>MAKER_CD</t>
  </si>
  <si>
    <t>MAKER_NAME</t>
  </si>
  <si>
    <t>AGENT_CD</t>
  </si>
  <si>
    <t>AGENT_NAME</t>
  </si>
  <si>
    <t>PAPER_ORDER_NUM</t>
  </si>
  <si>
    <t>NUMBER</t>
    <phoneticPr fontId="3"/>
  </si>
  <si>
    <t>VARCHAR2</t>
    <phoneticPr fontId="3"/>
  </si>
  <si>
    <r>
      <t>PMM_</t>
    </r>
    <r>
      <rPr>
        <sz val="9"/>
        <rFont val="ＭＳ ゴシック"/>
        <family val="3"/>
        <charset val="128"/>
      </rPr>
      <t>PAPER</t>
    </r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</si>
  <si>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</si>
  <si>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</si>
  <si>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</si>
  <si>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</si>
  <si>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MACHINE</t>
    </r>
    <phoneticPr fontId="3"/>
  </si>
  <si>
    <t>機械CD</t>
  </si>
  <si>
    <t>機械CD</t>
    <rPh sb="0" eb="2">
      <t>キカイ</t>
    </rPh>
    <phoneticPr fontId="2"/>
  </si>
  <si>
    <t>印刷版種CD</t>
  </si>
  <si>
    <t>頁数CD</t>
  </si>
  <si>
    <t>面付数</t>
  </si>
  <si>
    <t>上り部数</t>
  </si>
  <si>
    <t>回転数</t>
  </si>
  <si>
    <t>回転数</t>
    <rPh sb="0" eb="2">
      <t>カイテン</t>
    </rPh>
    <rPh sb="2" eb="3">
      <t>スウ</t>
    </rPh>
    <phoneticPr fontId="3"/>
  </si>
  <si>
    <t>MACHINE_CD</t>
  </si>
  <si>
    <t>PRINT_VER</t>
  </si>
  <si>
    <t>PAGE_NUM_CD</t>
  </si>
  <si>
    <t xml:space="preserve">SIDE_PUT </t>
  </si>
  <si>
    <t>COMPLETION</t>
  </si>
  <si>
    <t>TURN_NUM</t>
  </si>
  <si>
    <t>用紙マスタ</t>
    <rPh sb="0" eb="2">
      <t>ヨウシ</t>
    </rPh>
    <phoneticPr fontId="3"/>
  </si>
  <si>
    <t>機械マスタ</t>
    <rPh sb="0" eb="2">
      <t>キカイ</t>
    </rPh>
    <phoneticPr fontId="3"/>
  </si>
  <si>
    <t>見本用</t>
    <rPh sb="0" eb="2">
      <t>ミホン</t>
    </rPh>
    <rPh sb="2" eb="3">
      <t>ヨウ</t>
    </rPh>
    <phoneticPr fontId="3"/>
  </si>
  <si>
    <t>指定予備数</t>
    <rPh sb="0" eb="2">
      <t>シテイ</t>
    </rPh>
    <rPh sb="2" eb="4">
      <t>ヨビ</t>
    </rPh>
    <rPh sb="4" eb="5">
      <t>スウ</t>
    </rPh>
    <phoneticPr fontId="3"/>
  </si>
  <si>
    <t>受注備考</t>
    <rPh sb="0" eb="2">
      <t>ジュチュウ</t>
    </rPh>
    <rPh sb="2" eb="4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</si>
  <si>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</si>
  <si>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</si>
  <si>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</si>
  <si>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</si>
  <si>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</si>
  <si>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</si>
  <si>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</si>
  <si>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</si>
  <si>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</si>
  <si>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VARCHAR2</t>
    <phoneticPr fontId="3"/>
  </si>
  <si>
    <t>製本会社CD</t>
    <rPh sb="0" eb="2">
      <t>セイホン</t>
    </rPh>
    <rPh sb="2" eb="4">
      <t>ガイシャ</t>
    </rPh>
    <phoneticPr fontId="2"/>
  </si>
  <si>
    <t>サイズ</t>
    <phoneticPr fontId="3"/>
  </si>
  <si>
    <t>色数</t>
    <rPh sb="0" eb="1">
      <t>イロ</t>
    </rPh>
    <rPh sb="1" eb="2">
      <t>スウ</t>
    </rPh>
    <phoneticPr fontId="3"/>
  </si>
  <si>
    <t>印刷日時</t>
    <rPh sb="0" eb="2">
      <t>インサツ</t>
    </rPh>
    <rPh sb="2" eb="4">
      <t>ニチジ</t>
    </rPh>
    <phoneticPr fontId="3"/>
  </si>
  <si>
    <t>製版日時</t>
    <rPh sb="0" eb="2">
      <t>セイハン</t>
    </rPh>
    <rPh sb="2" eb="3">
      <t>ヒ</t>
    </rPh>
    <rPh sb="3" eb="4">
      <t>ジ</t>
    </rPh>
    <phoneticPr fontId="3"/>
  </si>
  <si>
    <t>加工有無</t>
    <rPh sb="0" eb="2">
      <t>カコウ</t>
    </rPh>
    <rPh sb="2" eb="4">
      <t>ウム</t>
    </rPh>
    <phoneticPr fontId="3"/>
  </si>
  <si>
    <t>仕上寸法</t>
    <rPh sb="0" eb="2">
      <t>シアガ</t>
    </rPh>
    <rPh sb="2" eb="4">
      <t>スンポウ</t>
    </rPh>
    <phoneticPr fontId="3"/>
  </si>
  <si>
    <t>天</t>
    <phoneticPr fontId="3"/>
  </si>
  <si>
    <t>地</t>
    <rPh sb="0" eb="1">
      <t>チ</t>
    </rPh>
    <phoneticPr fontId="3"/>
  </si>
  <si>
    <t>小口</t>
    <rPh sb="0" eb="2">
      <t>コグチ</t>
    </rPh>
    <phoneticPr fontId="3"/>
  </si>
  <si>
    <t>のど</t>
    <phoneticPr fontId="3"/>
  </si>
  <si>
    <t>断ち代</t>
    <rPh sb="0" eb="1">
      <t>タ</t>
    </rPh>
    <rPh sb="2" eb="3">
      <t>シロ</t>
    </rPh>
    <phoneticPr fontId="3"/>
  </si>
  <si>
    <t>完納日</t>
    <rPh sb="0" eb="2">
      <t>カンノウ</t>
    </rPh>
    <rPh sb="2" eb="3">
      <t>ビ</t>
    </rPh>
    <phoneticPr fontId="3"/>
  </si>
  <si>
    <t>発売日</t>
    <rPh sb="0" eb="3">
      <t>ハツバイビ</t>
    </rPh>
    <phoneticPr fontId="3"/>
  </si>
  <si>
    <t>備考</t>
    <rPh sb="0" eb="2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</si>
  <si>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</si>
  <si>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</si>
  <si>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</si>
  <si>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</si>
  <si>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</si>
  <si>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t>NENKO_PAPER</t>
    <phoneticPr fontId="3"/>
  </si>
  <si>
    <t>PAPER_NAME</t>
    <phoneticPr fontId="3"/>
  </si>
  <si>
    <t>予想時間はテーマ単位か責了紙単位どちらかのみ、必須</t>
    <rPh sb="0" eb="2">
      <t>ヨソウ</t>
    </rPh>
    <rPh sb="2" eb="4">
      <t>ジカン</t>
    </rPh>
    <rPh sb="8" eb="10">
      <t>タンイ</t>
    </rPh>
    <rPh sb="11" eb="13">
      <t>セキリョウ</t>
    </rPh>
    <rPh sb="13" eb="14">
      <t>カミ</t>
    </rPh>
    <rPh sb="14" eb="16">
      <t>タンイ</t>
    </rPh>
    <rPh sb="23" eb="25">
      <t>ヒッス</t>
    </rPh>
    <phoneticPr fontId="3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</si>
  <si>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</si>
  <si>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</si>
  <si>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</si>
  <si>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</si>
  <si>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色数</t>
    <rPh sb="0" eb="2">
      <t>イロスウ</t>
    </rPh>
    <phoneticPr fontId="2"/>
  </si>
  <si>
    <t>入稿写真</t>
    <rPh sb="0" eb="2">
      <t>ニュウコウ</t>
    </rPh>
    <rPh sb="2" eb="4">
      <t>シャシン</t>
    </rPh>
    <phoneticPr fontId="3"/>
  </si>
  <si>
    <t>透過</t>
    <rPh sb="0" eb="2">
      <t>トウカ</t>
    </rPh>
    <phoneticPr fontId="3"/>
  </si>
  <si>
    <t>反射</t>
    <rPh sb="0" eb="2">
      <t>ハンシャ</t>
    </rPh>
    <phoneticPr fontId="3"/>
  </si>
  <si>
    <t>分版ﾌｨﾙﾑ</t>
    <rPh sb="0" eb="1">
      <t>ブン</t>
    </rPh>
    <rPh sb="1" eb="2">
      <t>ハン</t>
    </rPh>
    <phoneticPr fontId="3"/>
  </si>
  <si>
    <t>その他1</t>
    <rPh sb="2" eb="3">
      <t>タ</t>
    </rPh>
    <phoneticPr fontId="3"/>
  </si>
  <si>
    <t>その他2</t>
    <rPh sb="2" eb="3">
      <t>タ</t>
    </rPh>
    <phoneticPr fontId="3"/>
  </si>
  <si>
    <t>その他1_内容</t>
    <rPh sb="2" eb="3">
      <t>タ</t>
    </rPh>
    <rPh sb="5" eb="7">
      <t>ナイヨウ</t>
    </rPh>
    <phoneticPr fontId="3"/>
  </si>
  <si>
    <t>その他2_内容</t>
    <rPh sb="2" eb="3">
      <t>タ</t>
    </rPh>
    <rPh sb="5" eb="7">
      <t>ナイヨウ</t>
    </rPh>
    <phoneticPr fontId="3"/>
  </si>
  <si>
    <t>入稿ネーム</t>
    <rPh sb="0" eb="2">
      <t>ニュウコウ</t>
    </rPh>
    <phoneticPr fontId="3"/>
  </si>
  <si>
    <t>本割</t>
    <rPh sb="0" eb="1">
      <t>ホン</t>
    </rPh>
    <rPh sb="1" eb="2">
      <t>ワリ</t>
    </rPh>
    <phoneticPr fontId="3"/>
  </si>
  <si>
    <t>入稿ﾒﾃﾞｨｱ</t>
    <rPh sb="0" eb="2">
      <t>ニュウコウ</t>
    </rPh>
    <phoneticPr fontId="3"/>
  </si>
  <si>
    <t>MO</t>
    <phoneticPr fontId="3"/>
  </si>
  <si>
    <t>CD</t>
    <phoneticPr fontId="3"/>
  </si>
  <si>
    <t>FD</t>
    <phoneticPr fontId="3"/>
  </si>
  <si>
    <t>その他</t>
    <rPh sb="2" eb="3">
      <t>タ</t>
    </rPh>
    <phoneticPr fontId="3"/>
  </si>
  <si>
    <t>その他_内容</t>
    <rPh sb="2" eb="3">
      <t>タ</t>
    </rPh>
    <rPh sb="4" eb="6">
      <t>ナイヨウ</t>
    </rPh>
    <phoneticPr fontId="3"/>
  </si>
  <si>
    <r>
      <t>責了後作業進捗情報の帳票区分からPrimary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0" eb="2">
      <t>セキリョウ</t>
    </rPh>
    <rPh sb="2" eb="3">
      <t>ゴ</t>
    </rPh>
    <rPh sb="3" eb="5">
      <t>サギョウ</t>
    </rPh>
    <rPh sb="5" eb="7">
      <t>シンチョク</t>
    </rPh>
    <rPh sb="7" eb="9">
      <t>ジョウホウ</t>
    </rPh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</si>
  <si>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r>
      <t>責了後確認作業情報の帳票区分からPrimary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</si>
  <si>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t>特記</t>
    <rPh sb="0" eb="2">
      <t>トッキ</t>
    </rPh>
    <phoneticPr fontId="3"/>
  </si>
  <si>
    <t>色見本</t>
    <rPh sb="0" eb="1">
      <t>イロ</t>
    </rPh>
    <rPh sb="1" eb="3">
      <t>ミホン</t>
    </rPh>
    <phoneticPr fontId="3"/>
  </si>
  <si>
    <t>ECT</t>
    <phoneticPr fontId="4"/>
  </si>
  <si>
    <t>予定</t>
    <rPh sb="0" eb="2">
      <t>ヨテイ</t>
    </rPh>
    <phoneticPr fontId="3"/>
  </si>
  <si>
    <t>概要</t>
    <rPh sb="0" eb="2">
      <t>ガイヨウ</t>
    </rPh>
    <phoneticPr fontId="3"/>
  </si>
  <si>
    <t>開始</t>
    <rPh sb="0" eb="2">
      <t>カイシ</t>
    </rPh>
    <phoneticPr fontId="3"/>
  </si>
  <si>
    <t>時間</t>
    <rPh sb="0" eb="2">
      <t>ジカン</t>
    </rPh>
    <phoneticPr fontId="3"/>
  </si>
  <si>
    <t>終了</t>
    <rPh sb="0" eb="2">
      <t>シュウリョウ</t>
    </rPh>
    <phoneticPr fontId="3"/>
  </si>
  <si>
    <t>APPOINTMENT_DESCRIPTION</t>
    <phoneticPr fontId="3"/>
  </si>
  <si>
    <t>APPOINTMENT_START</t>
    <phoneticPr fontId="3"/>
  </si>
  <si>
    <t>APPOINTMENT_END</t>
    <phoneticPr fontId="3"/>
  </si>
  <si>
    <t>内容</t>
    <rPh sb="0" eb="2">
      <t>ナイヨウ</t>
    </rPh>
    <phoneticPr fontId="3"/>
  </si>
  <si>
    <t>APPOINTMENT_SUBJECT</t>
    <phoneticPr fontId="3"/>
  </si>
  <si>
    <t>受注情報、受注製本情報、折情報、折製本情報に項目を追加、スケジュール情報テーブルを追加</t>
    <rPh sb="0" eb="2">
      <t>ジュチュウ</t>
    </rPh>
    <rPh sb="2" eb="4">
      <t>ジョウホウ</t>
    </rPh>
    <rPh sb="5" eb="7">
      <t>ジュチュウ</t>
    </rPh>
    <rPh sb="7" eb="9">
      <t>セイホン</t>
    </rPh>
    <rPh sb="9" eb="11">
      <t>ジョウホウ</t>
    </rPh>
    <rPh sb="12" eb="13">
      <t>オリ</t>
    </rPh>
    <rPh sb="13" eb="15">
      <t>ジョウホウ</t>
    </rPh>
    <rPh sb="16" eb="17">
      <t>オリ</t>
    </rPh>
    <rPh sb="17" eb="19">
      <t>セイホン</t>
    </rPh>
    <rPh sb="19" eb="21">
      <t>ジョウホウ</t>
    </rPh>
    <rPh sb="22" eb="24">
      <t>コウモク</t>
    </rPh>
    <rPh sb="25" eb="27">
      <t>ツイカ</t>
    </rPh>
    <rPh sb="34" eb="36">
      <t>ジョウホウ</t>
    </rPh>
    <rPh sb="41" eb="43">
      <t>ツイカ</t>
    </rPh>
    <phoneticPr fontId="7"/>
  </si>
  <si>
    <t>エンティティ一定義書 - 20170316.xls 兼容性报表</t>
  </si>
  <si>
    <t>运行环境: 2017/3/16 10:02</t>
  </si>
  <si>
    <t>早期版本的 Excel 不支持此工作簿中的以下功能。如果以早期版本的 Excel 打开此工作簿，或将此工作簿保存为早期版本文件格式，则这些功能可能会丢失或降级。</t>
  </si>
  <si>
    <t>轻微保真损失</t>
  </si>
  <si>
    <t>发生次数</t>
  </si>
  <si>
    <t>版本</t>
  </si>
  <si>
    <t>此工作簿中的某些公式链接到了其他已关闭的工作簿。 如果链接的工作簿未打开，则在早期版本的 Excel 中重新计算这些公式时，最多只能返回 255 个字符。</t>
  </si>
  <si>
    <t>Excel 97-2003</t>
  </si>
  <si>
    <t>15
已定义名称</t>
  </si>
  <si>
    <t>スケジュール情報</t>
    <rPh sb="6" eb="8">
      <t>ジョウホウ</t>
    </rPh>
    <phoneticPr fontId="4"/>
  </si>
  <si>
    <t>PMT_SCHEDULE</t>
    <phoneticPr fontId="4"/>
  </si>
  <si>
    <t>スケジュール情報を格納するテーブル</t>
    <rPh sb="6" eb="8">
      <t>ジョウホウ</t>
    </rPh>
    <rPh sb="9" eb="11">
      <t>カクノウ</t>
    </rPh>
    <phoneticPr fontId="4"/>
  </si>
  <si>
    <t>2017/3/16</t>
    <phoneticPr fontId="4"/>
  </si>
  <si>
    <t>スケジュール</t>
    <phoneticPr fontId="3"/>
  </si>
  <si>
    <t>区分</t>
    <rPh sb="0" eb="2">
      <t>クブン</t>
    </rPh>
    <phoneticPr fontId="3"/>
  </si>
  <si>
    <t>SCHEDULE_KBN</t>
    <phoneticPr fontId="3"/>
  </si>
  <si>
    <t>1:営業用スケジュール情報、2:生産管理用スケジュール情報</t>
  </si>
  <si>
    <t>1:営業用スケジュール情報、2:生産管理用スケジュール情報</t>
    <rPh sb="2" eb="5">
      <t>エイギョウヨウ</t>
    </rPh>
    <rPh sb="11" eb="13">
      <t>ジョウホウ</t>
    </rPh>
    <rPh sb="16" eb="18">
      <t>セイサン</t>
    </rPh>
    <rPh sb="18" eb="21">
      <t>カンリヨウ</t>
    </rPh>
    <rPh sb="27" eb="29">
      <t>ジョウホウ</t>
    </rPh>
    <phoneticPr fontId="3"/>
  </si>
  <si>
    <t>SCHEDULE_SEQ</t>
    <phoneticPr fontId="3"/>
  </si>
  <si>
    <t>日付</t>
    <rPh sb="0" eb="2">
      <t>ヒヅケ</t>
    </rPh>
    <phoneticPr fontId="3"/>
  </si>
  <si>
    <t>TASK_DATE</t>
    <phoneticPr fontId="3"/>
  </si>
  <si>
    <t>TASK_CONTENT</t>
    <phoneticPr fontId="3"/>
  </si>
  <si>
    <t>1.5</t>
    <phoneticPr fontId="4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</si>
  <si>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</si>
  <si>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</si>
  <si>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</si>
  <si>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</si>
  <si>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</si>
  <si>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</si>
  <si>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受注管理番号</t>
    <rPh sb="0" eb="2">
      <t>ジュチュウ</t>
    </rPh>
    <rPh sb="2" eb="4">
      <t>カンリ</t>
    </rPh>
    <rPh sb="4" eb="6">
      <t>バンゴウ</t>
    </rPh>
    <phoneticPr fontId="7"/>
  </si>
  <si>
    <t>スケジュール区分</t>
    <rPh sb="6" eb="8">
      <t>クブン</t>
    </rPh>
    <phoneticPr fontId="7"/>
  </si>
  <si>
    <t>スケジュール連番</t>
    <rPh sb="6" eb="8">
      <t>レンバン</t>
    </rPh>
    <phoneticPr fontId="7"/>
  </si>
  <si>
    <t>NOT NULL</t>
    <phoneticPr fontId="4"/>
  </si>
  <si>
    <t>折番号</t>
    <rPh sb="0" eb="1">
      <t>オリ</t>
    </rPh>
    <rPh sb="1" eb="3">
      <t>バンゴウ</t>
    </rPh>
    <phoneticPr fontId="4"/>
  </si>
  <si>
    <t>スケジュール日付</t>
    <rPh sb="6" eb="8">
      <t>ヒヅケ</t>
    </rPh>
    <phoneticPr fontId="3"/>
  </si>
  <si>
    <t>スケジュール内容</t>
    <rPh sb="6" eb="8">
      <t>ナイヨウ</t>
    </rPh>
    <phoneticPr fontId="3"/>
  </si>
  <si>
    <t>最終更新者部門CD</t>
    <phoneticPr fontId="3"/>
  </si>
  <si>
    <t>最終更新者CD</t>
    <phoneticPr fontId="3"/>
  </si>
  <si>
    <t>受注区分</t>
    <rPh sb="0" eb="2">
      <t>ジュチュウ</t>
    </rPh>
    <rPh sb="2" eb="4">
      <t>クブン</t>
    </rPh>
    <phoneticPr fontId="3"/>
  </si>
  <si>
    <t>※　一時テーブルは除く</t>
  </si>
  <si>
    <t>受注</t>
    <rPh sb="0" eb="2">
      <t>ジュチュウ</t>
    </rPh>
    <phoneticPr fontId="3"/>
  </si>
  <si>
    <t>区分</t>
    <rPh sb="0" eb="2">
      <t>クブン</t>
    </rPh>
    <phoneticPr fontId="3"/>
  </si>
  <si>
    <t>ORDER_KBN</t>
    <phoneticPr fontId="3"/>
  </si>
  <si>
    <t>VARCHAR2</t>
    <phoneticPr fontId="3"/>
  </si>
  <si>
    <t>1:未確定、2:確定</t>
    <rPh sb="2" eb="5">
      <t>ミカクテイ</t>
    </rPh>
    <rPh sb="8" eb="10">
      <t>カクテイ</t>
    </rPh>
    <phoneticPr fontId="3"/>
  </si>
  <si>
    <t>PMS有無フラグ</t>
    <rPh sb="3" eb="5">
      <t>ウム</t>
    </rPh>
    <phoneticPr fontId="3"/>
  </si>
  <si>
    <t>PMS</t>
    <phoneticPr fontId="3"/>
  </si>
  <si>
    <t>有無</t>
    <rPh sb="0" eb="2">
      <t>ウム</t>
    </rPh>
    <phoneticPr fontId="3"/>
  </si>
  <si>
    <t>フラグ</t>
    <phoneticPr fontId="3"/>
  </si>
  <si>
    <t>PMS_FLG</t>
    <phoneticPr fontId="3"/>
  </si>
  <si>
    <t>0:無、1:有</t>
    <rPh sb="2" eb="3">
      <t>ナシ</t>
    </rPh>
    <rPh sb="6" eb="7">
      <t>アリ</t>
    </rPh>
    <phoneticPr fontId="3"/>
  </si>
  <si>
    <t>支払</t>
    <rPh sb="0" eb="2">
      <t>シハライ</t>
    </rPh>
    <phoneticPr fontId="3"/>
  </si>
  <si>
    <t>期日</t>
    <rPh sb="0" eb="2">
      <t>キジツ</t>
    </rPh>
    <phoneticPr fontId="3"/>
  </si>
  <si>
    <t>DATE</t>
    <phoneticPr fontId="3"/>
  </si>
  <si>
    <t>PAYMENT_DATE</t>
    <phoneticPr fontId="3"/>
  </si>
  <si>
    <t>支払期日</t>
    <rPh sb="0" eb="2">
      <t>シハライ</t>
    </rPh>
    <rPh sb="2" eb="4">
      <t>キジツ</t>
    </rPh>
    <phoneticPr fontId="3"/>
  </si>
  <si>
    <t>1.5</t>
    <phoneticPr fontId="4"/>
  </si>
  <si>
    <t>2017/03/16</t>
    <phoneticPr fontId="3"/>
  </si>
  <si>
    <t>印刷予備数</t>
    <rPh sb="0" eb="2">
      <t>インサツ</t>
    </rPh>
    <rPh sb="2" eb="4">
      <t>ヨビ</t>
    </rPh>
    <rPh sb="4" eb="5">
      <t>スウ</t>
    </rPh>
    <phoneticPr fontId="3"/>
  </si>
  <si>
    <t>印刷部数</t>
    <rPh sb="0" eb="2">
      <t>インサツ</t>
    </rPh>
    <rPh sb="2" eb="4">
      <t>ブスウ</t>
    </rPh>
    <phoneticPr fontId="3"/>
  </si>
  <si>
    <t>PRINT_NUM_S_SPARE_P</t>
    <phoneticPr fontId="3"/>
  </si>
  <si>
    <t>NUMBER</t>
    <phoneticPr fontId="3"/>
  </si>
  <si>
    <t>PRINT_NUM_S_SPARE</t>
    <phoneticPr fontId="3"/>
  </si>
  <si>
    <t>印刷予備%</t>
    <rPh sb="0" eb="2">
      <t>インサツ</t>
    </rPh>
    <rPh sb="2" eb="4">
      <t>ヨビ</t>
    </rPh>
    <phoneticPr fontId="3"/>
  </si>
  <si>
    <t>実数</t>
  </si>
  <si>
    <t>実数</t>
    <rPh sb="0" eb="2">
      <t>ジッスウ</t>
    </rPh>
    <phoneticPr fontId="3"/>
  </si>
  <si>
    <t>通し数</t>
  </si>
  <si>
    <t>通し数</t>
    <rPh sb="0" eb="1">
      <t>トオ</t>
    </rPh>
    <rPh sb="2" eb="3">
      <t>カズ</t>
    </rPh>
    <phoneticPr fontId="3"/>
  </si>
  <si>
    <t>REAL_NUM</t>
    <phoneticPr fontId="3"/>
  </si>
  <si>
    <t>NUMBER_OF_THROUGH</t>
    <phoneticPr fontId="3"/>
  </si>
  <si>
    <t>加工納入先住所1</t>
  </si>
  <si>
    <t>加工納入先住所1</t>
    <rPh sb="0" eb="2">
      <t>カコウ</t>
    </rPh>
    <rPh sb="2" eb="5">
      <t>ノウニュウサキ</t>
    </rPh>
    <rPh sb="5" eb="7">
      <t>ジュウショ</t>
    </rPh>
    <phoneticPr fontId="3"/>
  </si>
  <si>
    <t>加工納入先住所2</t>
  </si>
  <si>
    <t>加工納入先住所2</t>
    <rPh sb="0" eb="2">
      <t>カコウ</t>
    </rPh>
    <rPh sb="2" eb="5">
      <t>ノウニュウサキ</t>
    </rPh>
    <rPh sb="5" eb="7">
      <t>ジュウショ</t>
    </rPh>
    <phoneticPr fontId="3"/>
  </si>
  <si>
    <t>加工納入先住所3</t>
  </si>
  <si>
    <t>加工納入先住所3</t>
    <rPh sb="0" eb="2">
      <t>カコウ</t>
    </rPh>
    <rPh sb="2" eb="5">
      <t>ノウニュウサキ</t>
    </rPh>
    <rPh sb="5" eb="7">
      <t>ジュウショ</t>
    </rPh>
    <phoneticPr fontId="3"/>
  </si>
  <si>
    <t>PRC_DELIVERY_ADDR1</t>
    <phoneticPr fontId="3"/>
  </si>
  <si>
    <t>PRC_DELIVERY_ADDR2</t>
    <phoneticPr fontId="3"/>
  </si>
  <si>
    <t>PRC_DELIVERY_ADDR3</t>
    <phoneticPr fontId="3"/>
  </si>
  <si>
    <t>納本指定</t>
  </si>
  <si>
    <t>納本指定</t>
    <rPh sb="0" eb="2">
      <t>ノウホン</t>
    </rPh>
    <rPh sb="2" eb="4">
      <t>シテイ</t>
    </rPh>
    <phoneticPr fontId="3"/>
  </si>
  <si>
    <t>製本納入先住所</t>
  </si>
  <si>
    <t>製本納入先住所</t>
    <rPh sb="0" eb="2">
      <t>セイホン</t>
    </rPh>
    <rPh sb="2" eb="4">
      <t>ノウニュウ</t>
    </rPh>
    <rPh sb="4" eb="5">
      <t>サキ</t>
    </rPh>
    <rPh sb="5" eb="7">
      <t>ジュウショ</t>
    </rPh>
    <phoneticPr fontId="3"/>
  </si>
  <si>
    <t>SPECIAL_DELIVER_BOOKS</t>
    <phoneticPr fontId="3"/>
  </si>
  <si>
    <t>BOOK_DELIVERY_ADDR</t>
    <phoneticPr fontId="3"/>
  </si>
  <si>
    <t>印刷部数印刷予備%</t>
  </si>
  <si>
    <t>印刷部数印刷予備数</t>
  </si>
  <si>
    <t>ECT</t>
    <phoneticPr fontId="4"/>
  </si>
  <si>
    <t>2017/03/16</t>
    <phoneticPr fontId="3"/>
  </si>
  <si>
    <t>スケジュール</t>
    <phoneticPr fontId="3"/>
  </si>
  <si>
    <t>備考</t>
    <rPh sb="0" eb="2">
      <t>ビコウ</t>
    </rPh>
    <phoneticPr fontId="3"/>
  </si>
  <si>
    <t>SCHEDULE_REMARKS</t>
    <phoneticPr fontId="3"/>
  </si>
  <si>
    <t>VARCHAR2</t>
    <phoneticPr fontId="3"/>
  </si>
  <si>
    <t>スケジュール備考</t>
  </si>
  <si>
    <t>休日マスタ</t>
    <rPh sb="0" eb="2">
      <t>キュウジツ</t>
    </rPh>
    <phoneticPr fontId="3"/>
  </si>
  <si>
    <t>スケジュール情報</t>
    <rPh sb="6" eb="8">
      <t>ジョウホウ</t>
    </rPh>
    <phoneticPr fontId="3"/>
  </si>
  <si>
    <t>休日マスタ</t>
    <rPh sb="0" eb="2">
      <t>キュウジツ</t>
    </rPh>
    <phoneticPr fontId="4"/>
  </si>
  <si>
    <t>PMT_SCHEDULE</t>
    <phoneticPr fontId="3"/>
  </si>
  <si>
    <t>PMM_HOLIDAY</t>
    <phoneticPr fontId="3"/>
  </si>
  <si>
    <t>PMM_HOLIDAY</t>
    <phoneticPr fontId="4"/>
  </si>
  <si>
    <t>MST</t>
    <phoneticPr fontId="4"/>
  </si>
  <si>
    <t>休日情報を格納するテーブル</t>
    <rPh sb="0" eb="2">
      <t>キュウジツ</t>
    </rPh>
    <rPh sb="2" eb="4">
      <t>ジョウホウ</t>
    </rPh>
    <rPh sb="5" eb="7">
      <t>カクノウ</t>
    </rPh>
    <phoneticPr fontId="4"/>
  </si>
  <si>
    <t>休日</t>
    <rPh sb="0" eb="2">
      <t>キュウジツ</t>
    </rPh>
    <phoneticPr fontId="3"/>
  </si>
  <si>
    <t>日付</t>
    <rPh sb="0" eb="2">
      <t>ヒヅケ</t>
    </rPh>
    <phoneticPr fontId="3"/>
  </si>
  <si>
    <t>名称</t>
    <rPh sb="0" eb="2">
      <t>メイショウ</t>
    </rPh>
    <phoneticPr fontId="3"/>
  </si>
  <si>
    <t>備考</t>
    <rPh sb="0" eb="2">
      <t>ビコウ</t>
    </rPh>
    <phoneticPr fontId="3"/>
  </si>
  <si>
    <t>HOLIDAY_DATE</t>
    <phoneticPr fontId="3"/>
  </si>
  <si>
    <t>HOLIDAY_NAME</t>
    <phoneticPr fontId="3"/>
  </si>
  <si>
    <t>HOLIDAY_REMARKS</t>
    <phoneticPr fontId="3"/>
  </si>
  <si>
    <t>DATE</t>
    <phoneticPr fontId="3"/>
  </si>
  <si>
    <t>VARCHAR2</t>
    <phoneticPr fontId="3"/>
  </si>
  <si>
    <t>休日日付</t>
    <rPh sb="0" eb="2">
      <t>キュウジツ</t>
    </rPh>
    <rPh sb="2" eb="4">
      <t>ヒヅケ</t>
    </rPh>
    <phoneticPr fontId="7"/>
  </si>
  <si>
    <t>休日名称</t>
    <rPh sb="0" eb="2">
      <t>キュウジツ</t>
    </rPh>
    <rPh sb="2" eb="4">
      <t>メイショウ</t>
    </rPh>
    <phoneticPr fontId="7"/>
  </si>
  <si>
    <t>休日備考</t>
    <rPh sb="0" eb="2">
      <t>キュウジツ</t>
    </rPh>
    <rPh sb="2" eb="4">
      <t>ビコウ</t>
    </rPh>
    <phoneticPr fontId="7"/>
  </si>
  <si>
    <t>??</t>
    <phoneticPr fontId="3"/>
  </si>
  <si>
    <t>納入先</t>
    <rPh sb="0" eb="3">
      <t>ノウニュウサキ</t>
    </rPh>
    <phoneticPr fontId="3"/>
  </si>
  <si>
    <t>PDF</t>
    <phoneticPr fontId="3"/>
  </si>
  <si>
    <t>DELIVERY_ADDR_PDF</t>
    <phoneticPr fontId="3"/>
  </si>
  <si>
    <t>納入先PDF</t>
    <rPh sb="0" eb="2">
      <t>ノウニュウ</t>
    </rPh>
    <rPh sb="2" eb="3">
      <t>サキ</t>
    </rPh>
    <phoneticPr fontId="3"/>
  </si>
  <si>
    <t>ファイルパスを格納</t>
    <rPh sb="7" eb="9">
      <t>カクノウ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</si>
</sst>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#,##0.0;[Red]\-#,##0.0"/>
    <numFmt numFmtId="177" formatCode="#,##0;\-#,##0;&quot;-&quot;"/>
    <numFmt numFmtId="178" formatCode="&quot;SFr.&quot;#,##0;[Red]&quot;SFr.&quot;\-#,##0"/>
    <numFmt numFmtId="179" formatCode="&quot;SFr.&quot;#,##0.00;[Red]&quot;SFr.&quot;\-#,##0.00"/>
    <numFmt numFmtId="180" formatCode="#,##0.000;[Red]\(#,##0.000\)"/>
    <numFmt numFmtId="181" formatCode="mmmm\-yy"/>
    <numFmt numFmtId="182" formatCode="#,##0.00&quot; $&quot;;\-#,##0.00&quot; $&quot;"/>
    <numFmt numFmtId="183" formatCode="[$-411]ggge&quot;年&quot;m&quot;月&quot;d&quot;日&quot;;@"/>
  </numFmts>
  <fonts count="31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2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9"/>
      <name val="ＭＳ ゴシック"/>
      <family val="3"/>
      <charset val="128"/>
    </font>
    <font>
      <sz val="14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MS Sans Serif"/>
      <family val="2"/>
    </font>
    <font>
      <sz val="14"/>
      <name val="ＭＳ 明朝"/>
      <family val="1"/>
      <charset val="128"/>
    </font>
    <font>
      <sz val="11"/>
      <name val="ＭＳ Ｐ明朝"/>
      <family val="1"/>
      <charset val="128"/>
    </font>
    <font>
      <b/>
      <sz val="14"/>
      <name val="ＭＳ ゴシック"/>
      <family val="3"/>
      <charset val="128"/>
    </font>
    <font>
      <sz val="10"/>
      <name val="ＭＳ Ｐ明朝"/>
      <family val="1"/>
      <charset val="128"/>
    </font>
    <font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9"/>
      <name val="Arial"/>
      <family val="2"/>
    </font>
    <font>
      <sz val="9"/>
      <name val="ＭＳ ゴシック"/>
      <family val="3"/>
      <charset val="128"/>
    </font>
    <font>
      <b/>
      <sz val="9"/>
      <color indexed="12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rgb="FFFF0000"/>
      <name val="Arial"/>
      <family val="2"/>
    </font>
    <font>
      <b/>
      <sz val="9"/>
      <color rgb="FFFF0000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8">
    <xf numFmtId="0" fontId="0" fillId="0" borderId="0">
      <alignment vertical="center"/>
    </xf>
    <xf numFmtId="177" fontId="10" fillId="0" borderId="0" applyFill="0" applyBorder="0" applyAlignment="0"/>
    <xf numFmtId="38" fontId="11" fillId="2" borderId="0" applyNumberFormat="0" applyBorder="0" applyAlignment="0" applyProtection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1" fillId="3" borderId="3" applyNumberFormat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13" fillId="0" borderId="0"/>
    <xf numFmtId="0" fontId="14" fillId="0" borderId="0"/>
    <xf numFmtId="10" fontId="14" fillId="0" borderId="0" applyFont="0" applyFill="0" applyBorder="0" applyAlignment="0" applyProtection="0"/>
    <xf numFmtId="0" fontId="15" fillId="0" borderId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23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3" fillId="0" borderId="0"/>
    <xf numFmtId="0" fontId="1" fillId="0" borderId="0">
      <alignment vertical="center"/>
    </xf>
    <xf numFmtId="0" fontId="2" fillId="0" borderId="0"/>
    <xf numFmtId="0" fontId="13" fillId="0" borderId="0"/>
    <xf numFmtId="0" fontId="2" fillId="0" borderId="0"/>
    <xf numFmtId="0" fontId="19" fillId="0" borderId="0"/>
    <xf numFmtId="0" fontId="13" fillId="0" borderId="0">
      <alignment vertical="center"/>
    </xf>
    <xf numFmtId="0" fontId="16" fillId="0" borderId="0"/>
  </cellStyleXfs>
  <cellXfs count="55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4" xfId="22" applyFont="1" applyFill="1" applyBorder="1" applyAlignment="1">
      <alignment horizontal="centerContinuous" vertical="center"/>
    </xf>
    <xf numFmtId="0" fontId="1" fillId="2" borderId="2" xfId="22" applyFont="1" applyFill="1" applyBorder="1" applyAlignment="1">
      <alignment horizontal="centerContinuous" vertical="center"/>
    </xf>
    <xf numFmtId="0" fontId="1" fillId="2" borderId="2" xfId="24" applyFont="1" applyFill="1" applyBorder="1" applyAlignment="1">
      <alignment horizontal="centerContinuous" vertical="center"/>
    </xf>
    <xf numFmtId="0" fontId="1" fillId="2" borderId="5" xfId="24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 vertical="center"/>
    </xf>
    <xf numFmtId="0" fontId="1" fillId="0" borderId="6" xfId="24" applyFont="1" applyBorder="1" applyAlignment="1">
      <alignment vertical="center"/>
    </xf>
    <xf numFmtId="0" fontId="1" fillId="2" borderId="2" xfId="24" applyFont="1" applyFill="1" applyBorder="1" applyAlignment="1">
      <alignment horizontal="centerContinuous"/>
    </xf>
    <xf numFmtId="0" fontId="1" fillId="2" borderId="5" xfId="24" applyFont="1" applyFill="1" applyBorder="1" applyAlignment="1">
      <alignment horizontal="centerContinuous"/>
    </xf>
    <xf numFmtId="0" fontId="1" fillId="2" borderId="4" xfId="22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" vertical="center"/>
    </xf>
    <xf numFmtId="0" fontId="1" fillId="2" borderId="2" xfId="24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left" vertical="center"/>
    </xf>
    <xf numFmtId="49" fontId="0" fillId="0" borderId="0" xfId="0" applyNumberFormat="1" applyFill="1">
      <alignment vertical="center"/>
    </xf>
    <xf numFmtId="0" fontId="1" fillId="0" borderId="0" xfId="0" applyFont="1" applyFill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5" borderId="3" xfId="0" applyFont="1" applyFill="1" applyBorder="1" applyAlignment="1">
      <alignment horizontal="left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5" borderId="3" xfId="0" applyFont="1" applyFill="1" applyBorder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4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49" fontId="17" fillId="0" borderId="0" xfId="23" applyNumberFormat="1" applyFont="1" applyBorder="1"/>
    <xf numFmtId="49" fontId="17" fillId="0" borderId="0" xfId="23" applyNumberFormat="1" applyFont="1"/>
    <xf numFmtId="49" fontId="17" fillId="0" borderId="0" xfId="23" applyNumberFormat="1" applyFont="1" applyBorder="1" applyAlignment="1">
      <alignment horizontal="right"/>
    </xf>
    <xf numFmtId="0" fontId="17" fillId="0" borderId="0" xfId="23" applyNumberFormat="1" applyFont="1" applyBorder="1" applyAlignment="1">
      <alignment horizontal="right"/>
    </xf>
    <xf numFmtId="0" fontId="18" fillId="0" borderId="0" xfId="17" applyFont="1" applyFill="1">
      <alignment vertical="center"/>
    </xf>
    <xf numFmtId="0" fontId="1" fillId="0" borderId="0" xfId="17" applyFill="1">
      <alignment vertical="center"/>
    </xf>
    <xf numFmtId="0" fontId="1" fillId="7" borderId="4" xfId="24" applyFont="1" applyFill="1" applyBorder="1" applyAlignment="1">
      <alignment horizontal="left"/>
    </xf>
    <xf numFmtId="49" fontId="0" fillId="7" borderId="2" xfId="0" applyNumberFormat="1" applyFill="1" applyBorder="1" applyAlignment="1">
      <alignment horizontal="centerContinuous" vertical="center"/>
    </xf>
    <xf numFmtId="0" fontId="1" fillId="7" borderId="4" xfId="24" applyNumberFormat="1" applyFont="1" applyFill="1" applyBorder="1" applyAlignment="1">
      <alignment horizontal="center"/>
    </xf>
    <xf numFmtId="49" fontId="0" fillId="7" borderId="4" xfId="0" applyNumberFormat="1" applyFill="1" applyBorder="1" applyAlignment="1">
      <alignment horizontal="left" vertical="center"/>
    </xf>
    <xf numFmtId="49" fontId="0" fillId="7" borderId="2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vertical="center"/>
    </xf>
    <xf numFmtId="0" fontId="1" fillId="7" borderId="4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horizontal="centerContinuous" vertical="center"/>
    </xf>
    <xf numFmtId="0" fontId="1" fillId="7" borderId="5" xfId="24" applyFont="1" applyFill="1" applyBorder="1" applyAlignment="1">
      <alignment horizontal="centerContinuous" vertical="center"/>
    </xf>
    <xf numFmtId="0" fontId="1" fillId="7" borderId="2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vertical="center"/>
    </xf>
    <xf numFmtId="49" fontId="0" fillId="7" borderId="3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horizontal="centerContinuous" vertical="center"/>
    </xf>
    <xf numFmtId="49" fontId="0" fillId="7" borderId="2" xfId="0" applyNumberFormat="1" applyFill="1" applyBorder="1" applyAlignment="1">
      <alignment horizontal="left" vertical="center"/>
    </xf>
    <xf numFmtId="49" fontId="0" fillId="7" borderId="8" xfId="0" applyNumberFormat="1" applyFill="1" applyBorder="1">
      <alignment vertical="center"/>
    </xf>
    <xf numFmtId="49" fontId="0" fillId="7" borderId="7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49" fontId="0" fillId="7" borderId="10" xfId="0" applyNumberFormat="1" applyFill="1" applyBorder="1">
      <alignment vertical="center"/>
    </xf>
    <xf numFmtId="49" fontId="5" fillId="7" borderId="6" xfId="0" applyNumberFormat="1" applyFont="1" applyFill="1" applyBorder="1">
      <alignment vertical="center"/>
    </xf>
    <xf numFmtId="49" fontId="0" fillId="7" borderId="6" xfId="0" applyNumberFormat="1" applyFill="1" applyBorder="1">
      <alignment vertical="center"/>
    </xf>
    <xf numFmtId="49" fontId="0" fillId="7" borderId="11" xfId="0" applyNumberFormat="1" applyFill="1" applyBorder="1">
      <alignment vertical="center"/>
    </xf>
    <xf numFmtId="49" fontId="0" fillId="7" borderId="4" xfId="0" applyNumberFormat="1" applyFill="1" applyBorder="1">
      <alignment vertical="center"/>
    </xf>
    <xf numFmtId="49" fontId="0" fillId="7" borderId="2" xfId="0" applyNumberFormat="1" applyFill="1" applyBorder="1">
      <alignment vertical="center"/>
    </xf>
    <xf numFmtId="49" fontId="0" fillId="7" borderId="5" xfId="0" applyNumberFormat="1" applyFill="1" applyBorder="1">
      <alignment vertical="center"/>
    </xf>
    <xf numFmtId="49" fontId="0" fillId="7" borderId="4" xfId="0" applyNumberFormat="1" applyFill="1" applyBorder="1" applyAlignment="1">
      <alignment horizontal="centerContinuous" vertical="center"/>
    </xf>
    <xf numFmtId="49" fontId="0" fillId="7" borderId="4" xfId="0" quotePrefix="1" applyNumberFormat="1" applyFill="1" applyBorder="1" applyAlignment="1">
      <alignment horizontal="centerContinuous" vertical="center"/>
    </xf>
    <xf numFmtId="0" fontId="1" fillId="7" borderId="4" xfId="24" applyFont="1" applyFill="1" applyBorder="1" applyAlignment="1">
      <alignment vertical="center"/>
    </xf>
    <xf numFmtId="0" fontId="1" fillId="7" borderId="5" xfId="24" applyFont="1" applyFill="1" applyBorder="1" applyAlignment="1">
      <alignment vertical="center"/>
    </xf>
    <xf numFmtId="0" fontId="1" fillId="7" borderId="10" xfId="24" applyFont="1" applyFill="1" applyBorder="1" applyAlignment="1">
      <alignment vertical="center"/>
    </xf>
    <xf numFmtId="0" fontId="1" fillId="7" borderId="6" xfId="24" applyFont="1" applyFill="1" applyBorder="1" applyAlignment="1">
      <alignment vertical="center"/>
    </xf>
    <xf numFmtId="0" fontId="1" fillId="7" borderId="11" xfId="24" applyFont="1" applyFill="1" applyBorder="1" applyAlignment="1">
      <alignment vertical="center"/>
    </xf>
    <xf numFmtId="0" fontId="1" fillId="7" borderId="10" xfId="24" applyFont="1" applyFill="1" applyBorder="1" applyAlignment="1">
      <alignment horizontal="centerContinuous" wrapText="1"/>
    </xf>
    <xf numFmtId="0" fontId="1" fillId="7" borderId="6" xfId="24" applyFont="1" applyFill="1" applyBorder="1" applyAlignment="1">
      <alignment horizontal="centerContinuous"/>
    </xf>
    <xf numFmtId="0" fontId="1" fillId="7" borderId="11" xfId="24" applyFont="1" applyFill="1" applyBorder="1" applyAlignment="1">
      <alignment horizontal="centerContinuous"/>
    </xf>
    <xf numFmtId="0" fontId="1" fillId="7" borderId="0" xfId="24" applyFont="1" applyFill="1"/>
    <xf numFmtId="0" fontId="1" fillId="7" borderId="0" xfId="24" applyNumberFormat="1" applyFont="1" applyFill="1" applyAlignment="1"/>
    <xf numFmtId="0" fontId="1" fillId="7" borderId="0" xfId="24" applyFont="1" applyFill="1" applyAlignment="1"/>
    <xf numFmtId="49" fontId="0" fillId="7" borderId="0" xfId="0" applyNumberFormat="1" applyFill="1">
      <alignment vertical="center"/>
    </xf>
    <xf numFmtId="0" fontId="1" fillId="7" borderId="4" xfId="24" applyFont="1" applyFill="1" applyBorder="1" applyAlignment="1"/>
    <xf numFmtId="0" fontId="1" fillId="7" borderId="2" xfId="24" applyFont="1" applyFill="1" applyBorder="1"/>
    <xf numFmtId="0" fontId="1" fillId="7" borderId="5" xfId="24" applyFont="1" applyFill="1" applyBorder="1"/>
    <xf numFmtId="0" fontId="1" fillId="7" borderId="2" xfId="24" applyFont="1" applyFill="1" applyBorder="1" applyAlignment="1">
      <alignment horizontal="center"/>
    </xf>
    <xf numFmtId="176" fontId="1" fillId="7" borderId="2" xfId="15" applyNumberFormat="1" applyFont="1" applyFill="1" applyBorder="1" applyAlignment="1">
      <alignment horizontal="right"/>
    </xf>
    <xf numFmtId="0" fontId="1" fillId="7" borderId="4" xfId="24" applyFont="1" applyFill="1" applyBorder="1"/>
    <xf numFmtId="0" fontId="1" fillId="7" borderId="2" xfId="24" applyNumberFormat="1" applyFont="1" applyFill="1" applyBorder="1" applyAlignment="1"/>
    <xf numFmtId="0" fontId="1" fillId="7" borderId="2" xfId="24" applyFont="1" applyFill="1" applyBorder="1" applyAlignment="1"/>
    <xf numFmtId="0" fontId="1" fillId="7" borderId="3" xfId="24" applyFont="1" applyFill="1" applyBorder="1" applyAlignment="1">
      <alignment horizontal="center"/>
    </xf>
    <xf numFmtId="0" fontId="1" fillId="7" borderId="2" xfId="24" applyFont="1" applyFill="1" applyBorder="1" applyAlignment="1">
      <alignment horizontal="centerContinuous"/>
    </xf>
    <xf numFmtId="0" fontId="1" fillId="7" borderId="5" xfId="24" applyFont="1" applyFill="1" applyBorder="1" applyAlignment="1">
      <alignment horizontal="centerContinuous"/>
    </xf>
    <xf numFmtId="0" fontId="1" fillId="7" borderId="5" xfId="24" applyNumberFormat="1" applyFont="1" applyFill="1" applyBorder="1" applyAlignment="1"/>
    <xf numFmtId="0" fontId="1" fillId="7" borderId="2" xfId="24" applyFont="1" applyFill="1" applyBorder="1" applyAlignment="1">
      <alignment horizontal="left"/>
    </xf>
    <xf numFmtId="49" fontId="0" fillId="7" borderId="3" xfId="0" applyNumberFormat="1" applyFill="1" applyBorder="1" applyAlignment="1">
      <alignment horizontal="centerContinuous" vertical="center"/>
    </xf>
    <xf numFmtId="49" fontId="1" fillId="0" borderId="0" xfId="21" applyNumberFormat="1">
      <alignment vertical="center"/>
    </xf>
    <xf numFmtId="0" fontId="1" fillId="0" borderId="5" xfId="24" applyFont="1" applyBorder="1"/>
    <xf numFmtId="49" fontId="0" fillId="7" borderId="3" xfId="0" applyNumberFormat="1" applyFill="1" applyBorder="1" applyAlignment="1">
      <alignment horizontal="center" vertical="center"/>
    </xf>
    <xf numFmtId="49" fontId="17" fillId="7" borderId="0" xfId="20" applyNumberFormat="1" applyFont="1" applyFill="1" applyBorder="1" applyAlignment="1">
      <alignment horizontal="left" vertical="center"/>
    </xf>
    <xf numFmtId="49" fontId="20" fillId="7" borderId="0" xfId="20" applyNumberFormat="1" applyFont="1" applyFill="1" applyBorder="1" applyAlignment="1">
      <alignment horizontal="left" vertical="center"/>
    </xf>
    <xf numFmtId="49" fontId="17" fillId="7" borderId="0" xfId="20" applyNumberFormat="1" applyFont="1" applyFill="1" applyBorder="1" applyAlignment="1"/>
    <xf numFmtId="49" fontId="17" fillId="0" borderId="0" xfId="20" applyNumberFormat="1" applyFont="1" applyFill="1" applyBorder="1" applyAlignment="1"/>
    <xf numFmtId="49" fontId="17" fillId="0" borderId="0" xfId="20" applyNumberFormat="1" applyFont="1" applyAlignment="1"/>
    <xf numFmtId="49" fontId="17" fillId="7" borderId="0" xfId="23" applyNumberFormat="1" applyFont="1" applyFill="1" applyBorder="1" applyAlignment="1">
      <alignment horizontal="centerContinuous"/>
    </xf>
    <xf numFmtId="49" fontId="17" fillId="0" borderId="0" xfId="23" applyNumberFormat="1" applyFont="1" applyFill="1" applyBorder="1" applyAlignment="1">
      <alignment horizontal="centerContinuous"/>
    </xf>
    <xf numFmtId="49" fontId="17" fillId="0" borderId="0" xfId="23" applyNumberFormat="1" applyFont="1" applyAlignment="1"/>
    <xf numFmtId="49" fontId="17" fillId="7" borderId="0" xfId="23" applyNumberFormat="1" applyFont="1" applyFill="1" applyBorder="1"/>
    <xf numFmtId="49" fontId="17" fillId="0" borderId="0" xfId="23" applyNumberFormat="1" applyFont="1" applyFill="1" applyBorder="1"/>
    <xf numFmtId="49" fontId="13" fillId="7" borderId="0" xfId="23" applyNumberFormat="1" applyFont="1" applyFill="1" applyBorder="1"/>
    <xf numFmtId="49" fontId="17" fillId="7" borderId="0" xfId="23" applyNumberFormat="1" applyFont="1" applyFill="1"/>
    <xf numFmtId="0" fontId="19" fillId="7" borderId="0" xfId="25" applyFill="1"/>
    <xf numFmtId="49" fontId="1" fillId="7" borderId="8" xfId="18" applyNumberFormat="1" applyFont="1" applyFill="1" applyBorder="1">
      <alignment vertical="center"/>
    </xf>
    <xf numFmtId="49" fontId="1" fillId="7" borderId="7" xfId="18" applyNumberFormat="1" applyFont="1" applyFill="1" applyBorder="1">
      <alignment vertical="center"/>
    </xf>
    <xf numFmtId="49" fontId="1" fillId="7" borderId="9" xfId="18" applyNumberFormat="1" applyFont="1" applyFill="1" applyBorder="1">
      <alignment vertical="center"/>
    </xf>
    <xf numFmtId="0" fontId="1" fillId="0" borderId="0" xfId="18" applyFont="1" applyFill="1">
      <alignment vertical="center"/>
    </xf>
    <xf numFmtId="49" fontId="1" fillId="7" borderId="10" xfId="18" applyNumberFormat="1" applyFont="1" applyFill="1" applyBorder="1">
      <alignment vertical="center"/>
    </xf>
    <xf numFmtId="49" fontId="5" fillId="7" borderId="6" xfId="26" applyNumberFormat="1" applyFont="1" applyFill="1" applyBorder="1" applyAlignment="1">
      <alignment vertical="center"/>
    </xf>
    <xf numFmtId="49" fontId="1" fillId="7" borderId="6" xfId="18" applyNumberFormat="1" applyFont="1" applyFill="1" applyBorder="1">
      <alignment vertical="center"/>
    </xf>
    <xf numFmtId="49" fontId="1" fillId="7" borderId="11" xfId="18" applyNumberFormat="1" applyFont="1" applyFill="1" applyBorder="1">
      <alignment vertical="center"/>
    </xf>
    <xf numFmtId="49" fontId="5" fillId="7" borderId="6" xfId="18" applyNumberFormat="1" applyFont="1" applyFill="1" applyBorder="1">
      <alignment vertical="center"/>
    </xf>
    <xf numFmtId="49" fontId="1" fillId="7" borderId="4" xfId="18" applyNumberFormat="1" applyFont="1" applyFill="1" applyBorder="1">
      <alignment vertical="center"/>
    </xf>
    <xf numFmtId="49" fontId="1" fillId="7" borderId="2" xfId="18" applyNumberFormat="1" applyFont="1" applyFill="1" applyBorder="1">
      <alignment vertical="center"/>
    </xf>
    <xf numFmtId="49" fontId="1" fillId="7" borderId="5" xfId="18" applyNumberFormat="1" applyFont="1" applyFill="1" applyBorder="1">
      <alignment vertical="center"/>
    </xf>
    <xf numFmtId="49" fontId="1" fillId="7" borderId="4" xfId="18" applyNumberFormat="1" applyFont="1" applyFill="1" applyBorder="1" applyAlignment="1">
      <alignment horizontal="centerContinuous" vertical="center"/>
    </xf>
    <xf numFmtId="49" fontId="1" fillId="7" borderId="2" xfId="18" applyNumberFormat="1" applyFont="1" applyFill="1" applyBorder="1" applyAlignment="1">
      <alignment horizontal="centerContinuous" vertical="center"/>
    </xf>
    <xf numFmtId="49" fontId="1" fillId="7" borderId="5" xfId="18" applyNumberFormat="1" applyFont="1" applyFill="1" applyBorder="1" applyAlignment="1">
      <alignment horizontal="centerContinuous" vertical="center"/>
    </xf>
    <xf numFmtId="0" fontId="1" fillId="0" borderId="7" xfId="18" applyFont="1" applyFill="1" applyBorder="1">
      <alignment vertical="center"/>
    </xf>
    <xf numFmtId="0" fontId="5" fillId="0" borderId="0" xfId="26" applyFont="1" applyBorder="1">
      <alignment vertical="center"/>
    </xf>
    <xf numFmtId="0" fontId="5" fillId="0" borderId="0" xfId="18" applyFont="1" applyFill="1" applyBorder="1">
      <alignment vertical="center"/>
    </xf>
    <xf numFmtId="0" fontId="1" fillId="0" borderId="0" xfId="18" applyFont="1" applyFill="1" applyBorder="1">
      <alignment vertical="center"/>
    </xf>
    <xf numFmtId="0" fontId="1" fillId="7" borderId="5" xfId="24" applyFont="1" applyFill="1" applyBorder="1" applyAlignment="1"/>
    <xf numFmtId="0" fontId="1" fillId="0" borderId="4" xfId="24" applyFont="1" applyBorder="1" applyAlignment="1">
      <alignment horizontal="left"/>
    </xf>
    <xf numFmtId="0" fontId="1" fillId="0" borderId="2" xfId="24" applyFont="1" applyBorder="1" applyAlignment="1">
      <alignment horizontal="left"/>
    </xf>
    <xf numFmtId="0" fontId="0" fillId="0" borderId="4" xfId="24" applyFont="1" applyBorder="1" applyAlignment="1">
      <alignment horizontal="left"/>
    </xf>
    <xf numFmtId="0" fontId="8" fillId="2" borderId="4" xfId="26" applyFont="1" applyFill="1" applyBorder="1">
      <alignment vertical="center"/>
    </xf>
    <xf numFmtId="0" fontId="8" fillId="2" borderId="2" xfId="26" applyFont="1" applyFill="1" applyBorder="1">
      <alignment vertical="center"/>
    </xf>
    <xf numFmtId="0" fontId="8" fillId="0" borderId="4" xfId="26" applyFont="1" applyBorder="1">
      <alignment vertical="center"/>
    </xf>
    <xf numFmtId="0" fontId="8" fillId="0" borderId="2" xfId="26" applyFont="1" applyBorder="1">
      <alignment vertical="center"/>
    </xf>
    <xf numFmtId="0" fontId="22" fillId="2" borderId="4" xfId="26" applyFont="1" applyFill="1" applyBorder="1">
      <alignment vertical="center"/>
    </xf>
    <xf numFmtId="0" fontId="22" fillId="2" borderId="2" xfId="26" applyFont="1" applyFill="1" applyBorder="1">
      <alignment vertical="center"/>
    </xf>
    <xf numFmtId="0" fontId="22" fillId="2" borderId="5" xfId="26" applyFont="1" applyFill="1" applyBorder="1">
      <alignment vertical="center"/>
    </xf>
    <xf numFmtId="0" fontId="22" fillId="0" borderId="4" xfId="26" applyFont="1" applyBorder="1">
      <alignment vertical="center"/>
    </xf>
    <xf numFmtId="0" fontId="22" fillId="0" borderId="2" xfId="26" applyFont="1" applyBorder="1">
      <alignment vertical="center"/>
    </xf>
    <xf numFmtId="0" fontId="22" fillId="0" borderId="5" xfId="26" applyFont="1" applyBorder="1">
      <alignment vertical="center"/>
    </xf>
    <xf numFmtId="0" fontId="22" fillId="7" borderId="4" xfId="24" applyNumberFormat="1" applyFont="1" applyFill="1" applyBorder="1" applyAlignment="1">
      <alignment horizontal="center"/>
    </xf>
    <xf numFmtId="49" fontId="22" fillId="7" borderId="4" xfId="0" applyNumberFormat="1" applyFont="1" applyFill="1" applyBorder="1" applyAlignment="1">
      <alignment horizontal="left" vertical="center"/>
    </xf>
    <xf numFmtId="49" fontId="22" fillId="7" borderId="2" xfId="0" applyNumberFormat="1" applyFont="1" applyFill="1" applyBorder="1" applyAlignment="1">
      <alignment vertical="center"/>
    </xf>
    <xf numFmtId="49" fontId="22" fillId="7" borderId="5" xfId="0" applyNumberFormat="1" applyFont="1" applyFill="1" applyBorder="1" applyAlignment="1">
      <alignment vertical="center"/>
    </xf>
    <xf numFmtId="0" fontId="22" fillId="7" borderId="4" xfId="24" applyFont="1" applyFill="1" applyBorder="1" applyAlignment="1">
      <alignment horizontal="left" vertical="center"/>
    </xf>
    <xf numFmtId="0" fontId="22" fillId="7" borderId="2" xfId="24" applyFont="1" applyFill="1" applyBorder="1" applyAlignment="1">
      <alignment horizontal="centerContinuous" vertical="center"/>
    </xf>
    <xf numFmtId="0" fontId="22" fillId="7" borderId="5" xfId="24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vertical="center"/>
    </xf>
    <xf numFmtId="49" fontId="22" fillId="7" borderId="2" xfId="0" applyNumberFormat="1" applyFont="1" applyFill="1" applyBorder="1" applyAlignment="1">
      <alignment horizontal="centerContinuous" vertical="center"/>
    </xf>
    <xf numFmtId="49" fontId="22" fillId="7" borderId="5" xfId="0" applyNumberFormat="1" applyFont="1" applyFill="1" applyBorder="1" applyAlignment="1">
      <alignment horizontal="centerContinuous" vertical="center"/>
    </xf>
    <xf numFmtId="49" fontId="22" fillId="7" borderId="2" xfId="0" applyNumberFormat="1" applyFont="1" applyFill="1" applyBorder="1" applyAlignment="1">
      <alignment horizontal="left" vertical="center"/>
    </xf>
    <xf numFmtId="0" fontId="22" fillId="7" borderId="4" xfId="24" applyFont="1" applyFill="1" applyBorder="1" applyAlignment="1">
      <alignment horizontal="centerContinuous" vertical="center"/>
    </xf>
    <xf numFmtId="0" fontId="22" fillId="7" borderId="4" xfId="24" applyFont="1" applyFill="1" applyBorder="1" applyAlignment="1">
      <alignment horizontal="left"/>
    </xf>
    <xf numFmtId="49" fontId="22" fillId="7" borderId="3" xfId="0" applyNumberFormat="1" applyFont="1" applyFill="1" applyBorder="1" applyAlignment="1">
      <alignment horizontal="center" vertical="center"/>
    </xf>
    <xf numFmtId="0" fontId="22" fillId="7" borderId="2" xfId="24" applyFont="1" applyFill="1" applyBorder="1" applyAlignment="1"/>
    <xf numFmtId="0" fontId="22" fillId="7" borderId="5" xfId="24" applyFont="1" applyFill="1" applyBorder="1" applyAlignment="1"/>
    <xf numFmtId="0" fontId="22" fillId="7" borderId="3" xfId="24" applyFont="1" applyFill="1" applyBorder="1" applyAlignment="1">
      <alignment horizontal="center"/>
    </xf>
    <xf numFmtId="0" fontId="22" fillId="7" borderId="2" xfId="24" applyFont="1" applyFill="1" applyBorder="1" applyAlignment="1">
      <alignment horizontal="centerContinuous"/>
    </xf>
    <xf numFmtId="0" fontId="22" fillId="7" borderId="5" xfId="24" applyFont="1" applyFill="1" applyBorder="1" applyAlignment="1">
      <alignment horizontal="centerContinuous"/>
    </xf>
    <xf numFmtId="0" fontId="22" fillId="7" borderId="2" xfId="24" applyFont="1" applyFill="1" applyBorder="1" applyAlignment="1">
      <alignment horizontal="left"/>
    </xf>
    <xf numFmtId="0" fontId="22" fillId="7" borderId="2" xfId="24" applyNumberFormat="1" applyFont="1" applyFill="1" applyBorder="1" applyAlignment="1"/>
    <xf numFmtId="0" fontId="22" fillId="7" borderId="5" xfId="24" applyNumberFormat="1" applyFont="1" applyFill="1" applyBorder="1" applyAlignment="1"/>
    <xf numFmtId="0" fontId="22" fillId="0" borderId="4" xfId="24" applyFont="1" applyBorder="1" applyAlignment="1">
      <alignment horizontal="left" vertical="center"/>
    </xf>
    <xf numFmtId="0" fontId="22" fillId="7" borderId="2" xfId="24" applyFont="1" applyFill="1" applyBorder="1"/>
    <xf numFmtId="0" fontId="22" fillId="7" borderId="5" xfId="24" applyFont="1" applyFill="1" applyBorder="1"/>
    <xf numFmtId="49" fontId="22" fillId="0" borderId="4" xfId="0" applyNumberFormat="1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right" vertical="center"/>
    </xf>
    <xf numFmtId="49" fontId="1" fillId="0" borderId="8" xfId="19" applyNumberFormat="1" applyBorder="1" applyAlignment="1">
      <alignment vertical="center"/>
    </xf>
    <xf numFmtId="49" fontId="1" fillId="0" borderId="7" xfId="19" applyNumberFormat="1" applyBorder="1" applyAlignment="1">
      <alignment vertical="center"/>
    </xf>
    <xf numFmtId="49" fontId="1" fillId="0" borderId="7" xfId="19" applyNumberFormat="1" applyBorder="1" applyAlignment="1">
      <alignment horizontal="center" vertical="center"/>
    </xf>
    <xf numFmtId="49" fontId="1" fillId="0" borderId="7" xfId="19" applyNumberFormat="1" applyBorder="1" applyAlignment="1">
      <alignment horizontal="right" vertical="center"/>
    </xf>
    <xf numFmtId="49" fontId="1" fillId="0" borderId="9" xfId="19" applyNumberFormat="1" applyBorder="1" applyAlignment="1">
      <alignment vertical="center"/>
    </xf>
    <xf numFmtId="0" fontId="1" fillId="0" borderId="0" xfId="19"/>
    <xf numFmtId="49" fontId="1" fillId="0" borderId="10" xfId="19" applyNumberFormat="1" applyBorder="1" applyAlignment="1">
      <alignment vertical="center"/>
    </xf>
    <xf numFmtId="49" fontId="5" fillId="0" borderId="6" xfId="19" applyNumberFormat="1" applyFont="1" applyBorder="1" applyAlignment="1">
      <alignment vertical="center"/>
    </xf>
    <xf numFmtId="49" fontId="1" fillId="0" borderId="6" xfId="19" applyNumberFormat="1" applyBorder="1" applyAlignment="1">
      <alignment vertical="center"/>
    </xf>
    <xf numFmtId="49" fontId="1" fillId="0" borderId="6" xfId="19" applyNumberFormat="1" applyBorder="1" applyAlignment="1">
      <alignment horizontal="center" vertical="center"/>
    </xf>
    <xf numFmtId="49" fontId="1" fillId="0" borderId="6" xfId="19" applyNumberFormat="1" applyBorder="1" applyAlignment="1">
      <alignment horizontal="right" vertical="center"/>
    </xf>
    <xf numFmtId="49" fontId="1" fillId="0" borderId="11" xfId="19" applyNumberFormat="1" applyBorder="1" applyAlignment="1">
      <alignment vertical="center"/>
    </xf>
    <xf numFmtId="0" fontId="1" fillId="0" borderId="9" xfId="19" applyBorder="1"/>
    <xf numFmtId="49" fontId="1" fillId="0" borderId="2" xfId="19" applyNumberFormat="1" applyBorder="1" applyAlignment="1">
      <alignment horizontal="right" vertical="center"/>
    </xf>
    <xf numFmtId="49" fontId="1" fillId="0" borderId="2" xfId="19" applyNumberFormat="1" applyBorder="1" applyAlignment="1">
      <alignment vertical="center"/>
    </xf>
    <xf numFmtId="49" fontId="1" fillId="0" borderId="5" xfId="19" applyNumberFormat="1" applyBorder="1" applyAlignment="1">
      <alignment vertical="center"/>
    </xf>
    <xf numFmtId="49" fontId="1" fillId="0" borderId="4" xfId="19" applyNumberFormat="1" applyBorder="1" applyAlignment="1">
      <alignment vertical="center"/>
    </xf>
    <xf numFmtId="49" fontId="1" fillId="0" borderId="2" xfId="19" applyNumberFormat="1" applyFont="1" applyBorder="1" applyAlignment="1">
      <alignment vertical="center"/>
    </xf>
    <xf numFmtId="49" fontId="1" fillId="0" borderId="2" xfId="19" applyNumberFormat="1" applyBorder="1" applyAlignment="1">
      <alignment horizontal="centerContinuous" vertical="center"/>
    </xf>
    <xf numFmtId="0" fontId="1" fillId="0" borderId="5" xfId="19" applyBorder="1"/>
    <xf numFmtId="0" fontId="1" fillId="0" borderId="2" xfId="19" applyBorder="1"/>
    <xf numFmtId="49" fontId="1" fillId="0" borderId="2" xfId="19" applyNumberFormat="1" applyFont="1" applyBorder="1" applyAlignment="1">
      <alignment horizontal="centerContinuous" vertical="center"/>
    </xf>
    <xf numFmtId="49" fontId="1" fillId="0" borderId="5" xfId="19" applyNumberFormat="1" applyBorder="1" applyAlignment="1">
      <alignment horizontal="centerContinuous" vertical="center"/>
    </xf>
    <xf numFmtId="49" fontId="1" fillId="0" borderId="10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center" vertical="center"/>
    </xf>
    <xf numFmtId="0" fontId="1" fillId="0" borderId="11" xfId="19" applyBorder="1"/>
    <xf numFmtId="49" fontId="1" fillId="0" borderId="3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right" vertical="center"/>
    </xf>
    <xf numFmtId="49" fontId="1" fillId="0" borderId="2" xfId="19" applyNumberFormat="1" applyFill="1" applyBorder="1" applyAlignment="1">
      <alignment vertical="center"/>
    </xf>
    <xf numFmtId="49" fontId="1" fillId="0" borderId="5" xfId="19" applyNumberFormat="1" applyFill="1" applyBorder="1" applyAlignment="1">
      <alignment vertical="center"/>
    </xf>
    <xf numFmtId="49" fontId="1" fillId="0" borderId="4" xfId="19" applyNumberFormat="1" applyFill="1" applyBorder="1" applyAlignment="1">
      <alignment vertical="center"/>
    </xf>
    <xf numFmtId="49" fontId="1" fillId="0" borderId="2" xfId="19" quotePrefix="1" applyNumberFormat="1" applyFill="1" applyBorder="1" applyAlignment="1">
      <alignment vertical="center"/>
    </xf>
    <xf numFmtId="49" fontId="1" fillId="0" borderId="2" xfId="19" quotePrefix="1" applyNumberFormat="1" applyBorder="1" applyAlignment="1">
      <alignment horizontal="centerContinuous" vertical="center"/>
    </xf>
    <xf numFmtId="0" fontId="1" fillId="0" borderId="3" xfId="24" applyFont="1" applyBorder="1" applyAlignment="1">
      <alignment horizontal="center"/>
    </xf>
    <xf numFmtId="49" fontId="0" fillId="0" borderId="4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Continuous" vertical="center"/>
    </xf>
    <xf numFmtId="0" fontId="1" fillId="0" borderId="4" xfId="24" applyFont="1" applyFill="1" applyBorder="1" applyAlignment="1">
      <alignment horizontal="left"/>
    </xf>
    <xf numFmtId="0" fontId="1" fillId="0" borderId="3" xfId="24" applyFont="1" applyFill="1" applyBorder="1" applyAlignment="1">
      <alignment horizontal="center"/>
    </xf>
    <xf numFmtId="49" fontId="0" fillId="7" borderId="4" xfId="0" applyNumberFormat="1" applyFont="1" applyFill="1" applyBorder="1" applyAlignment="1">
      <alignment horizontal="left" vertical="center"/>
    </xf>
    <xf numFmtId="49" fontId="22" fillId="0" borderId="0" xfId="0" applyNumberFormat="1" applyFont="1">
      <alignment vertical="center"/>
    </xf>
    <xf numFmtId="49" fontId="22" fillId="0" borderId="4" xfId="0" applyNumberFormat="1" applyFont="1" applyBorder="1" applyAlignment="1">
      <alignment horizontal="left" vertical="center"/>
    </xf>
    <xf numFmtId="0" fontId="22" fillId="0" borderId="4" xfId="24" applyFont="1" applyBorder="1" applyAlignment="1">
      <alignment horizontal="left"/>
    </xf>
    <xf numFmtId="49" fontId="0" fillId="0" borderId="4" xfId="0" applyNumberFormat="1" applyFont="1" applyBorder="1" applyAlignment="1">
      <alignment horizontal="left" vertical="center"/>
    </xf>
    <xf numFmtId="0" fontId="22" fillId="0" borderId="4" xfId="24" applyFont="1" applyFill="1" applyBorder="1" applyAlignment="1">
      <alignment horizontal="left"/>
    </xf>
    <xf numFmtId="0" fontId="22" fillId="0" borderId="4" xfId="0" applyFont="1" applyFill="1" applyBorder="1">
      <alignment vertical="center"/>
    </xf>
    <xf numFmtId="0" fontId="22" fillId="0" borderId="4" xfId="24" applyFont="1" applyFill="1" applyBorder="1" applyAlignment="1">
      <alignment horizontal="left" vertical="center"/>
    </xf>
    <xf numFmtId="0" fontId="22" fillId="0" borderId="4" xfId="0" applyFont="1" applyBorder="1">
      <alignment vertical="center"/>
    </xf>
    <xf numFmtId="0" fontId="0" fillId="7" borderId="4" xfId="24" applyFont="1" applyFill="1" applyBorder="1" applyAlignment="1">
      <alignment horizontal="left"/>
    </xf>
    <xf numFmtId="0" fontId="0" fillId="7" borderId="4" xfId="24" applyFont="1" applyFill="1" applyBorder="1" applyAlignment="1">
      <alignment vertical="center"/>
    </xf>
    <xf numFmtId="0" fontId="22" fillId="0" borderId="2" xfId="18" applyFont="1" applyFill="1" applyBorder="1">
      <alignment vertical="center"/>
    </xf>
    <xf numFmtId="0" fontId="22" fillId="0" borderId="5" xfId="18" applyFont="1" applyFill="1" applyBorder="1">
      <alignment vertical="center"/>
    </xf>
    <xf numFmtId="0" fontId="22" fillId="7" borderId="4" xfId="24" applyFont="1" applyFill="1" applyBorder="1" applyAlignment="1">
      <alignment vertical="center"/>
    </xf>
    <xf numFmtId="0" fontId="0" fillId="0" borderId="4" xfId="18" applyFont="1" applyFill="1" applyBorder="1">
      <alignment vertical="center"/>
    </xf>
    <xf numFmtId="0" fontId="22" fillId="0" borderId="4" xfId="18" applyFont="1" applyFill="1" applyBorder="1">
      <alignment vertical="center"/>
    </xf>
    <xf numFmtId="49" fontId="0" fillId="7" borderId="2" xfId="0" applyNumberFormat="1" applyFont="1" applyFill="1" applyBorder="1" applyAlignment="1">
      <alignment vertical="center"/>
    </xf>
    <xf numFmtId="49" fontId="0" fillId="7" borderId="2" xfId="0" applyNumberFormat="1" applyFont="1" applyFill="1" applyBorder="1" applyAlignment="1">
      <alignment horizontal="left" vertical="center"/>
    </xf>
    <xf numFmtId="49" fontId="22" fillId="0" borderId="0" xfId="21" applyNumberFormat="1" applyFont="1" applyAlignment="1">
      <alignment vertical="center"/>
    </xf>
    <xf numFmtId="0" fontId="1" fillId="2" borderId="4" xfId="24" applyFont="1" applyFill="1" applyBorder="1" applyAlignment="1">
      <alignment horizontal="center" vertical="center"/>
    </xf>
    <xf numFmtId="49" fontId="22" fillId="0" borderId="0" xfId="0" applyNumberFormat="1" applyFont="1" applyFill="1">
      <alignment vertical="center"/>
    </xf>
    <xf numFmtId="49" fontId="1" fillId="0" borderId="0" xfId="21" applyNumberFormat="1" applyFill="1">
      <alignment vertical="center"/>
    </xf>
    <xf numFmtId="0" fontId="22" fillId="7" borderId="10" xfId="24" applyFont="1" applyFill="1" applyBorder="1" applyAlignment="1">
      <alignment vertical="center"/>
    </xf>
    <xf numFmtId="0" fontId="8" fillId="0" borderId="4" xfId="18" applyFont="1" applyFill="1" applyBorder="1">
      <alignment vertical="center"/>
    </xf>
    <xf numFmtId="49" fontId="8" fillId="7" borderId="2" xfId="0" applyNumberFormat="1" applyFont="1" applyFill="1" applyBorder="1" applyAlignment="1">
      <alignment horizontal="left" vertical="center"/>
    </xf>
    <xf numFmtId="49" fontId="8" fillId="7" borderId="4" xfId="0" applyNumberFormat="1" applyFont="1" applyFill="1" applyBorder="1" applyAlignment="1">
      <alignment horizontal="left" vertical="center"/>
    </xf>
    <xf numFmtId="0" fontId="8" fillId="7" borderId="2" xfId="24" applyFont="1" applyFill="1" applyBorder="1" applyAlignment="1"/>
    <xf numFmtId="49" fontId="8" fillId="7" borderId="4" xfId="0" applyNumberFormat="1" applyFont="1" applyFill="1" applyBorder="1" applyAlignment="1">
      <alignment horizontal="centerContinuous" vertical="top" shrinkToFit="1"/>
    </xf>
    <xf numFmtId="49" fontId="8" fillId="7" borderId="2" xfId="0" applyNumberFormat="1" applyFont="1" applyFill="1" applyBorder="1" applyAlignment="1">
      <alignment horizontal="centerContinuous" vertical="top" shrinkToFit="1"/>
    </xf>
    <xf numFmtId="49" fontId="8" fillId="7" borderId="5" xfId="0" applyNumberFormat="1" applyFont="1" applyFill="1" applyBorder="1" applyAlignment="1">
      <alignment horizontal="centerContinuous" vertical="top" shrinkToFit="1"/>
    </xf>
    <xf numFmtId="49" fontId="0" fillId="7" borderId="2" xfId="0" applyNumberFormat="1" applyFont="1" applyFill="1" applyBorder="1" applyAlignment="1">
      <alignment horizontal="centerContinuous" vertical="center" shrinkToFit="1"/>
    </xf>
    <xf numFmtId="49" fontId="0" fillId="7" borderId="5" xfId="0" applyNumberFormat="1" applyFont="1" applyFill="1" applyBorder="1" applyAlignment="1">
      <alignment horizontal="centerContinuous" vertical="center" shrinkToFit="1"/>
    </xf>
    <xf numFmtId="49" fontId="0" fillId="7" borderId="2" xfId="0" applyNumberFormat="1" applyFill="1" applyBorder="1" applyAlignment="1">
      <alignment horizontal="centerContinuous" vertical="center" shrinkToFit="1"/>
    </xf>
    <xf numFmtId="49" fontId="8" fillId="7" borderId="2" xfId="0" applyNumberFormat="1" applyFont="1" applyFill="1" applyBorder="1" applyAlignment="1">
      <alignment horizontal="centerContinuous" vertical="center" shrinkToFit="1"/>
    </xf>
    <xf numFmtId="49" fontId="22" fillId="7" borderId="2" xfId="0" applyNumberFormat="1" applyFont="1" applyFill="1" applyBorder="1" applyAlignment="1">
      <alignment horizontal="centerContinuous" vertical="center" shrinkToFit="1"/>
    </xf>
    <xf numFmtId="49" fontId="22" fillId="7" borderId="5" xfId="0" applyNumberFormat="1" applyFont="1" applyFill="1" applyBorder="1" applyAlignment="1">
      <alignment horizontal="centerContinuous" vertical="center" shrinkToFit="1"/>
    </xf>
    <xf numFmtId="49" fontId="1" fillId="7" borderId="7" xfId="0" applyNumberFormat="1" applyFont="1" applyFill="1" applyBorder="1">
      <alignment vertical="center"/>
    </xf>
    <xf numFmtId="49" fontId="23" fillId="7" borderId="7" xfId="0" applyNumberFormat="1" applyFont="1" applyFill="1" applyBorder="1">
      <alignment vertical="center"/>
    </xf>
    <xf numFmtId="0" fontId="23" fillId="7" borderId="0" xfId="24" applyFont="1" applyFill="1"/>
    <xf numFmtId="0" fontId="23" fillId="2" borderId="4" xfId="24" applyFont="1" applyFill="1" applyBorder="1" applyAlignment="1">
      <alignment vertical="center"/>
    </xf>
    <xf numFmtId="49" fontId="23" fillId="0" borderId="0" xfId="21" applyNumberFormat="1" applyFont="1" applyAlignment="1">
      <alignment vertical="center"/>
    </xf>
    <xf numFmtId="49" fontId="0" fillId="7" borderId="2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center" shrinkToFit="1"/>
    </xf>
    <xf numFmtId="0" fontId="1" fillId="7" borderId="2" xfId="24" applyFont="1" applyFill="1" applyBorder="1" applyAlignment="1">
      <alignment horizontal="centerContinuous" vertical="top" shrinkToFit="1"/>
    </xf>
    <xf numFmtId="0" fontId="1" fillId="7" borderId="5" xfId="24" applyFont="1" applyFill="1" applyBorder="1" applyAlignment="1">
      <alignment horizontal="centerContinuous" vertical="top" shrinkToFit="1"/>
    </xf>
    <xf numFmtId="0" fontId="22" fillId="7" borderId="4" xfId="24" applyFont="1" applyFill="1" applyBorder="1" applyAlignment="1"/>
    <xf numFmtId="0" fontId="23" fillId="8" borderId="4" xfId="24" applyNumberFormat="1" applyFont="1" applyFill="1" applyBorder="1" applyAlignment="1"/>
    <xf numFmtId="0" fontId="0" fillId="7" borderId="2" xfId="24" applyFont="1" applyFill="1" applyBorder="1" applyAlignment="1">
      <alignment horizontal="left"/>
    </xf>
    <xf numFmtId="0" fontId="8" fillId="7" borderId="4" xfId="24" applyFont="1" applyFill="1" applyBorder="1" applyAlignment="1">
      <alignment vertical="center"/>
    </xf>
    <xf numFmtId="0" fontId="23" fillId="7" borderId="4" xfId="24" applyNumberFormat="1" applyFont="1" applyFill="1" applyBorder="1" applyAlignment="1"/>
    <xf numFmtId="0" fontId="22" fillId="7" borderId="4" xfId="26" applyFont="1" applyFill="1" applyBorder="1">
      <alignment vertical="center"/>
    </xf>
    <xf numFmtId="0" fontId="0" fillId="7" borderId="4" xfId="18" applyFont="1" applyFill="1" applyBorder="1">
      <alignment vertical="center"/>
    </xf>
    <xf numFmtId="0" fontId="22" fillId="7" borderId="2" xfId="18" applyFont="1" applyFill="1" applyBorder="1">
      <alignment vertical="center"/>
    </xf>
    <xf numFmtId="0" fontId="22" fillId="7" borderId="5" xfId="18" applyFont="1" applyFill="1" applyBorder="1">
      <alignment vertical="center"/>
    </xf>
    <xf numFmtId="0" fontId="8" fillId="7" borderId="2" xfId="26" applyFont="1" applyFill="1" applyBorder="1">
      <alignment vertical="center"/>
    </xf>
    <xf numFmtId="0" fontId="8" fillId="7" borderId="4" xfId="18" applyFont="1" applyFill="1" applyBorder="1">
      <alignment vertical="center"/>
    </xf>
    <xf numFmtId="49" fontId="5" fillId="0" borderId="6" xfId="19" applyNumberFormat="1" applyFont="1" applyFill="1" applyBorder="1" applyAlignment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1" fillId="7" borderId="4" xfId="24" applyFont="1" applyFill="1" applyBorder="1" applyAlignment="1">
      <alignment horizontal="centerContinuous"/>
    </xf>
    <xf numFmtId="0" fontId="1" fillId="9" borderId="4" xfId="24" applyNumberFormat="1" applyFont="1" applyFill="1" applyBorder="1" applyAlignment="1">
      <alignment horizontal="center"/>
    </xf>
    <xf numFmtId="49" fontId="0" fillId="9" borderId="4" xfId="0" applyNumberFormat="1" applyFill="1" applyBorder="1" applyAlignment="1">
      <alignment horizontal="left" vertical="center"/>
    </xf>
    <xf numFmtId="49" fontId="0" fillId="9" borderId="2" xfId="0" applyNumberFormat="1" applyFill="1" applyBorder="1" applyAlignment="1">
      <alignment vertical="center"/>
    </xf>
    <xf numFmtId="49" fontId="0" fillId="9" borderId="5" xfId="0" applyNumberFormat="1" applyFill="1" applyBorder="1" applyAlignment="1">
      <alignment vertical="center"/>
    </xf>
    <xf numFmtId="0" fontId="1" fillId="9" borderId="4" xfId="24" applyFont="1" applyFill="1" applyBorder="1" applyAlignment="1">
      <alignment horizontal="left"/>
    </xf>
    <xf numFmtId="0" fontId="1" fillId="9" borderId="2" xfId="24" applyFont="1" applyFill="1" applyBorder="1"/>
    <xf numFmtId="0" fontId="1" fillId="9" borderId="4" xfId="24" applyFont="1" applyFill="1" applyBorder="1" applyAlignment="1"/>
    <xf numFmtId="0" fontId="1" fillId="9" borderId="2" xfId="24" applyFont="1" applyFill="1" applyBorder="1" applyAlignment="1"/>
    <xf numFmtId="0" fontId="1" fillId="9" borderId="5" xfId="24" applyFont="1" applyFill="1" applyBorder="1" applyAlignment="1"/>
    <xf numFmtId="0" fontId="1" fillId="9" borderId="2" xfId="24" applyFont="1" applyFill="1" applyBorder="1" applyAlignment="1">
      <alignment horizontal="left" vertical="center"/>
    </xf>
    <xf numFmtId="0" fontId="1" fillId="9" borderId="2" xfId="24" applyFont="1" applyFill="1" applyBorder="1" applyAlignment="1">
      <alignment vertical="center"/>
    </xf>
    <xf numFmtId="49" fontId="0" fillId="9" borderId="3" xfId="0" applyNumberFormat="1" applyFill="1" applyBorder="1" applyAlignment="1">
      <alignment vertical="center"/>
    </xf>
    <xf numFmtId="49" fontId="0" fillId="9" borderId="2" xfId="0" applyNumberFormat="1" applyFill="1" applyBorder="1" applyAlignment="1">
      <alignment horizontal="centerContinuous" vertical="center"/>
    </xf>
    <xf numFmtId="49" fontId="0" fillId="9" borderId="5" xfId="0" applyNumberFormat="1" applyFill="1" applyBorder="1" applyAlignment="1">
      <alignment horizontal="centerContinuous" vertical="center"/>
    </xf>
    <xf numFmtId="49" fontId="0" fillId="9" borderId="2" xfId="0" applyNumberFormat="1" applyFill="1" applyBorder="1" applyAlignment="1">
      <alignment horizontal="left" vertical="center"/>
    </xf>
    <xf numFmtId="0" fontId="22" fillId="9" borderId="4" xfId="26" applyFont="1" applyFill="1" applyBorder="1">
      <alignment vertical="center"/>
    </xf>
    <xf numFmtId="0" fontId="0" fillId="9" borderId="4" xfId="18" applyFont="1" applyFill="1" applyBorder="1">
      <alignment vertical="center"/>
    </xf>
    <xf numFmtId="0" fontId="22" fillId="9" borderId="2" xfId="18" applyFont="1" applyFill="1" applyBorder="1">
      <alignment vertical="center"/>
    </xf>
    <xf numFmtId="0" fontId="22" fillId="9" borderId="5" xfId="18" applyFont="1" applyFill="1" applyBorder="1">
      <alignment vertical="center"/>
    </xf>
    <xf numFmtId="0" fontId="8" fillId="9" borderId="4" xfId="24" applyFont="1" applyFill="1" applyBorder="1" applyAlignment="1">
      <alignment vertical="center"/>
    </xf>
    <xf numFmtId="0" fontId="8" fillId="9" borderId="2" xfId="26" applyFont="1" applyFill="1" applyBorder="1">
      <alignment vertical="center"/>
    </xf>
    <xf numFmtId="0" fontId="8" fillId="9" borderId="4" xfId="18" applyFont="1" applyFill="1" applyBorder="1">
      <alignment vertical="center"/>
    </xf>
    <xf numFmtId="0" fontId="23" fillId="9" borderId="4" xfId="24" applyNumberFormat="1" applyFont="1" applyFill="1" applyBorder="1" applyAlignment="1"/>
    <xf numFmtId="0" fontId="22" fillId="9" borderId="2" xfId="24" applyFont="1" applyFill="1" applyBorder="1" applyAlignment="1"/>
    <xf numFmtId="0" fontId="22" fillId="9" borderId="5" xfId="24" applyFont="1" applyFill="1" applyBorder="1" applyAlignment="1"/>
    <xf numFmtId="0" fontId="22" fillId="9" borderId="4" xfId="24" applyFont="1" applyFill="1" applyBorder="1" applyAlignment="1">
      <alignment horizontal="left"/>
    </xf>
    <xf numFmtId="0" fontId="22" fillId="9" borderId="4" xfId="24" applyFont="1" applyFill="1" applyBorder="1" applyAlignment="1">
      <alignment horizontal="left" vertical="center"/>
    </xf>
    <xf numFmtId="0" fontId="22" fillId="9" borderId="2" xfId="24" applyFont="1" applyFill="1" applyBorder="1" applyAlignment="1">
      <alignment horizontal="centerContinuous" vertical="center"/>
    </xf>
    <xf numFmtId="0" fontId="22" fillId="9" borderId="5" xfId="24" applyFont="1" applyFill="1" applyBorder="1" applyAlignment="1">
      <alignment horizontal="centerContinuous" vertical="center"/>
    </xf>
    <xf numFmtId="0" fontId="22" fillId="9" borderId="2" xfId="24" applyFont="1" applyFill="1" applyBorder="1" applyAlignment="1">
      <alignment horizontal="left" vertical="center"/>
    </xf>
    <xf numFmtId="0" fontId="22" fillId="9" borderId="3" xfId="24" applyFont="1" applyFill="1" applyBorder="1" applyAlignment="1">
      <alignment horizontal="center"/>
    </xf>
    <xf numFmtId="0" fontId="22" fillId="9" borderId="2" xfId="24" applyFont="1" applyFill="1" applyBorder="1" applyAlignment="1">
      <alignment horizontal="centerContinuous"/>
    </xf>
    <xf numFmtId="0" fontId="22" fillId="9" borderId="5" xfId="24" applyFont="1" applyFill="1" applyBorder="1" applyAlignment="1">
      <alignment horizontal="centerContinuous"/>
    </xf>
    <xf numFmtId="0" fontId="8" fillId="9" borderId="2" xfId="24" applyFont="1" applyFill="1" applyBorder="1" applyAlignment="1"/>
    <xf numFmtId="0" fontId="22" fillId="9" borderId="2" xfId="24" applyNumberFormat="1" applyFont="1" applyFill="1" applyBorder="1" applyAlignment="1"/>
    <xf numFmtId="0" fontId="22" fillId="9" borderId="5" xfId="24" applyNumberFormat="1" applyFont="1" applyFill="1" applyBorder="1" applyAlignment="1"/>
    <xf numFmtId="0" fontId="23" fillId="6" borderId="4" xfId="24" applyNumberFormat="1" applyFont="1" applyFill="1" applyBorder="1" applyAlignment="1"/>
    <xf numFmtId="49" fontId="0" fillId="6" borderId="4" xfId="0" applyNumberFormat="1" applyFill="1" applyBorder="1" applyAlignment="1">
      <alignment horizontal="left" vertical="center"/>
    </xf>
    <xf numFmtId="0" fontId="22" fillId="6" borderId="2" xfId="24" applyFont="1" applyFill="1" applyBorder="1" applyAlignment="1"/>
    <xf numFmtId="0" fontId="22" fillId="6" borderId="5" xfId="24" applyFont="1" applyFill="1" applyBorder="1" applyAlignment="1"/>
    <xf numFmtId="0" fontId="22" fillId="6" borderId="4" xfId="24" applyFont="1" applyFill="1" applyBorder="1" applyAlignment="1">
      <alignment horizontal="left"/>
    </xf>
    <xf numFmtId="0" fontId="22" fillId="6" borderId="4" xfId="24" applyFont="1" applyFill="1" applyBorder="1" applyAlignment="1">
      <alignment horizontal="left" vertical="center"/>
    </xf>
    <xf numFmtId="0" fontId="22" fillId="6" borderId="2" xfId="24" applyFont="1" applyFill="1" applyBorder="1" applyAlignment="1">
      <alignment horizontal="centerContinuous" vertical="center"/>
    </xf>
    <xf numFmtId="0" fontId="22" fillId="6" borderId="5" xfId="24" applyFont="1" applyFill="1" applyBorder="1" applyAlignment="1">
      <alignment horizontal="centerContinuous" vertical="center"/>
    </xf>
    <xf numFmtId="0" fontId="22" fillId="6" borderId="2" xfId="24" applyFont="1" applyFill="1" applyBorder="1" applyAlignment="1">
      <alignment horizontal="left" vertical="center"/>
    </xf>
    <xf numFmtId="0" fontId="22" fillId="6" borderId="3" xfId="24" applyFont="1" applyFill="1" applyBorder="1" applyAlignment="1">
      <alignment horizontal="center"/>
    </xf>
    <xf numFmtId="0" fontId="22" fillId="6" borderId="2" xfId="24" applyFont="1" applyFill="1" applyBorder="1" applyAlignment="1">
      <alignment horizontal="centerContinuous"/>
    </xf>
    <xf numFmtId="0" fontId="22" fillId="6" borderId="5" xfId="24" applyFont="1" applyFill="1" applyBorder="1" applyAlignment="1">
      <alignment horizontal="centerContinuous"/>
    </xf>
    <xf numFmtId="0" fontId="8" fillId="6" borderId="2" xfId="24" applyFont="1" applyFill="1" applyBorder="1" applyAlignment="1"/>
    <xf numFmtId="0" fontId="22" fillId="6" borderId="2" xfId="24" applyNumberFormat="1" applyFont="1" applyFill="1" applyBorder="1" applyAlignment="1"/>
    <xf numFmtId="0" fontId="22" fillId="6" borderId="5" xfId="24" applyNumberFormat="1" applyFont="1" applyFill="1" applyBorder="1" applyAlignment="1"/>
    <xf numFmtId="49" fontId="0" fillId="6" borderId="2" xfId="0" applyNumberFormat="1" applyFill="1" applyBorder="1" applyAlignment="1">
      <alignment vertical="center"/>
    </xf>
    <xf numFmtId="0" fontId="22" fillId="0" borderId="4" xfId="24" applyNumberFormat="1" applyFont="1" applyFill="1" applyBorder="1" applyAlignment="1">
      <alignment horizontal="center"/>
    </xf>
    <xf numFmtId="0" fontId="22" fillId="6" borderId="2" xfId="24" applyFont="1" applyFill="1" applyBorder="1" applyAlignment="1">
      <alignment horizontal="right" vertical="center"/>
    </xf>
    <xf numFmtId="0" fontId="8" fillId="6" borderId="4" xfId="24" applyFont="1" applyFill="1" applyBorder="1" applyAlignment="1">
      <alignment horizontal="left" vertical="center"/>
    </xf>
    <xf numFmtId="0" fontId="8" fillId="6" borderId="4" xfId="24" applyFont="1" applyFill="1" applyBorder="1" applyAlignment="1">
      <alignment horizontal="left"/>
    </xf>
    <xf numFmtId="49" fontId="0" fillId="7" borderId="8" xfId="0" applyNumberFormat="1" applyFill="1" applyBorder="1" applyAlignment="1">
      <alignment horizontal="right" vertical="center"/>
    </xf>
    <xf numFmtId="49" fontId="0" fillId="7" borderId="10" xfId="0" applyNumberFormat="1" applyFill="1" applyBorder="1" applyAlignment="1">
      <alignment horizontal="right" vertical="center"/>
    </xf>
    <xf numFmtId="0" fontId="1" fillId="7" borderId="0" xfId="24" applyFont="1" applyFill="1" applyAlignment="1">
      <alignment horizontal="right"/>
    </xf>
    <xf numFmtId="0" fontId="1" fillId="2" borderId="5" xfId="24" applyFont="1" applyFill="1" applyBorder="1" applyAlignment="1">
      <alignment horizontal="right" vertical="center"/>
    </xf>
    <xf numFmtId="0" fontId="22" fillId="7" borderId="5" xfId="24" applyFont="1" applyFill="1" applyBorder="1" applyAlignment="1">
      <alignment horizontal="right" vertical="center"/>
    </xf>
    <xf numFmtId="0" fontId="22" fillId="0" borderId="2" xfId="24" applyFont="1" applyBorder="1" applyAlignment="1">
      <alignment horizontal="right" vertical="center"/>
    </xf>
    <xf numFmtId="0" fontId="22" fillId="0" borderId="5" xfId="24" applyFont="1" applyFill="1" applyBorder="1" applyAlignment="1">
      <alignment horizontal="right" vertical="center"/>
    </xf>
    <xf numFmtId="0" fontId="22" fillId="9" borderId="2" xfId="24" applyFont="1" applyFill="1" applyBorder="1" applyAlignment="1">
      <alignment horizontal="right" vertical="center"/>
    </xf>
    <xf numFmtId="49" fontId="22" fillId="0" borderId="0" xfId="21" applyNumberFormat="1" applyFont="1" applyAlignment="1">
      <alignment horizontal="right" vertical="center"/>
    </xf>
    <xf numFmtId="0" fontId="1" fillId="9" borderId="2" xfId="24" applyFont="1" applyFill="1" applyBorder="1" applyAlignment="1">
      <alignment horizontal="centerContinuous" vertical="center"/>
    </xf>
    <xf numFmtId="0" fontId="1" fillId="9" borderId="5" xfId="24" applyFont="1" applyFill="1" applyBorder="1" applyAlignment="1">
      <alignment horizontal="centerContinuous" vertical="center"/>
    </xf>
    <xf numFmtId="56" fontId="22" fillId="6" borderId="2" xfId="24" applyNumberFormat="1" applyFont="1" applyFill="1" applyBorder="1" applyAlignment="1"/>
    <xf numFmtId="49" fontId="0" fillId="7" borderId="4" xfId="0" applyNumberFormat="1" applyFill="1" applyBorder="1" applyAlignment="1">
      <alignment vertical="center"/>
    </xf>
    <xf numFmtId="0" fontId="1" fillId="9" borderId="3" xfId="24" applyFont="1" applyFill="1" applyBorder="1" applyAlignment="1">
      <alignment horizontal="center"/>
    </xf>
    <xf numFmtId="0" fontId="1" fillId="9" borderId="2" xfId="24" applyFont="1" applyFill="1" applyBorder="1" applyAlignment="1">
      <alignment horizontal="centerContinuous"/>
    </xf>
    <xf numFmtId="0" fontId="1" fillId="9" borderId="5" xfId="24" applyFont="1" applyFill="1" applyBorder="1" applyAlignment="1">
      <alignment horizontal="centerContinuous"/>
    </xf>
    <xf numFmtId="0" fontId="24" fillId="7" borderId="6" xfId="24" applyFont="1" applyFill="1" applyBorder="1" applyAlignment="1">
      <alignment horizontal="centerContinuous"/>
    </xf>
    <xf numFmtId="0" fontId="24" fillId="7" borderId="10" xfId="24" applyFont="1" applyFill="1" applyBorder="1" applyAlignment="1">
      <alignment horizontal="centerContinuous" wrapText="1"/>
    </xf>
    <xf numFmtId="49" fontId="25" fillId="7" borderId="2" xfId="0" applyNumberFormat="1" applyFont="1" applyFill="1" applyBorder="1" applyAlignment="1">
      <alignment horizontal="left" vertical="center"/>
    </xf>
    <xf numFmtId="49" fontId="25" fillId="7" borderId="2" xfId="0" applyNumberFormat="1" applyFont="1" applyFill="1" applyBorder="1" applyAlignment="1">
      <alignment vertical="center"/>
    </xf>
    <xf numFmtId="49" fontId="0" fillId="10" borderId="4" xfId="0" applyNumberFormat="1" applyFill="1" applyBorder="1" applyAlignment="1">
      <alignment horizontal="left" vertical="center"/>
    </xf>
    <xf numFmtId="49" fontId="0" fillId="10" borderId="2" xfId="0" applyNumberFormat="1" applyFill="1" applyBorder="1" applyAlignment="1">
      <alignment vertical="center"/>
    </xf>
    <xf numFmtId="49" fontId="0" fillId="10" borderId="5" xfId="0" applyNumberFormat="1" applyFill="1" applyBorder="1" applyAlignment="1">
      <alignment vertical="center"/>
    </xf>
    <xf numFmtId="0" fontId="1" fillId="10" borderId="4" xfId="24" applyFont="1" applyFill="1" applyBorder="1" applyAlignment="1">
      <alignment horizontal="left"/>
    </xf>
    <xf numFmtId="0" fontId="1" fillId="10" borderId="4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horizontal="centerContinuous" vertical="center"/>
    </xf>
    <xf numFmtId="0" fontId="1" fillId="10" borderId="5" xfId="24" applyFont="1" applyFill="1" applyBorder="1" applyAlignment="1">
      <alignment horizontal="centerContinuous" vertical="center"/>
    </xf>
    <xf numFmtId="0" fontId="1" fillId="10" borderId="2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vertical="center"/>
    </xf>
    <xf numFmtId="49" fontId="0" fillId="11" borderId="4" xfId="0" applyNumberFormat="1" applyFill="1" applyBorder="1" applyAlignment="1">
      <alignment horizontal="left" vertical="center"/>
    </xf>
    <xf numFmtId="49" fontId="0" fillId="11" borderId="2" xfId="0" applyNumberFormat="1" applyFill="1" applyBorder="1" applyAlignment="1">
      <alignment horizontal="centerContinuous" vertical="center"/>
    </xf>
    <xf numFmtId="49" fontId="0" fillId="11" borderId="5" xfId="0" applyNumberFormat="1" applyFill="1" applyBorder="1" applyAlignment="1">
      <alignment horizontal="centerContinuous" vertical="center"/>
    </xf>
    <xf numFmtId="0" fontId="23" fillId="7" borderId="0" xfId="24" applyNumberFormat="1" applyFont="1" applyFill="1" applyAlignment="1"/>
    <xf numFmtId="0" fontId="23" fillId="7" borderId="0" xfId="24" applyFont="1" applyFill="1" applyAlignment="1"/>
    <xf numFmtId="0" fontId="23" fillId="2" borderId="4" xfId="22" applyFont="1" applyFill="1" applyBorder="1" applyAlignment="1">
      <alignment horizontal="centerContinuous" vertical="center"/>
    </xf>
    <xf numFmtId="0" fontId="23" fillId="2" borderId="2" xfId="22" applyFont="1" applyFill="1" applyBorder="1" applyAlignment="1">
      <alignment horizontal="centerContinuous" vertical="center"/>
    </xf>
    <xf numFmtId="0" fontId="23" fillId="2" borderId="2" xfId="24" applyFont="1" applyFill="1" applyBorder="1" applyAlignment="1">
      <alignment horizontal="centerContinuous" vertical="center"/>
    </xf>
    <xf numFmtId="0" fontId="23" fillId="2" borderId="5" xfId="24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left" vertical="center"/>
    </xf>
    <xf numFmtId="0" fontId="23" fillId="2" borderId="4" xfId="24" applyFont="1" applyFill="1" applyBorder="1" applyAlignment="1">
      <alignment horizontal="centerContinuous" vertical="center"/>
    </xf>
    <xf numFmtId="0" fontId="23" fillId="7" borderId="4" xfId="24" applyFont="1" applyFill="1" applyBorder="1" applyAlignment="1">
      <alignment vertical="center"/>
    </xf>
    <xf numFmtId="0" fontId="23" fillId="7" borderId="2" xfId="24" applyFont="1" applyFill="1" applyBorder="1" applyAlignment="1">
      <alignment vertical="center"/>
    </xf>
    <xf numFmtId="0" fontId="23" fillId="7" borderId="5" xfId="24" applyFont="1" applyFill="1" applyBorder="1" applyAlignment="1">
      <alignment vertical="center"/>
    </xf>
    <xf numFmtId="0" fontId="23" fillId="7" borderId="10" xfId="24" applyFont="1" applyFill="1" applyBorder="1" applyAlignment="1">
      <alignment vertical="center"/>
    </xf>
    <xf numFmtId="0" fontId="23" fillId="7" borderId="6" xfId="24" applyFont="1" applyFill="1" applyBorder="1" applyAlignment="1">
      <alignment vertical="center"/>
    </xf>
    <xf numFmtId="0" fontId="23" fillId="7" borderId="11" xfId="24" applyFont="1" applyFill="1" applyBorder="1" applyAlignment="1">
      <alignment vertical="center"/>
    </xf>
    <xf numFmtId="0" fontId="23" fillId="7" borderId="10" xfId="24" applyFont="1" applyFill="1" applyBorder="1" applyAlignment="1">
      <alignment horizontal="centerContinuous" wrapText="1"/>
    </xf>
    <xf numFmtId="0" fontId="23" fillId="7" borderId="6" xfId="24" applyFont="1" applyFill="1" applyBorder="1" applyAlignment="1">
      <alignment horizontal="centerContinuous"/>
    </xf>
    <xf numFmtId="0" fontId="23" fillId="7" borderId="11" xfId="24" applyFont="1" applyFill="1" applyBorder="1" applyAlignment="1">
      <alignment horizontal="centerContinuous"/>
    </xf>
    <xf numFmtId="0" fontId="23" fillId="2" borderId="2" xfId="24" applyFont="1" applyFill="1" applyBorder="1" applyAlignment="1">
      <alignment horizontal="centerContinuous"/>
    </xf>
    <xf numFmtId="0" fontId="23" fillId="2" borderId="5" xfId="24" applyFont="1" applyFill="1" applyBorder="1" applyAlignment="1">
      <alignment horizontal="centerContinuous"/>
    </xf>
    <xf numFmtId="0" fontId="23" fillId="7" borderId="4" xfId="24" applyFont="1" applyFill="1" applyBorder="1" applyAlignment="1"/>
    <xf numFmtId="0" fontId="23" fillId="7" borderId="2" xfId="24" applyFont="1" applyFill="1" applyBorder="1"/>
    <xf numFmtId="0" fontId="23" fillId="7" borderId="5" xfId="24" applyFont="1" applyFill="1" applyBorder="1"/>
    <xf numFmtId="0" fontId="23" fillId="7" borderId="4" xfId="24" applyFont="1" applyFill="1" applyBorder="1" applyAlignment="1">
      <alignment horizontal="centerContinuous"/>
    </xf>
    <xf numFmtId="0" fontId="23" fillId="7" borderId="2" xfId="24" applyFont="1" applyFill="1" applyBorder="1" applyAlignment="1">
      <alignment horizontal="centerContinuous"/>
    </xf>
    <xf numFmtId="0" fontId="23" fillId="7" borderId="5" xfId="24" applyFont="1" applyFill="1" applyBorder="1" applyAlignment="1">
      <alignment horizontal="centerContinuous"/>
    </xf>
    <xf numFmtId="0" fontId="23" fillId="7" borderId="4" xfId="24" applyFont="1" applyFill="1" applyBorder="1"/>
    <xf numFmtId="0" fontId="23" fillId="7" borderId="2" xfId="24" applyNumberFormat="1" applyFont="1" applyFill="1" applyBorder="1" applyAlignment="1"/>
    <xf numFmtId="0" fontId="23" fillId="7" borderId="2" xfId="24" applyFont="1" applyFill="1" applyBorder="1" applyAlignment="1"/>
    <xf numFmtId="0" fontId="23" fillId="7" borderId="2" xfId="24" applyFont="1" applyFill="1" applyBorder="1" applyAlignment="1">
      <alignment horizontal="center"/>
    </xf>
    <xf numFmtId="176" fontId="23" fillId="7" borderId="2" xfId="16" applyNumberFormat="1" applyFont="1" applyFill="1" applyBorder="1" applyAlignment="1">
      <alignment horizontal="right"/>
    </xf>
    <xf numFmtId="0" fontId="23" fillId="2" borderId="4" xfId="22" applyNumberFormat="1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" vertical="center"/>
    </xf>
    <xf numFmtId="0" fontId="23" fillId="2" borderId="2" xfId="24" applyNumberFormat="1" applyFont="1" applyFill="1" applyBorder="1" applyAlignment="1">
      <alignment horizontal="centerContinuous" vertical="center"/>
    </xf>
    <xf numFmtId="0" fontId="23" fillId="7" borderId="4" xfId="24" applyNumberFormat="1" applyFont="1" applyFill="1" applyBorder="1" applyAlignment="1">
      <alignment horizontal="center"/>
    </xf>
    <xf numFmtId="0" fontId="23" fillId="7" borderId="4" xfId="24" applyFont="1" applyFill="1" applyBorder="1" applyAlignment="1">
      <alignment horizontal="left"/>
    </xf>
    <xf numFmtId="0" fontId="23" fillId="7" borderId="5" xfId="24" applyFont="1" applyFill="1" applyBorder="1" applyAlignment="1"/>
    <xf numFmtId="0" fontId="23" fillId="7" borderId="2" xfId="24" applyFont="1" applyFill="1" applyBorder="1" applyAlignment="1">
      <alignment horizontal="left" vertical="center"/>
    </xf>
    <xf numFmtId="0" fontId="23" fillId="7" borderId="3" xfId="24" applyFont="1" applyFill="1" applyBorder="1" applyAlignment="1">
      <alignment horizontal="center"/>
    </xf>
    <xf numFmtId="0" fontId="23" fillId="7" borderId="5" xfId="24" applyNumberFormat="1" applyFont="1" applyFill="1" applyBorder="1" applyAlignment="1"/>
    <xf numFmtId="0" fontId="5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5" xfId="0" applyNumberFormat="1" applyBorder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5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0" fillId="0" borderId="17" xfId="0" applyNumberFormat="1" applyBorder="1" applyAlignment="1">
      <alignment horizontal="center" vertical="top" wrapText="1"/>
    </xf>
    <xf numFmtId="0" fontId="0" fillId="7" borderId="6" xfId="24" applyFont="1" applyFill="1" applyBorder="1" applyAlignment="1">
      <alignment vertical="center"/>
    </xf>
    <xf numFmtId="49" fontId="0" fillId="6" borderId="2" xfId="0" applyNumberFormat="1" applyFill="1" applyBorder="1" applyAlignment="1">
      <alignment horizontal="left" vertical="center"/>
    </xf>
    <xf numFmtId="0" fontId="23" fillId="0" borderId="5" xfId="24" applyFont="1" applyBorder="1"/>
    <xf numFmtId="0" fontId="23" fillId="7" borderId="2" xfId="24" applyFont="1" applyFill="1" applyBorder="1" applyAlignment="1">
      <alignment horizontal="left"/>
    </xf>
    <xf numFmtId="0" fontId="23" fillId="7" borderId="2" xfId="24" applyFont="1" applyFill="1" applyBorder="1" applyAlignment="1">
      <alignment horizontal="right" vertical="center"/>
    </xf>
    <xf numFmtId="0" fontId="23" fillId="7" borderId="4" xfId="24" applyFont="1" applyFill="1" applyBorder="1" applyAlignment="1">
      <alignment horizontal="left" vertical="center"/>
    </xf>
    <xf numFmtId="0" fontId="23" fillId="7" borderId="2" xfId="24" applyFont="1" applyFill="1" applyBorder="1" applyAlignment="1">
      <alignment horizontal="centerContinuous" vertical="center"/>
    </xf>
    <xf numFmtId="0" fontId="23" fillId="7" borderId="5" xfId="24" applyFont="1" applyFill="1" applyBorder="1" applyAlignment="1">
      <alignment horizontal="centerContinuous"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4" xfId="24" applyNumberFormat="1" applyFont="1" applyFill="1" applyBorder="1" applyAlignment="1"/>
    <xf numFmtId="49" fontId="26" fillId="6" borderId="4" xfId="0" applyNumberFormat="1" applyFont="1" applyFill="1" applyBorder="1" applyAlignment="1">
      <alignment horizontal="left" vertical="center"/>
    </xf>
    <xf numFmtId="0" fontId="27" fillId="6" borderId="2" xfId="24" applyFont="1" applyFill="1" applyBorder="1" applyAlignment="1"/>
    <xf numFmtId="0" fontId="28" fillId="6" borderId="2" xfId="24" applyFont="1" applyFill="1" applyBorder="1" applyAlignment="1"/>
    <xf numFmtId="0" fontId="28" fillId="6" borderId="5" xfId="24" applyFont="1" applyFill="1" applyBorder="1" applyAlignment="1"/>
    <xf numFmtId="0" fontId="28" fillId="6" borderId="4" xfId="24" applyFont="1" applyFill="1" applyBorder="1" applyAlignment="1">
      <alignment horizontal="left"/>
    </xf>
    <xf numFmtId="0" fontId="28" fillId="6" borderId="4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centerContinuous" vertical="center"/>
    </xf>
    <xf numFmtId="0" fontId="28" fillId="6" borderId="5" xfId="24" applyFont="1" applyFill="1" applyBorder="1" applyAlignment="1">
      <alignment horizontal="centerContinuous" vertical="center"/>
    </xf>
    <xf numFmtId="0" fontId="28" fillId="6" borderId="2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right" vertical="center"/>
    </xf>
    <xf numFmtId="0" fontId="28" fillId="6" borderId="3" xfId="24" applyFont="1" applyFill="1" applyBorder="1" applyAlignment="1">
      <alignment horizontal="center"/>
    </xf>
    <xf numFmtId="0" fontId="28" fillId="6" borderId="2" xfId="24" applyFont="1" applyFill="1" applyBorder="1" applyAlignment="1">
      <alignment horizontal="centerContinuous"/>
    </xf>
    <xf numFmtId="0" fontId="28" fillId="6" borderId="5" xfId="24" applyFont="1" applyFill="1" applyBorder="1" applyAlignment="1">
      <alignment horizontal="centerContinuous"/>
    </xf>
    <xf numFmtId="20" fontId="27" fillId="6" borderId="2" xfId="24" applyNumberFormat="1" applyFont="1" applyFill="1" applyBorder="1" applyAlignment="1"/>
    <xf numFmtId="0" fontId="26" fillId="9" borderId="4" xfId="24" applyNumberFormat="1" applyFont="1" applyFill="1" applyBorder="1" applyAlignment="1">
      <alignment horizontal="center"/>
    </xf>
    <xf numFmtId="49" fontId="26" fillId="9" borderId="4" xfId="0" applyNumberFormat="1" applyFont="1" applyFill="1" applyBorder="1" applyAlignment="1">
      <alignment horizontal="left" vertical="center"/>
    </xf>
    <xf numFmtId="49" fontId="26" fillId="9" borderId="2" xfId="0" applyNumberFormat="1" applyFont="1" applyFill="1" applyBorder="1" applyAlignment="1">
      <alignment vertical="center"/>
    </xf>
    <xf numFmtId="49" fontId="26" fillId="9" borderId="5" xfId="0" applyNumberFormat="1" applyFont="1" applyFill="1" applyBorder="1" applyAlignment="1">
      <alignment vertical="center"/>
    </xf>
    <xf numFmtId="0" fontId="26" fillId="9" borderId="4" xfId="24" applyFont="1" applyFill="1" applyBorder="1" applyAlignment="1">
      <alignment horizontal="left"/>
    </xf>
    <xf numFmtId="0" fontId="26" fillId="9" borderId="2" xfId="24" applyFont="1" applyFill="1" applyBorder="1"/>
    <xf numFmtId="0" fontId="26" fillId="9" borderId="4" xfId="24" applyFont="1" applyFill="1" applyBorder="1" applyAlignment="1"/>
    <xf numFmtId="0" fontId="26" fillId="9" borderId="2" xfId="24" applyFont="1" applyFill="1" applyBorder="1" applyAlignment="1"/>
    <xf numFmtId="0" fontId="26" fillId="9" borderId="5" xfId="24" applyFont="1" applyFill="1" applyBorder="1" applyAlignment="1"/>
    <xf numFmtId="0" fontId="26" fillId="9" borderId="2" xfId="24" applyFont="1" applyFill="1" applyBorder="1" applyAlignment="1">
      <alignment horizontal="left" vertical="center"/>
    </xf>
    <xf numFmtId="0" fontId="26" fillId="9" borderId="2" xfId="24" applyFont="1" applyFill="1" applyBorder="1" applyAlignment="1">
      <alignment vertical="center"/>
    </xf>
    <xf numFmtId="49" fontId="26" fillId="9" borderId="3" xfId="0" applyNumberFormat="1" applyFont="1" applyFill="1" applyBorder="1" applyAlignment="1">
      <alignment vertical="center"/>
    </xf>
    <xf numFmtId="0" fontId="1" fillId="0" borderId="4" xfId="24" applyNumberFormat="1" applyFont="1" applyFill="1" applyBorder="1" applyAlignment="1">
      <alignment horizont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0" fontId="1" fillId="0" borderId="2" xfId="24" applyFont="1" applyFill="1" applyBorder="1"/>
    <xf numFmtId="0" fontId="1" fillId="0" borderId="4" xfId="24" applyFont="1" applyFill="1" applyBorder="1" applyAlignment="1"/>
    <xf numFmtId="0" fontId="1" fillId="0" borderId="2" xfId="24" applyFont="1" applyFill="1" applyBorder="1" applyAlignment="1"/>
    <xf numFmtId="0" fontId="1" fillId="0" borderId="5" xfId="24" applyFont="1" applyFill="1" applyBorder="1" applyAlignment="1"/>
    <xf numFmtId="0" fontId="1" fillId="0" borderId="2" xfId="24" applyFont="1" applyFill="1" applyBorder="1" applyAlignment="1">
      <alignment horizontal="left" vertical="center"/>
    </xf>
    <xf numFmtId="0" fontId="1" fillId="0" borderId="2" xfId="24" applyFont="1" applyFill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horizontal="centerContinuous" vertical="center"/>
    </xf>
    <xf numFmtId="49" fontId="0" fillId="0" borderId="5" xfId="0" applyNumberFormat="1" applyFill="1" applyBorder="1" applyAlignment="1">
      <alignment horizontal="centerContinuous" vertical="center"/>
    </xf>
    <xf numFmtId="49" fontId="0" fillId="0" borderId="2" xfId="0" applyNumberFormat="1" applyFill="1" applyBorder="1" applyAlignment="1">
      <alignment horizontal="left" vertical="center"/>
    </xf>
    <xf numFmtId="20" fontId="27" fillId="12" borderId="2" xfId="24" applyNumberFormat="1" applyFont="1" applyFill="1" applyBorder="1" applyAlignment="1"/>
    <xf numFmtId="0" fontId="28" fillId="12" borderId="2" xfId="24" applyFont="1" applyFill="1" applyBorder="1" applyAlignment="1"/>
    <xf numFmtId="0" fontId="27" fillId="12" borderId="2" xfId="24" applyFont="1" applyFill="1" applyBorder="1" applyAlignment="1"/>
    <xf numFmtId="49" fontId="26" fillId="6" borderId="2" xfId="0" applyNumberFormat="1" applyFont="1" applyFill="1" applyBorder="1" applyAlignment="1">
      <alignment horizontal="left" vertical="center"/>
    </xf>
    <xf numFmtId="0" fontId="26" fillId="12" borderId="4" xfId="24" applyNumberFormat="1" applyFont="1" applyFill="1" applyBorder="1" applyAlignment="1">
      <alignment horizontal="center"/>
    </xf>
    <xf numFmtId="49" fontId="26" fillId="12" borderId="4" xfId="0" applyNumberFormat="1" applyFont="1" applyFill="1" applyBorder="1" applyAlignment="1">
      <alignment horizontal="left" vertical="center"/>
    </xf>
    <xf numFmtId="49" fontId="26" fillId="12" borderId="2" xfId="0" applyNumberFormat="1" applyFont="1" applyFill="1" applyBorder="1" applyAlignment="1">
      <alignment vertical="center"/>
    </xf>
    <xf numFmtId="49" fontId="26" fillId="12" borderId="5" xfId="0" applyNumberFormat="1" applyFont="1" applyFill="1" applyBorder="1" applyAlignment="1">
      <alignment vertical="center"/>
    </xf>
    <xf numFmtId="0" fontId="26" fillId="12" borderId="4" xfId="24" applyFont="1" applyFill="1" applyBorder="1" applyAlignment="1">
      <alignment horizontal="left"/>
    </xf>
    <xf numFmtId="0" fontId="26" fillId="12" borderId="2" xfId="24" applyFont="1" applyFill="1" applyBorder="1"/>
    <xf numFmtId="0" fontId="26" fillId="12" borderId="4" xfId="24" applyFont="1" applyFill="1" applyBorder="1" applyAlignment="1"/>
    <xf numFmtId="0" fontId="26" fillId="12" borderId="2" xfId="24" applyFont="1" applyFill="1" applyBorder="1" applyAlignment="1"/>
    <xf numFmtId="0" fontId="26" fillId="12" borderId="5" xfId="24" applyFont="1" applyFill="1" applyBorder="1" applyAlignment="1"/>
    <xf numFmtId="0" fontId="26" fillId="12" borderId="2" xfId="24" applyFont="1" applyFill="1" applyBorder="1" applyAlignment="1">
      <alignment horizontal="left" vertical="center"/>
    </xf>
    <xf numFmtId="0" fontId="26" fillId="12" borderId="2" xfId="24" applyFont="1" applyFill="1" applyBorder="1" applyAlignment="1">
      <alignment vertical="center"/>
    </xf>
    <xf numFmtId="49" fontId="26" fillId="12" borderId="3" xfId="0" applyNumberFormat="1" applyFont="1" applyFill="1" applyBorder="1" applyAlignment="1">
      <alignment vertical="center"/>
    </xf>
    <xf numFmtId="49" fontId="26" fillId="12" borderId="2" xfId="0" applyNumberFormat="1" applyFont="1" applyFill="1" applyBorder="1" applyAlignment="1">
      <alignment horizontal="centerContinuous" vertical="center"/>
    </xf>
    <xf numFmtId="49" fontId="26" fillId="12" borderId="5" xfId="0" applyNumberFormat="1" applyFont="1" applyFill="1" applyBorder="1" applyAlignment="1">
      <alignment horizontal="centerContinuous" vertical="center"/>
    </xf>
    <xf numFmtId="49" fontId="26" fillId="12" borderId="2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horizontal="centerContinuous" vertical="center"/>
    </xf>
    <xf numFmtId="49" fontId="26" fillId="7" borderId="4" xfId="0" applyNumberFormat="1" applyFont="1" applyFill="1" applyBorder="1" applyAlignment="1">
      <alignment horizontal="centerContinuous" vertical="center"/>
    </xf>
    <xf numFmtId="49" fontId="29" fillId="7" borderId="6" xfId="0" applyNumberFormat="1" applyFont="1" applyFill="1" applyBorder="1">
      <alignment vertical="center"/>
    </xf>
    <xf numFmtId="0" fontId="0" fillId="7" borderId="2" xfId="24" applyFont="1" applyFill="1" applyBorder="1" applyAlignment="1">
      <alignment vertical="center"/>
    </xf>
    <xf numFmtId="0" fontId="30" fillId="12" borderId="4" xfId="24" applyNumberFormat="1" applyFont="1" applyFill="1" applyBorder="1" applyAlignment="1">
      <alignment horizontal="center"/>
    </xf>
    <xf numFmtId="49" fontId="30" fillId="12" borderId="4" xfId="0" applyNumberFormat="1" applyFont="1" applyFill="1" applyBorder="1" applyAlignment="1">
      <alignment horizontal="left" vertical="center"/>
    </xf>
    <xf numFmtId="49" fontId="30" fillId="12" borderId="2" xfId="0" applyNumberFormat="1" applyFont="1" applyFill="1" applyBorder="1" applyAlignment="1">
      <alignment vertical="center"/>
    </xf>
    <xf numFmtId="49" fontId="30" fillId="12" borderId="5" xfId="0" applyNumberFormat="1" applyFont="1" applyFill="1" applyBorder="1" applyAlignment="1">
      <alignment vertical="center"/>
    </xf>
    <xf numFmtId="0" fontId="30" fillId="12" borderId="4" xfId="24" applyFont="1" applyFill="1" applyBorder="1" applyAlignment="1">
      <alignment horizontal="left"/>
    </xf>
    <xf numFmtId="0" fontId="30" fillId="12" borderId="2" xfId="24" applyFont="1" applyFill="1" applyBorder="1"/>
    <xf numFmtId="0" fontId="30" fillId="12" borderId="4" xfId="24" applyFont="1" applyFill="1" applyBorder="1" applyAlignment="1"/>
    <xf numFmtId="0" fontId="30" fillId="12" borderId="2" xfId="24" applyFont="1" applyFill="1" applyBorder="1" applyAlignment="1"/>
    <xf numFmtId="0" fontId="30" fillId="12" borderId="5" xfId="24" applyFont="1" applyFill="1" applyBorder="1" applyAlignment="1"/>
    <xf numFmtId="0" fontId="30" fillId="12" borderId="2" xfId="24" applyFont="1" applyFill="1" applyBorder="1" applyAlignment="1">
      <alignment horizontal="left" vertical="center"/>
    </xf>
    <xf numFmtId="0" fontId="30" fillId="12" borderId="2" xfId="24" applyFont="1" applyFill="1" applyBorder="1" applyAlignment="1">
      <alignment vertical="center"/>
    </xf>
    <xf numFmtId="49" fontId="30" fillId="12" borderId="3" xfId="0" applyNumberFormat="1" applyFont="1" applyFill="1" applyBorder="1" applyAlignment="1">
      <alignment vertical="center"/>
    </xf>
    <xf numFmtId="49" fontId="30" fillId="12" borderId="2" xfId="0" applyNumberFormat="1" applyFont="1" applyFill="1" applyBorder="1" applyAlignment="1">
      <alignment horizontal="centerContinuous" vertical="center"/>
    </xf>
    <xf numFmtId="49" fontId="30" fillId="12" borderId="5" xfId="0" applyNumberFormat="1" applyFont="1" applyFill="1" applyBorder="1" applyAlignment="1">
      <alignment horizontal="centerContinuous" vertical="center"/>
    </xf>
    <xf numFmtId="49" fontId="30" fillId="12" borderId="2" xfId="0" applyNumberFormat="1" applyFont="1" applyFill="1" applyBorder="1" applyAlignment="1">
      <alignment horizontal="left" vertical="center"/>
    </xf>
    <xf numFmtId="183" fontId="21" fillId="7" borderId="0" xfId="25" applyNumberFormat="1" applyFont="1" applyFill="1" applyAlignment="1">
      <alignment horizontal="center" vertical="center"/>
    </xf>
    <xf numFmtId="0" fontId="1" fillId="7" borderId="14" xfId="17" applyFont="1" applyFill="1" applyBorder="1" applyAlignment="1">
      <alignment horizontal="center" vertical="center"/>
    </xf>
    <xf numFmtId="0" fontId="1" fillId="7" borderId="14" xfId="17" applyFill="1" applyBorder="1" applyAlignment="1">
      <alignment horizontal="center" vertical="center"/>
    </xf>
    <xf numFmtId="14" fontId="1" fillId="7" borderId="14" xfId="17" applyNumberFormat="1" applyFill="1" applyBorder="1" applyAlignment="1">
      <alignment horizontal="center" vertical="center"/>
    </xf>
    <xf numFmtId="0" fontId="1" fillId="0" borderId="3" xfId="17" applyFont="1" applyFill="1" applyBorder="1" applyAlignment="1">
      <alignment horizontal="left" vertical="center" wrapText="1"/>
    </xf>
    <xf numFmtId="0" fontId="1" fillId="0" borderId="3" xfId="17" applyFill="1" applyBorder="1" applyAlignment="1">
      <alignment horizontal="left" vertical="center" wrapText="1"/>
    </xf>
    <xf numFmtId="0" fontId="1" fillId="7" borderId="13" xfId="17" applyFont="1" applyFill="1" applyBorder="1" applyAlignment="1">
      <alignment horizontal="center" vertical="center"/>
    </xf>
    <xf numFmtId="0" fontId="1" fillId="7" borderId="13" xfId="17" applyFill="1" applyBorder="1" applyAlignment="1">
      <alignment horizontal="center" vertical="center"/>
    </xf>
    <xf numFmtId="14" fontId="1" fillId="7" borderId="13" xfId="17" applyNumberFormat="1" applyFill="1" applyBorder="1" applyAlignment="1">
      <alignment horizontal="center" vertical="center"/>
    </xf>
    <xf numFmtId="0" fontId="1" fillId="0" borderId="3" xfId="17" applyFill="1" applyBorder="1" applyAlignment="1">
      <alignment horizontal="center" vertical="center"/>
    </xf>
    <xf numFmtId="49" fontId="1" fillId="0" borderId="3" xfId="17" applyNumberFormat="1" applyFont="1" applyFill="1" applyBorder="1" applyAlignment="1">
      <alignment horizontal="center" vertical="center"/>
    </xf>
    <xf numFmtId="49" fontId="1" fillId="0" borderId="3" xfId="17" applyNumberFormat="1" applyFill="1" applyBorder="1" applyAlignment="1">
      <alignment horizontal="center" vertical="center"/>
    </xf>
    <xf numFmtId="14" fontId="1" fillId="0" borderId="3" xfId="17" applyNumberFormat="1" applyFill="1" applyBorder="1" applyAlignment="1">
      <alignment horizontal="center" vertical="center"/>
    </xf>
    <xf numFmtId="0" fontId="1" fillId="0" borderId="12" xfId="17" applyFont="1" applyFill="1" applyBorder="1" applyAlignment="1">
      <alignment horizontal="center" vertical="center"/>
    </xf>
    <xf numFmtId="0" fontId="1" fillId="0" borderId="12" xfId="17" applyFill="1" applyBorder="1" applyAlignment="1">
      <alignment horizontal="center" vertical="center"/>
    </xf>
    <xf numFmtId="14" fontId="1" fillId="0" borderId="12" xfId="17" applyNumberFormat="1" applyFill="1" applyBorder="1" applyAlignment="1">
      <alignment horizontal="center" vertical="center"/>
    </xf>
    <xf numFmtId="0" fontId="26" fillId="0" borderId="3" xfId="17" applyFont="1" applyFill="1" applyBorder="1" applyAlignment="1">
      <alignment horizontal="center" vertical="center"/>
    </xf>
    <xf numFmtId="14" fontId="26" fillId="0" borderId="3" xfId="17" applyNumberFormat="1" applyFont="1" applyFill="1" applyBorder="1" applyAlignment="1">
      <alignment horizontal="center" vertical="center"/>
    </xf>
    <xf numFmtId="0" fontId="26" fillId="0" borderId="3" xfId="17" applyFont="1" applyFill="1" applyBorder="1" applyAlignment="1">
      <alignment horizontal="left" vertical="center" wrapText="1"/>
    </xf>
    <xf numFmtId="0" fontId="1" fillId="0" borderId="3" xfId="17" applyFont="1" applyFill="1" applyBorder="1" applyAlignment="1">
      <alignment horizontal="center" vertical="center"/>
    </xf>
    <xf numFmtId="0" fontId="1" fillId="7" borderId="4" xfId="24" applyFont="1" applyFill="1" applyBorder="1" applyAlignment="1">
      <alignment horizontal="right"/>
    </xf>
    <xf numFmtId="0" fontId="1" fillId="7" borderId="2" xfId="24" applyFont="1" applyFill="1" applyBorder="1" applyAlignment="1">
      <alignment horizontal="right"/>
    </xf>
    <xf numFmtId="38" fontId="1" fillId="7" borderId="2" xfId="15" applyFont="1" applyFill="1" applyBorder="1" applyAlignment="1">
      <alignment horizontal="right"/>
    </xf>
    <xf numFmtId="176" fontId="1" fillId="7" borderId="4" xfId="15" applyNumberFormat="1" applyFont="1" applyFill="1" applyBorder="1" applyAlignment="1"/>
    <xf numFmtId="176" fontId="1" fillId="7" borderId="2" xfId="15" applyNumberFormat="1" applyFont="1" applyFill="1" applyBorder="1" applyAlignment="1"/>
    <xf numFmtId="176" fontId="1" fillId="7" borderId="2" xfId="15" applyNumberFormat="1" applyFont="1" applyFill="1" applyBorder="1" applyAlignment="1">
      <alignment horizontal="right"/>
    </xf>
    <xf numFmtId="0" fontId="23" fillId="7" borderId="4" xfId="24" applyFont="1" applyFill="1" applyBorder="1" applyAlignment="1">
      <alignment horizontal="right"/>
    </xf>
    <xf numFmtId="0" fontId="23" fillId="7" borderId="2" xfId="24" applyFont="1" applyFill="1" applyBorder="1" applyAlignment="1">
      <alignment horizontal="right"/>
    </xf>
    <xf numFmtId="38" fontId="23" fillId="7" borderId="2" xfId="16" applyFont="1" applyFill="1" applyBorder="1" applyAlignment="1">
      <alignment horizontal="right"/>
    </xf>
    <xf numFmtId="176" fontId="23" fillId="7" borderId="4" xfId="16" applyNumberFormat="1" applyFont="1" applyFill="1" applyBorder="1" applyAlignment="1"/>
    <xf numFmtId="176" fontId="23" fillId="7" borderId="2" xfId="16" applyNumberFormat="1" applyFont="1" applyFill="1" applyBorder="1" applyAlignment="1"/>
    <xf numFmtId="176" fontId="23" fillId="7" borderId="2" xfId="16" applyNumberFormat="1" applyFont="1" applyFill="1" applyBorder="1" applyAlignment="1">
      <alignment horizontal="right"/>
    </xf>
    <xf numFmtId="0" fontId="23" fillId="0" borderId="4" xfId="24" applyFont="1" applyBorder="1" applyAlignment="1">
      <alignment horizontal="right"/>
    </xf>
    <xf numFmtId="0" fontId="23" fillId="0" borderId="2" xfId="24" applyFont="1" applyBorder="1" applyAlignment="1">
      <alignment horizontal="right"/>
    </xf>
    <xf numFmtId="0" fontId="1" fillId="0" borderId="4" xfId="24" applyFont="1" applyBorder="1" applyAlignment="1">
      <alignment horizontal="right"/>
    </xf>
    <xf numFmtId="0" fontId="1" fillId="0" borderId="2" xfId="24" applyFont="1" applyBorder="1" applyAlignment="1">
      <alignment horizontal="right"/>
    </xf>
    <xf numFmtId="0" fontId="1" fillId="7" borderId="4" xfId="24" applyFont="1" applyFill="1" applyBorder="1" applyAlignment="1">
      <alignment vertical="center" shrinkToFit="1"/>
    </xf>
    <xf numFmtId="0" fontId="1" fillId="7" borderId="2" xfId="24" applyFont="1" applyFill="1" applyBorder="1" applyAlignment="1">
      <alignment vertical="center" shrinkToFit="1"/>
    </xf>
    <xf numFmtId="0" fontId="1" fillId="7" borderId="5" xfId="24" applyFont="1" applyFill="1" applyBorder="1" applyAlignment="1">
      <alignment vertical="center" shrinkToFit="1"/>
    </xf>
    <xf numFmtId="49" fontId="0" fillId="7" borderId="4" xfId="0" applyNumberFormat="1" applyFill="1" applyBorder="1" applyAlignment="1">
      <alignment vertical="center" shrinkToFit="1"/>
    </xf>
    <xf numFmtId="49" fontId="0" fillId="7" borderId="2" xfId="0" applyNumberFormat="1" applyFill="1" applyBorder="1" applyAlignment="1">
      <alignment vertical="center" shrinkToFit="1"/>
    </xf>
    <xf numFmtId="49" fontId="0" fillId="7" borderId="5" xfId="0" applyNumberFormat="1" applyFill="1" applyBorder="1" applyAlignment="1">
      <alignment vertical="center" shrinkToFit="1"/>
    </xf>
    <xf numFmtId="49" fontId="0" fillId="7" borderId="4" xfId="0" applyNumberFormat="1" applyFill="1" applyBorder="1" applyAlignment="1">
      <alignment vertical="top" shrinkToFit="1"/>
    </xf>
    <xf numFmtId="49" fontId="0" fillId="7" borderId="2" xfId="0" applyNumberFormat="1" applyFill="1" applyBorder="1" applyAlignment="1">
      <alignment vertical="top" shrinkToFit="1"/>
    </xf>
    <xf numFmtId="49" fontId="0" fillId="7" borderId="5" xfId="0" applyNumberFormat="1" applyFill="1" applyBorder="1" applyAlignment="1">
      <alignment vertical="top" shrinkToFit="1"/>
    </xf>
    <xf numFmtId="0" fontId="1" fillId="7" borderId="4" xfId="24" applyFont="1" applyFill="1" applyBorder="1" applyAlignment="1">
      <alignment vertical="top" shrinkToFit="1"/>
    </xf>
    <xf numFmtId="0" fontId="0" fillId="7" borderId="2" xfId="0" applyFill="1" applyBorder="1" applyAlignment="1">
      <alignment vertical="top" shrinkToFit="1"/>
    </xf>
    <xf numFmtId="0" fontId="0" fillId="7" borderId="5" xfId="0" applyFill="1" applyBorder="1" applyAlignment="1">
      <alignment vertical="top" shrinkToFit="1"/>
    </xf>
    <xf numFmtId="0" fontId="0" fillId="7" borderId="4" xfId="24" applyFont="1" applyFill="1" applyBorder="1" applyAlignment="1">
      <alignment horizontal="center" wrapText="1"/>
    </xf>
    <xf numFmtId="0" fontId="0" fillId="7" borderId="2" xfId="24" applyFont="1" applyFill="1" applyBorder="1" applyAlignment="1">
      <alignment horizontal="center" wrapText="1"/>
    </xf>
    <xf numFmtId="0" fontId="0" fillId="7" borderId="5" xfId="24" applyFont="1" applyFill="1" applyBorder="1" applyAlignment="1">
      <alignment horizontal="center" wrapText="1"/>
    </xf>
    <xf numFmtId="49" fontId="0" fillId="7" borderId="4" xfId="0" applyNumberFormat="1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49" fontId="26" fillId="9" borderId="2" xfId="0" applyNumberFormat="1" applyFont="1" applyFill="1" applyBorder="1" applyAlignment="1">
      <alignment horizontal="left" vertical="center"/>
    </xf>
  </cellXfs>
  <cellStyles count="28">
    <cellStyle name="Calc Currency (0)" xfId="1"/>
    <cellStyle name="Grey" xfId="2"/>
    <cellStyle name="Header1" xfId="3"/>
    <cellStyle name="Header2" xfId="4"/>
    <cellStyle name="Input [yellow]" xfId="5"/>
    <cellStyle name="Komma [0]_laroux" xfId="6"/>
    <cellStyle name="Komma_laroux" xfId="7"/>
    <cellStyle name="Normal - Style1" xfId="8"/>
    <cellStyle name="Normal_#18-Internet" xfId="9"/>
    <cellStyle name="Percent [2]" xfId="10"/>
    <cellStyle name="Standaard_laroux" xfId="11"/>
    <cellStyle name="Valuta [0]_laroux" xfId="12"/>
    <cellStyle name="Valuta_laroux" xfId="13"/>
    <cellStyle name="常规" xfId="0" builtinId="0"/>
    <cellStyle name="常规 2" xfId="14"/>
    <cellStyle name="千位分隔[0]" xfId="15" builtinId="6"/>
    <cellStyle name="千位分隔[0] 2" xfId="16"/>
    <cellStyle name="標準_0102_CWBシステム基本設計書" xfId="17"/>
    <cellStyle name="標準_0406_CWB画面設計書_申込変更" xfId="18"/>
    <cellStyle name="標準_0602_CWBデータベース論理設計書" xfId="19"/>
    <cellStyle name="標準_C11_Window_ED" xfId="20"/>
    <cellStyle name="標準_テーブル設計書(200603)" xfId="21"/>
    <cellStyle name="標準_フォーマット（サンプル）" xfId="22"/>
    <cellStyle name="標準_外部仕様書処理記述検査履歴問合せ" xfId="23"/>
    <cellStyle name="標準_基本設計書" xfId="24"/>
    <cellStyle name="標準_基本設計書_システム基本設計書" xfId="25"/>
    <cellStyle name="標準_帳票デザイン" xfId="26"/>
    <cellStyle name="未定義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1</xdr:row>
      <xdr:rowOff>0</xdr:rowOff>
    </xdr:from>
    <xdr:to>
      <xdr:col>1</xdr:col>
      <xdr:colOff>1295400</xdr:colOff>
      <xdr:row>2</xdr:row>
      <xdr:rowOff>0</xdr:rowOff>
    </xdr:to>
    <xdr:sp macro="" textlink="">
      <xdr:nvSpPr>
        <xdr:cNvPr id="35847" name="Line 1"/>
        <xdr:cNvSpPr>
          <a:spLocks noChangeShapeType="1"/>
        </xdr:cNvSpPr>
      </xdr:nvSpPr>
      <xdr:spPr bwMode="auto">
        <a:xfrm>
          <a:off x="971550" y="114300"/>
          <a:ext cx="42862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76200</xdr:rowOff>
    </xdr:from>
    <xdr:to>
      <xdr:col>24</xdr:col>
      <xdr:colOff>314325</xdr:colOff>
      <xdr:row>20</xdr:row>
      <xdr:rowOff>9525</xdr:rowOff>
    </xdr:to>
    <xdr:sp macro="" textlink="">
      <xdr:nvSpPr>
        <xdr:cNvPr id="43009" name="Rectangle 1"/>
        <xdr:cNvSpPr>
          <a:spLocks noChangeArrowheads="1"/>
        </xdr:cNvSpPr>
      </xdr:nvSpPr>
      <xdr:spPr bwMode="auto">
        <a:xfrm>
          <a:off x="781050" y="762000"/>
          <a:ext cx="7534275" cy="2676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2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株式会社 千代田グラビヤ　殿</a:t>
          </a: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進捗管理システム</a:t>
          </a:r>
        </a:p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エンティティ一定義書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18</xdr:col>
      <xdr:colOff>257175</xdr:colOff>
      <xdr:row>38</xdr:row>
      <xdr:rowOff>19050</xdr:rowOff>
    </xdr:from>
    <xdr:to>
      <xdr:col>27</xdr:col>
      <xdr:colOff>142875</xdr:colOff>
      <xdr:row>40</xdr:row>
      <xdr:rowOff>0</xdr:rowOff>
    </xdr:to>
    <xdr:pic>
      <xdr:nvPicPr>
        <xdr:cNvPr id="431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6581775"/>
          <a:ext cx="28860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85725</xdr:colOff>
      <xdr:row>26</xdr:row>
      <xdr:rowOff>66675</xdr:rowOff>
    </xdr:from>
    <xdr:to>
      <xdr:col>15</xdr:col>
      <xdr:colOff>123825</xdr:colOff>
      <xdr:row>30</xdr:row>
      <xdr:rowOff>57150</xdr:rowOff>
    </xdr:to>
    <xdr:grpSp>
      <xdr:nvGrpSpPr>
        <xdr:cNvPr id="43125" name="Group 3"/>
        <xdr:cNvGrpSpPr>
          <a:grpSpLocks/>
        </xdr:cNvGrpSpPr>
      </xdr:nvGrpSpPr>
      <xdr:grpSpPr bwMode="auto">
        <a:xfrm>
          <a:off x="4419600" y="4524375"/>
          <a:ext cx="704850" cy="676275"/>
          <a:chOff x="203" y="482"/>
          <a:chExt cx="74" cy="71"/>
        </a:xfrm>
      </xdr:grpSpPr>
      <xdr:sp macro="" textlink="">
        <xdr:nvSpPr>
          <xdr:cNvPr id="43140" name="Rectangle 4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3" name="Oval 5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15</xdr:col>
      <xdr:colOff>123825</xdr:colOff>
      <xdr:row>26</xdr:row>
      <xdr:rowOff>66675</xdr:rowOff>
    </xdr:from>
    <xdr:to>
      <xdr:col>17</xdr:col>
      <xdr:colOff>161925</xdr:colOff>
      <xdr:row>30</xdr:row>
      <xdr:rowOff>57150</xdr:rowOff>
    </xdr:to>
    <xdr:grpSp>
      <xdr:nvGrpSpPr>
        <xdr:cNvPr id="43126" name="Group 6"/>
        <xdr:cNvGrpSpPr>
          <a:grpSpLocks/>
        </xdr:cNvGrpSpPr>
      </xdr:nvGrpSpPr>
      <xdr:grpSpPr bwMode="auto">
        <a:xfrm>
          <a:off x="5124450" y="4524375"/>
          <a:ext cx="704850" cy="676275"/>
          <a:chOff x="203" y="482"/>
          <a:chExt cx="74" cy="71"/>
        </a:xfrm>
      </xdr:grpSpPr>
      <xdr:sp macro="" textlink="">
        <xdr:nvSpPr>
          <xdr:cNvPr id="43138" name="Rectangle 7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6" name="Oval 8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17</xdr:col>
      <xdr:colOff>161925</xdr:colOff>
      <xdr:row>26</xdr:row>
      <xdr:rowOff>66675</xdr:rowOff>
    </xdr:from>
    <xdr:to>
      <xdr:col>19</xdr:col>
      <xdr:colOff>200025</xdr:colOff>
      <xdr:row>30</xdr:row>
      <xdr:rowOff>57150</xdr:rowOff>
    </xdr:to>
    <xdr:grpSp>
      <xdr:nvGrpSpPr>
        <xdr:cNvPr id="43127" name="Group 9"/>
        <xdr:cNvGrpSpPr>
          <a:grpSpLocks/>
        </xdr:cNvGrpSpPr>
      </xdr:nvGrpSpPr>
      <xdr:grpSpPr bwMode="auto">
        <a:xfrm>
          <a:off x="5829300" y="4524375"/>
          <a:ext cx="704850" cy="676275"/>
          <a:chOff x="203" y="482"/>
          <a:chExt cx="74" cy="71"/>
        </a:xfrm>
      </xdr:grpSpPr>
      <xdr:sp macro="" textlink="">
        <xdr:nvSpPr>
          <xdr:cNvPr id="43136" name="Rectangle 10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9" name="Oval 11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22</xdr:col>
      <xdr:colOff>285750</xdr:colOff>
      <xdr:row>26</xdr:row>
      <xdr:rowOff>66675</xdr:rowOff>
    </xdr:from>
    <xdr:to>
      <xdr:col>24</xdr:col>
      <xdr:colOff>323850</xdr:colOff>
      <xdr:row>30</xdr:row>
      <xdr:rowOff>57150</xdr:rowOff>
    </xdr:to>
    <xdr:grpSp>
      <xdr:nvGrpSpPr>
        <xdr:cNvPr id="43128" name="Group 12"/>
        <xdr:cNvGrpSpPr>
          <a:grpSpLocks/>
        </xdr:cNvGrpSpPr>
      </xdr:nvGrpSpPr>
      <xdr:grpSpPr bwMode="auto">
        <a:xfrm>
          <a:off x="7620000" y="4524375"/>
          <a:ext cx="704850" cy="676275"/>
          <a:chOff x="203" y="482"/>
          <a:chExt cx="74" cy="71"/>
        </a:xfrm>
      </xdr:grpSpPr>
      <xdr:sp macro="" textlink="">
        <xdr:nvSpPr>
          <xdr:cNvPr id="43134" name="Rectangle 13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2" name="Oval 14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24</xdr:col>
      <xdr:colOff>323850</xdr:colOff>
      <xdr:row>26</xdr:row>
      <xdr:rowOff>66675</xdr:rowOff>
    </xdr:from>
    <xdr:to>
      <xdr:col>27</xdr:col>
      <xdr:colOff>28575</xdr:colOff>
      <xdr:row>30</xdr:row>
      <xdr:rowOff>57150</xdr:rowOff>
    </xdr:to>
    <xdr:grpSp>
      <xdr:nvGrpSpPr>
        <xdr:cNvPr id="43129" name="Group 15"/>
        <xdr:cNvGrpSpPr>
          <a:grpSpLocks/>
        </xdr:cNvGrpSpPr>
      </xdr:nvGrpSpPr>
      <xdr:grpSpPr bwMode="auto">
        <a:xfrm>
          <a:off x="8324850" y="4524375"/>
          <a:ext cx="704850" cy="676275"/>
          <a:chOff x="203" y="482"/>
          <a:chExt cx="74" cy="71"/>
        </a:xfrm>
      </xdr:grpSpPr>
      <xdr:sp macro="" textlink="">
        <xdr:nvSpPr>
          <xdr:cNvPr id="43132" name="Rectangle 16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5" name="Oval 17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13</xdr:col>
      <xdr:colOff>76200</xdr:colOff>
      <xdr:row>24</xdr:row>
      <xdr:rowOff>133350</xdr:rowOff>
    </xdr:from>
    <xdr:to>
      <xdr:col>19</xdr:col>
      <xdr:colOff>200025</xdr:colOff>
      <xdr:row>26</xdr:row>
      <xdr:rowOff>66675</xdr:rowOff>
    </xdr:to>
    <xdr:sp macro="" textlink="">
      <xdr:nvSpPr>
        <xdr:cNvPr id="43026" name="Rectangle 18"/>
        <xdr:cNvSpPr>
          <a:spLocks noChangeArrowheads="1"/>
        </xdr:cNvSpPr>
      </xdr:nvSpPr>
      <xdr:spPr bwMode="auto">
        <a:xfrm>
          <a:off x="4410075" y="4248150"/>
          <a:ext cx="212407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 千代田グラビヤ 様　</a:t>
          </a:r>
        </a:p>
      </xdr:txBody>
    </xdr:sp>
    <xdr:clientData/>
  </xdr:twoCellAnchor>
  <xdr:twoCellAnchor>
    <xdr:from>
      <xdr:col>22</xdr:col>
      <xdr:colOff>285750</xdr:colOff>
      <xdr:row>24</xdr:row>
      <xdr:rowOff>133350</xdr:rowOff>
    </xdr:from>
    <xdr:to>
      <xdr:col>27</xdr:col>
      <xdr:colOff>28575</xdr:colOff>
      <xdr:row>26</xdr:row>
      <xdr:rowOff>66675</xdr:rowOff>
    </xdr:to>
    <xdr:sp macro="" textlink="">
      <xdr:nvSpPr>
        <xdr:cNvPr id="43027" name="Rectangle 19"/>
        <xdr:cNvSpPr>
          <a:spLocks noChangeArrowheads="1"/>
        </xdr:cNvSpPr>
      </xdr:nvSpPr>
      <xdr:spPr bwMode="auto">
        <a:xfrm>
          <a:off x="7620000" y="4248150"/>
          <a:ext cx="14097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　エヌデーデー　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85725</xdr:rowOff>
    </xdr:from>
    <xdr:to>
      <xdr:col>25</xdr:col>
      <xdr:colOff>180975</xdr:colOff>
      <xdr:row>3</xdr:row>
      <xdr:rowOff>85725</xdr:rowOff>
    </xdr:to>
    <xdr:sp macro="" textlink="">
      <xdr:nvSpPr>
        <xdr:cNvPr id="36871" name="Line 1"/>
        <xdr:cNvSpPr>
          <a:spLocks noChangeShapeType="1"/>
        </xdr:cNvSpPr>
      </xdr:nvSpPr>
      <xdr:spPr bwMode="auto">
        <a:xfrm>
          <a:off x="228600" y="647700"/>
          <a:ext cx="5667375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114300</xdr:rowOff>
    </xdr:from>
    <xdr:to>
      <xdr:col>7</xdr:col>
      <xdr:colOff>142875</xdr:colOff>
      <xdr:row>17</xdr:row>
      <xdr:rowOff>19050</xdr:rowOff>
    </xdr:to>
    <xdr:sp macro="" textlink="">
      <xdr:nvSpPr>
        <xdr:cNvPr id="46081" name="Text Box 1"/>
        <xdr:cNvSpPr txBox="1">
          <a:spLocks noChangeArrowheads="1"/>
        </xdr:cNvSpPr>
      </xdr:nvSpPr>
      <xdr:spPr bwMode="auto">
        <a:xfrm>
          <a:off x="171450" y="1114425"/>
          <a:ext cx="150495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・年度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・題名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・号数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・台数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1</xdr:col>
      <xdr:colOff>0</xdr:colOff>
      <xdr:row>4</xdr:row>
      <xdr:rowOff>123825</xdr:rowOff>
    </xdr:from>
    <xdr:ext cx="963854" cy="186974"/>
    <xdr:sp macro="" textlink="">
      <xdr:nvSpPr>
        <xdr:cNvPr id="46082" name="Text Box 2"/>
        <xdr:cNvSpPr txBox="1">
          <a:spLocks noChangeArrowheads="1"/>
        </xdr:cNvSpPr>
      </xdr:nvSpPr>
      <xdr:spPr bwMode="auto">
        <a:xfrm>
          <a:off x="215900" y="68262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受注情報テーブル</a:t>
          </a:r>
        </a:p>
      </xdr:txBody>
    </xdr:sp>
    <xdr:clientData/>
  </xdr:oneCellAnchor>
  <xdr:twoCellAnchor>
    <xdr:from>
      <xdr:col>10</xdr:col>
      <xdr:colOff>47625</xdr:colOff>
      <xdr:row>6</xdr:row>
      <xdr:rowOff>95250</xdr:rowOff>
    </xdr:from>
    <xdr:to>
      <xdr:col>11</xdr:col>
      <xdr:colOff>0</xdr:colOff>
      <xdr:row>7</xdr:row>
      <xdr:rowOff>47625</xdr:rowOff>
    </xdr:to>
    <xdr:grpSp>
      <xdr:nvGrpSpPr>
        <xdr:cNvPr id="48571" name="Group 3"/>
        <xdr:cNvGrpSpPr>
          <a:grpSpLocks/>
        </xdr:cNvGrpSpPr>
      </xdr:nvGrpSpPr>
      <xdr:grpSpPr bwMode="auto">
        <a:xfrm>
          <a:off x="2206625" y="933450"/>
          <a:ext cx="168275" cy="92075"/>
          <a:chOff x="235" y="100"/>
          <a:chExt cx="18" cy="10"/>
        </a:xfrm>
      </xdr:grpSpPr>
      <xdr:sp macro="" textlink="">
        <xdr:nvSpPr>
          <xdr:cNvPr id="48808" name="Line 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809" name="Group 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810" name="Oval 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811" name="Line 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2" name="Line 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58</xdr:row>
      <xdr:rowOff>123825</xdr:rowOff>
    </xdr:from>
    <xdr:to>
      <xdr:col>55</xdr:col>
      <xdr:colOff>47625</xdr:colOff>
      <xdr:row>59</xdr:row>
      <xdr:rowOff>133350</xdr:rowOff>
    </xdr:to>
    <xdr:sp macro="" textlink="">
      <xdr:nvSpPr>
        <xdr:cNvPr id="46089" name="Text Box 9"/>
        <xdr:cNvSpPr txBox="1">
          <a:spLocks noChangeArrowheads="1"/>
        </xdr:cNvSpPr>
      </xdr:nvSpPr>
      <xdr:spPr bwMode="auto">
        <a:xfrm>
          <a:off x="11372850" y="8410575"/>
          <a:ext cx="7239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基数制約</a:t>
          </a:r>
        </a:p>
      </xdr:txBody>
    </xdr:sp>
    <xdr:clientData/>
  </xdr:twoCellAnchor>
  <xdr:twoCellAnchor>
    <xdr:from>
      <xdr:col>55</xdr:col>
      <xdr:colOff>47625</xdr:colOff>
      <xdr:row>58</xdr:row>
      <xdr:rowOff>123825</xdr:rowOff>
    </xdr:from>
    <xdr:to>
      <xdr:col>60</xdr:col>
      <xdr:colOff>190500</xdr:colOff>
      <xdr:row>59</xdr:row>
      <xdr:rowOff>133350</xdr:rowOff>
    </xdr:to>
    <xdr:sp macro="" textlink="">
      <xdr:nvSpPr>
        <xdr:cNvPr id="46090" name="Text Box 10"/>
        <xdr:cNvSpPr txBox="1">
          <a:spLocks noChangeArrowheads="1"/>
        </xdr:cNvSpPr>
      </xdr:nvSpPr>
      <xdr:spPr bwMode="auto">
        <a:xfrm>
          <a:off x="12096750" y="8410575"/>
          <a:ext cx="12382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意味(Aから見て)</a:t>
          </a:r>
        </a:p>
      </xdr:txBody>
    </xdr:sp>
    <xdr:clientData/>
  </xdr:twoCellAnchor>
  <xdr:twoCellAnchor>
    <xdr:from>
      <xdr:col>51</xdr:col>
      <xdr:colOff>200025</xdr:colOff>
      <xdr:row>59</xdr:row>
      <xdr:rowOff>123825</xdr:rowOff>
    </xdr:from>
    <xdr:to>
      <xdr:col>55</xdr:col>
      <xdr:colOff>47625</xdr:colOff>
      <xdr:row>61</xdr:row>
      <xdr:rowOff>123825</xdr:rowOff>
    </xdr:to>
    <xdr:sp macro="" textlink="">
      <xdr:nvSpPr>
        <xdr:cNvPr id="46091" name="Text Box 11"/>
        <xdr:cNvSpPr txBox="1">
          <a:spLocks noChangeArrowheads="1"/>
        </xdr:cNvSpPr>
      </xdr:nvSpPr>
      <xdr:spPr bwMode="auto">
        <a:xfrm>
          <a:off x="11372850" y="85534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59</xdr:row>
      <xdr:rowOff>123825</xdr:rowOff>
    </xdr:from>
    <xdr:to>
      <xdr:col>60</xdr:col>
      <xdr:colOff>190500</xdr:colOff>
      <xdr:row>61</xdr:row>
      <xdr:rowOff>123825</xdr:rowOff>
    </xdr:to>
    <xdr:sp macro="" textlink="">
      <xdr:nvSpPr>
        <xdr:cNvPr id="46092" name="Text Box 12"/>
        <xdr:cNvSpPr txBox="1">
          <a:spLocks noChangeArrowheads="1"/>
        </xdr:cNvSpPr>
      </xdr:nvSpPr>
      <xdr:spPr bwMode="auto">
        <a:xfrm>
          <a:off x="12096750" y="85534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1つしか存在しない</a:t>
          </a:r>
        </a:p>
      </xdr:txBody>
    </xdr:sp>
    <xdr:clientData/>
  </xdr:twoCellAnchor>
  <xdr:twoCellAnchor>
    <xdr:from>
      <xdr:col>51</xdr:col>
      <xdr:colOff>209550</xdr:colOff>
      <xdr:row>60</xdr:row>
      <xdr:rowOff>28575</xdr:rowOff>
    </xdr:from>
    <xdr:to>
      <xdr:col>55</xdr:col>
      <xdr:colOff>47625</xdr:colOff>
      <xdr:row>61</xdr:row>
      <xdr:rowOff>85725</xdr:rowOff>
    </xdr:to>
    <xdr:grpSp>
      <xdr:nvGrpSpPr>
        <xdr:cNvPr id="48576" name="Group 13"/>
        <xdr:cNvGrpSpPr>
          <a:grpSpLocks/>
        </xdr:cNvGrpSpPr>
      </xdr:nvGrpSpPr>
      <xdr:grpSpPr bwMode="auto">
        <a:xfrm>
          <a:off x="11220450" y="8410575"/>
          <a:ext cx="701675" cy="196850"/>
          <a:chOff x="43" y="41"/>
          <a:chExt cx="63" cy="21"/>
        </a:xfrm>
      </xdr:grpSpPr>
      <xdr:sp macro="" textlink="">
        <xdr:nvSpPr>
          <xdr:cNvPr id="48802" name="Line 14"/>
          <xdr:cNvSpPr>
            <a:spLocks noChangeShapeType="1"/>
          </xdr:cNvSpPr>
        </xdr:nvSpPr>
        <xdr:spPr bwMode="auto">
          <a:xfrm>
            <a:off x="56" y="5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803" name="Group 15"/>
          <xdr:cNvGrpSpPr>
            <a:grpSpLocks/>
          </xdr:cNvGrpSpPr>
        </xdr:nvGrpSpPr>
        <xdr:grpSpPr bwMode="auto">
          <a:xfrm>
            <a:off x="81" y="44"/>
            <a:ext cx="3" cy="11"/>
            <a:chOff x="856" y="201"/>
            <a:chExt cx="3" cy="11"/>
          </a:xfrm>
        </xdr:grpSpPr>
        <xdr:sp macro="" textlink="">
          <xdr:nvSpPr>
            <xdr:cNvPr id="48806" name="Line 16"/>
            <xdr:cNvSpPr>
              <a:spLocks noChangeShapeType="1"/>
            </xdr:cNvSpPr>
          </xdr:nvSpPr>
          <xdr:spPr bwMode="auto">
            <a:xfrm>
              <a:off x="856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7" name="Line 17"/>
            <xdr:cNvSpPr>
              <a:spLocks noChangeShapeType="1"/>
            </xdr:cNvSpPr>
          </xdr:nvSpPr>
          <xdr:spPr bwMode="auto">
            <a:xfrm>
              <a:off x="859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098" name="Text Box 18"/>
          <xdr:cNvSpPr txBox="1">
            <a:spLocks noChangeArrowheads="1"/>
          </xdr:cNvSpPr>
        </xdr:nvSpPr>
        <xdr:spPr bwMode="auto">
          <a:xfrm>
            <a:off x="43" y="4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099" name="Text Box 19"/>
          <xdr:cNvSpPr txBox="1">
            <a:spLocks noChangeArrowheads="1"/>
          </xdr:cNvSpPr>
        </xdr:nvSpPr>
        <xdr:spPr bwMode="auto">
          <a:xfrm>
            <a:off x="92" y="4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</xdr:grpSp>
    <xdr:clientData/>
  </xdr:twoCellAnchor>
  <xdr:twoCellAnchor>
    <xdr:from>
      <xdr:col>51</xdr:col>
      <xdr:colOff>200025</xdr:colOff>
      <xdr:row>61</xdr:row>
      <xdr:rowOff>123825</xdr:rowOff>
    </xdr:from>
    <xdr:to>
      <xdr:col>55</xdr:col>
      <xdr:colOff>47625</xdr:colOff>
      <xdr:row>63</xdr:row>
      <xdr:rowOff>123825</xdr:rowOff>
    </xdr:to>
    <xdr:sp macro="" textlink="">
      <xdr:nvSpPr>
        <xdr:cNvPr id="46100" name="Text Box 20"/>
        <xdr:cNvSpPr txBox="1">
          <a:spLocks noChangeArrowheads="1"/>
        </xdr:cNvSpPr>
      </xdr:nvSpPr>
      <xdr:spPr bwMode="auto">
        <a:xfrm>
          <a:off x="11372850" y="88392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61</xdr:row>
      <xdr:rowOff>123825</xdr:rowOff>
    </xdr:from>
    <xdr:to>
      <xdr:col>60</xdr:col>
      <xdr:colOff>190500</xdr:colOff>
      <xdr:row>63</xdr:row>
      <xdr:rowOff>123825</xdr:rowOff>
    </xdr:to>
    <xdr:sp macro="" textlink="">
      <xdr:nvSpPr>
        <xdr:cNvPr id="46101" name="Text Box 21"/>
        <xdr:cNvSpPr txBox="1">
          <a:spLocks noChangeArrowheads="1"/>
        </xdr:cNvSpPr>
      </xdr:nvSpPr>
      <xdr:spPr bwMode="auto">
        <a:xfrm>
          <a:off x="12096750" y="88392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200025</xdr:colOff>
      <xdr:row>63</xdr:row>
      <xdr:rowOff>123825</xdr:rowOff>
    </xdr:from>
    <xdr:to>
      <xdr:col>55</xdr:col>
      <xdr:colOff>47625</xdr:colOff>
      <xdr:row>65</xdr:row>
      <xdr:rowOff>123825</xdr:rowOff>
    </xdr:to>
    <xdr:sp macro="" textlink="">
      <xdr:nvSpPr>
        <xdr:cNvPr id="46102" name="Text Box 22"/>
        <xdr:cNvSpPr txBox="1">
          <a:spLocks noChangeArrowheads="1"/>
        </xdr:cNvSpPr>
      </xdr:nvSpPr>
      <xdr:spPr bwMode="auto">
        <a:xfrm>
          <a:off x="11372850" y="91249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63</xdr:row>
      <xdr:rowOff>123825</xdr:rowOff>
    </xdr:from>
    <xdr:to>
      <xdr:col>60</xdr:col>
      <xdr:colOff>190500</xdr:colOff>
      <xdr:row>65</xdr:row>
      <xdr:rowOff>123825</xdr:rowOff>
    </xdr:to>
    <xdr:sp macro="" textlink="">
      <xdr:nvSpPr>
        <xdr:cNvPr id="46103" name="Text Box 23"/>
        <xdr:cNvSpPr txBox="1">
          <a:spLocks noChangeArrowheads="1"/>
        </xdr:cNvSpPr>
      </xdr:nvSpPr>
      <xdr:spPr bwMode="auto">
        <a:xfrm>
          <a:off x="12096750" y="91249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存在しても1つしかない</a:t>
          </a:r>
        </a:p>
      </xdr:txBody>
    </xdr:sp>
    <xdr:clientData/>
  </xdr:twoCellAnchor>
  <xdr:twoCellAnchor>
    <xdr:from>
      <xdr:col>51</xdr:col>
      <xdr:colOff>200025</xdr:colOff>
      <xdr:row>65</xdr:row>
      <xdr:rowOff>123825</xdr:rowOff>
    </xdr:from>
    <xdr:to>
      <xdr:col>55</xdr:col>
      <xdr:colOff>47625</xdr:colOff>
      <xdr:row>67</xdr:row>
      <xdr:rowOff>123825</xdr:rowOff>
    </xdr:to>
    <xdr:sp macro="" textlink="">
      <xdr:nvSpPr>
        <xdr:cNvPr id="46104" name="Text Box 24"/>
        <xdr:cNvSpPr txBox="1">
          <a:spLocks noChangeArrowheads="1"/>
        </xdr:cNvSpPr>
      </xdr:nvSpPr>
      <xdr:spPr bwMode="auto">
        <a:xfrm>
          <a:off x="11372850" y="94107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65</xdr:row>
      <xdr:rowOff>123825</xdr:rowOff>
    </xdr:from>
    <xdr:to>
      <xdr:col>60</xdr:col>
      <xdr:colOff>190500</xdr:colOff>
      <xdr:row>67</xdr:row>
      <xdr:rowOff>123825</xdr:rowOff>
    </xdr:to>
    <xdr:sp macro="" textlink="">
      <xdr:nvSpPr>
        <xdr:cNvPr id="46105" name="Text Box 25"/>
        <xdr:cNvSpPr txBox="1">
          <a:spLocks noChangeArrowheads="1"/>
        </xdr:cNvSpPr>
      </xdr:nvSpPr>
      <xdr:spPr bwMode="auto">
        <a:xfrm>
          <a:off x="12096750" y="94107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209550</xdr:colOff>
      <xdr:row>62</xdr:row>
      <xdr:rowOff>28575</xdr:rowOff>
    </xdr:from>
    <xdr:to>
      <xdr:col>55</xdr:col>
      <xdr:colOff>47625</xdr:colOff>
      <xdr:row>63</xdr:row>
      <xdr:rowOff>85725</xdr:rowOff>
    </xdr:to>
    <xdr:grpSp>
      <xdr:nvGrpSpPr>
        <xdr:cNvPr id="48583" name="Group 26"/>
        <xdr:cNvGrpSpPr>
          <a:grpSpLocks/>
        </xdr:cNvGrpSpPr>
      </xdr:nvGrpSpPr>
      <xdr:grpSpPr bwMode="auto">
        <a:xfrm>
          <a:off x="11220450" y="8689975"/>
          <a:ext cx="701675" cy="196850"/>
          <a:chOff x="43" y="71"/>
          <a:chExt cx="63" cy="21"/>
        </a:xfrm>
      </xdr:grpSpPr>
      <xdr:sp macro="" textlink="">
        <xdr:nvSpPr>
          <xdr:cNvPr id="48796" name="Line 27"/>
          <xdr:cNvSpPr>
            <a:spLocks noChangeShapeType="1"/>
          </xdr:cNvSpPr>
        </xdr:nvSpPr>
        <xdr:spPr bwMode="auto">
          <a:xfrm>
            <a:off x="56" y="8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08" name="Text Box 28"/>
          <xdr:cNvSpPr txBox="1">
            <a:spLocks noChangeArrowheads="1"/>
          </xdr:cNvSpPr>
        </xdr:nvSpPr>
        <xdr:spPr bwMode="auto">
          <a:xfrm>
            <a:off x="43" y="7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09" name="Text Box 29"/>
          <xdr:cNvSpPr txBox="1">
            <a:spLocks noChangeArrowheads="1"/>
          </xdr:cNvSpPr>
        </xdr:nvSpPr>
        <xdr:spPr bwMode="auto">
          <a:xfrm>
            <a:off x="92" y="7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9" name="Line 30"/>
          <xdr:cNvSpPr>
            <a:spLocks noChangeShapeType="1"/>
          </xdr:cNvSpPr>
        </xdr:nvSpPr>
        <xdr:spPr bwMode="auto">
          <a:xfrm flipV="1">
            <a:off x="83" y="75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0" name="Line 31"/>
          <xdr:cNvSpPr>
            <a:spLocks noChangeShapeType="1"/>
          </xdr:cNvSpPr>
        </xdr:nvSpPr>
        <xdr:spPr bwMode="auto">
          <a:xfrm>
            <a:off x="83" y="80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1" name="Line 32"/>
          <xdr:cNvSpPr>
            <a:spLocks noChangeShapeType="1"/>
          </xdr:cNvSpPr>
        </xdr:nvSpPr>
        <xdr:spPr bwMode="auto">
          <a:xfrm>
            <a:off x="83" y="73"/>
            <a:ext cx="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64</xdr:row>
      <xdr:rowOff>28575</xdr:rowOff>
    </xdr:from>
    <xdr:to>
      <xdr:col>55</xdr:col>
      <xdr:colOff>47625</xdr:colOff>
      <xdr:row>65</xdr:row>
      <xdr:rowOff>85725</xdr:rowOff>
    </xdr:to>
    <xdr:grpSp>
      <xdr:nvGrpSpPr>
        <xdr:cNvPr id="48584" name="Group 33"/>
        <xdr:cNvGrpSpPr>
          <a:grpSpLocks/>
        </xdr:cNvGrpSpPr>
      </xdr:nvGrpSpPr>
      <xdr:grpSpPr bwMode="auto">
        <a:xfrm>
          <a:off x="11220450" y="8969375"/>
          <a:ext cx="701675" cy="196850"/>
          <a:chOff x="652" y="1191"/>
          <a:chExt cx="75" cy="21"/>
        </a:xfrm>
      </xdr:grpSpPr>
      <xdr:sp macro="" textlink="">
        <xdr:nvSpPr>
          <xdr:cNvPr id="48791" name="Line 34"/>
          <xdr:cNvSpPr>
            <a:spLocks noChangeShapeType="1"/>
          </xdr:cNvSpPr>
        </xdr:nvSpPr>
        <xdr:spPr bwMode="auto">
          <a:xfrm>
            <a:off x="703" y="1193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92" name="Line 35"/>
          <xdr:cNvSpPr>
            <a:spLocks noChangeShapeType="1"/>
          </xdr:cNvSpPr>
        </xdr:nvSpPr>
        <xdr:spPr bwMode="auto">
          <a:xfrm>
            <a:off x="667" y="1200"/>
            <a:ext cx="4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16" name="Text Box 36"/>
          <xdr:cNvSpPr txBox="1">
            <a:spLocks noChangeArrowheads="1"/>
          </xdr:cNvSpPr>
        </xdr:nvSpPr>
        <xdr:spPr bwMode="auto">
          <a:xfrm>
            <a:off x="652" y="1193"/>
            <a:ext cx="15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17" name="Text Box 37"/>
          <xdr:cNvSpPr txBox="1">
            <a:spLocks noChangeArrowheads="1"/>
          </xdr:cNvSpPr>
        </xdr:nvSpPr>
        <xdr:spPr bwMode="auto">
          <a:xfrm>
            <a:off x="710" y="1191"/>
            <a:ext cx="1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5" name="Oval 38"/>
          <xdr:cNvSpPr>
            <a:spLocks noChangeArrowheads="1"/>
          </xdr:cNvSpPr>
        </xdr:nvSpPr>
        <xdr:spPr bwMode="auto">
          <a:xfrm>
            <a:off x="693" y="1196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66</xdr:row>
      <xdr:rowOff>19050</xdr:rowOff>
    </xdr:from>
    <xdr:to>
      <xdr:col>55</xdr:col>
      <xdr:colOff>47625</xdr:colOff>
      <xdr:row>67</xdr:row>
      <xdr:rowOff>76200</xdr:rowOff>
    </xdr:to>
    <xdr:grpSp>
      <xdr:nvGrpSpPr>
        <xdr:cNvPr id="48585" name="Group 39"/>
        <xdr:cNvGrpSpPr>
          <a:grpSpLocks/>
        </xdr:cNvGrpSpPr>
      </xdr:nvGrpSpPr>
      <xdr:grpSpPr bwMode="auto">
        <a:xfrm>
          <a:off x="11220450" y="9239250"/>
          <a:ext cx="701675" cy="196850"/>
          <a:chOff x="43" y="101"/>
          <a:chExt cx="63" cy="21"/>
        </a:xfrm>
      </xdr:grpSpPr>
      <xdr:sp macro="" textlink="">
        <xdr:nvSpPr>
          <xdr:cNvPr id="48784" name="Line 40"/>
          <xdr:cNvSpPr>
            <a:spLocks noChangeShapeType="1"/>
          </xdr:cNvSpPr>
        </xdr:nvSpPr>
        <xdr:spPr bwMode="auto">
          <a:xfrm>
            <a:off x="56" y="11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21" name="Text Box 41"/>
          <xdr:cNvSpPr txBox="1">
            <a:spLocks noChangeArrowheads="1"/>
          </xdr:cNvSpPr>
        </xdr:nvSpPr>
        <xdr:spPr bwMode="auto">
          <a:xfrm>
            <a:off x="43" y="10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22" name="Text Box 42"/>
          <xdr:cNvSpPr txBox="1">
            <a:spLocks noChangeArrowheads="1"/>
          </xdr:cNvSpPr>
        </xdr:nvSpPr>
        <xdr:spPr bwMode="auto">
          <a:xfrm>
            <a:off x="92" y="10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grpSp>
        <xdr:nvGrpSpPr>
          <xdr:cNvPr id="48787" name="Group 43"/>
          <xdr:cNvGrpSpPr>
            <a:grpSpLocks/>
          </xdr:cNvGrpSpPr>
        </xdr:nvGrpSpPr>
        <xdr:grpSpPr bwMode="auto">
          <a:xfrm>
            <a:off x="75" y="105"/>
            <a:ext cx="15" cy="10"/>
            <a:chOff x="866" y="236"/>
            <a:chExt cx="15" cy="10"/>
          </a:xfrm>
        </xdr:grpSpPr>
        <xdr:sp macro="" textlink="">
          <xdr:nvSpPr>
            <xdr:cNvPr id="48788" name="Oval 4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9" name="Line 4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0" name="Line 4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57</xdr:row>
      <xdr:rowOff>114300</xdr:rowOff>
    </xdr:from>
    <xdr:to>
      <xdr:col>55</xdr:col>
      <xdr:colOff>9525</xdr:colOff>
      <xdr:row>58</xdr:row>
      <xdr:rowOff>133350</xdr:rowOff>
    </xdr:to>
    <xdr:sp macro="" textlink="">
      <xdr:nvSpPr>
        <xdr:cNvPr id="46127" name="Text Box 47"/>
        <xdr:cNvSpPr txBox="1">
          <a:spLocks noChangeArrowheads="1"/>
        </xdr:cNvSpPr>
      </xdr:nvSpPr>
      <xdr:spPr bwMode="auto">
        <a:xfrm>
          <a:off x="11372850" y="8258175"/>
          <a:ext cx="685800" cy="161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凡例</a:t>
          </a:r>
        </a:p>
      </xdr:txBody>
    </xdr:sp>
    <xdr:clientData/>
  </xdr:twoCellAnchor>
  <xdr:twoCellAnchor>
    <xdr:from>
      <xdr:col>0</xdr:col>
      <xdr:colOff>171450</xdr:colOff>
      <xdr:row>6</xdr:row>
      <xdr:rowOff>19050</xdr:rowOff>
    </xdr:from>
    <xdr:to>
      <xdr:col>7</xdr:col>
      <xdr:colOff>142875</xdr:colOff>
      <xdr:row>7</xdr:row>
      <xdr:rowOff>114300</xdr:rowOff>
    </xdr:to>
    <xdr:sp macro="" textlink="">
      <xdr:nvSpPr>
        <xdr:cNvPr id="46128" name="Text Box 48"/>
        <xdr:cNvSpPr txBox="1">
          <a:spLocks noChangeArrowheads="1"/>
        </xdr:cNvSpPr>
      </xdr:nvSpPr>
      <xdr:spPr bwMode="auto">
        <a:xfrm>
          <a:off x="171450" y="876300"/>
          <a:ext cx="150495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</xdr:txBody>
    </xdr:sp>
    <xdr:clientData/>
  </xdr:twoCellAnchor>
  <xdr:twoCellAnchor>
    <xdr:from>
      <xdr:col>11</xdr:col>
      <xdr:colOff>28575</xdr:colOff>
      <xdr:row>9</xdr:row>
      <xdr:rowOff>9525</xdr:rowOff>
    </xdr:from>
    <xdr:to>
      <xdr:col>18</xdr:col>
      <xdr:colOff>0</xdr:colOff>
      <xdr:row>16</xdr:row>
      <xdr:rowOff>85725</xdr:rowOff>
    </xdr:to>
    <xdr:sp macro="" textlink="">
      <xdr:nvSpPr>
        <xdr:cNvPr id="46129" name="Text Box 49"/>
        <xdr:cNvSpPr txBox="1">
          <a:spLocks noChangeArrowheads="1"/>
        </xdr:cNvSpPr>
      </xdr:nvSpPr>
      <xdr:spPr bwMode="auto">
        <a:xfrm>
          <a:off x="2438400" y="1295400"/>
          <a:ext cx="1504950" cy="1076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・製版方式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・印刷方式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・下版完了情報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28575</xdr:colOff>
      <xdr:row>6</xdr:row>
      <xdr:rowOff>19050</xdr:rowOff>
    </xdr:from>
    <xdr:to>
      <xdr:col>18</xdr:col>
      <xdr:colOff>0</xdr:colOff>
      <xdr:row>9</xdr:row>
      <xdr:rowOff>9525</xdr:rowOff>
    </xdr:to>
    <xdr:sp macro="" textlink="">
      <xdr:nvSpPr>
        <xdr:cNvPr id="46130" name="Text Box 50"/>
        <xdr:cNvSpPr txBox="1">
          <a:spLocks noChangeArrowheads="1"/>
        </xdr:cNvSpPr>
      </xdr:nvSpPr>
      <xdr:spPr bwMode="auto">
        <a:xfrm>
          <a:off x="2438400" y="87630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28575</xdr:colOff>
      <xdr:row>4</xdr:row>
      <xdr:rowOff>123825</xdr:rowOff>
    </xdr:from>
    <xdr:ext cx="847989" cy="186974"/>
    <xdr:sp macro="" textlink="">
      <xdr:nvSpPr>
        <xdr:cNvPr id="46131" name="Text Box 51"/>
        <xdr:cNvSpPr txBox="1">
          <a:spLocks noChangeArrowheads="1"/>
        </xdr:cNvSpPr>
      </xdr:nvSpPr>
      <xdr:spPr bwMode="auto">
        <a:xfrm>
          <a:off x="2403475" y="68262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折情報テーブル</a:t>
          </a:r>
        </a:p>
      </xdr:txBody>
    </xdr:sp>
    <xdr:clientData/>
  </xdr:oneCellAnchor>
  <xdr:twoCellAnchor>
    <xdr:from>
      <xdr:col>7</xdr:col>
      <xdr:colOff>142875</xdr:colOff>
      <xdr:row>7</xdr:row>
      <xdr:rowOff>0</xdr:rowOff>
    </xdr:from>
    <xdr:to>
      <xdr:col>10</xdr:col>
      <xdr:colOff>57150</xdr:colOff>
      <xdr:row>7</xdr:row>
      <xdr:rowOff>0</xdr:rowOff>
    </xdr:to>
    <xdr:sp macro="" textlink="">
      <xdr:nvSpPr>
        <xdr:cNvPr id="48591" name="Line 52"/>
        <xdr:cNvSpPr>
          <a:spLocks noChangeShapeType="1"/>
        </xdr:cNvSpPr>
      </xdr:nvSpPr>
      <xdr:spPr bwMode="auto">
        <a:xfrm flipH="1">
          <a:off x="1676400" y="1000125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28575</xdr:colOff>
      <xdr:row>19</xdr:row>
      <xdr:rowOff>123825</xdr:rowOff>
    </xdr:from>
    <xdr:to>
      <xdr:col>10</xdr:col>
      <xdr:colOff>200025</xdr:colOff>
      <xdr:row>20</xdr:row>
      <xdr:rowOff>76200</xdr:rowOff>
    </xdr:to>
    <xdr:grpSp>
      <xdr:nvGrpSpPr>
        <xdr:cNvPr id="48592" name="Group 53"/>
        <xdr:cNvGrpSpPr>
          <a:grpSpLocks/>
        </xdr:cNvGrpSpPr>
      </xdr:nvGrpSpPr>
      <xdr:grpSpPr bwMode="auto">
        <a:xfrm>
          <a:off x="2187575" y="2778125"/>
          <a:ext cx="171450" cy="92075"/>
          <a:chOff x="235" y="100"/>
          <a:chExt cx="18" cy="10"/>
        </a:xfrm>
      </xdr:grpSpPr>
      <xdr:sp macro="" textlink="">
        <xdr:nvSpPr>
          <xdr:cNvPr id="48779" name="Line 5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80" name="Group 5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81" name="Oval 5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2" name="Line 5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3" name="Line 5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11</xdr:col>
      <xdr:colOff>9525</xdr:colOff>
      <xdr:row>22</xdr:row>
      <xdr:rowOff>38100</xdr:rowOff>
    </xdr:from>
    <xdr:to>
      <xdr:col>17</xdr:col>
      <xdr:colOff>200025</xdr:colOff>
      <xdr:row>29</xdr:row>
      <xdr:rowOff>133350</xdr:rowOff>
    </xdr:to>
    <xdr:sp macro="" textlink="">
      <xdr:nvSpPr>
        <xdr:cNvPr id="46139" name="Text Box 59"/>
        <xdr:cNvSpPr txBox="1">
          <a:spLocks noChangeArrowheads="1"/>
        </xdr:cNvSpPr>
      </xdr:nvSpPr>
      <xdr:spPr bwMode="auto">
        <a:xfrm>
          <a:off x="2419350" y="3181350"/>
          <a:ext cx="1504950" cy="1095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・入稿内容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・責了枚数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9525</xdr:colOff>
      <xdr:row>19</xdr:row>
      <xdr:rowOff>47625</xdr:rowOff>
    </xdr:from>
    <xdr:to>
      <xdr:col>17</xdr:col>
      <xdr:colOff>200025</xdr:colOff>
      <xdr:row>22</xdr:row>
      <xdr:rowOff>38100</xdr:rowOff>
    </xdr:to>
    <xdr:sp macro="" textlink="">
      <xdr:nvSpPr>
        <xdr:cNvPr id="46140" name="Text Box 60"/>
        <xdr:cNvSpPr txBox="1">
          <a:spLocks noChangeArrowheads="1"/>
        </xdr:cNvSpPr>
      </xdr:nvSpPr>
      <xdr:spPr bwMode="auto">
        <a:xfrm>
          <a:off x="2419350" y="27622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18</xdr:row>
      <xdr:rowOff>28575</xdr:rowOff>
    </xdr:from>
    <xdr:ext cx="847989" cy="186974"/>
    <xdr:sp macro="" textlink="">
      <xdr:nvSpPr>
        <xdr:cNvPr id="46141" name="Text Box 61"/>
        <xdr:cNvSpPr txBox="1">
          <a:spLocks noChangeArrowheads="1"/>
        </xdr:cNvSpPr>
      </xdr:nvSpPr>
      <xdr:spPr bwMode="auto">
        <a:xfrm>
          <a:off x="2403475" y="25431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テーマテーブル</a:t>
          </a:r>
        </a:p>
      </xdr:txBody>
    </xdr:sp>
    <xdr:clientData/>
  </xdr:oneCellAnchor>
  <xdr:twoCellAnchor>
    <xdr:from>
      <xdr:col>7</xdr:col>
      <xdr:colOff>152400</xdr:colOff>
      <xdr:row>7</xdr:row>
      <xdr:rowOff>47625</xdr:rowOff>
    </xdr:from>
    <xdr:to>
      <xdr:col>10</xdr:col>
      <xdr:colOff>19050</xdr:colOff>
      <xdr:row>20</xdr:row>
      <xdr:rowOff>19050</xdr:rowOff>
    </xdr:to>
    <xdr:sp macro="" textlink="">
      <xdr:nvSpPr>
        <xdr:cNvPr id="48596" name="Freeform 62"/>
        <xdr:cNvSpPr>
          <a:spLocks/>
        </xdr:cNvSpPr>
      </xdr:nvSpPr>
      <xdr:spPr bwMode="auto">
        <a:xfrm>
          <a:off x="1685925" y="1047750"/>
          <a:ext cx="523875" cy="1828800"/>
        </a:xfrm>
        <a:custGeom>
          <a:avLst/>
          <a:gdLst>
            <a:gd name="T0" fmla="*/ 523875 w 55"/>
            <a:gd name="T1" fmla="*/ 1828800 h 192"/>
            <a:gd name="T2" fmla="*/ 323850 w 55"/>
            <a:gd name="T3" fmla="*/ 1828800 h 192"/>
            <a:gd name="T4" fmla="*/ 323850 w 55"/>
            <a:gd name="T5" fmla="*/ 0 h 192"/>
            <a:gd name="T6" fmla="*/ 0 w 55"/>
            <a:gd name="T7" fmla="*/ 0 h 19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5" h="192">
              <a:moveTo>
                <a:pt x="55" y="192"/>
              </a:moveTo>
              <a:lnTo>
                <a:pt x="34" y="192"/>
              </a:lnTo>
              <a:lnTo>
                <a:pt x="34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209550</xdr:colOff>
      <xdr:row>19</xdr:row>
      <xdr:rowOff>104775</xdr:rowOff>
    </xdr:from>
    <xdr:to>
      <xdr:col>20</xdr:col>
      <xdr:colOff>161925</xdr:colOff>
      <xdr:row>20</xdr:row>
      <xdr:rowOff>57150</xdr:rowOff>
    </xdr:to>
    <xdr:grpSp>
      <xdr:nvGrpSpPr>
        <xdr:cNvPr id="48597" name="Group 63"/>
        <xdr:cNvGrpSpPr>
          <a:grpSpLocks/>
        </xdr:cNvGrpSpPr>
      </xdr:nvGrpSpPr>
      <xdr:grpSpPr bwMode="auto">
        <a:xfrm>
          <a:off x="4311650" y="2759075"/>
          <a:ext cx="168275" cy="92075"/>
          <a:chOff x="235" y="100"/>
          <a:chExt cx="18" cy="10"/>
        </a:xfrm>
      </xdr:grpSpPr>
      <xdr:sp macro="" textlink="">
        <xdr:nvSpPr>
          <xdr:cNvPr id="48774" name="Line 6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5" name="Group 6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6" name="Oval 6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7" name="Line 6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8" name="Line 6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20</xdr:col>
      <xdr:colOff>190500</xdr:colOff>
      <xdr:row>23</xdr:row>
      <xdr:rowOff>133350</xdr:rowOff>
    </xdr:from>
    <xdr:to>
      <xdr:col>27</xdr:col>
      <xdr:colOff>161925</xdr:colOff>
      <xdr:row>33</xdr:row>
      <xdr:rowOff>28575</xdr:rowOff>
    </xdr:to>
    <xdr:sp macro="" textlink="">
      <xdr:nvSpPr>
        <xdr:cNvPr id="46149" name="Text Box 69"/>
        <xdr:cNvSpPr txBox="1">
          <a:spLocks noChangeArrowheads="1"/>
        </xdr:cNvSpPr>
      </xdr:nvSpPr>
      <xdr:spPr bwMode="auto">
        <a:xfrm>
          <a:off x="4572000" y="3419475"/>
          <a:ext cx="1504950" cy="1323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・ページ１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・ページ２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19</xdr:row>
      <xdr:rowOff>28575</xdr:rowOff>
    </xdr:from>
    <xdr:to>
      <xdr:col>27</xdr:col>
      <xdr:colOff>161925</xdr:colOff>
      <xdr:row>23</xdr:row>
      <xdr:rowOff>133350</xdr:rowOff>
    </xdr:to>
    <xdr:sp macro="" textlink="">
      <xdr:nvSpPr>
        <xdr:cNvPr id="46150" name="Text Box 70"/>
        <xdr:cNvSpPr txBox="1">
          <a:spLocks noChangeArrowheads="1"/>
        </xdr:cNvSpPr>
      </xdr:nvSpPr>
      <xdr:spPr bwMode="auto">
        <a:xfrm>
          <a:off x="4572000" y="27432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</xdr:txBody>
    </xdr:sp>
    <xdr:clientData/>
  </xdr:twoCellAnchor>
  <xdr:oneCellAnchor>
    <xdr:from>
      <xdr:col>20</xdr:col>
      <xdr:colOff>190500</xdr:colOff>
      <xdr:row>18</xdr:row>
      <xdr:rowOff>0</xdr:rowOff>
    </xdr:from>
    <xdr:ext cx="963854" cy="186974"/>
    <xdr:sp macro="" textlink="">
      <xdr:nvSpPr>
        <xdr:cNvPr id="46151" name="Text Box 71"/>
        <xdr:cNvSpPr txBox="1">
          <a:spLocks noChangeArrowheads="1"/>
        </xdr:cNvSpPr>
      </xdr:nvSpPr>
      <xdr:spPr bwMode="auto">
        <a:xfrm>
          <a:off x="4508500" y="25146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責了詳細テーブル</a:t>
          </a:r>
        </a:p>
      </xdr:txBody>
    </xdr:sp>
    <xdr:clientData/>
  </xdr:oneCellAnchor>
  <xdr:twoCellAnchor>
    <xdr:from>
      <xdr:col>20</xdr:col>
      <xdr:colOff>57150</xdr:colOff>
      <xdr:row>20</xdr:row>
      <xdr:rowOff>76200</xdr:rowOff>
    </xdr:from>
    <xdr:to>
      <xdr:col>20</xdr:col>
      <xdr:colOff>161925</xdr:colOff>
      <xdr:row>24</xdr:row>
      <xdr:rowOff>57150</xdr:rowOff>
    </xdr:to>
    <xdr:sp macro="" textlink="">
      <xdr:nvSpPr>
        <xdr:cNvPr id="48601" name="Freeform 72"/>
        <xdr:cNvSpPr>
          <a:spLocks/>
        </xdr:cNvSpPr>
      </xdr:nvSpPr>
      <xdr:spPr bwMode="auto">
        <a:xfrm>
          <a:off x="4438650" y="2933700"/>
          <a:ext cx="104775" cy="552450"/>
        </a:xfrm>
        <a:custGeom>
          <a:avLst/>
          <a:gdLst>
            <a:gd name="T0" fmla="*/ 104775 w 11"/>
            <a:gd name="T1" fmla="*/ 552450 h 58"/>
            <a:gd name="T2" fmla="*/ 0 w 11"/>
            <a:gd name="T3" fmla="*/ 552450 h 58"/>
            <a:gd name="T4" fmla="*/ 0 w 11"/>
            <a:gd name="T5" fmla="*/ 0 h 58"/>
            <a:gd name="T6" fmla="*/ 95250 w 11"/>
            <a:gd name="T7" fmla="*/ 0 h 5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11" h="58">
              <a:moveTo>
                <a:pt x="11" y="58"/>
              </a:moveTo>
              <a:lnTo>
                <a:pt x="0" y="58"/>
              </a:lnTo>
              <a:lnTo>
                <a:pt x="0" y="0"/>
              </a:lnTo>
              <a:lnTo>
                <a:pt x="1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85725</xdr:colOff>
      <xdr:row>22</xdr:row>
      <xdr:rowOff>9525</xdr:rowOff>
    </xdr:from>
    <xdr:to>
      <xdr:col>20</xdr:col>
      <xdr:colOff>38100</xdr:colOff>
      <xdr:row>22</xdr:row>
      <xdr:rowOff>104775</xdr:rowOff>
    </xdr:to>
    <xdr:grpSp>
      <xdr:nvGrpSpPr>
        <xdr:cNvPr id="48602" name="Group 73"/>
        <xdr:cNvGrpSpPr>
          <a:grpSpLocks/>
        </xdr:cNvGrpSpPr>
      </xdr:nvGrpSpPr>
      <xdr:grpSpPr bwMode="auto">
        <a:xfrm>
          <a:off x="4187825" y="3082925"/>
          <a:ext cx="168275" cy="95250"/>
          <a:chOff x="235" y="100"/>
          <a:chExt cx="18" cy="10"/>
        </a:xfrm>
      </xdr:grpSpPr>
      <xdr:sp macro="" textlink="">
        <xdr:nvSpPr>
          <xdr:cNvPr id="48769" name="Line 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0" name="Group 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1" name="Oval 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2" name="Line 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3" name="Line 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9525</xdr:colOff>
      <xdr:row>7</xdr:row>
      <xdr:rowOff>57150</xdr:rowOff>
    </xdr:from>
    <xdr:to>
      <xdr:col>19</xdr:col>
      <xdr:colOff>66675</xdr:colOff>
      <xdr:row>22</xdr:row>
      <xdr:rowOff>57150</xdr:rowOff>
    </xdr:to>
    <xdr:sp macro="" textlink="">
      <xdr:nvSpPr>
        <xdr:cNvPr id="48603" name="Freeform 79"/>
        <xdr:cNvSpPr>
          <a:spLocks/>
        </xdr:cNvSpPr>
      </xdr:nvSpPr>
      <xdr:spPr bwMode="auto">
        <a:xfrm>
          <a:off x="3952875" y="1057275"/>
          <a:ext cx="276225" cy="2143125"/>
        </a:xfrm>
        <a:custGeom>
          <a:avLst/>
          <a:gdLst>
            <a:gd name="T0" fmla="*/ 276225 w 29"/>
            <a:gd name="T1" fmla="*/ 2143125 h 225"/>
            <a:gd name="T2" fmla="*/ 200025 w 29"/>
            <a:gd name="T3" fmla="*/ 2143125 h 225"/>
            <a:gd name="T4" fmla="*/ 200025 w 29"/>
            <a:gd name="T5" fmla="*/ 0 h 225"/>
            <a:gd name="T6" fmla="*/ 0 w 29"/>
            <a:gd name="T7" fmla="*/ 0 h 225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9" h="225">
              <a:moveTo>
                <a:pt x="29" y="225"/>
              </a:moveTo>
              <a:lnTo>
                <a:pt x="21" y="225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34</xdr:row>
      <xdr:rowOff>38100</xdr:rowOff>
    </xdr:from>
    <xdr:to>
      <xdr:col>17</xdr:col>
      <xdr:colOff>209550</xdr:colOff>
      <xdr:row>36</xdr:row>
      <xdr:rowOff>114300</xdr:rowOff>
    </xdr:to>
    <xdr:sp macro="" textlink="">
      <xdr:nvSpPr>
        <xdr:cNvPr id="46160" name="Text Box 80"/>
        <xdr:cNvSpPr txBox="1">
          <a:spLocks noChangeArrowheads="1"/>
        </xdr:cNvSpPr>
      </xdr:nvSpPr>
      <xdr:spPr bwMode="auto">
        <a:xfrm>
          <a:off x="2428875" y="4895850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19050</xdr:colOff>
      <xdr:row>31</xdr:row>
      <xdr:rowOff>47625</xdr:rowOff>
    </xdr:from>
    <xdr:to>
      <xdr:col>17</xdr:col>
      <xdr:colOff>209550</xdr:colOff>
      <xdr:row>34</xdr:row>
      <xdr:rowOff>38100</xdr:rowOff>
    </xdr:to>
    <xdr:sp macro="" textlink="">
      <xdr:nvSpPr>
        <xdr:cNvPr id="46161" name="Text Box 81"/>
        <xdr:cNvSpPr txBox="1">
          <a:spLocks noChangeArrowheads="1"/>
        </xdr:cNvSpPr>
      </xdr:nvSpPr>
      <xdr:spPr bwMode="auto">
        <a:xfrm>
          <a:off x="2428875" y="44767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11</xdr:col>
      <xdr:colOff>28575</xdr:colOff>
      <xdr:row>30</xdr:row>
      <xdr:rowOff>28575</xdr:rowOff>
    </xdr:from>
    <xdr:ext cx="963854" cy="186974"/>
    <xdr:sp macro="" textlink="">
      <xdr:nvSpPr>
        <xdr:cNvPr id="46162" name="Text Box 82"/>
        <xdr:cNvSpPr txBox="1">
          <a:spLocks noChangeArrowheads="1"/>
        </xdr:cNvSpPr>
      </xdr:nvSpPr>
      <xdr:spPr bwMode="auto">
        <a:xfrm>
          <a:off x="2403475" y="42195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受注製本テーブル</a:t>
          </a:r>
        </a:p>
      </xdr:txBody>
    </xdr:sp>
    <xdr:clientData/>
  </xdr:oneCellAnchor>
  <xdr:twoCellAnchor>
    <xdr:from>
      <xdr:col>10</xdr:col>
      <xdr:colOff>38100</xdr:colOff>
      <xdr:row>32</xdr:row>
      <xdr:rowOff>38100</xdr:rowOff>
    </xdr:from>
    <xdr:to>
      <xdr:col>10</xdr:col>
      <xdr:colOff>209550</xdr:colOff>
      <xdr:row>32</xdr:row>
      <xdr:rowOff>133350</xdr:rowOff>
    </xdr:to>
    <xdr:grpSp>
      <xdr:nvGrpSpPr>
        <xdr:cNvPr id="48607" name="Group 83"/>
        <xdr:cNvGrpSpPr>
          <a:grpSpLocks/>
        </xdr:cNvGrpSpPr>
      </xdr:nvGrpSpPr>
      <xdr:grpSpPr bwMode="auto">
        <a:xfrm>
          <a:off x="2197100" y="4508500"/>
          <a:ext cx="171450" cy="95250"/>
          <a:chOff x="235" y="100"/>
          <a:chExt cx="18" cy="10"/>
        </a:xfrm>
      </xdr:grpSpPr>
      <xdr:sp macro="" textlink="">
        <xdr:nvSpPr>
          <xdr:cNvPr id="48764" name="Line 8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5" name="Group 8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6" name="Oval 8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7" name="Line 8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8" name="Line 8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142875</xdr:colOff>
      <xdr:row>7</xdr:row>
      <xdr:rowOff>76200</xdr:rowOff>
    </xdr:from>
    <xdr:to>
      <xdr:col>10</xdr:col>
      <xdr:colOff>47625</xdr:colOff>
      <xdr:row>32</xdr:row>
      <xdr:rowOff>85725</xdr:rowOff>
    </xdr:to>
    <xdr:sp macro="" textlink="">
      <xdr:nvSpPr>
        <xdr:cNvPr id="48608" name="Freeform 89"/>
        <xdr:cNvSpPr>
          <a:spLocks/>
        </xdr:cNvSpPr>
      </xdr:nvSpPr>
      <xdr:spPr bwMode="auto">
        <a:xfrm>
          <a:off x="1676400" y="1076325"/>
          <a:ext cx="561975" cy="3581400"/>
        </a:xfrm>
        <a:custGeom>
          <a:avLst/>
          <a:gdLst>
            <a:gd name="T0" fmla="*/ 561975 w 59"/>
            <a:gd name="T1" fmla="*/ 3581400 h 376"/>
            <a:gd name="T2" fmla="*/ 219075 w 59"/>
            <a:gd name="T3" fmla="*/ 3581400 h 376"/>
            <a:gd name="T4" fmla="*/ 219075 w 59"/>
            <a:gd name="T5" fmla="*/ 0 h 376"/>
            <a:gd name="T6" fmla="*/ 0 w 59"/>
            <a:gd name="T7" fmla="*/ 0 h 376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9" h="376">
              <a:moveTo>
                <a:pt x="59" y="376"/>
              </a:moveTo>
              <a:lnTo>
                <a:pt x="23" y="376"/>
              </a:lnTo>
              <a:lnTo>
                <a:pt x="23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11</xdr:row>
      <xdr:rowOff>38100</xdr:rowOff>
    </xdr:from>
    <xdr:to>
      <xdr:col>27</xdr:col>
      <xdr:colOff>171450</xdr:colOff>
      <xdr:row>13</xdr:row>
      <xdr:rowOff>114300</xdr:rowOff>
    </xdr:to>
    <xdr:sp macro="" textlink="">
      <xdr:nvSpPr>
        <xdr:cNvPr id="46170" name="Text Box 90"/>
        <xdr:cNvSpPr txBox="1">
          <a:spLocks noChangeArrowheads="1"/>
        </xdr:cNvSpPr>
      </xdr:nvSpPr>
      <xdr:spPr bwMode="auto">
        <a:xfrm>
          <a:off x="4581525" y="160972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</xdr:txBody>
    </xdr:sp>
    <xdr:clientData/>
  </xdr:twoCellAnchor>
  <xdr:twoCellAnchor>
    <xdr:from>
      <xdr:col>20</xdr:col>
      <xdr:colOff>200025</xdr:colOff>
      <xdr:row>7</xdr:row>
      <xdr:rowOff>66675</xdr:rowOff>
    </xdr:from>
    <xdr:to>
      <xdr:col>27</xdr:col>
      <xdr:colOff>171450</xdr:colOff>
      <xdr:row>11</xdr:row>
      <xdr:rowOff>38100</xdr:rowOff>
    </xdr:to>
    <xdr:sp macro="" textlink="">
      <xdr:nvSpPr>
        <xdr:cNvPr id="46171" name="Text Box 91"/>
        <xdr:cNvSpPr txBox="1">
          <a:spLocks noChangeArrowheads="1"/>
        </xdr:cNvSpPr>
      </xdr:nvSpPr>
      <xdr:spPr bwMode="auto">
        <a:xfrm>
          <a:off x="4581525" y="1066800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21</xdr:col>
      <xdr:colOff>0</xdr:colOff>
      <xdr:row>6</xdr:row>
      <xdr:rowOff>28575</xdr:rowOff>
    </xdr:from>
    <xdr:ext cx="847989" cy="186974"/>
    <xdr:sp macro="" textlink="">
      <xdr:nvSpPr>
        <xdr:cNvPr id="46172" name="Text Box 92"/>
        <xdr:cNvSpPr txBox="1">
          <a:spLocks noChangeArrowheads="1"/>
        </xdr:cNvSpPr>
      </xdr:nvSpPr>
      <xdr:spPr bwMode="auto">
        <a:xfrm>
          <a:off x="4533900" y="8667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折製本テーブル</a:t>
          </a:r>
        </a:p>
      </xdr:txBody>
    </xdr:sp>
    <xdr:clientData/>
  </xdr:oneCellAnchor>
  <xdr:twoCellAnchor>
    <xdr:from>
      <xdr:col>20</xdr:col>
      <xdr:colOff>9525</xdr:colOff>
      <xdr:row>9</xdr:row>
      <xdr:rowOff>19050</xdr:rowOff>
    </xdr:from>
    <xdr:to>
      <xdr:col>20</xdr:col>
      <xdr:colOff>180975</xdr:colOff>
      <xdr:row>9</xdr:row>
      <xdr:rowOff>114300</xdr:rowOff>
    </xdr:to>
    <xdr:grpSp>
      <xdr:nvGrpSpPr>
        <xdr:cNvPr id="48612" name="Group 93"/>
        <xdr:cNvGrpSpPr>
          <a:grpSpLocks/>
        </xdr:cNvGrpSpPr>
      </xdr:nvGrpSpPr>
      <xdr:grpSpPr bwMode="auto">
        <a:xfrm>
          <a:off x="4327525" y="1276350"/>
          <a:ext cx="171450" cy="95250"/>
          <a:chOff x="235" y="100"/>
          <a:chExt cx="18" cy="10"/>
        </a:xfrm>
      </xdr:grpSpPr>
      <xdr:sp macro="" textlink="">
        <xdr:nvSpPr>
          <xdr:cNvPr id="48759" name="Line 9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0" name="Group 9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1" name="Oval 9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2" name="Line 9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3" name="Line 9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0</xdr:colOff>
      <xdr:row>6</xdr:row>
      <xdr:rowOff>95250</xdr:rowOff>
    </xdr:from>
    <xdr:to>
      <xdr:col>20</xdr:col>
      <xdr:colOff>9525</xdr:colOff>
      <xdr:row>9</xdr:row>
      <xdr:rowOff>66675</xdr:rowOff>
    </xdr:to>
    <xdr:sp macro="" textlink="">
      <xdr:nvSpPr>
        <xdr:cNvPr id="48613" name="Freeform 99"/>
        <xdr:cNvSpPr>
          <a:spLocks/>
        </xdr:cNvSpPr>
      </xdr:nvSpPr>
      <xdr:spPr bwMode="auto">
        <a:xfrm>
          <a:off x="3943350" y="952500"/>
          <a:ext cx="447675" cy="400050"/>
        </a:xfrm>
        <a:custGeom>
          <a:avLst/>
          <a:gdLst>
            <a:gd name="T0" fmla="*/ 447675 w 47"/>
            <a:gd name="T1" fmla="*/ 400050 h 42"/>
            <a:gd name="T2" fmla="*/ 295275 w 47"/>
            <a:gd name="T3" fmla="*/ 400050 h 42"/>
            <a:gd name="T4" fmla="*/ 295275 w 47"/>
            <a:gd name="T5" fmla="*/ 0 h 42"/>
            <a:gd name="T6" fmla="*/ 0 w 47"/>
            <a:gd name="T7" fmla="*/ 0 h 4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7" h="42">
              <a:moveTo>
                <a:pt x="47" y="42"/>
              </a:moveTo>
              <a:lnTo>
                <a:pt x="31" y="42"/>
              </a:lnTo>
              <a:lnTo>
                <a:pt x="3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190500</xdr:colOff>
      <xdr:row>43</xdr:row>
      <xdr:rowOff>0</xdr:rowOff>
    </xdr:from>
    <xdr:to>
      <xdr:col>27</xdr:col>
      <xdr:colOff>161925</xdr:colOff>
      <xdr:row>48</xdr:row>
      <xdr:rowOff>66675</xdr:rowOff>
    </xdr:to>
    <xdr:sp macro="" textlink="">
      <xdr:nvSpPr>
        <xdr:cNvPr id="46180" name="Text Box 100"/>
        <xdr:cNvSpPr txBox="1">
          <a:spLocks noChangeArrowheads="1"/>
        </xdr:cNvSpPr>
      </xdr:nvSpPr>
      <xdr:spPr bwMode="auto">
        <a:xfrm>
          <a:off x="4572000" y="61436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35</xdr:row>
      <xdr:rowOff>76200</xdr:rowOff>
    </xdr:from>
    <xdr:to>
      <xdr:col>27</xdr:col>
      <xdr:colOff>161925</xdr:colOff>
      <xdr:row>43</xdr:row>
      <xdr:rowOff>0</xdr:rowOff>
    </xdr:to>
    <xdr:sp macro="" textlink="">
      <xdr:nvSpPr>
        <xdr:cNvPr id="46181" name="Text Box 101"/>
        <xdr:cNvSpPr txBox="1">
          <a:spLocks noChangeArrowheads="1"/>
        </xdr:cNvSpPr>
      </xdr:nvSpPr>
      <xdr:spPr bwMode="auto">
        <a:xfrm>
          <a:off x="4572000" y="50768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20</xdr:col>
      <xdr:colOff>190500</xdr:colOff>
      <xdr:row>34</xdr:row>
      <xdr:rowOff>28575</xdr:rowOff>
    </xdr:from>
    <xdr:ext cx="1195584" cy="186974"/>
    <xdr:sp macro="" textlink="">
      <xdr:nvSpPr>
        <xdr:cNvPr id="46182" name="Text Box 102"/>
        <xdr:cNvSpPr txBox="1">
          <a:spLocks noChangeArrowheads="1"/>
        </xdr:cNvSpPr>
      </xdr:nvSpPr>
      <xdr:spPr bwMode="auto">
        <a:xfrm>
          <a:off x="4508500" y="47783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出校作業進捗テーブル</a:t>
          </a:r>
        </a:p>
      </xdr:txBody>
    </xdr:sp>
    <xdr:clientData/>
  </xdr:oneCellAnchor>
  <xdr:twoCellAnchor>
    <xdr:from>
      <xdr:col>20</xdr:col>
      <xdr:colOff>9525</xdr:colOff>
      <xdr:row>36</xdr:row>
      <xdr:rowOff>28575</xdr:rowOff>
    </xdr:from>
    <xdr:to>
      <xdr:col>20</xdr:col>
      <xdr:colOff>180975</xdr:colOff>
      <xdr:row>36</xdr:row>
      <xdr:rowOff>123825</xdr:rowOff>
    </xdr:to>
    <xdr:grpSp>
      <xdr:nvGrpSpPr>
        <xdr:cNvPr id="48617" name="Group 103"/>
        <xdr:cNvGrpSpPr>
          <a:grpSpLocks/>
        </xdr:cNvGrpSpPr>
      </xdr:nvGrpSpPr>
      <xdr:grpSpPr bwMode="auto">
        <a:xfrm>
          <a:off x="4327525" y="5057775"/>
          <a:ext cx="171450" cy="95250"/>
          <a:chOff x="235" y="100"/>
          <a:chExt cx="18" cy="10"/>
        </a:xfrm>
      </xdr:grpSpPr>
      <xdr:sp macro="" textlink="">
        <xdr:nvSpPr>
          <xdr:cNvPr id="48754" name="Line 10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5" name="Group 10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6" name="Oval 10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7" name="Line 10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8" name="Line 10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190500</xdr:colOff>
      <xdr:row>20</xdr:row>
      <xdr:rowOff>76200</xdr:rowOff>
    </xdr:from>
    <xdr:to>
      <xdr:col>20</xdr:col>
      <xdr:colOff>28575</xdr:colOff>
      <xdr:row>36</xdr:row>
      <xdr:rowOff>76200</xdr:rowOff>
    </xdr:to>
    <xdr:sp macro="" textlink="">
      <xdr:nvSpPr>
        <xdr:cNvPr id="48618" name="Freeform 109"/>
        <xdr:cNvSpPr>
          <a:spLocks/>
        </xdr:cNvSpPr>
      </xdr:nvSpPr>
      <xdr:spPr bwMode="auto">
        <a:xfrm>
          <a:off x="3914775" y="2933700"/>
          <a:ext cx="495300" cy="2286000"/>
        </a:xfrm>
        <a:custGeom>
          <a:avLst/>
          <a:gdLst>
            <a:gd name="T0" fmla="*/ 0 w 52"/>
            <a:gd name="T1" fmla="*/ 0 h 240"/>
            <a:gd name="T2" fmla="*/ 200025 w 52"/>
            <a:gd name="T3" fmla="*/ 0 h 240"/>
            <a:gd name="T4" fmla="*/ 200025 w 52"/>
            <a:gd name="T5" fmla="*/ 2286000 h 240"/>
            <a:gd name="T6" fmla="*/ 495300 w 52"/>
            <a:gd name="T7" fmla="*/ 2286000 h 240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2" h="240">
              <a:moveTo>
                <a:pt x="0" y="0"/>
              </a:moveTo>
              <a:lnTo>
                <a:pt x="21" y="0"/>
              </a:lnTo>
              <a:lnTo>
                <a:pt x="21" y="240"/>
              </a:lnTo>
              <a:lnTo>
                <a:pt x="52" y="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57</xdr:row>
      <xdr:rowOff>19050</xdr:rowOff>
    </xdr:from>
    <xdr:to>
      <xdr:col>27</xdr:col>
      <xdr:colOff>171450</xdr:colOff>
      <xdr:row>62</xdr:row>
      <xdr:rowOff>85725</xdr:rowOff>
    </xdr:to>
    <xdr:sp macro="" textlink="">
      <xdr:nvSpPr>
        <xdr:cNvPr id="46190" name="Text Box 110"/>
        <xdr:cNvSpPr txBox="1">
          <a:spLocks noChangeArrowheads="1"/>
        </xdr:cNvSpPr>
      </xdr:nvSpPr>
      <xdr:spPr bwMode="auto">
        <a:xfrm>
          <a:off x="4581525" y="81629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200025</xdr:colOff>
      <xdr:row>50</xdr:row>
      <xdr:rowOff>104775</xdr:rowOff>
    </xdr:from>
    <xdr:to>
      <xdr:col>27</xdr:col>
      <xdr:colOff>171450</xdr:colOff>
      <xdr:row>57</xdr:row>
      <xdr:rowOff>19050</xdr:rowOff>
    </xdr:to>
    <xdr:sp macro="" textlink="">
      <xdr:nvSpPr>
        <xdr:cNvPr id="46191" name="Text Box 111"/>
        <xdr:cNvSpPr txBox="1">
          <a:spLocks noChangeArrowheads="1"/>
        </xdr:cNvSpPr>
      </xdr:nvSpPr>
      <xdr:spPr bwMode="auto">
        <a:xfrm>
          <a:off x="4581525" y="7248525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21</xdr:col>
      <xdr:colOff>0</xdr:colOff>
      <xdr:row>49</xdr:row>
      <xdr:rowOff>66675</xdr:rowOff>
    </xdr:from>
    <xdr:ext cx="1195584" cy="186974"/>
    <xdr:sp macro="" textlink="">
      <xdr:nvSpPr>
        <xdr:cNvPr id="46192" name="Text Box 112"/>
        <xdr:cNvSpPr txBox="1">
          <a:spLocks noChangeArrowheads="1"/>
        </xdr:cNvSpPr>
      </xdr:nvSpPr>
      <xdr:spPr bwMode="auto">
        <a:xfrm>
          <a:off x="4533900" y="69119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出校確認作業テーブル</a:t>
          </a:r>
        </a:p>
      </xdr:txBody>
    </xdr:sp>
    <xdr:clientData/>
  </xdr:oneCellAnchor>
  <xdr:twoCellAnchor>
    <xdr:from>
      <xdr:col>20</xdr:col>
      <xdr:colOff>0</xdr:colOff>
      <xdr:row>51</xdr:row>
      <xdr:rowOff>57150</xdr:rowOff>
    </xdr:from>
    <xdr:to>
      <xdr:col>20</xdr:col>
      <xdr:colOff>171450</xdr:colOff>
      <xdr:row>52</xdr:row>
      <xdr:rowOff>9525</xdr:rowOff>
    </xdr:to>
    <xdr:grpSp>
      <xdr:nvGrpSpPr>
        <xdr:cNvPr id="48622" name="Group 113"/>
        <xdr:cNvGrpSpPr>
          <a:grpSpLocks/>
        </xdr:cNvGrpSpPr>
      </xdr:nvGrpSpPr>
      <xdr:grpSpPr bwMode="auto">
        <a:xfrm>
          <a:off x="4318000" y="7181850"/>
          <a:ext cx="171450" cy="92075"/>
          <a:chOff x="235" y="100"/>
          <a:chExt cx="18" cy="10"/>
        </a:xfrm>
      </xdr:grpSpPr>
      <xdr:sp macro="" textlink="">
        <xdr:nvSpPr>
          <xdr:cNvPr id="48749" name="Line 11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3300" mc:Ignorable="a14" a14:legacySpreadsheetColorIndex="6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0" name="Group 11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1" name="Oval 11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2" name="Line 11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3" name="Line 11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200025</xdr:colOff>
      <xdr:row>20</xdr:row>
      <xdr:rowOff>133350</xdr:rowOff>
    </xdr:from>
    <xdr:to>
      <xdr:col>20</xdr:col>
      <xdr:colOff>0</xdr:colOff>
      <xdr:row>51</xdr:row>
      <xdr:rowOff>104775</xdr:rowOff>
    </xdr:to>
    <xdr:sp macro="" textlink="">
      <xdr:nvSpPr>
        <xdr:cNvPr id="48623" name="Freeform 119"/>
        <xdr:cNvSpPr>
          <a:spLocks/>
        </xdr:cNvSpPr>
      </xdr:nvSpPr>
      <xdr:spPr bwMode="auto">
        <a:xfrm>
          <a:off x="3924300" y="2990850"/>
          <a:ext cx="457200" cy="4400550"/>
        </a:xfrm>
        <a:custGeom>
          <a:avLst/>
          <a:gdLst>
            <a:gd name="T0" fmla="*/ 457200 w 48"/>
            <a:gd name="T1" fmla="*/ 4400550 h 462"/>
            <a:gd name="T2" fmla="*/ 76200 w 48"/>
            <a:gd name="T3" fmla="*/ 4400550 h 462"/>
            <a:gd name="T4" fmla="*/ 76200 w 48"/>
            <a:gd name="T5" fmla="*/ 0 h 462"/>
            <a:gd name="T6" fmla="*/ 0 w 48"/>
            <a:gd name="T7" fmla="*/ 0 h 46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8" h="462">
              <a:moveTo>
                <a:pt x="48" y="462"/>
              </a:moveTo>
              <a:lnTo>
                <a:pt x="8" y="462"/>
              </a:lnTo>
              <a:lnTo>
                <a:pt x="8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28</xdr:row>
      <xdr:rowOff>9525</xdr:rowOff>
    </xdr:from>
    <xdr:to>
      <xdr:col>37</xdr:col>
      <xdr:colOff>0</xdr:colOff>
      <xdr:row>33</xdr:row>
      <xdr:rowOff>76200</xdr:rowOff>
    </xdr:to>
    <xdr:sp macro="" textlink="">
      <xdr:nvSpPr>
        <xdr:cNvPr id="46200" name="Text Box 120"/>
        <xdr:cNvSpPr txBox="1">
          <a:spLocks noChangeArrowheads="1"/>
        </xdr:cNvSpPr>
      </xdr:nvSpPr>
      <xdr:spPr bwMode="auto">
        <a:xfrm>
          <a:off x="6600825" y="40100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28575</xdr:colOff>
      <xdr:row>20</xdr:row>
      <xdr:rowOff>85725</xdr:rowOff>
    </xdr:from>
    <xdr:to>
      <xdr:col>37</xdr:col>
      <xdr:colOff>0</xdr:colOff>
      <xdr:row>28</xdr:row>
      <xdr:rowOff>9525</xdr:rowOff>
    </xdr:to>
    <xdr:sp macro="" textlink="">
      <xdr:nvSpPr>
        <xdr:cNvPr id="46201" name="Text Box 121"/>
        <xdr:cNvSpPr txBox="1">
          <a:spLocks noChangeArrowheads="1"/>
        </xdr:cNvSpPr>
      </xdr:nvSpPr>
      <xdr:spPr bwMode="auto">
        <a:xfrm>
          <a:off x="6600825" y="29432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19</xdr:row>
      <xdr:rowOff>66675</xdr:rowOff>
    </xdr:from>
    <xdr:ext cx="1311449" cy="186974"/>
    <xdr:sp macro="" textlink="">
      <xdr:nvSpPr>
        <xdr:cNvPr id="46202" name="Text Box 122"/>
        <xdr:cNvSpPr txBox="1">
          <a:spLocks noChangeArrowheads="1"/>
        </xdr:cNvSpPr>
      </xdr:nvSpPr>
      <xdr:spPr bwMode="auto">
        <a:xfrm>
          <a:off x="6505575" y="272097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責了後作業進捗テーブル</a:t>
          </a:r>
        </a:p>
      </xdr:txBody>
    </xdr:sp>
    <xdr:clientData/>
  </xdr:oneCellAnchor>
  <xdr:twoCellAnchor>
    <xdr:from>
      <xdr:col>29</xdr:col>
      <xdr:colOff>66675</xdr:colOff>
      <xdr:row>21</xdr:row>
      <xdr:rowOff>38100</xdr:rowOff>
    </xdr:from>
    <xdr:to>
      <xdr:col>30</xdr:col>
      <xdr:colOff>19050</xdr:colOff>
      <xdr:row>21</xdr:row>
      <xdr:rowOff>133350</xdr:rowOff>
    </xdr:to>
    <xdr:grpSp>
      <xdr:nvGrpSpPr>
        <xdr:cNvPr id="48627" name="Group 123"/>
        <xdr:cNvGrpSpPr>
          <a:grpSpLocks/>
        </xdr:cNvGrpSpPr>
      </xdr:nvGrpSpPr>
      <xdr:grpSpPr bwMode="auto">
        <a:xfrm>
          <a:off x="6327775" y="2971800"/>
          <a:ext cx="168275" cy="95250"/>
          <a:chOff x="235" y="100"/>
          <a:chExt cx="18" cy="10"/>
        </a:xfrm>
      </xdr:grpSpPr>
      <xdr:sp macro="" textlink="">
        <xdr:nvSpPr>
          <xdr:cNvPr id="48744" name="Line 12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5" name="Group 12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6" name="Oval 12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7" name="Line 12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8" name="Line 12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171450</xdr:colOff>
      <xdr:row>20</xdr:row>
      <xdr:rowOff>9525</xdr:rowOff>
    </xdr:from>
    <xdr:to>
      <xdr:col>29</xdr:col>
      <xdr:colOff>57150</xdr:colOff>
      <xdr:row>21</xdr:row>
      <xdr:rowOff>85725</xdr:rowOff>
    </xdr:to>
    <xdr:sp macro="" textlink="">
      <xdr:nvSpPr>
        <xdr:cNvPr id="48628" name="Freeform 129"/>
        <xdr:cNvSpPr>
          <a:spLocks/>
        </xdr:cNvSpPr>
      </xdr:nvSpPr>
      <xdr:spPr bwMode="auto">
        <a:xfrm>
          <a:off x="6086475" y="2867025"/>
          <a:ext cx="323850" cy="219075"/>
        </a:xfrm>
        <a:custGeom>
          <a:avLst/>
          <a:gdLst>
            <a:gd name="T0" fmla="*/ 323850 w 34"/>
            <a:gd name="T1" fmla="*/ 219075 h 23"/>
            <a:gd name="T2" fmla="*/ 200025 w 34"/>
            <a:gd name="T3" fmla="*/ 219075 h 23"/>
            <a:gd name="T4" fmla="*/ 200025 w 34"/>
            <a:gd name="T5" fmla="*/ 0 h 23"/>
            <a:gd name="T6" fmla="*/ 0 w 34"/>
            <a:gd name="T7" fmla="*/ 0 h 23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4" h="23">
              <a:moveTo>
                <a:pt x="34" y="23"/>
              </a:moveTo>
              <a:lnTo>
                <a:pt x="21" y="23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38100</xdr:colOff>
      <xdr:row>42</xdr:row>
      <xdr:rowOff>76200</xdr:rowOff>
    </xdr:from>
    <xdr:to>
      <xdr:col>37</xdr:col>
      <xdr:colOff>9525</xdr:colOff>
      <xdr:row>48</xdr:row>
      <xdr:rowOff>0</xdr:rowOff>
    </xdr:to>
    <xdr:sp macro="" textlink="">
      <xdr:nvSpPr>
        <xdr:cNvPr id="46210" name="Text Box 130"/>
        <xdr:cNvSpPr txBox="1">
          <a:spLocks noChangeArrowheads="1"/>
        </xdr:cNvSpPr>
      </xdr:nvSpPr>
      <xdr:spPr bwMode="auto">
        <a:xfrm>
          <a:off x="6610350" y="6076950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38100</xdr:colOff>
      <xdr:row>36</xdr:row>
      <xdr:rowOff>19050</xdr:rowOff>
    </xdr:from>
    <xdr:to>
      <xdr:col>37</xdr:col>
      <xdr:colOff>9525</xdr:colOff>
      <xdr:row>42</xdr:row>
      <xdr:rowOff>76200</xdr:rowOff>
    </xdr:to>
    <xdr:sp macro="" textlink="">
      <xdr:nvSpPr>
        <xdr:cNvPr id="46211" name="Text Box 131"/>
        <xdr:cNvSpPr txBox="1">
          <a:spLocks noChangeArrowheads="1"/>
        </xdr:cNvSpPr>
      </xdr:nvSpPr>
      <xdr:spPr bwMode="auto">
        <a:xfrm>
          <a:off x="6610350" y="5162550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34</xdr:row>
      <xdr:rowOff>123825</xdr:rowOff>
    </xdr:from>
    <xdr:ext cx="1311449" cy="186974"/>
    <xdr:sp macro="" textlink="">
      <xdr:nvSpPr>
        <xdr:cNvPr id="46212" name="Text Box 132"/>
        <xdr:cNvSpPr txBox="1">
          <a:spLocks noChangeArrowheads="1"/>
        </xdr:cNvSpPr>
      </xdr:nvSpPr>
      <xdr:spPr bwMode="auto">
        <a:xfrm>
          <a:off x="6505575" y="487362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責了後確認作業テーブル</a:t>
          </a:r>
        </a:p>
      </xdr:txBody>
    </xdr:sp>
    <xdr:clientData/>
  </xdr:oneCellAnchor>
  <xdr:twoCellAnchor>
    <xdr:from>
      <xdr:col>29</xdr:col>
      <xdr:colOff>57150</xdr:colOff>
      <xdr:row>36</xdr:row>
      <xdr:rowOff>114300</xdr:rowOff>
    </xdr:from>
    <xdr:to>
      <xdr:col>30</xdr:col>
      <xdr:colOff>9525</xdr:colOff>
      <xdr:row>37</xdr:row>
      <xdr:rowOff>66675</xdr:rowOff>
    </xdr:to>
    <xdr:grpSp>
      <xdr:nvGrpSpPr>
        <xdr:cNvPr id="48632" name="Group 133"/>
        <xdr:cNvGrpSpPr>
          <a:grpSpLocks/>
        </xdr:cNvGrpSpPr>
      </xdr:nvGrpSpPr>
      <xdr:grpSpPr bwMode="auto">
        <a:xfrm>
          <a:off x="6318250" y="5143500"/>
          <a:ext cx="168275" cy="92075"/>
          <a:chOff x="235" y="100"/>
          <a:chExt cx="18" cy="10"/>
        </a:xfrm>
      </xdr:grpSpPr>
      <xdr:sp macro="" textlink="">
        <xdr:nvSpPr>
          <xdr:cNvPr id="48739" name="Line 13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0" name="Group 13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1" name="Oval 13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2" name="Line 13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3" name="Line 13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161925</xdr:colOff>
      <xdr:row>22</xdr:row>
      <xdr:rowOff>0</xdr:rowOff>
    </xdr:from>
    <xdr:to>
      <xdr:col>29</xdr:col>
      <xdr:colOff>57150</xdr:colOff>
      <xdr:row>37</xdr:row>
      <xdr:rowOff>28575</xdr:rowOff>
    </xdr:to>
    <xdr:sp macro="" textlink="">
      <xdr:nvSpPr>
        <xdr:cNvPr id="48633" name="Freeform 139"/>
        <xdr:cNvSpPr>
          <a:spLocks/>
        </xdr:cNvSpPr>
      </xdr:nvSpPr>
      <xdr:spPr bwMode="auto">
        <a:xfrm>
          <a:off x="6076950" y="3143250"/>
          <a:ext cx="333375" cy="2171700"/>
        </a:xfrm>
        <a:custGeom>
          <a:avLst/>
          <a:gdLst>
            <a:gd name="T0" fmla="*/ 333375 w 35"/>
            <a:gd name="T1" fmla="*/ 2171700 h 228"/>
            <a:gd name="T2" fmla="*/ 238125 w 35"/>
            <a:gd name="T3" fmla="*/ 2171700 h 228"/>
            <a:gd name="T4" fmla="*/ 238125 w 35"/>
            <a:gd name="T5" fmla="*/ 0 h 228"/>
            <a:gd name="T6" fmla="*/ 0 w 35"/>
            <a:gd name="T7" fmla="*/ 0 h 22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5" h="228">
              <a:moveTo>
                <a:pt x="35" y="228"/>
              </a:moveTo>
              <a:lnTo>
                <a:pt x="25" y="228"/>
              </a:lnTo>
              <a:lnTo>
                <a:pt x="25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16</xdr:row>
      <xdr:rowOff>19050</xdr:rowOff>
    </xdr:from>
    <xdr:to>
      <xdr:col>37</xdr:col>
      <xdr:colOff>0</xdr:colOff>
      <xdr:row>19</xdr:row>
      <xdr:rowOff>9525</xdr:rowOff>
    </xdr:to>
    <xdr:sp macro="" textlink="">
      <xdr:nvSpPr>
        <xdr:cNvPr id="46220" name="Text Box 140"/>
        <xdr:cNvSpPr txBox="1">
          <a:spLocks noChangeArrowheads="1"/>
        </xdr:cNvSpPr>
      </xdr:nvSpPr>
      <xdr:spPr bwMode="auto">
        <a:xfrm>
          <a:off x="6600825" y="23050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・修正有り再販ページ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・修正なし再版ページ</a:t>
          </a:r>
        </a:p>
      </xdr:txBody>
    </xdr:sp>
    <xdr:clientData/>
  </xdr:twoCellAnchor>
  <xdr:twoCellAnchor>
    <xdr:from>
      <xdr:col>30</xdr:col>
      <xdr:colOff>28575</xdr:colOff>
      <xdr:row>12</xdr:row>
      <xdr:rowOff>47625</xdr:rowOff>
    </xdr:from>
    <xdr:to>
      <xdr:col>37</xdr:col>
      <xdr:colOff>0</xdr:colOff>
      <xdr:row>16</xdr:row>
      <xdr:rowOff>19050</xdr:rowOff>
    </xdr:to>
    <xdr:sp macro="" textlink="">
      <xdr:nvSpPr>
        <xdr:cNvPr id="46221" name="Text Box 141"/>
        <xdr:cNvSpPr txBox="1">
          <a:spLocks noChangeArrowheads="1"/>
        </xdr:cNvSpPr>
      </xdr:nvSpPr>
      <xdr:spPr bwMode="auto">
        <a:xfrm>
          <a:off x="6600825" y="1762125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・連番</a:t>
          </a:r>
        </a:p>
      </xdr:txBody>
    </xdr:sp>
    <xdr:clientData/>
  </xdr:twoCellAnchor>
  <xdr:oneCellAnchor>
    <xdr:from>
      <xdr:col>30</xdr:col>
      <xdr:colOff>28575</xdr:colOff>
      <xdr:row>11</xdr:row>
      <xdr:rowOff>28575</xdr:rowOff>
    </xdr:from>
    <xdr:ext cx="732123" cy="186974"/>
    <xdr:sp macro="" textlink="">
      <xdr:nvSpPr>
        <xdr:cNvPr id="46222" name="Text Box 142"/>
        <xdr:cNvSpPr txBox="1">
          <a:spLocks noChangeArrowheads="1"/>
        </xdr:cNvSpPr>
      </xdr:nvSpPr>
      <xdr:spPr bwMode="auto">
        <a:xfrm>
          <a:off x="6505575" y="1565275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再版テーブル</a:t>
          </a:r>
        </a:p>
      </xdr:txBody>
    </xdr:sp>
    <xdr:clientData/>
  </xdr:oneCellAnchor>
  <xdr:twoCellAnchor>
    <xdr:from>
      <xdr:col>29</xdr:col>
      <xdr:colOff>57150</xdr:colOff>
      <xdr:row>14</xdr:row>
      <xdr:rowOff>0</xdr:rowOff>
    </xdr:from>
    <xdr:to>
      <xdr:col>30</xdr:col>
      <xdr:colOff>9525</xdr:colOff>
      <xdr:row>14</xdr:row>
      <xdr:rowOff>95250</xdr:rowOff>
    </xdr:to>
    <xdr:grpSp>
      <xdr:nvGrpSpPr>
        <xdr:cNvPr id="48637" name="Group 143"/>
        <xdr:cNvGrpSpPr>
          <a:grpSpLocks/>
        </xdr:cNvGrpSpPr>
      </xdr:nvGrpSpPr>
      <xdr:grpSpPr bwMode="auto">
        <a:xfrm>
          <a:off x="6318250" y="1955800"/>
          <a:ext cx="168275" cy="95250"/>
          <a:chOff x="235" y="100"/>
          <a:chExt cx="18" cy="10"/>
        </a:xfrm>
      </xdr:grpSpPr>
      <xdr:sp macro="" textlink="">
        <xdr:nvSpPr>
          <xdr:cNvPr id="48734" name="Line 14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5" name="Group 14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6" name="Oval 14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7" name="Line 14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8" name="Line 14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19</xdr:col>
      <xdr:colOff>38100</xdr:colOff>
      <xdr:row>7</xdr:row>
      <xdr:rowOff>19050</xdr:rowOff>
    </xdr:from>
    <xdr:to>
      <xdr:col>29</xdr:col>
      <xdr:colOff>66675</xdr:colOff>
      <xdr:row>14</xdr:row>
      <xdr:rowOff>47625</xdr:rowOff>
    </xdr:to>
    <xdr:sp macro="" textlink="">
      <xdr:nvSpPr>
        <xdr:cNvPr id="48638" name="Freeform 149"/>
        <xdr:cNvSpPr>
          <a:spLocks/>
        </xdr:cNvSpPr>
      </xdr:nvSpPr>
      <xdr:spPr bwMode="auto">
        <a:xfrm>
          <a:off x="4200525" y="1019175"/>
          <a:ext cx="2219325" cy="1028700"/>
        </a:xfrm>
        <a:custGeom>
          <a:avLst/>
          <a:gdLst>
            <a:gd name="T0" fmla="*/ 2219325 w 233"/>
            <a:gd name="T1" fmla="*/ 1028700 h 108"/>
            <a:gd name="T2" fmla="*/ 0 w 233"/>
            <a:gd name="T3" fmla="*/ 1028700 h 108"/>
            <a:gd name="T4" fmla="*/ 0 w 233"/>
            <a:gd name="T5" fmla="*/ 0 h 108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33" h="108">
              <a:moveTo>
                <a:pt x="233" y="108"/>
              </a:moveTo>
              <a:lnTo>
                <a:pt x="0" y="108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18</xdr:col>
      <xdr:colOff>0</xdr:colOff>
      <xdr:row>7</xdr:row>
      <xdr:rowOff>19050</xdr:rowOff>
    </xdr:from>
    <xdr:to>
      <xdr:col>19</xdr:col>
      <xdr:colOff>38100</xdr:colOff>
      <xdr:row>7</xdr:row>
      <xdr:rowOff>19050</xdr:rowOff>
    </xdr:to>
    <xdr:sp macro="" textlink="">
      <xdr:nvSpPr>
        <xdr:cNvPr id="48639" name="Line 150"/>
        <xdr:cNvSpPr>
          <a:spLocks noChangeShapeType="1"/>
        </xdr:cNvSpPr>
      </xdr:nvSpPr>
      <xdr:spPr bwMode="auto">
        <a:xfrm flipH="1">
          <a:off x="3943350" y="1019175"/>
          <a:ext cx="257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40</xdr:row>
      <xdr:rowOff>123825</xdr:rowOff>
    </xdr:from>
    <xdr:to>
      <xdr:col>17</xdr:col>
      <xdr:colOff>209550</xdr:colOff>
      <xdr:row>45</xdr:row>
      <xdr:rowOff>104775</xdr:rowOff>
    </xdr:to>
    <xdr:sp macro="" textlink="">
      <xdr:nvSpPr>
        <xdr:cNvPr id="46231" name="Text Box 151"/>
        <xdr:cNvSpPr txBox="1">
          <a:spLocks noChangeArrowheads="1"/>
        </xdr:cNvSpPr>
      </xdr:nvSpPr>
      <xdr:spPr bwMode="auto">
        <a:xfrm>
          <a:off x="2428875" y="5838825"/>
          <a:ext cx="15049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・出稿・校了後区分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</a:t>
          </a:r>
        </a:p>
      </xdr:txBody>
    </xdr:sp>
    <xdr:clientData/>
  </xdr:twoCellAnchor>
  <xdr:oneCellAnchor>
    <xdr:from>
      <xdr:col>11</xdr:col>
      <xdr:colOff>28575</xdr:colOff>
      <xdr:row>39</xdr:row>
      <xdr:rowOff>76200</xdr:rowOff>
    </xdr:from>
    <xdr:ext cx="963854" cy="186974"/>
    <xdr:sp macro="" textlink="">
      <xdr:nvSpPr>
        <xdr:cNvPr id="46232" name="Text Box 152"/>
        <xdr:cNvSpPr txBox="1">
          <a:spLocks noChangeArrowheads="1"/>
        </xdr:cNvSpPr>
      </xdr:nvSpPr>
      <xdr:spPr bwMode="auto">
        <a:xfrm>
          <a:off x="2403475" y="55245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工数予測テーブル</a:t>
          </a:r>
        </a:p>
      </xdr:txBody>
    </xdr:sp>
    <xdr:clientData/>
  </xdr:oneCellAnchor>
  <xdr:twoCellAnchor>
    <xdr:from>
      <xdr:col>11</xdr:col>
      <xdr:colOff>19050</xdr:colOff>
      <xdr:row>45</xdr:row>
      <xdr:rowOff>38100</xdr:rowOff>
    </xdr:from>
    <xdr:to>
      <xdr:col>17</xdr:col>
      <xdr:colOff>209550</xdr:colOff>
      <xdr:row>47</xdr:row>
      <xdr:rowOff>114300</xdr:rowOff>
    </xdr:to>
    <xdr:sp macro="" textlink="">
      <xdr:nvSpPr>
        <xdr:cNvPr id="46233" name="Text Box 153"/>
        <xdr:cNvSpPr txBox="1">
          <a:spLocks noChangeArrowheads="1"/>
        </xdr:cNvSpPr>
      </xdr:nvSpPr>
      <xdr:spPr bwMode="auto">
        <a:xfrm>
          <a:off x="2428875" y="646747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・予測工数（分）</a:t>
          </a:r>
        </a:p>
      </xdr:txBody>
    </xdr:sp>
    <xdr:clientData/>
  </xdr:twoCellAnchor>
  <xdr:twoCellAnchor>
    <xdr:from>
      <xdr:col>10</xdr:col>
      <xdr:colOff>28575</xdr:colOff>
      <xdr:row>42</xdr:row>
      <xdr:rowOff>95250</xdr:rowOff>
    </xdr:from>
    <xdr:to>
      <xdr:col>10</xdr:col>
      <xdr:colOff>200025</xdr:colOff>
      <xdr:row>43</xdr:row>
      <xdr:rowOff>47625</xdr:rowOff>
    </xdr:to>
    <xdr:grpSp>
      <xdr:nvGrpSpPr>
        <xdr:cNvPr id="48643" name="Group 154"/>
        <xdr:cNvGrpSpPr>
          <a:grpSpLocks/>
        </xdr:cNvGrpSpPr>
      </xdr:nvGrpSpPr>
      <xdr:grpSpPr bwMode="auto">
        <a:xfrm>
          <a:off x="2187575" y="5962650"/>
          <a:ext cx="171450" cy="92075"/>
          <a:chOff x="235" y="100"/>
          <a:chExt cx="18" cy="10"/>
        </a:xfrm>
      </xdr:grpSpPr>
      <xdr:sp macro="" textlink="">
        <xdr:nvSpPr>
          <xdr:cNvPr id="48729" name="Line 155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0" name="Group 156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1" name="Oval 157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2" name="Line 158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3" name="Line 159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9</xdr:col>
      <xdr:colOff>66675</xdr:colOff>
      <xdr:row>21</xdr:row>
      <xdr:rowOff>19050</xdr:rowOff>
    </xdr:from>
    <xdr:to>
      <xdr:col>11</xdr:col>
      <xdr:colOff>0</xdr:colOff>
      <xdr:row>43</xdr:row>
      <xdr:rowOff>9525</xdr:rowOff>
    </xdr:to>
    <xdr:sp macro="" textlink="">
      <xdr:nvSpPr>
        <xdr:cNvPr id="48644" name="Freeform 160"/>
        <xdr:cNvSpPr>
          <a:spLocks/>
        </xdr:cNvSpPr>
      </xdr:nvSpPr>
      <xdr:spPr bwMode="auto">
        <a:xfrm>
          <a:off x="2038350" y="3019425"/>
          <a:ext cx="371475" cy="3133725"/>
        </a:xfrm>
        <a:custGeom>
          <a:avLst/>
          <a:gdLst>
            <a:gd name="T0" fmla="*/ 180975 w 39"/>
            <a:gd name="T1" fmla="*/ 3133725 h 329"/>
            <a:gd name="T2" fmla="*/ 0 w 39"/>
            <a:gd name="T3" fmla="*/ 3133725 h 329"/>
            <a:gd name="T4" fmla="*/ 0 w 39"/>
            <a:gd name="T5" fmla="*/ 0 h 329"/>
            <a:gd name="T6" fmla="*/ 371475 w 39"/>
            <a:gd name="T7" fmla="*/ 0 h 329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9" h="329">
              <a:moveTo>
                <a:pt x="19" y="329"/>
              </a:moveTo>
              <a:lnTo>
                <a:pt x="0" y="329"/>
              </a:lnTo>
              <a:lnTo>
                <a:pt x="0" y="0"/>
              </a:lnTo>
              <a:lnTo>
                <a:pt x="39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38100</xdr:colOff>
      <xdr:row>54</xdr:row>
      <xdr:rowOff>123825</xdr:rowOff>
    </xdr:from>
    <xdr:to>
      <xdr:col>18</xdr:col>
      <xdr:colOff>9525</xdr:colOff>
      <xdr:row>61</xdr:row>
      <xdr:rowOff>57150</xdr:rowOff>
    </xdr:to>
    <xdr:sp macro="" textlink="">
      <xdr:nvSpPr>
        <xdr:cNvPr id="46241" name="Text Box 161"/>
        <xdr:cNvSpPr txBox="1">
          <a:spLocks noChangeArrowheads="1"/>
        </xdr:cNvSpPr>
      </xdr:nvSpPr>
      <xdr:spPr bwMode="auto">
        <a:xfrm>
          <a:off x="2447925" y="7839075"/>
          <a:ext cx="15049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・加工種別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・校了方法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38100</xdr:colOff>
      <xdr:row>51</xdr:row>
      <xdr:rowOff>133350</xdr:rowOff>
    </xdr:from>
    <xdr:to>
      <xdr:col>18</xdr:col>
      <xdr:colOff>9525</xdr:colOff>
      <xdr:row>54</xdr:row>
      <xdr:rowOff>123825</xdr:rowOff>
    </xdr:to>
    <xdr:sp macro="" textlink="">
      <xdr:nvSpPr>
        <xdr:cNvPr id="46242" name="Text Box 162"/>
        <xdr:cNvSpPr txBox="1">
          <a:spLocks noChangeArrowheads="1"/>
        </xdr:cNvSpPr>
      </xdr:nvSpPr>
      <xdr:spPr bwMode="auto">
        <a:xfrm>
          <a:off x="2447925" y="7419975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50</xdr:row>
      <xdr:rowOff>114300</xdr:rowOff>
    </xdr:from>
    <xdr:ext cx="732123" cy="186974"/>
    <xdr:sp macro="" textlink="">
      <xdr:nvSpPr>
        <xdr:cNvPr id="46243" name="Text Box 163"/>
        <xdr:cNvSpPr txBox="1">
          <a:spLocks noChangeArrowheads="1"/>
        </xdr:cNvSpPr>
      </xdr:nvSpPr>
      <xdr:spPr bwMode="auto">
        <a:xfrm>
          <a:off x="2403475" y="70993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責了テーブル</a:t>
          </a:r>
        </a:p>
      </xdr:txBody>
    </xdr:sp>
    <xdr:clientData/>
  </xdr:oneCellAnchor>
  <xdr:twoCellAnchor>
    <xdr:from>
      <xdr:col>18</xdr:col>
      <xdr:colOff>19050</xdr:colOff>
      <xdr:row>20</xdr:row>
      <xdr:rowOff>9525</xdr:rowOff>
    </xdr:from>
    <xdr:to>
      <xdr:col>20</xdr:col>
      <xdr:colOff>0</xdr:colOff>
      <xdr:row>53</xdr:row>
      <xdr:rowOff>38100</xdr:rowOff>
    </xdr:to>
    <xdr:sp macro="" textlink="">
      <xdr:nvSpPr>
        <xdr:cNvPr id="48648" name="Freeform 164"/>
        <xdr:cNvSpPr>
          <a:spLocks/>
        </xdr:cNvSpPr>
      </xdr:nvSpPr>
      <xdr:spPr bwMode="auto">
        <a:xfrm>
          <a:off x="3962400" y="2867025"/>
          <a:ext cx="419100" cy="4743450"/>
        </a:xfrm>
        <a:custGeom>
          <a:avLst/>
          <a:gdLst>
            <a:gd name="T0" fmla="*/ 419100 w 44"/>
            <a:gd name="T1" fmla="*/ 0 h 498"/>
            <a:gd name="T2" fmla="*/ 247650 w 44"/>
            <a:gd name="T3" fmla="*/ 0 h 498"/>
            <a:gd name="T4" fmla="*/ 247650 w 44"/>
            <a:gd name="T5" fmla="*/ 4743450 h 498"/>
            <a:gd name="T6" fmla="*/ 0 w 44"/>
            <a:gd name="T7" fmla="*/ 4743450 h 49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4" h="498">
              <a:moveTo>
                <a:pt x="44" y="0"/>
              </a:moveTo>
              <a:lnTo>
                <a:pt x="26" y="0"/>
              </a:lnTo>
              <a:lnTo>
                <a:pt x="26" y="498"/>
              </a:lnTo>
              <a:lnTo>
                <a:pt x="0" y="498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9525</xdr:colOff>
      <xdr:row>52</xdr:row>
      <xdr:rowOff>133350</xdr:rowOff>
    </xdr:from>
    <xdr:to>
      <xdr:col>11</xdr:col>
      <xdr:colOff>38100</xdr:colOff>
      <xdr:row>53</xdr:row>
      <xdr:rowOff>133350</xdr:rowOff>
    </xdr:to>
    <xdr:grpSp>
      <xdr:nvGrpSpPr>
        <xdr:cNvPr id="48649" name="Group 165"/>
        <xdr:cNvGrpSpPr>
          <a:grpSpLocks/>
        </xdr:cNvGrpSpPr>
      </xdr:nvGrpSpPr>
      <xdr:grpSpPr bwMode="auto">
        <a:xfrm>
          <a:off x="2168525" y="7397750"/>
          <a:ext cx="244475" cy="139700"/>
          <a:chOff x="206" y="800"/>
          <a:chExt cx="26" cy="15"/>
        </a:xfrm>
      </xdr:grpSpPr>
      <xdr:sp macro="" textlink="">
        <xdr:nvSpPr>
          <xdr:cNvPr id="48726" name="Line 166"/>
          <xdr:cNvSpPr>
            <a:spLocks noChangeShapeType="1"/>
          </xdr:cNvSpPr>
        </xdr:nvSpPr>
        <xdr:spPr bwMode="auto">
          <a:xfrm>
            <a:off x="226" y="800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7" name="Line 167"/>
          <xdr:cNvSpPr>
            <a:spLocks noChangeShapeType="1"/>
          </xdr:cNvSpPr>
        </xdr:nvSpPr>
        <xdr:spPr bwMode="auto">
          <a:xfrm>
            <a:off x="206" y="807"/>
            <a:ext cx="2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8" name="Oval 168"/>
          <xdr:cNvSpPr>
            <a:spLocks noChangeArrowheads="1"/>
          </xdr:cNvSpPr>
        </xdr:nvSpPr>
        <xdr:spPr bwMode="auto">
          <a:xfrm>
            <a:off x="216" y="803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10</xdr:col>
      <xdr:colOff>9525</xdr:colOff>
      <xdr:row>21</xdr:row>
      <xdr:rowOff>85725</xdr:rowOff>
    </xdr:from>
    <xdr:to>
      <xdr:col>11</xdr:col>
      <xdr:colOff>38100</xdr:colOff>
      <xdr:row>53</xdr:row>
      <xdr:rowOff>57150</xdr:rowOff>
    </xdr:to>
    <xdr:sp macro="" textlink="">
      <xdr:nvSpPr>
        <xdr:cNvPr id="48650" name="Freeform 169"/>
        <xdr:cNvSpPr>
          <a:spLocks/>
        </xdr:cNvSpPr>
      </xdr:nvSpPr>
      <xdr:spPr bwMode="auto">
        <a:xfrm>
          <a:off x="2200275" y="3086100"/>
          <a:ext cx="247650" cy="4543425"/>
        </a:xfrm>
        <a:custGeom>
          <a:avLst/>
          <a:gdLst>
            <a:gd name="T0" fmla="*/ 0 w 26"/>
            <a:gd name="T1" fmla="*/ 4543425 h 477"/>
            <a:gd name="T2" fmla="*/ 0 w 26"/>
            <a:gd name="T3" fmla="*/ 0 h 477"/>
            <a:gd name="T4" fmla="*/ 247650 w 26"/>
            <a:gd name="T5" fmla="*/ 0 h 477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6" h="477">
              <a:moveTo>
                <a:pt x="0" y="477"/>
              </a:moveTo>
              <a:lnTo>
                <a:pt x="0" y="0"/>
              </a:lnTo>
              <a:lnTo>
                <a:pt x="26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47625</xdr:colOff>
      <xdr:row>67</xdr:row>
      <xdr:rowOff>47625</xdr:rowOff>
    </xdr:from>
    <xdr:to>
      <xdr:col>18</xdr:col>
      <xdr:colOff>19050</xdr:colOff>
      <xdr:row>71</xdr:row>
      <xdr:rowOff>133350</xdr:rowOff>
    </xdr:to>
    <xdr:sp macro="" textlink="">
      <xdr:nvSpPr>
        <xdr:cNvPr id="46250" name="Text Box 170"/>
        <xdr:cNvSpPr txBox="1">
          <a:spLocks noChangeArrowheads="1"/>
        </xdr:cNvSpPr>
      </xdr:nvSpPr>
      <xdr:spPr bwMode="auto">
        <a:xfrm>
          <a:off x="2457450" y="9620250"/>
          <a:ext cx="1504950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・頁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・右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・ノンブル１～４８</a:t>
          </a:r>
        </a:p>
      </xdr:txBody>
    </xdr:sp>
    <xdr:clientData/>
  </xdr:twoCellAnchor>
  <xdr:twoCellAnchor>
    <xdr:from>
      <xdr:col>11</xdr:col>
      <xdr:colOff>47625</xdr:colOff>
      <xdr:row>64</xdr:row>
      <xdr:rowOff>57150</xdr:rowOff>
    </xdr:from>
    <xdr:to>
      <xdr:col>18</xdr:col>
      <xdr:colOff>19050</xdr:colOff>
      <xdr:row>67</xdr:row>
      <xdr:rowOff>47625</xdr:rowOff>
    </xdr:to>
    <xdr:sp macro="" textlink="">
      <xdr:nvSpPr>
        <xdr:cNvPr id="46251" name="Text Box 171"/>
        <xdr:cNvSpPr txBox="1">
          <a:spLocks noChangeArrowheads="1"/>
        </xdr:cNvSpPr>
      </xdr:nvSpPr>
      <xdr:spPr bwMode="auto">
        <a:xfrm>
          <a:off x="2457450" y="92011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66675</xdr:colOff>
      <xdr:row>63</xdr:row>
      <xdr:rowOff>28575</xdr:rowOff>
    </xdr:from>
    <xdr:ext cx="963854" cy="186974"/>
    <xdr:sp macro="" textlink="">
      <xdr:nvSpPr>
        <xdr:cNvPr id="46252" name="Text Box 172"/>
        <xdr:cNvSpPr txBox="1">
          <a:spLocks noChangeArrowheads="1"/>
        </xdr:cNvSpPr>
      </xdr:nvSpPr>
      <xdr:spPr bwMode="auto">
        <a:xfrm>
          <a:off x="2441575" y="88296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折頁情報テーブル</a:t>
          </a:r>
        </a:p>
      </xdr:txBody>
    </xdr:sp>
    <xdr:clientData/>
  </xdr:oneCellAnchor>
  <xdr:twoCellAnchor>
    <xdr:from>
      <xdr:col>10</xdr:col>
      <xdr:colOff>114300</xdr:colOff>
      <xdr:row>65</xdr:row>
      <xdr:rowOff>66675</xdr:rowOff>
    </xdr:from>
    <xdr:to>
      <xdr:col>11</xdr:col>
      <xdr:colOff>66675</xdr:colOff>
      <xdr:row>66</xdr:row>
      <xdr:rowOff>19050</xdr:rowOff>
    </xdr:to>
    <xdr:grpSp>
      <xdr:nvGrpSpPr>
        <xdr:cNvPr id="48654" name="Group 173"/>
        <xdr:cNvGrpSpPr>
          <a:grpSpLocks/>
        </xdr:cNvGrpSpPr>
      </xdr:nvGrpSpPr>
      <xdr:grpSpPr bwMode="auto">
        <a:xfrm>
          <a:off x="2273300" y="9147175"/>
          <a:ext cx="168275" cy="92075"/>
          <a:chOff x="235" y="100"/>
          <a:chExt cx="18" cy="10"/>
        </a:xfrm>
      </xdr:grpSpPr>
      <xdr:sp macro="" textlink="">
        <xdr:nvSpPr>
          <xdr:cNvPr id="48721" name="Line 1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33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22" name="Group 1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23" name="Oval 1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24" name="Line 1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5" name="Line 1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133350</xdr:colOff>
      <xdr:row>7</xdr:row>
      <xdr:rowOff>95250</xdr:rowOff>
    </xdr:from>
    <xdr:to>
      <xdr:col>8</xdr:col>
      <xdr:colOff>66675</xdr:colOff>
      <xdr:row>7</xdr:row>
      <xdr:rowOff>95250</xdr:rowOff>
    </xdr:to>
    <xdr:sp macro="" textlink="">
      <xdr:nvSpPr>
        <xdr:cNvPr id="48655" name="Line 179"/>
        <xdr:cNvSpPr>
          <a:spLocks noChangeShapeType="1"/>
        </xdr:cNvSpPr>
      </xdr:nvSpPr>
      <xdr:spPr bwMode="auto">
        <a:xfrm>
          <a:off x="1666875" y="109537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7</xdr:row>
      <xdr:rowOff>95250</xdr:rowOff>
    </xdr:from>
    <xdr:to>
      <xdr:col>8</xdr:col>
      <xdr:colOff>76200</xdr:colOff>
      <xdr:row>65</xdr:row>
      <xdr:rowOff>114300</xdr:rowOff>
    </xdr:to>
    <xdr:sp macro="" textlink="">
      <xdr:nvSpPr>
        <xdr:cNvPr id="48656" name="Line 180"/>
        <xdr:cNvSpPr>
          <a:spLocks noChangeShapeType="1"/>
        </xdr:cNvSpPr>
      </xdr:nvSpPr>
      <xdr:spPr bwMode="auto">
        <a:xfrm>
          <a:off x="1828800" y="1095375"/>
          <a:ext cx="0" cy="830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65</xdr:row>
      <xdr:rowOff>114300</xdr:rowOff>
    </xdr:from>
    <xdr:to>
      <xdr:col>10</xdr:col>
      <xdr:colOff>104775</xdr:colOff>
      <xdr:row>65</xdr:row>
      <xdr:rowOff>114300</xdr:rowOff>
    </xdr:to>
    <xdr:sp macro="" textlink="">
      <xdr:nvSpPr>
        <xdr:cNvPr id="48657" name="Line 181"/>
        <xdr:cNvSpPr>
          <a:spLocks noChangeShapeType="1"/>
        </xdr:cNvSpPr>
      </xdr:nvSpPr>
      <xdr:spPr bwMode="auto">
        <a:xfrm flipH="1">
          <a:off x="1828800" y="94011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190500</xdr:colOff>
      <xdr:row>8</xdr:row>
      <xdr:rowOff>133350</xdr:rowOff>
    </xdr:from>
    <xdr:to>
      <xdr:col>48</xdr:col>
      <xdr:colOff>161925</xdr:colOff>
      <xdr:row>12</xdr:row>
      <xdr:rowOff>114300</xdr:rowOff>
    </xdr:to>
    <xdr:sp macro="" textlink="">
      <xdr:nvSpPr>
        <xdr:cNvPr id="46262" name="Text Box 182"/>
        <xdr:cNvSpPr txBox="1">
          <a:spLocks noChangeArrowheads="1"/>
        </xdr:cNvSpPr>
      </xdr:nvSpPr>
      <xdr:spPr bwMode="auto">
        <a:xfrm>
          <a:off x="9172575" y="1276350"/>
          <a:ext cx="1504950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・パスワード</a:t>
          </a:r>
        </a:p>
      </xdr:txBody>
    </xdr:sp>
    <xdr:clientData/>
  </xdr:twoCellAnchor>
  <xdr:twoCellAnchor>
    <xdr:from>
      <xdr:col>41</xdr:col>
      <xdr:colOff>190500</xdr:colOff>
      <xdr:row>7</xdr:row>
      <xdr:rowOff>9525</xdr:rowOff>
    </xdr:from>
    <xdr:to>
      <xdr:col>48</xdr:col>
      <xdr:colOff>161925</xdr:colOff>
      <xdr:row>8</xdr:row>
      <xdr:rowOff>133350</xdr:rowOff>
    </xdr:to>
    <xdr:sp macro="" textlink="">
      <xdr:nvSpPr>
        <xdr:cNvPr id="46263" name="Text Box 183"/>
        <xdr:cNvSpPr txBox="1">
          <a:spLocks noChangeArrowheads="1"/>
        </xdr:cNvSpPr>
      </xdr:nvSpPr>
      <xdr:spPr bwMode="auto">
        <a:xfrm>
          <a:off x="9172575" y="1009650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41</xdr:col>
      <xdr:colOff>190500</xdr:colOff>
      <xdr:row>5</xdr:row>
      <xdr:rowOff>114300</xdr:rowOff>
    </xdr:from>
    <xdr:ext cx="616259" cy="186974"/>
    <xdr:sp macro="" textlink="">
      <xdr:nvSpPr>
        <xdr:cNvPr id="46264" name="Text Box 184"/>
        <xdr:cNvSpPr txBox="1">
          <a:spLocks noChangeArrowheads="1"/>
        </xdr:cNvSpPr>
      </xdr:nvSpPr>
      <xdr:spPr bwMode="auto">
        <a:xfrm>
          <a:off x="9042400" y="812800"/>
          <a:ext cx="61625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社員マスタ</a:t>
          </a:r>
        </a:p>
      </xdr:txBody>
    </xdr:sp>
    <xdr:clientData/>
  </xdr:oneCellAnchor>
  <xdr:twoCellAnchor>
    <xdr:from>
      <xdr:col>41</xdr:col>
      <xdr:colOff>200025</xdr:colOff>
      <xdr:row>17</xdr:row>
      <xdr:rowOff>19050</xdr:rowOff>
    </xdr:from>
    <xdr:to>
      <xdr:col>48</xdr:col>
      <xdr:colOff>171450</xdr:colOff>
      <xdr:row>18</xdr:row>
      <xdr:rowOff>123825</xdr:rowOff>
    </xdr:to>
    <xdr:sp macro="" textlink="">
      <xdr:nvSpPr>
        <xdr:cNvPr id="46265" name="Text Box 185"/>
        <xdr:cNvSpPr txBox="1">
          <a:spLocks noChangeArrowheads="1"/>
        </xdr:cNvSpPr>
      </xdr:nvSpPr>
      <xdr:spPr bwMode="auto">
        <a:xfrm>
          <a:off x="9182100" y="2447925"/>
          <a:ext cx="15049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・部門名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200025</xdr:colOff>
      <xdr:row>15</xdr:row>
      <xdr:rowOff>38100</xdr:rowOff>
    </xdr:from>
    <xdr:to>
      <xdr:col>48</xdr:col>
      <xdr:colOff>171450</xdr:colOff>
      <xdr:row>17</xdr:row>
      <xdr:rowOff>19050</xdr:rowOff>
    </xdr:to>
    <xdr:sp macro="" textlink="">
      <xdr:nvSpPr>
        <xdr:cNvPr id="46266" name="Text Box 186"/>
        <xdr:cNvSpPr txBox="1">
          <a:spLocks noChangeArrowheads="1"/>
        </xdr:cNvSpPr>
      </xdr:nvSpPr>
      <xdr:spPr bwMode="auto">
        <a:xfrm>
          <a:off x="9182100" y="2181225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14</xdr:row>
      <xdr:rowOff>0</xdr:rowOff>
    </xdr:from>
    <xdr:ext cx="616258" cy="186974"/>
    <xdr:sp macro="" textlink="">
      <xdr:nvSpPr>
        <xdr:cNvPr id="46267" name="Text Box 187"/>
        <xdr:cNvSpPr txBox="1">
          <a:spLocks noChangeArrowheads="1"/>
        </xdr:cNvSpPr>
      </xdr:nvSpPr>
      <xdr:spPr bwMode="auto">
        <a:xfrm>
          <a:off x="9067800" y="1955800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部門マスタ</a:t>
          </a:r>
        </a:p>
      </xdr:txBody>
    </xdr:sp>
    <xdr:clientData/>
  </xdr:oneCellAnchor>
  <xdr:twoCellAnchor>
    <xdr:from>
      <xdr:col>40</xdr:col>
      <xdr:colOff>161925</xdr:colOff>
      <xdr:row>10</xdr:row>
      <xdr:rowOff>66675</xdr:rowOff>
    </xdr:from>
    <xdr:to>
      <xdr:col>40</xdr:col>
      <xdr:colOff>161925</xdr:colOff>
      <xdr:row>15</xdr:row>
      <xdr:rowOff>133350</xdr:rowOff>
    </xdr:to>
    <xdr:sp macro="" textlink="">
      <xdr:nvSpPr>
        <xdr:cNvPr id="48664" name="Line 188"/>
        <xdr:cNvSpPr>
          <a:spLocks noChangeShapeType="1"/>
        </xdr:cNvSpPr>
      </xdr:nvSpPr>
      <xdr:spPr bwMode="auto">
        <a:xfrm>
          <a:off x="8924925" y="1495425"/>
          <a:ext cx="0" cy="781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38100</xdr:colOff>
      <xdr:row>14</xdr:row>
      <xdr:rowOff>133350</xdr:rowOff>
    </xdr:from>
    <xdr:to>
      <xdr:col>59</xdr:col>
      <xdr:colOff>9525</xdr:colOff>
      <xdr:row>18</xdr:row>
      <xdr:rowOff>57150</xdr:rowOff>
    </xdr:to>
    <xdr:sp macro="" textlink="">
      <xdr:nvSpPr>
        <xdr:cNvPr id="46269" name="Text Box 189"/>
        <xdr:cNvSpPr txBox="1">
          <a:spLocks noChangeArrowheads="1"/>
        </xdr:cNvSpPr>
      </xdr:nvSpPr>
      <xdr:spPr bwMode="auto">
        <a:xfrm>
          <a:off x="11430000" y="2133600"/>
          <a:ext cx="150495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</xdr:txBody>
    </xdr:sp>
    <xdr:clientData/>
  </xdr:twoCellAnchor>
  <xdr:oneCellAnchor>
    <xdr:from>
      <xdr:col>52</xdr:col>
      <xdr:colOff>28575</xdr:colOff>
      <xdr:row>13</xdr:row>
      <xdr:rowOff>114300</xdr:rowOff>
    </xdr:from>
    <xdr:ext cx="963854" cy="186974"/>
    <xdr:sp macro="" textlink="">
      <xdr:nvSpPr>
        <xdr:cNvPr id="46270" name="Text Box 190"/>
        <xdr:cNvSpPr txBox="1">
          <a:spLocks noChangeArrowheads="1"/>
        </xdr:cNvSpPr>
      </xdr:nvSpPr>
      <xdr:spPr bwMode="auto">
        <a:xfrm>
          <a:off x="11255375" y="19304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社員利用権マスタ</a:t>
          </a:r>
        </a:p>
      </xdr:txBody>
    </xdr:sp>
    <xdr:clientData/>
  </xdr:oneCellAnchor>
  <xdr:twoCellAnchor>
    <xdr:from>
      <xdr:col>51</xdr:col>
      <xdr:colOff>95250</xdr:colOff>
      <xdr:row>15</xdr:row>
      <xdr:rowOff>47625</xdr:rowOff>
    </xdr:from>
    <xdr:to>
      <xdr:col>52</xdr:col>
      <xdr:colOff>47625</xdr:colOff>
      <xdr:row>16</xdr:row>
      <xdr:rowOff>0</xdr:rowOff>
    </xdr:to>
    <xdr:grpSp>
      <xdr:nvGrpSpPr>
        <xdr:cNvPr id="48667" name="Group 191"/>
        <xdr:cNvGrpSpPr>
          <a:grpSpLocks/>
        </xdr:cNvGrpSpPr>
      </xdr:nvGrpSpPr>
      <xdr:grpSpPr bwMode="auto">
        <a:xfrm>
          <a:off x="11106150" y="2143125"/>
          <a:ext cx="168275" cy="92075"/>
          <a:chOff x="235" y="100"/>
          <a:chExt cx="18" cy="10"/>
        </a:xfrm>
      </xdr:grpSpPr>
      <xdr:sp macro="" textlink="">
        <xdr:nvSpPr>
          <xdr:cNvPr id="48716" name="Line 192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17" name="Group 193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18" name="Oval 19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19" name="Line 19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0" name="Line 19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50</xdr:col>
      <xdr:colOff>200025</xdr:colOff>
      <xdr:row>15</xdr:row>
      <xdr:rowOff>95250</xdr:rowOff>
    </xdr:from>
    <xdr:to>
      <xdr:col>51</xdr:col>
      <xdr:colOff>114300</xdr:colOff>
      <xdr:row>15</xdr:row>
      <xdr:rowOff>95250</xdr:rowOff>
    </xdr:to>
    <xdr:sp macro="" textlink="">
      <xdr:nvSpPr>
        <xdr:cNvPr id="48668" name="Line 197"/>
        <xdr:cNvSpPr>
          <a:spLocks noChangeShapeType="1"/>
        </xdr:cNvSpPr>
      </xdr:nvSpPr>
      <xdr:spPr bwMode="auto">
        <a:xfrm flipH="1">
          <a:off x="11153775" y="2238375"/>
          <a:ext cx="133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7</xdr:row>
      <xdr:rowOff>95250</xdr:rowOff>
    </xdr:from>
    <xdr:to>
      <xdr:col>50</xdr:col>
      <xdr:colOff>200025</xdr:colOff>
      <xdr:row>15</xdr:row>
      <xdr:rowOff>95250</xdr:rowOff>
    </xdr:to>
    <xdr:sp macro="" textlink="">
      <xdr:nvSpPr>
        <xdr:cNvPr id="48669" name="Line 198"/>
        <xdr:cNvSpPr>
          <a:spLocks noChangeShapeType="1"/>
        </xdr:cNvSpPr>
      </xdr:nvSpPr>
      <xdr:spPr bwMode="auto">
        <a:xfrm flipV="1">
          <a:off x="11153775" y="1095375"/>
          <a:ext cx="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171450</xdr:colOff>
      <xdr:row>7</xdr:row>
      <xdr:rowOff>95250</xdr:rowOff>
    </xdr:from>
    <xdr:to>
      <xdr:col>50</xdr:col>
      <xdr:colOff>209550</xdr:colOff>
      <xdr:row>7</xdr:row>
      <xdr:rowOff>95250</xdr:rowOff>
    </xdr:to>
    <xdr:sp macro="" textlink="">
      <xdr:nvSpPr>
        <xdr:cNvPr id="48670" name="Line 199"/>
        <xdr:cNvSpPr>
          <a:spLocks noChangeShapeType="1"/>
        </xdr:cNvSpPr>
      </xdr:nvSpPr>
      <xdr:spPr bwMode="auto">
        <a:xfrm flipH="1">
          <a:off x="10687050" y="1095375"/>
          <a:ext cx="476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57150</xdr:colOff>
      <xdr:row>29</xdr:row>
      <xdr:rowOff>0</xdr:rowOff>
    </xdr:from>
    <xdr:to>
      <xdr:col>59</xdr:col>
      <xdr:colOff>28575</xdr:colOff>
      <xdr:row>31</xdr:row>
      <xdr:rowOff>28575</xdr:rowOff>
    </xdr:to>
    <xdr:sp macro="" textlink="">
      <xdr:nvSpPr>
        <xdr:cNvPr id="48671" name="Text Box 200"/>
        <xdr:cNvSpPr txBox="1">
          <a:spLocks noChangeArrowheads="1"/>
        </xdr:cNvSpPr>
      </xdr:nvSpPr>
      <xdr:spPr bwMode="auto">
        <a:xfrm>
          <a:off x="11449050" y="41433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52</xdr:col>
      <xdr:colOff>57150</xdr:colOff>
      <xdr:row>24</xdr:row>
      <xdr:rowOff>38100</xdr:rowOff>
    </xdr:from>
    <xdr:to>
      <xdr:col>59</xdr:col>
      <xdr:colOff>28575</xdr:colOff>
      <xdr:row>29</xdr:row>
      <xdr:rowOff>0</xdr:rowOff>
    </xdr:to>
    <xdr:sp macro="" textlink="">
      <xdr:nvSpPr>
        <xdr:cNvPr id="46281" name="Text Box 201"/>
        <xdr:cNvSpPr txBox="1">
          <a:spLocks noChangeArrowheads="1"/>
        </xdr:cNvSpPr>
      </xdr:nvSpPr>
      <xdr:spPr bwMode="auto">
        <a:xfrm>
          <a:off x="11449050" y="34671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・アプリケーションID</a:t>
          </a:r>
        </a:p>
      </xdr:txBody>
    </xdr:sp>
    <xdr:clientData/>
  </xdr:twoCellAnchor>
  <xdr:oneCellAnchor>
    <xdr:from>
      <xdr:col>52</xdr:col>
      <xdr:colOff>28575</xdr:colOff>
      <xdr:row>23</xdr:row>
      <xdr:rowOff>0</xdr:rowOff>
    </xdr:from>
    <xdr:ext cx="732123" cy="186974"/>
    <xdr:sp macro="" textlink="">
      <xdr:nvSpPr>
        <xdr:cNvPr id="46282" name="Text Box 202"/>
        <xdr:cNvSpPr txBox="1">
          <a:spLocks noChangeArrowheads="1"/>
        </xdr:cNvSpPr>
      </xdr:nvSpPr>
      <xdr:spPr bwMode="auto">
        <a:xfrm>
          <a:off x="11255375" y="32131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利用権マスタ</a:t>
          </a:r>
        </a:p>
      </xdr:txBody>
    </xdr:sp>
    <xdr:clientData/>
  </xdr:oneCellAnchor>
  <xdr:twoCellAnchor>
    <xdr:from>
      <xdr:col>50</xdr:col>
      <xdr:colOff>209550</xdr:colOff>
      <xdr:row>25</xdr:row>
      <xdr:rowOff>47625</xdr:rowOff>
    </xdr:from>
    <xdr:to>
      <xdr:col>52</xdr:col>
      <xdr:colOff>38100</xdr:colOff>
      <xdr:row>26</xdr:row>
      <xdr:rowOff>9525</xdr:rowOff>
    </xdr:to>
    <xdr:grpSp>
      <xdr:nvGrpSpPr>
        <xdr:cNvPr id="48674" name="Group 203"/>
        <xdr:cNvGrpSpPr>
          <a:grpSpLocks/>
        </xdr:cNvGrpSpPr>
      </xdr:nvGrpSpPr>
      <xdr:grpSpPr bwMode="auto">
        <a:xfrm>
          <a:off x="11004550" y="3540125"/>
          <a:ext cx="260350" cy="101600"/>
          <a:chOff x="937" y="151"/>
          <a:chExt cx="28" cy="11"/>
        </a:xfrm>
      </xdr:grpSpPr>
      <xdr:sp macro="" textlink="">
        <xdr:nvSpPr>
          <xdr:cNvPr id="48711" name="Line 204"/>
          <xdr:cNvSpPr>
            <a:spLocks noChangeShapeType="1"/>
          </xdr:cNvSpPr>
        </xdr:nvSpPr>
        <xdr:spPr bwMode="auto">
          <a:xfrm>
            <a:off x="947" y="157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8712" name="Line 205"/>
          <xdr:cNvSpPr>
            <a:spLocks noChangeShapeType="1"/>
          </xdr:cNvSpPr>
        </xdr:nvSpPr>
        <xdr:spPr bwMode="auto">
          <a:xfrm flipV="1">
            <a:off x="957" y="152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3" name="Line 206"/>
          <xdr:cNvSpPr>
            <a:spLocks noChangeShapeType="1"/>
          </xdr:cNvSpPr>
        </xdr:nvSpPr>
        <xdr:spPr bwMode="auto">
          <a:xfrm>
            <a:off x="957" y="157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4" name="Line 207"/>
          <xdr:cNvSpPr>
            <a:spLocks noChangeShapeType="1"/>
          </xdr:cNvSpPr>
        </xdr:nvSpPr>
        <xdr:spPr bwMode="auto">
          <a:xfrm flipH="1">
            <a:off x="937" y="157"/>
            <a:ext cx="1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5" name="Line 208"/>
          <xdr:cNvSpPr>
            <a:spLocks noChangeShapeType="1"/>
          </xdr:cNvSpPr>
        </xdr:nvSpPr>
        <xdr:spPr bwMode="auto">
          <a:xfrm>
            <a:off x="954" y="151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59</xdr:col>
      <xdr:colOff>19050</xdr:colOff>
      <xdr:row>17</xdr:row>
      <xdr:rowOff>76200</xdr:rowOff>
    </xdr:from>
    <xdr:to>
      <xdr:col>60</xdr:col>
      <xdr:colOff>9525</xdr:colOff>
      <xdr:row>17</xdr:row>
      <xdr:rowOff>76200</xdr:rowOff>
    </xdr:to>
    <xdr:sp macro="" textlink="">
      <xdr:nvSpPr>
        <xdr:cNvPr id="48675" name="Line 209"/>
        <xdr:cNvSpPr>
          <a:spLocks noChangeShapeType="1"/>
        </xdr:cNvSpPr>
      </xdr:nvSpPr>
      <xdr:spPr bwMode="auto">
        <a:xfrm>
          <a:off x="12944475" y="2505075"/>
          <a:ext cx="209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19050</xdr:colOff>
      <xdr:row>17</xdr:row>
      <xdr:rowOff>76200</xdr:rowOff>
    </xdr:from>
    <xdr:to>
      <xdr:col>60</xdr:col>
      <xdr:colOff>19050</xdr:colOff>
      <xdr:row>20</xdr:row>
      <xdr:rowOff>104775</xdr:rowOff>
    </xdr:to>
    <xdr:sp macro="" textlink="">
      <xdr:nvSpPr>
        <xdr:cNvPr id="48676" name="Line 210"/>
        <xdr:cNvSpPr>
          <a:spLocks noChangeShapeType="1"/>
        </xdr:cNvSpPr>
      </xdr:nvSpPr>
      <xdr:spPr bwMode="auto">
        <a:xfrm>
          <a:off x="13163550" y="2505075"/>
          <a:ext cx="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60</xdr:col>
      <xdr:colOff>19050</xdr:colOff>
      <xdr:row>20</xdr:row>
      <xdr:rowOff>114300</xdr:rowOff>
    </xdr:to>
    <xdr:sp macro="" textlink="">
      <xdr:nvSpPr>
        <xdr:cNvPr id="48677" name="Line 211"/>
        <xdr:cNvSpPr>
          <a:spLocks noChangeShapeType="1"/>
        </xdr:cNvSpPr>
      </xdr:nvSpPr>
      <xdr:spPr bwMode="auto">
        <a:xfrm flipH="1">
          <a:off x="11153775" y="2971800"/>
          <a:ext cx="2009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50</xdr:col>
      <xdr:colOff>200025</xdr:colOff>
      <xdr:row>25</xdr:row>
      <xdr:rowOff>104775</xdr:rowOff>
    </xdr:to>
    <xdr:sp macro="" textlink="">
      <xdr:nvSpPr>
        <xdr:cNvPr id="48678" name="Line 212"/>
        <xdr:cNvSpPr>
          <a:spLocks noChangeShapeType="1"/>
        </xdr:cNvSpPr>
      </xdr:nvSpPr>
      <xdr:spPr bwMode="auto">
        <a:xfrm>
          <a:off x="11153775" y="2971800"/>
          <a:ext cx="0" cy="704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9525</xdr:colOff>
      <xdr:row>26</xdr:row>
      <xdr:rowOff>123825</xdr:rowOff>
    </xdr:from>
    <xdr:to>
      <xdr:col>48</xdr:col>
      <xdr:colOff>200025</xdr:colOff>
      <xdr:row>29</xdr:row>
      <xdr:rowOff>9525</xdr:rowOff>
    </xdr:to>
    <xdr:sp macro="" textlink="">
      <xdr:nvSpPr>
        <xdr:cNvPr id="46293" name="Text Box 213"/>
        <xdr:cNvSpPr txBox="1">
          <a:spLocks noChangeArrowheads="1"/>
        </xdr:cNvSpPr>
      </xdr:nvSpPr>
      <xdr:spPr bwMode="auto">
        <a:xfrm>
          <a:off x="9210675" y="38385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・作業内容名</a:t>
          </a:r>
        </a:p>
      </xdr:txBody>
    </xdr:sp>
    <xdr:clientData/>
  </xdr:twoCellAnchor>
  <xdr:twoCellAnchor>
    <xdr:from>
      <xdr:col>42</xdr:col>
      <xdr:colOff>9525</xdr:colOff>
      <xdr:row>23</xdr:row>
      <xdr:rowOff>66675</xdr:rowOff>
    </xdr:from>
    <xdr:to>
      <xdr:col>48</xdr:col>
      <xdr:colOff>200025</xdr:colOff>
      <xdr:row>26</xdr:row>
      <xdr:rowOff>123825</xdr:rowOff>
    </xdr:to>
    <xdr:sp macro="" textlink="">
      <xdr:nvSpPr>
        <xdr:cNvPr id="46294" name="Text Box 214"/>
        <xdr:cNvSpPr txBox="1">
          <a:spLocks noChangeArrowheads="1"/>
        </xdr:cNvSpPr>
      </xdr:nvSpPr>
      <xdr:spPr bwMode="auto">
        <a:xfrm>
          <a:off x="9210675" y="33528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・入稿/校了区分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・作業内容CD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22</xdr:row>
      <xdr:rowOff>28575</xdr:rowOff>
    </xdr:from>
    <xdr:ext cx="616258" cy="186974"/>
    <xdr:sp macro="" textlink="">
      <xdr:nvSpPr>
        <xdr:cNvPr id="46295" name="Text Box 215"/>
        <xdr:cNvSpPr txBox="1">
          <a:spLocks noChangeArrowheads="1"/>
        </xdr:cNvSpPr>
      </xdr:nvSpPr>
      <xdr:spPr bwMode="auto">
        <a:xfrm>
          <a:off x="9067800" y="3101975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作業マスタ</a:t>
          </a:r>
        </a:p>
      </xdr:txBody>
    </xdr:sp>
    <xdr:clientData/>
  </xdr:oneCellAnchor>
  <xdr:twoCellAnchor>
    <xdr:from>
      <xdr:col>40</xdr:col>
      <xdr:colOff>161925</xdr:colOff>
      <xdr:row>10</xdr:row>
      <xdr:rowOff>57150</xdr:rowOff>
    </xdr:from>
    <xdr:to>
      <xdr:col>42</xdr:col>
      <xdr:colOff>19050</xdr:colOff>
      <xdr:row>10</xdr:row>
      <xdr:rowOff>57150</xdr:rowOff>
    </xdr:to>
    <xdr:sp macro="" textlink="">
      <xdr:nvSpPr>
        <xdr:cNvPr id="48682" name="Line 216"/>
        <xdr:cNvSpPr>
          <a:spLocks noChangeShapeType="1"/>
        </xdr:cNvSpPr>
      </xdr:nvSpPr>
      <xdr:spPr bwMode="auto">
        <a:xfrm>
          <a:off x="8924925" y="14859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161925</xdr:colOff>
      <xdr:row>15</xdr:row>
      <xdr:rowOff>76200</xdr:rowOff>
    </xdr:from>
    <xdr:to>
      <xdr:col>41</xdr:col>
      <xdr:colOff>200025</xdr:colOff>
      <xdr:row>16</xdr:row>
      <xdr:rowOff>38100</xdr:rowOff>
    </xdr:to>
    <xdr:grpSp>
      <xdr:nvGrpSpPr>
        <xdr:cNvPr id="48683" name="Group 217"/>
        <xdr:cNvGrpSpPr>
          <a:grpSpLocks/>
        </xdr:cNvGrpSpPr>
      </xdr:nvGrpSpPr>
      <xdr:grpSpPr bwMode="auto">
        <a:xfrm>
          <a:off x="8797925" y="2171700"/>
          <a:ext cx="254000" cy="101600"/>
          <a:chOff x="937" y="233"/>
          <a:chExt cx="27" cy="11"/>
        </a:xfrm>
      </xdr:grpSpPr>
      <xdr:sp macro="" textlink="">
        <xdr:nvSpPr>
          <xdr:cNvPr id="48708" name="Line 218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9" name="Line 219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0" name="Line 220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152400</xdr:colOff>
      <xdr:row>7</xdr:row>
      <xdr:rowOff>28575</xdr:rowOff>
    </xdr:from>
    <xdr:to>
      <xdr:col>41</xdr:col>
      <xdr:colOff>190500</xdr:colOff>
      <xdr:row>7</xdr:row>
      <xdr:rowOff>133350</xdr:rowOff>
    </xdr:to>
    <xdr:grpSp>
      <xdr:nvGrpSpPr>
        <xdr:cNvPr id="48684" name="Group 221"/>
        <xdr:cNvGrpSpPr>
          <a:grpSpLocks/>
        </xdr:cNvGrpSpPr>
      </xdr:nvGrpSpPr>
      <xdr:grpSpPr bwMode="auto">
        <a:xfrm>
          <a:off x="8788400" y="1006475"/>
          <a:ext cx="254000" cy="104775"/>
          <a:chOff x="937" y="233"/>
          <a:chExt cx="27" cy="11"/>
        </a:xfrm>
      </xdr:grpSpPr>
      <xdr:sp macro="" textlink="">
        <xdr:nvSpPr>
          <xdr:cNvPr id="48705" name="Line 222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6" name="Line 223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7" name="Line 224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180975</xdr:colOff>
      <xdr:row>24</xdr:row>
      <xdr:rowOff>0</xdr:rowOff>
    </xdr:from>
    <xdr:to>
      <xdr:col>42</xdr:col>
      <xdr:colOff>0</xdr:colOff>
      <xdr:row>24</xdr:row>
      <xdr:rowOff>104775</xdr:rowOff>
    </xdr:to>
    <xdr:grpSp>
      <xdr:nvGrpSpPr>
        <xdr:cNvPr id="48685" name="Group 225"/>
        <xdr:cNvGrpSpPr>
          <a:grpSpLocks/>
        </xdr:cNvGrpSpPr>
      </xdr:nvGrpSpPr>
      <xdr:grpSpPr bwMode="auto">
        <a:xfrm>
          <a:off x="8816975" y="3352800"/>
          <a:ext cx="250825" cy="104775"/>
          <a:chOff x="937" y="233"/>
          <a:chExt cx="27" cy="11"/>
        </a:xfrm>
      </xdr:grpSpPr>
      <xdr:sp macro="" textlink="">
        <xdr:nvSpPr>
          <xdr:cNvPr id="48702" name="Line 226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3" name="Line 227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4" name="Line 228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39</xdr:col>
      <xdr:colOff>66675</xdr:colOff>
      <xdr:row>6</xdr:row>
      <xdr:rowOff>104775</xdr:rowOff>
    </xdr:from>
    <xdr:to>
      <xdr:col>40</xdr:col>
      <xdr:colOff>161925</xdr:colOff>
      <xdr:row>8</xdr:row>
      <xdr:rowOff>66675</xdr:rowOff>
    </xdr:to>
    <xdr:sp macro="" textlink="">
      <xdr:nvSpPr>
        <xdr:cNvPr id="46309" name="Oval 229"/>
        <xdr:cNvSpPr>
          <a:spLocks noChangeArrowheads="1"/>
        </xdr:cNvSpPr>
      </xdr:nvSpPr>
      <xdr:spPr bwMode="auto">
        <a:xfrm>
          <a:off x="8610600" y="962025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39</xdr:col>
      <xdr:colOff>57150</xdr:colOff>
      <xdr:row>16</xdr:row>
      <xdr:rowOff>114300</xdr:rowOff>
    </xdr:from>
    <xdr:to>
      <xdr:col>40</xdr:col>
      <xdr:colOff>152400</xdr:colOff>
      <xdr:row>18</xdr:row>
      <xdr:rowOff>76200</xdr:rowOff>
    </xdr:to>
    <xdr:sp macro="" textlink="">
      <xdr:nvSpPr>
        <xdr:cNvPr id="46310" name="Oval 230"/>
        <xdr:cNvSpPr>
          <a:spLocks noChangeArrowheads="1"/>
        </xdr:cNvSpPr>
      </xdr:nvSpPr>
      <xdr:spPr bwMode="auto">
        <a:xfrm>
          <a:off x="8601075" y="240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39</xdr:col>
      <xdr:colOff>95250</xdr:colOff>
      <xdr:row>23</xdr:row>
      <xdr:rowOff>85725</xdr:rowOff>
    </xdr:from>
    <xdr:to>
      <xdr:col>40</xdr:col>
      <xdr:colOff>190500</xdr:colOff>
      <xdr:row>25</xdr:row>
      <xdr:rowOff>47625</xdr:rowOff>
    </xdr:to>
    <xdr:sp macro="" textlink="">
      <xdr:nvSpPr>
        <xdr:cNvPr id="46311" name="Oval 231"/>
        <xdr:cNvSpPr>
          <a:spLocks noChangeArrowheads="1"/>
        </xdr:cNvSpPr>
      </xdr:nvSpPr>
      <xdr:spPr bwMode="auto">
        <a:xfrm>
          <a:off x="8639175" y="337185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40</xdr:col>
      <xdr:colOff>85725</xdr:colOff>
      <xdr:row>16</xdr:row>
      <xdr:rowOff>0</xdr:rowOff>
    </xdr:from>
    <xdr:to>
      <xdr:col>41</xdr:col>
      <xdr:colOff>0</xdr:colOff>
      <xdr:row>17</xdr:row>
      <xdr:rowOff>28575</xdr:rowOff>
    </xdr:to>
    <xdr:sp macro="" textlink="">
      <xdr:nvSpPr>
        <xdr:cNvPr id="48689" name="Line 232"/>
        <xdr:cNvSpPr>
          <a:spLocks noChangeShapeType="1"/>
        </xdr:cNvSpPr>
      </xdr:nvSpPr>
      <xdr:spPr bwMode="auto">
        <a:xfrm flipV="1">
          <a:off x="8848725" y="2286000"/>
          <a:ext cx="13335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38100</xdr:colOff>
      <xdr:row>39</xdr:row>
      <xdr:rowOff>28575</xdr:rowOff>
    </xdr:from>
    <xdr:to>
      <xdr:col>43</xdr:col>
      <xdr:colOff>133350</xdr:colOff>
      <xdr:row>40</xdr:row>
      <xdr:rowOff>133350</xdr:rowOff>
    </xdr:to>
    <xdr:sp macro="" textlink="">
      <xdr:nvSpPr>
        <xdr:cNvPr id="46313" name="Oval 233"/>
        <xdr:cNvSpPr>
          <a:spLocks noChangeArrowheads="1"/>
        </xdr:cNvSpPr>
      </xdr:nvSpPr>
      <xdr:spPr bwMode="auto">
        <a:xfrm>
          <a:off x="9239250" y="56007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42</xdr:col>
      <xdr:colOff>47625</xdr:colOff>
      <xdr:row>41</xdr:row>
      <xdr:rowOff>47625</xdr:rowOff>
    </xdr:from>
    <xdr:to>
      <xdr:col>43</xdr:col>
      <xdr:colOff>142875</xdr:colOff>
      <xdr:row>43</xdr:row>
      <xdr:rowOff>9525</xdr:rowOff>
    </xdr:to>
    <xdr:sp macro="" textlink="">
      <xdr:nvSpPr>
        <xdr:cNvPr id="46314" name="Oval 234"/>
        <xdr:cNvSpPr>
          <a:spLocks noChangeArrowheads="1"/>
        </xdr:cNvSpPr>
      </xdr:nvSpPr>
      <xdr:spPr bwMode="auto">
        <a:xfrm>
          <a:off x="9248775" y="59055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42</xdr:col>
      <xdr:colOff>47625</xdr:colOff>
      <xdr:row>43</xdr:row>
      <xdr:rowOff>66675</xdr:rowOff>
    </xdr:from>
    <xdr:to>
      <xdr:col>43</xdr:col>
      <xdr:colOff>142875</xdr:colOff>
      <xdr:row>45</xdr:row>
      <xdr:rowOff>28575</xdr:rowOff>
    </xdr:to>
    <xdr:sp macro="" textlink="">
      <xdr:nvSpPr>
        <xdr:cNvPr id="46315" name="Oval 235"/>
        <xdr:cNvSpPr>
          <a:spLocks noChangeArrowheads="1"/>
        </xdr:cNvSpPr>
      </xdr:nvSpPr>
      <xdr:spPr bwMode="auto">
        <a:xfrm>
          <a:off x="9248775" y="621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43</xdr:col>
      <xdr:colOff>161925</xdr:colOff>
      <xdr:row>39</xdr:row>
      <xdr:rowOff>9525</xdr:rowOff>
    </xdr:from>
    <xdr:to>
      <xdr:col>54</xdr:col>
      <xdr:colOff>76200</xdr:colOff>
      <xdr:row>40</xdr:row>
      <xdr:rowOff>133350</xdr:rowOff>
    </xdr:to>
    <xdr:sp macro="" textlink="">
      <xdr:nvSpPr>
        <xdr:cNvPr id="46316" name="Rectangle 236"/>
        <xdr:cNvSpPr>
          <a:spLocks noChangeArrowheads="1"/>
        </xdr:cNvSpPr>
      </xdr:nvSpPr>
      <xdr:spPr bwMode="auto">
        <a:xfrm>
          <a:off x="9582150" y="55816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各テーブルの担当者CD</a:t>
          </a:r>
        </a:p>
      </xdr:txBody>
    </xdr:sp>
    <xdr:clientData/>
  </xdr:twoCellAnchor>
  <xdr:twoCellAnchor>
    <xdr:from>
      <xdr:col>43</xdr:col>
      <xdr:colOff>161925</xdr:colOff>
      <xdr:row>41</xdr:row>
      <xdr:rowOff>47625</xdr:rowOff>
    </xdr:from>
    <xdr:to>
      <xdr:col>54</xdr:col>
      <xdr:colOff>76200</xdr:colOff>
      <xdr:row>43</xdr:row>
      <xdr:rowOff>28575</xdr:rowOff>
    </xdr:to>
    <xdr:sp macro="" textlink="">
      <xdr:nvSpPr>
        <xdr:cNvPr id="46317" name="Rectangle 237"/>
        <xdr:cNvSpPr>
          <a:spLocks noChangeArrowheads="1"/>
        </xdr:cNvSpPr>
      </xdr:nvSpPr>
      <xdr:spPr bwMode="auto">
        <a:xfrm>
          <a:off x="9582150" y="590550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各テーブルの部門CD</a:t>
          </a:r>
        </a:p>
      </xdr:txBody>
    </xdr:sp>
    <xdr:clientData/>
  </xdr:twoCellAnchor>
  <xdr:twoCellAnchor>
    <xdr:from>
      <xdr:col>43</xdr:col>
      <xdr:colOff>161925</xdr:colOff>
      <xdr:row>43</xdr:row>
      <xdr:rowOff>85725</xdr:rowOff>
    </xdr:from>
    <xdr:to>
      <xdr:col>54</xdr:col>
      <xdr:colOff>76200</xdr:colOff>
      <xdr:row>45</xdr:row>
      <xdr:rowOff>66675</xdr:rowOff>
    </xdr:to>
    <xdr:sp macro="" textlink="">
      <xdr:nvSpPr>
        <xdr:cNvPr id="46318" name="Rectangle 238"/>
        <xdr:cNvSpPr>
          <a:spLocks noChangeArrowheads="1"/>
        </xdr:cNvSpPr>
      </xdr:nvSpPr>
      <xdr:spPr bwMode="auto">
        <a:xfrm>
          <a:off x="9582150" y="62293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各テーブルの作業内容CD</a:t>
          </a:r>
        </a:p>
      </xdr:txBody>
    </xdr:sp>
    <xdr:clientData/>
  </xdr:twoCellAnchor>
  <xdr:twoCellAnchor>
    <xdr:from>
      <xdr:col>52</xdr:col>
      <xdr:colOff>9525</xdr:colOff>
      <xdr:row>38</xdr:row>
      <xdr:rowOff>123825</xdr:rowOff>
    </xdr:from>
    <xdr:to>
      <xdr:col>58</xdr:col>
      <xdr:colOff>200025</xdr:colOff>
      <xdr:row>41</xdr:row>
      <xdr:rowOff>9525</xdr:rowOff>
    </xdr:to>
    <xdr:sp macro="" textlink="">
      <xdr:nvSpPr>
        <xdr:cNvPr id="46319" name="Text Box 239"/>
        <xdr:cNvSpPr txBox="1">
          <a:spLocks noChangeArrowheads="1"/>
        </xdr:cNvSpPr>
      </xdr:nvSpPr>
      <xdr:spPr bwMode="auto">
        <a:xfrm>
          <a:off x="11401425" y="55530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・サブシステム名</a:t>
          </a:r>
        </a:p>
      </xdr:txBody>
    </xdr:sp>
    <xdr:clientData/>
  </xdr:twoCellAnchor>
  <xdr:twoCellAnchor>
    <xdr:from>
      <xdr:col>52</xdr:col>
      <xdr:colOff>9525</xdr:colOff>
      <xdr:row>35</xdr:row>
      <xdr:rowOff>66675</xdr:rowOff>
    </xdr:from>
    <xdr:to>
      <xdr:col>58</xdr:col>
      <xdr:colOff>200025</xdr:colOff>
      <xdr:row>38</xdr:row>
      <xdr:rowOff>123825</xdr:rowOff>
    </xdr:to>
    <xdr:sp macro="" textlink="">
      <xdr:nvSpPr>
        <xdr:cNvPr id="46320" name="Text Box 240"/>
        <xdr:cNvSpPr txBox="1">
          <a:spLocks noChangeArrowheads="1"/>
        </xdr:cNvSpPr>
      </xdr:nvSpPr>
      <xdr:spPr bwMode="auto">
        <a:xfrm>
          <a:off x="11401425" y="50673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・システムID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・サブシステムID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51</xdr:col>
      <xdr:colOff>180975</xdr:colOff>
      <xdr:row>33</xdr:row>
      <xdr:rowOff>114300</xdr:rowOff>
    </xdr:from>
    <xdr:ext cx="1079718" cy="186974"/>
    <xdr:sp macro="" textlink="">
      <xdr:nvSpPr>
        <xdr:cNvPr id="46321" name="Text Box 241"/>
        <xdr:cNvSpPr txBox="1">
          <a:spLocks noChangeArrowheads="1"/>
        </xdr:cNvSpPr>
      </xdr:nvSpPr>
      <xdr:spPr bwMode="auto">
        <a:xfrm>
          <a:off x="11191875" y="4724400"/>
          <a:ext cx="107971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サブシステムマスタ</a:t>
          </a:r>
        </a:p>
      </xdr:txBody>
    </xdr:sp>
    <xdr:clientData/>
  </xdr:oneCellAnchor>
  <xdr:twoCellAnchor>
    <xdr:from>
      <xdr:col>50</xdr:col>
      <xdr:colOff>200025</xdr:colOff>
      <xdr:row>28</xdr:row>
      <xdr:rowOff>9525</xdr:rowOff>
    </xdr:from>
    <xdr:to>
      <xdr:col>52</xdr:col>
      <xdr:colOff>66675</xdr:colOff>
      <xdr:row>28</xdr:row>
      <xdr:rowOff>9525</xdr:rowOff>
    </xdr:to>
    <xdr:sp macro="" textlink="">
      <xdr:nvSpPr>
        <xdr:cNvPr id="48699" name="Line 242"/>
        <xdr:cNvSpPr>
          <a:spLocks noChangeShapeType="1"/>
        </xdr:cNvSpPr>
      </xdr:nvSpPr>
      <xdr:spPr bwMode="auto">
        <a:xfrm>
          <a:off x="11153775" y="4010025"/>
          <a:ext cx="304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28</xdr:row>
      <xdr:rowOff>9525</xdr:rowOff>
    </xdr:from>
    <xdr:to>
      <xdr:col>50</xdr:col>
      <xdr:colOff>200025</xdr:colOff>
      <xdr:row>37</xdr:row>
      <xdr:rowOff>47625</xdr:rowOff>
    </xdr:to>
    <xdr:sp macro="" textlink="">
      <xdr:nvSpPr>
        <xdr:cNvPr id="48700" name="Line 243"/>
        <xdr:cNvSpPr>
          <a:spLocks noChangeShapeType="1"/>
        </xdr:cNvSpPr>
      </xdr:nvSpPr>
      <xdr:spPr bwMode="auto">
        <a:xfrm>
          <a:off x="11153775" y="4010025"/>
          <a:ext cx="0" cy="1323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37</xdr:row>
      <xdr:rowOff>47625</xdr:rowOff>
    </xdr:from>
    <xdr:to>
      <xdr:col>52</xdr:col>
      <xdr:colOff>0</xdr:colOff>
      <xdr:row>37</xdr:row>
      <xdr:rowOff>47625</xdr:rowOff>
    </xdr:to>
    <xdr:sp macro="" textlink="">
      <xdr:nvSpPr>
        <xdr:cNvPr id="48701" name="Line 244"/>
        <xdr:cNvSpPr>
          <a:spLocks noChangeShapeType="1"/>
        </xdr:cNvSpPr>
      </xdr:nvSpPr>
      <xdr:spPr bwMode="auto">
        <a:xfrm flipH="1">
          <a:off x="11153775" y="5334000"/>
          <a:ext cx="238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66675</xdr:colOff>
      <xdr:row>11</xdr:row>
      <xdr:rowOff>76200</xdr:rowOff>
    </xdr:from>
    <xdr:to>
      <xdr:col>15</xdr:col>
      <xdr:colOff>142875</xdr:colOff>
      <xdr:row>12</xdr:row>
      <xdr:rowOff>114300</xdr:rowOff>
    </xdr:to>
    <xdr:sp macro="" textlink="">
      <xdr:nvSpPr>
        <xdr:cNvPr id="40967" name="Text Box 1"/>
        <xdr:cNvSpPr txBox="1">
          <a:spLocks noChangeArrowheads="1"/>
        </xdr:cNvSpPr>
      </xdr:nvSpPr>
      <xdr:spPr bwMode="auto">
        <a:xfrm>
          <a:off x="3352800" y="1704975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own\iso(aqua)\&#38283;&#30330;\&#65326;&#65316;&#65316;\&#20013;&#26449;\&#35079;&#25968;&#12501;&#12455;&#12452;&#12473;\&#35373;&#35336;\&#35079;&#25968;&#35211;&#31309;&#65303;&#2637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申込投入"/>
      <sheetName val="マスター即時"/>
      <sheetName val="切替"/>
      <sheetName val="追加入会"/>
      <sheetName val="再発行・諸変更"/>
      <sheetName val="エンボス"/>
      <sheetName val="ＯＬ・再設定"/>
      <sheetName val="年会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0">
          <cell r="K60" t="str">
            <v>修正</v>
          </cell>
          <cell r="M60">
            <v>300</v>
          </cell>
        </row>
        <row r="61">
          <cell r="K61" t="str">
            <v>修正</v>
          </cell>
          <cell r="M61">
            <v>300</v>
          </cell>
        </row>
        <row r="62">
          <cell r="K62" t="str">
            <v>修正</v>
          </cell>
          <cell r="M62">
            <v>150</v>
          </cell>
        </row>
        <row r="63">
          <cell r="K63" t="str">
            <v>修正</v>
          </cell>
          <cell r="M63">
            <v>150</v>
          </cell>
        </row>
        <row r="64">
          <cell r="K64" t="str">
            <v>修正</v>
          </cell>
          <cell r="M64">
            <v>150</v>
          </cell>
        </row>
        <row r="65">
          <cell r="K65" t="str">
            <v>修正</v>
          </cell>
          <cell r="M65">
            <v>150</v>
          </cell>
        </row>
        <row r="66">
          <cell r="K66" t="str">
            <v>修正</v>
          </cell>
          <cell r="M66">
            <v>300</v>
          </cell>
        </row>
        <row r="67">
          <cell r="K67" t="str">
            <v>修正</v>
          </cell>
          <cell r="M67">
            <v>150</v>
          </cell>
        </row>
        <row r="68">
          <cell r="K68" t="str">
            <v>修正</v>
          </cell>
          <cell r="M68">
            <v>300</v>
          </cell>
        </row>
        <row r="69">
          <cell r="K69" t="str">
            <v>修正</v>
          </cell>
          <cell r="M69">
            <v>30</v>
          </cell>
        </row>
        <row r="70">
          <cell r="K70" t="str">
            <v>修正</v>
          </cell>
          <cell r="M70">
            <v>30</v>
          </cell>
        </row>
        <row r="71">
          <cell r="K71" t="str">
            <v>修正</v>
          </cell>
          <cell r="M71">
            <v>300</v>
          </cell>
        </row>
        <row r="72">
          <cell r="K72" t="str">
            <v>修正</v>
          </cell>
          <cell r="M72">
            <v>300</v>
          </cell>
        </row>
        <row r="73">
          <cell r="K73" t="str">
            <v>修正</v>
          </cell>
          <cell r="M73">
            <v>300</v>
          </cell>
        </row>
        <row r="74">
          <cell r="K74" t="str">
            <v>修正</v>
          </cell>
          <cell r="M74">
            <v>300</v>
          </cell>
        </row>
        <row r="75">
          <cell r="K75" t="str">
            <v>修正</v>
          </cell>
          <cell r="M75">
            <v>300</v>
          </cell>
        </row>
        <row r="76">
          <cell r="K76" t="str">
            <v>修正</v>
          </cell>
          <cell r="M76">
            <v>300</v>
          </cell>
        </row>
        <row r="83">
          <cell r="K83" t="str">
            <v>新規</v>
          </cell>
          <cell r="M83">
            <v>1000</v>
          </cell>
        </row>
        <row r="84">
          <cell r="K84" t="str">
            <v>新規</v>
          </cell>
          <cell r="M84">
            <v>700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Z39"/>
  <sheetViews>
    <sheetView view="pageBreakPreview" zoomScale="85" zoomScaleNormal="80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E37" sqref="E37"/>
    </sheetView>
  </sheetViews>
  <sheetFormatPr defaultRowHeight="11.25"/>
  <cols>
    <col min="1" max="1" width="1.83203125" style="34" customWidth="1"/>
    <col min="2" max="2" width="31.5" style="34" customWidth="1"/>
    <col min="3" max="3" width="26.6640625" style="34" customWidth="1"/>
    <col min="4" max="4" width="5" style="35" hidden="1" customWidth="1"/>
    <col min="5" max="52" width="13" style="35" customWidth="1"/>
    <col min="53" max="16384" width="9.33203125" style="34"/>
  </cols>
  <sheetData>
    <row r="1" spans="2:52" ht="9" customHeight="1"/>
    <row r="2" spans="2:52" s="17" customFormat="1" ht="33" customHeight="1">
      <c r="B2" s="31" t="s">
        <v>2058</v>
      </c>
      <c r="C2" s="18" t="s">
        <v>2094</v>
      </c>
      <c r="D2" s="18" t="s">
        <v>2095</v>
      </c>
      <c r="E2" s="19" t="s">
        <v>750</v>
      </c>
      <c r="F2" s="20" t="s">
        <v>2092</v>
      </c>
      <c r="G2" s="19" t="s">
        <v>751</v>
      </c>
      <c r="H2" s="20" t="s">
        <v>2090</v>
      </c>
      <c r="I2" s="20" t="s">
        <v>2334</v>
      </c>
      <c r="J2" s="19" t="s">
        <v>752</v>
      </c>
      <c r="K2" s="20" t="s">
        <v>2339</v>
      </c>
      <c r="L2" s="20" t="s">
        <v>2093</v>
      </c>
      <c r="M2" s="19" t="s">
        <v>753</v>
      </c>
      <c r="N2" s="19" t="s">
        <v>2025</v>
      </c>
      <c r="O2" s="19" t="s">
        <v>2026</v>
      </c>
      <c r="P2" s="20" t="s">
        <v>2165</v>
      </c>
      <c r="Q2" s="19" t="s">
        <v>2027</v>
      </c>
      <c r="R2" s="20" t="s">
        <v>2335</v>
      </c>
      <c r="S2" s="20" t="s">
        <v>2336</v>
      </c>
      <c r="T2" s="20" t="s">
        <v>2166</v>
      </c>
      <c r="U2" s="19" t="s">
        <v>2028</v>
      </c>
      <c r="V2" s="20" t="s">
        <v>2172</v>
      </c>
      <c r="W2" s="20" t="s">
        <v>2167</v>
      </c>
      <c r="X2" s="20" t="s">
        <v>2171</v>
      </c>
      <c r="Y2" s="20" t="s">
        <v>2168</v>
      </c>
      <c r="Z2" s="20" t="s">
        <v>2169</v>
      </c>
      <c r="AA2" s="20" t="s">
        <v>2170</v>
      </c>
      <c r="AB2" s="20" t="s">
        <v>2173</v>
      </c>
      <c r="AC2" s="20" t="s">
        <v>2174</v>
      </c>
      <c r="AD2" s="20" t="s">
        <v>2177</v>
      </c>
      <c r="AE2" s="20" t="s">
        <v>2087</v>
      </c>
      <c r="AF2" s="20" t="s">
        <v>2088</v>
      </c>
      <c r="AG2" s="19" t="s">
        <v>2031</v>
      </c>
      <c r="AH2" s="19" t="s">
        <v>2032</v>
      </c>
      <c r="AI2" s="20" t="s">
        <v>2089</v>
      </c>
      <c r="AJ2" s="20" t="s">
        <v>811</v>
      </c>
      <c r="AK2" s="20" t="s">
        <v>809</v>
      </c>
      <c r="AL2" s="20" t="s">
        <v>810</v>
      </c>
      <c r="AM2" s="20" t="s">
        <v>807</v>
      </c>
      <c r="AN2" s="20" t="s">
        <v>808</v>
      </c>
      <c r="AO2" s="20" t="s">
        <v>854</v>
      </c>
      <c r="AP2" s="20" t="s">
        <v>855</v>
      </c>
      <c r="AQ2" s="20" t="s">
        <v>856</v>
      </c>
      <c r="AR2" s="20" t="s">
        <v>857</v>
      </c>
      <c r="AS2" s="20" t="s">
        <v>858</v>
      </c>
      <c r="AT2" s="20" t="s">
        <v>813</v>
      </c>
      <c r="AU2" s="20" t="s">
        <v>812</v>
      </c>
      <c r="AV2" s="20" t="s">
        <v>2055</v>
      </c>
      <c r="AW2" s="20" t="s">
        <v>2354</v>
      </c>
      <c r="AX2" s="36" t="s">
        <v>2338</v>
      </c>
      <c r="AY2" s="36" t="s">
        <v>2358</v>
      </c>
      <c r="AZ2" s="36" t="s">
        <v>2337</v>
      </c>
    </row>
    <row r="3" spans="2:52" ht="12">
      <c r="B3" s="30" t="s">
        <v>859</v>
      </c>
      <c r="C3" s="26" t="s">
        <v>860</v>
      </c>
      <c r="D3" s="27" t="s">
        <v>861</v>
      </c>
      <c r="E3" s="22"/>
      <c r="F3" s="22"/>
      <c r="G3" s="22"/>
      <c r="H3" s="22"/>
      <c r="I3" s="32"/>
      <c r="J3" s="22"/>
      <c r="K3" s="22"/>
      <c r="L3" s="22"/>
      <c r="M3" s="23"/>
      <c r="N3" s="22"/>
      <c r="O3" s="23"/>
      <c r="P3" s="23"/>
      <c r="Q3" s="22"/>
      <c r="R3" s="22"/>
      <c r="S3" s="22"/>
      <c r="T3" s="23"/>
      <c r="U3" s="22"/>
      <c r="V3" s="22"/>
      <c r="W3" s="23"/>
      <c r="X3" s="22"/>
      <c r="Y3" s="23"/>
      <c r="Z3" s="23"/>
      <c r="AA3" s="23"/>
      <c r="AB3" s="22"/>
      <c r="AC3" s="22"/>
      <c r="AD3" s="23"/>
      <c r="AE3" s="23"/>
      <c r="AF3" s="23"/>
      <c r="AG3" s="22"/>
      <c r="AH3" s="22"/>
      <c r="AI3" s="23"/>
      <c r="AJ3" s="22"/>
      <c r="AK3" s="22"/>
      <c r="AL3" s="22"/>
      <c r="AM3" s="22"/>
      <c r="AN3" s="22"/>
      <c r="AO3" s="23"/>
      <c r="AP3" s="23"/>
      <c r="AQ3" s="23"/>
      <c r="AR3" s="23"/>
      <c r="AS3" s="23"/>
      <c r="AT3" s="23"/>
      <c r="AU3" s="22"/>
      <c r="AV3" s="22"/>
      <c r="AW3" s="22"/>
      <c r="AX3" s="27"/>
      <c r="AY3" s="27"/>
      <c r="AZ3" s="27"/>
    </row>
    <row r="4" spans="2:52" ht="12">
      <c r="B4" s="26" t="s">
        <v>737</v>
      </c>
      <c r="C4" s="7" t="s">
        <v>862</v>
      </c>
      <c r="D4" s="27" t="s">
        <v>2052</v>
      </c>
      <c r="E4" s="22"/>
      <c r="F4" s="22" t="s">
        <v>2049</v>
      </c>
      <c r="G4" s="22"/>
      <c r="H4" s="22"/>
      <c r="I4" s="32"/>
      <c r="J4" s="22"/>
      <c r="K4" s="22"/>
      <c r="L4" s="22"/>
      <c r="M4" s="23"/>
      <c r="N4" s="22"/>
      <c r="O4" s="23"/>
      <c r="P4" s="23"/>
      <c r="Q4" s="22"/>
      <c r="R4" s="22"/>
      <c r="S4" s="22"/>
      <c r="T4" s="23"/>
      <c r="U4" s="22"/>
      <c r="V4" s="22"/>
      <c r="W4" s="23"/>
      <c r="X4" s="22"/>
      <c r="Y4" s="23"/>
      <c r="Z4" s="23"/>
      <c r="AA4" s="23"/>
      <c r="AB4" s="22"/>
      <c r="AC4" s="22"/>
      <c r="AD4" s="23"/>
      <c r="AE4" s="23"/>
      <c r="AF4" s="23"/>
      <c r="AG4" s="22"/>
      <c r="AH4" s="22"/>
      <c r="AI4" s="23"/>
      <c r="AJ4" s="22"/>
      <c r="AK4" s="22"/>
      <c r="AL4" s="22" t="s">
        <v>2048</v>
      </c>
      <c r="AM4" s="22"/>
      <c r="AN4" s="22"/>
      <c r="AO4" s="23"/>
      <c r="AP4" s="23"/>
      <c r="AQ4" s="23"/>
      <c r="AR4" s="23"/>
      <c r="AS4" s="23"/>
      <c r="AT4" s="23"/>
      <c r="AU4" s="22"/>
      <c r="AV4" s="22"/>
      <c r="AW4" s="22"/>
      <c r="AX4" s="27"/>
      <c r="AY4" s="27"/>
      <c r="AZ4" s="27"/>
    </row>
    <row r="5" spans="2:52" ht="12">
      <c r="B5" s="26" t="s">
        <v>738</v>
      </c>
      <c r="C5" s="7" t="s">
        <v>863</v>
      </c>
      <c r="D5" s="27" t="s">
        <v>814</v>
      </c>
      <c r="E5" s="22"/>
      <c r="F5" s="22"/>
      <c r="G5" s="22"/>
      <c r="H5" s="22"/>
      <c r="I5" s="32"/>
      <c r="J5" s="22"/>
      <c r="K5" s="22"/>
      <c r="L5" s="22"/>
      <c r="M5" s="23"/>
      <c r="N5" s="22"/>
      <c r="O5" s="23"/>
      <c r="P5" s="23"/>
      <c r="Q5" s="22"/>
      <c r="R5" s="22"/>
      <c r="S5" s="22"/>
      <c r="T5" s="23"/>
      <c r="U5" s="22"/>
      <c r="V5" s="22"/>
      <c r="W5" s="23"/>
      <c r="X5" s="22"/>
      <c r="Y5" s="23"/>
      <c r="Z5" s="23"/>
      <c r="AA5" s="23"/>
      <c r="AB5" s="22"/>
      <c r="AC5" s="22"/>
      <c r="AD5" s="23"/>
      <c r="AE5" s="23"/>
      <c r="AF5" s="23"/>
      <c r="AG5" s="22"/>
      <c r="AH5" s="22"/>
      <c r="AI5" s="23"/>
      <c r="AJ5" s="22"/>
      <c r="AK5" s="22" t="s">
        <v>864</v>
      </c>
      <c r="AL5" s="22" t="s">
        <v>865</v>
      </c>
      <c r="AM5" s="22"/>
      <c r="AN5" s="22"/>
      <c r="AO5" s="23"/>
      <c r="AP5" s="23"/>
      <c r="AQ5" s="23"/>
      <c r="AR5" s="23"/>
      <c r="AS5" s="23"/>
      <c r="AT5" s="23"/>
      <c r="AU5" s="22"/>
      <c r="AV5" s="22"/>
      <c r="AW5" s="22"/>
      <c r="AX5" s="27"/>
      <c r="AY5" s="27"/>
      <c r="AZ5" s="27"/>
    </row>
    <row r="6" spans="2:52" ht="12">
      <c r="B6" s="26" t="s">
        <v>739</v>
      </c>
      <c r="C6" s="7" t="s">
        <v>866</v>
      </c>
      <c r="D6" s="27" t="s">
        <v>2052</v>
      </c>
      <c r="E6" s="22"/>
      <c r="F6" s="22"/>
      <c r="G6" s="22"/>
      <c r="H6" s="22"/>
      <c r="I6" s="32"/>
      <c r="J6" s="22"/>
      <c r="K6" s="22"/>
      <c r="L6" s="22"/>
      <c r="M6" s="23"/>
      <c r="N6" s="22"/>
      <c r="O6" s="23"/>
      <c r="P6" s="23"/>
      <c r="Q6" s="22"/>
      <c r="R6" s="22"/>
      <c r="S6" s="22"/>
      <c r="T6" s="23"/>
      <c r="U6" s="22"/>
      <c r="V6" s="22"/>
      <c r="W6" s="23"/>
      <c r="X6" s="22"/>
      <c r="Y6" s="23"/>
      <c r="Z6" s="23"/>
      <c r="AA6" s="23"/>
      <c r="AB6" s="22"/>
      <c r="AC6" s="22"/>
      <c r="AD6" s="23"/>
      <c r="AE6" s="23"/>
      <c r="AF6" s="23"/>
      <c r="AG6" s="22"/>
      <c r="AH6" s="22"/>
      <c r="AI6" s="23"/>
      <c r="AJ6" s="22"/>
      <c r="AK6" s="22" t="s">
        <v>2047</v>
      </c>
      <c r="AL6" s="22"/>
      <c r="AM6" s="22"/>
      <c r="AN6" s="22"/>
      <c r="AO6" s="23"/>
      <c r="AP6" s="23"/>
      <c r="AQ6" s="23"/>
      <c r="AR6" s="23"/>
      <c r="AS6" s="23"/>
      <c r="AT6" s="23"/>
      <c r="AU6" s="22"/>
      <c r="AV6" s="22"/>
      <c r="AW6" s="22"/>
      <c r="AX6" s="27"/>
      <c r="AY6" s="27"/>
      <c r="AZ6" s="27"/>
    </row>
    <row r="7" spans="2:52" ht="12">
      <c r="B7" s="30" t="s">
        <v>740</v>
      </c>
      <c r="C7" s="7" t="s">
        <v>867</v>
      </c>
      <c r="D7" s="27" t="s">
        <v>868</v>
      </c>
      <c r="E7" s="22"/>
      <c r="F7" s="22"/>
      <c r="G7" s="22"/>
      <c r="H7" s="22"/>
      <c r="I7" s="32"/>
      <c r="J7" s="22"/>
      <c r="K7" s="22"/>
      <c r="L7" s="22"/>
      <c r="M7" s="23"/>
      <c r="N7" s="22"/>
      <c r="O7" s="23"/>
      <c r="P7" s="23"/>
      <c r="Q7" s="22"/>
      <c r="R7" s="22"/>
      <c r="S7" s="22"/>
      <c r="T7" s="23"/>
      <c r="U7" s="22"/>
      <c r="V7" s="22"/>
      <c r="W7" s="23"/>
      <c r="X7" s="22"/>
      <c r="Y7" s="23"/>
      <c r="Z7" s="23"/>
      <c r="AA7" s="23"/>
      <c r="AB7" s="22"/>
      <c r="AC7" s="22"/>
      <c r="AD7" s="23"/>
      <c r="AE7" s="23"/>
      <c r="AF7" s="23"/>
      <c r="AG7" s="22"/>
      <c r="AH7" s="22"/>
      <c r="AI7" s="23"/>
      <c r="AJ7" s="22"/>
      <c r="AK7" s="22"/>
      <c r="AL7" s="22"/>
      <c r="AM7" s="22"/>
      <c r="AN7" s="22"/>
      <c r="AO7" s="23"/>
      <c r="AP7" s="23"/>
      <c r="AQ7" s="23"/>
      <c r="AR7" s="23"/>
      <c r="AS7" s="23"/>
      <c r="AT7" s="23"/>
      <c r="AU7" s="22"/>
      <c r="AV7" s="22"/>
      <c r="AW7" s="22"/>
      <c r="AX7" s="27"/>
      <c r="AY7" s="27"/>
      <c r="AZ7" s="27"/>
    </row>
    <row r="8" spans="2:52" ht="12">
      <c r="B8" s="26" t="s">
        <v>741</v>
      </c>
      <c r="C8" s="7" t="s">
        <v>869</v>
      </c>
      <c r="D8" s="27" t="s">
        <v>870</v>
      </c>
      <c r="E8" s="22"/>
      <c r="F8" s="22"/>
      <c r="G8" s="22"/>
      <c r="H8" s="22"/>
      <c r="I8" s="32"/>
      <c r="J8" s="22"/>
      <c r="K8" s="22"/>
      <c r="L8" s="22"/>
      <c r="M8" s="23"/>
      <c r="N8" s="22"/>
      <c r="O8" s="23"/>
      <c r="P8" s="23"/>
      <c r="Q8" s="22"/>
      <c r="R8" s="22"/>
      <c r="S8" s="22"/>
      <c r="T8" s="23"/>
      <c r="U8" s="22"/>
      <c r="V8" s="22"/>
      <c r="W8" s="23"/>
      <c r="X8" s="22"/>
      <c r="Y8" s="23"/>
      <c r="Z8" s="23"/>
      <c r="AA8" s="23"/>
      <c r="AB8" s="22"/>
      <c r="AC8" s="22"/>
      <c r="AD8" s="23"/>
      <c r="AE8" s="23"/>
      <c r="AF8" s="23"/>
      <c r="AG8" s="22"/>
      <c r="AH8" s="22"/>
      <c r="AI8" s="23"/>
      <c r="AJ8" s="22"/>
      <c r="AK8" s="22" t="s">
        <v>871</v>
      </c>
      <c r="AL8" s="22"/>
      <c r="AM8" s="22"/>
      <c r="AN8" s="22"/>
      <c r="AO8" s="23"/>
      <c r="AP8" s="23"/>
      <c r="AQ8" s="23"/>
      <c r="AR8" s="23"/>
      <c r="AS8" s="23"/>
      <c r="AT8" s="23"/>
      <c r="AU8" s="22"/>
      <c r="AV8" s="22"/>
      <c r="AW8" s="22"/>
      <c r="AX8" s="27"/>
      <c r="AY8" s="27"/>
      <c r="AZ8" s="27"/>
    </row>
    <row r="9" spans="2:52" ht="12">
      <c r="B9" s="30" t="s">
        <v>742</v>
      </c>
      <c r="C9" s="7" t="s">
        <v>872</v>
      </c>
      <c r="D9" s="27" t="s">
        <v>873</v>
      </c>
      <c r="E9" s="22"/>
      <c r="F9" s="22"/>
      <c r="G9" s="22"/>
      <c r="H9" s="22"/>
      <c r="I9" s="32"/>
      <c r="J9" s="22"/>
      <c r="K9" s="22"/>
      <c r="L9" s="22"/>
      <c r="M9" s="23"/>
      <c r="N9" s="22"/>
      <c r="O9" s="23"/>
      <c r="P9" s="23"/>
      <c r="Q9" s="22"/>
      <c r="R9" s="22"/>
      <c r="S9" s="22"/>
      <c r="T9" s="23"/>
      <c r="U9" s="22"/>
      <c r="V9" s="22"/>
      <c r="W9" s="23"/>
      <c r="X9" s="22"/>
      <c r="Y9" s="23"/>
      <c r="Z9" s="23"/>
      <c r="AA9" s="23"/>
      <c r="AB9" s="22"/>
      <c r="AC9" s="22"/>
      <c r="AD9" s="23"/>
      <c r="AE9" s="23"/>
      <c r="AF9" s="23"/>
      <c r="AG9" s="22"/>
      <c r="AH9" s="22"/>
      <c r="AI9" s="23"/>
      <c r="AJ9" s="22"/>
      <c r="AK9" s="22"/>
      <c r="AL9" s="22"/>
      <c r="AM9" s="22"/>
      <c r="AN9" s="22"/>
      <c r="AO9" s="23"/>
      <c r="AP9" s="23"/>
      <c r="AQ9" s="23"/>
      <c r="AR9" s="23"/>
      <c r="AS9" s="23"/>
      <c r="AT9" s="23"/>
      <c r="AU9" s="22"/>
      <c r="AV9" s="22"/>
      <c r="AW9" s="22"/>
      <c r="AX9" s="27"/>
      <c r="AY9" s="27"/>
      <c r="AZ9" s="27"/>
    </row>
    <row r="10" spans="2:52" ht="12">
      <c r="B10" s="30" t="s">
        <v>743</v>
      </c>
      <c r="C10" s="7" t="s">
        <v>874</v>
      </c>
      <c r="D10" s="27" t="s">
        <v>875</v>
      </c>
      <c r="E10" s="22"/>
      <c r="F10" s="22"/>
      <c r="G10" s="22"/>
      <c r="H10" s="22"/>
      <c r="I10" s="32"/>
      <c r="J10" s="22"/>
      <c r="K10" s="22"/>
      <c r="L10" s="22"/>
      <c r="M10" s="23"/>
      <c r="N10" s="22"/>
      <c r="O10" s="23"/>
      <c r="P10" s="23"/>
      <c r="Q10" s="22"/>
      <c r="R10" s="22"/>
      <c r="S10" s="22"/>
      <c r="T10" s="23"/>
      <c r="U10" s="22"/>
      <c r="V10" s="22"/>
      <c r="W10" s="23"/>
      <c r="X10" s="22"/>
      <c r="Y10" s="23"/>
      <c r="Z10" s="23"/>
      <c r="AA10" s="23"/>
      <c r="AB10" s="22"/>
      <c r="AC10" s="22"/>
      <c r="AD10" s="23"/>
      <c r="AE10" s="23"/>
      <c r="AF10" s="23"/>
      <c r="AG10" s="22"/>
      <c r="AH10" s="22"/>
      <c r="AI10" s="23"/>
      <c r="AJ10" s="22"/>
      <c r="AK10" s="22"/>
      <c r="AL10" s="22"/>
      <c r="AM10" s="22"/>
      <c r="AN10" s="22"/>
      <c r="AO10" s="23"/>
      <c r="AP10" s="23"/>
      <c r="AQ10" s="23"/>
      <c r="AR10" s="23"/>
      <c r="AS10" s="23"/>
      <c r="AT10" s="23"/>
      <c r="AU10" s="22"/>
      <c r="AV10" s="22"/>
      <c r="AW10" s="22"/>
      <c r="AX10" s="27"/>
      <c r="AY10" s="27"/>
      <c r="AZ10" s="27"/>
    </row>
    <row r="11" spans="2:52" ht="12">
      <c r="B11" s="26" t="s">
        <v>744</v>
      </c>
      <c r="C11" s="7" t="s">
        <v>2054</v>
      </c>
      <c r="D11" s="27" t="s">
        <v>2052</v>
      </c>
      <c r="E11" s="22"/>
      <c r="F11" s="22"/>
      <c r="G11" s="22"/>
      <c r="H11" s="22"/>
      <c r="I11" s="32"/>
      <c r="J11" s="22"/>
      <c r="K11" s="22"/>
      <c r="L11" s="22"/>
      <c r="M11" s="23"/>
      <c r="N11" s="22"/>
      <c r="O11" s="23"/>
      <c r="P11" s="23"/>
      <c r="Q11" s="22"/>
      <c r="R11" s="22"/>
      <c r="S11" s="22"/>
      <c r="T11" s="23"/>
      <c r="U11" s="22"/>
      <c r="V11" s="22"/>
      <c r="W11" s="23"/>
      <c r="X11" s="22"/>
      <c r="Y11" s="23"/>
      <c r="Z11" s="23"/>
      <c r="AA11" s="23"/>
      <c r="AB11" s="22"/>
      <c r="AC11" s="22"/>
      <c r="AD11" s="23"/>
      <c r="AE11" s="23"/>
      <c r="AF11" s="23"/>
      <c r="AG11" s="22"/>
      <c r="AH11" s="22"/>
      <c r="AI11" s="23"/>
      <c r="AJ11" s="22" t="s">
        <v>2048</v>
      </c>
      <c r="AK11" s="22"/>
      <c r="AL11" s="22"/>
      <c r="AM11" s="22"/>
      <c r="AN11" s="22"/>
      <c r="AO11" s="23"/>
      <c r="AP11" s="23"/>
      <c r="AQ11" s="23"/>
      <c r="AR11" s="23"/>
      <c r="AS11" s="23"/>
      <c r="AT11" s="23"/>
      <c r="AU11" s="22"/>
      <c r="AV11" s="22"/>
      <c r="AW11" s="22"/>
      <c r="AX11" s="27"/>
      <c r="AY11" s="27"/>
      <c r="AZ11" s="27"/>
    </row>
    <row r="12" spans="2:52" ht="12">
      <c r="B12" s="26" t="s">
        <v>745</v>
      </c>
      <c r="C12" s="7" t="s">
        <v>736</v>
      </c>
      <c r="D12" s="27" t="s">
        <v>2052</v>
      </c>
      <c r="E12" s="22"/>
      <c r="F12" s="22"/>
      <c r="G12" s="22"/>
      <c r="H12" s="22"/>
      <c r="I12" s="32"/>
      <c r="J12" s="22"/>
      <c r="K12" s="22"/>
      <c r="L12" s="22"/>
      <c r="M12" s="23"/>
      <c r="N12" s="22"/>
      <c r="O12" s="23"/>
      <c r="P12" s="23"/>
      <c r="Q12" s="22"/>
      <c r="R12" s="22"/>
      <c r="S12" s="22"/>
      <c r="T12" s="23"/>
      <c r="U12" s="22"/>
      <c r="V12" s="22"/>
      <c r="W12" s="23"/>
      <c r="X12" s="22"/>
      <c r="Y12" s="23"/>
      <c r="Z12" s="23"/>
      <c r="AA12" s="23"/>
      <c r="AB12" s="22"/>
      <c r="AC12" s="22"/>
      <c r="AD12" s="23"/>
      <c r="AE12" s="23"/>
      <c r="AF12" s="23"/>
      <c r="AG12" s="22"/>
      <c r="AH12" s="22"/>
      <c r="AI12" s="23"/>
      <c r="AJ12" s="22"/>
      <c r="AK12" s="22"/>
      <c r="AL12" s="22"/>
      <c r="AM12" s="22" t="s">
        <v>2047</v>
      </c>
      <c r="AN12" s="22"/>
      <c r="AO12" s="23"/>
      <c r="AP12" s="23"/>
      <c r="AQ12" s="23"/>
      <c r="AR12" s="23"/>
      <c r="AS12" s="23"/>
      <c r="AT12" s="23"/>
      <c r="AU12" s="22"/>
      <c r="AV12" s="22"/>
      <c r="AW12" s="22"/>
      <c r="AX12" s="27"/>
      <c r="AY12" s="27"/>
      <c r="AZ12" s="27"/>
    </row>
    <row r="13" spans="2:52" ht="12">
      <c r="B13" s="26" t="s">
        <v>746</v>
      </c>
      <c r="C13" s="7" t="s">
        <v>876</v>
      </c>
      <c r="D13" s="27" t="s">
        <v>2052</v>
      </c>
      <c r="E13" s="22"/>
      <c r="F13" s="22"/>
      <c r="G13" s="22"/>
      <c r="H13" s="22"/>
      <c r="I13" s="32"/>
      <c r="J13" s="22"/>
      <c r="K13" s="22"/>
      <c r="L13" s="22"/>
      <c r="M13" s="23"/>
      <c r="N13" s="22"/>
      <c r="O13" s="23"/>
      <c r="P13" s="23"/>
      <c r="Q13" s="22"/>
      <c r="R13" s="22"/>
      <c r="S13" s="22"/>
      <c r="T13" s="23"/>
      <c r="U13" s="22"/>
      <c r="V13" s="22"/>
      <c r="W13" s="23"/>
      <c r="X13" s="22"/>
      <c r="Y13" s="23"/>
      <c r="Z13" s="23"/>
      <c r="AA13" s="23"/>
      <c r="AB13" s="22"/>
      <c r="AC13" s="22"/>
      <c r="AD13" s="23"/>
      <c r="AE13" s="23"/>
      <c r="AF13" s="23"/>
      <c r="AG13" s="22"/>
      <c r="AH13" s="22"/>
      <c r="AI13" s="23"/>
      <c r="AJ13" s="22"/>
      <c r="AK13" s="22"/>
      <c r="AL13" s="22"/>
      <c r="AM13" s="22"/>
      <c r="AN13" s="22" t="s">
        <v>2047</v>
      </c>
      <c r="AO13" s="23"/>
      <c r="AP13" s="23"/>
      <c r="AQ13" s="23"/>
      <c r="AR13" s="23"/>
      <c r="AS13" s="23"/>
      <c r="AT13" s="23"/>
      <c r="AU13" s="22"/>
      <c r="AV13" s="22"/>
      <c r="AW13" s="22"/>
      <c r="AX13" s="27"/>
      <c r="AY13" s="27"/>
      <c r="AZ13" s="27"/>
    </row>
    <row r="14" spans="2:52" ht="12">
      <c r="B14" s="26" t="s">
        <v>747</v>
      </c>
      <c r="C14" s="7" t="s">
        <v>2115</v>
      </c>
      <c r="D14" s="27" t="s">
        <v>2116</v>
      </c>
      <c r="E14" s="22"/>
      <c r="F14" s="22"/>
      <c r="G14" s="22"/>
      <c r="H14" s="22"/>
      <c r="I14" s="32"/>
      <c r="J14" s="22"/>
      <c r="K14" s="22"/>
      <c r="L14" s="22"/>
      <c r="M14" s="23"/>
      <c r="N14" s="22"/>
      <c r="O14" s="23"/>
      <c r="P14" s="23"/>
      <c r="Q14" s="22"/>
      <c r="R14" s="22"/>
      <c r="S14" s="22"/>
      <c r="T14" s="23"/>
      <c r="U14" s="22"/>
      <c r="V14" s="22"/>
      <c r="W14" s="23"/>
      <c r="X14" s="22"/>
      <c r="Y14" s="23"/>
      <c r="Z14" s="23"/>
      <c r="AA14" s="23"/>
      <c r="AB14" s="22"/>
      <c r="AC14" s="22"/>
      <c r="AD14" s="23"/>
      <c r="AE14" s="23"/>
      <c r="AF14" s="23"/>
      <c r="AG14" s="22"/>
      <c r="AH14" s="22"/>
      <c r="AI14" s="23"/>
      <c r="AJ14" s="22"/>
      <c r="AK14" s="22"/>
      <c r="AL14" s="22"/>
      <c r="AM14" s="22"/>
      <c r="AN14" s="22" t="s">
        <v>2117</v>
      </c>
      <c r="AO14" s="23"/>
      <c r="AP14" s="23"/>
      <c r="AQ14" s="23"/>
      <c r="AR14" s="23"/>
      <c r="AS14" s="23"/>
      <c r="AT14" s="23"/>
      <c r="AU14" s="22"/>
      <c r="AV14" s="22"/>
      <c r="AW14" s="22"/>
      <c r="AX14" s="27"/>
      <c r="AY14" s="27"/>
      <c r="AZ14" s="27"/>
    </row>
    <row r="15" spans="2:52" ht="12">
      <c r="B15" s="26" t="s">
        <v>748</v>
      </c>
      <c r="C15" s="7" t="s">
        <v>2118</v>
      </c>
      <c r="D15" s="27" t="s">
        <v>2052</v>
      </c>
      <c r="E15" s="22"/>
      <c r="F15" s="22"/>
      <c r="G15" s="22"/>
      <c r="H15" s="22"/>
      <c r="I15" s="32"/>
      <c r="J15" s="22"/>
      <c r="K15" s="22"/>
      <c r="L15" s="22"/>
      <c r="M15" s="23"/>
      <c r="N15" s="22"/>
      <c r="O15" s="23"/>
      <c r="P15" s="23"/>
      <c r="Q15" s="22"/>
      <c r="R15" s="22"/>
      <c r="S15" s="22"/>
      <c r="T15" s="23"/>
      <c r="U15" s="22"/>
      <c r="V15" s="22"/>
      <c r="W15" s="23"/>
      <c r="X15" s="22"/>
      <c r="Y15" s="23"/>
      <c r="Z15" s="23"/>
      <c r="AA15" s="23"/>
      <c r="AB15" s="22"/>
      <c r="AC15" s="22"/>
      <c r="AD15" s="23"/>
      <c r="AE15" s="23"/>
      <c r="AF15" s="23"/>
      <c r="AG15" s="22"/>
      <c r="AH15" s="22"/>
      <c r="AI15" s="23"/>
      <c r="AJ15" s="22"/>
      <c r="AK15" s="22"/>
      <c r="AL15" s="22"/>
      <c r="AM15" s="22"/>
      <c r="AN15" s="22"/>
      <c r="AO15" s="23"/>
      <c r="AP15" s="23"/>
      <c r="AQ15" s="23"/>
      <c r="AR15" s="23"/>
      <c r="AS15" s="23"/>
      <c r="AT15" s="23"/>
      <c r="AU15" s="22" t="s">
        <v>2047</v>
      </c>
      <c r="AV15" s="22"/>
      <c r="AW15" s="22"/>
      <c r="AX15" s="27"/>
      <c r="AY15" s="27"/>
      <c r="AZ15" s="27"/>
    </row>
    <row r="16" spans="2:52" ht="12">
      <c r="B16" s="26" t="s">
        <v>749</v>
      </c>
      <c r="C16" s="26" t="s">
        <v>2340</v>
      </c>
      <c r="D16" s="27" t="s">
        <v>2119</v>
      </c>
      <c r="E16" s="22"/>
      <c r="F16" s="22"/>
      <c r="G16" s="22"/>
      <c r="H16" s="22"/>
      <c r="I16" s="32"/>
      <c r="J16" s="22"/>
      <c r="K16" s="22"/>
      <c r="L16" s="22"/>
      <c r="M16" s="23"/>
      <c r="N16" s="22"/>
      <c r="O16" s="23"/>
      <c r="P16" s="23"/>
      <c r="Q16" s="22"/>
      <c r="R16" s="22"/>
      <c r="S16" s="22"/>
      <c r="T16" s="23"/>
      <c r="U16" s="22"/>
      <c r="V16" s="22"/>
      <c r="W16" s="23"/>
      <c r="X16" s="22"/>
      <c r="Y16" s="23"/>
      <c r="Z16" s="23"/>
      <c r="AA16" s="23"/>
      <c r="AB16" s="22"/>
      <c r="AC16" s="22"/>
      <c r="AD16" s="23"/>
      <c r="AE16" s="23"/>
      <c r="AF16" s="23"/>
      <c r="AG16" s="22"/>
      <c r="AH16" s="22"/>
      <c r="AI16" s="23"/>
      <c r="AJ16" s="22"/>
      <c r="AK16" s="22"/>
      <c r="AL16" s="22"/>
      <c r="AM16" s="22"/>
      <c r="AN16" s="22"/>
      <c r="AO16" s="23"/>
      <c r="AP16" s="23"/>
      <c r="AQ16" s="23"/>
      <c r="AR16" s="23"/>
      <c r="AS16" s="23"/>
      <c r="AT16" s="23"/>
      <c r="AU16" s="22"/>
      <c r="AV16" s="22" t="s">
        <v>2120</v>
      </c>
      <c r="AW16" s="22"/>
      <c r="AX16" s="27"/>
      <c r="AY16" s="27"/>
      <c r="AZ16" s="27"/>
    </row>
    <row r="17" spans="2:52" ht="12">
      <c r="B17" s="26" t="s">
        <v>2352</v>
      </c>
      <c r="C17" s="26" t="s">
        <v>2353</v>
      </c>
      <c r="D17" s="27" t="s">
        <v>2119</v>
      </c>
      <c r="E17" s="22"/>
      <c r="F17" s="22"/>
      <c r="G17" s="22"/>
      <c r="H17" s="22"/>
      <c r="I17" s="32"/>
      <c r="J17" s="22"/>
      <c r="K17" s="22"/>
      <c r="L17" s="22"/>
      <c r="M17" s="23"/>
      <c r="N17" s="22"/>
      <c r="O17" s="23"/>
      <c r="P17" s="23"/>
      <c r="Q17" s="22"/>
      <c r="R17" s="22"/>
      <c r="S17" s="22"/>
      <c r="T17" s="23"/>
      <c r="U17" s="22"/>
      <c r="V17" s="22"/>
      <c r="W17" s="23"/>
      <c r="X17" s="22"/>
      <c r="Y17" s="23"/>
      <c r="Z17" s="23"/>
      <c r="AA17" s="23"/>
      <c r="AB17" s="22"/>
      <c r="AC17" s="22"/>
      <c r="AD17" s="23"/>
      <c r="AE17" s="23"/>
      <c r="AF17" s="23"/>
      <c r="AG17" s="22"/>
      <c r="AH17" s="22"/>
      <c r="AI17" s="23"/>
      <c r="AJ17" s="22"/>
      <c r="AK17" s="22"/>
      <c r="AL17" s="22"/>
      <c r="AM17" s="22"/>
      <c r="AN17" s="22"/>
      <c r="AO17" s="23"/>
      <c r="AP17" s="23"/>
      <c r="AQ17" s="23"/>
      <c r="AR17" s="23"/>
      <c r="AS17" s="23"/>
      <c r="AT17" s="23"/>
      <c r="AU17" s="22"/>
      <c r="AV17" s="22"/>
      <c r="AW17" s="22" t="s">
        <v>2120</v>
      </c>
      <c r="AX17" s="27"/>
      <c r="AY17" s="27"/>
      <c r="AZ17" s="27"/>
    </row>
    <row r="18" spans="2:52" ht="12">
      <c r="B18" s="30" t="s">
        <v>2359</v>
      </c>
      <c r="C18" s="7" t="s">
        <v>2360</v>
      </c>
      <c r="D18" s="27" t="s">
        <v>875</v>
      </c>
      <c r="E18" s="22"/>
      <c r="F18" s="22"/>
      <c r="G18" s="22"/>
      <c r="H18" s="22"/>
      <c r="I18" s="32"/>
      <c r="J18" s="22"/>
      <c r="K18" s="22"/>
      <c r="L18" s="22"/>
      <c r="M18" s="23"/>
      <c r="N18" s="22"/>
      <c r="O18" s="23"/>
      <c r="P18" s="23"/>
      <c r="Q18" s="22"/>
      <c r="R18" s="22"/>
      <c r="S18" s="22"/>
      <c r="T18" s="23"/>
      <c r="U18" s="22"/>
      <c r="V18" s="22"/>
      <c r="W18" s="23"/>
      <c r="X18" s="22"/>
      <c r="Y18" s="23"/>
      <c r="Z18" s="23"/>
      <c r="AA18" s="23"/>
      <c r="AB18" s="22"/>
      <c r="AC18" s="22"/>
      <c r="AD18" s="23"/>
      <c r="AE18" s="23"/>
      <c r="AF18" s="23"/>
      <c r="AG18" s="22"/>
      <c r="AH18" s="22"/>
      <c r="AI18" s="23"/>
      <c r="AJ18" s="22"/>
      <c r="AK18" s="22"/>
      <c r="AL18" s="22"/>
      <c r="AM18" s="22"/>
      <c r="AN18" s="22"/>
      <c r="AO18" s="23"/>
      <c r="AP18" s="23"/>
      <c r="AQ18" s="23"/>
      <c r="AR18" s="23"/>
      <c r="AS18" s="23"/>
      <c r="AT18" s="23"/>
      <c r="AU18" s="22"/>
      <c r="AV18" s="22"/>
      <c r="AW18" s="22"/>
      <c r="AX18" s="27"/>
      <c r="AY18" s="27"/>
      <c r="AZ18" s="27"/>
    </row>
    <row r="19" spans="2:52" ht="12">
      <c r="B19" s="26" t="s">
        <v>2121</v>
      </c>
      <c r="C19" s="7" t="s">
        <v>2122</v>
      </c>
      <c r="D19" s="27" t="s">
        <v>2123</v>
      </c>
      <c r="E19" s="22"/>
      <c r="F19" s="22"/>
      <c r="G19" s="22"/>
      <c r="H19" s="22" t="s">
        <v>2124</v>
      </c>
      <c r="I19" s="32"/>
      <c r="J19" s="22" t="s">
        <v>2124</v>
      </c>
      <c r="K19" s="22" t="s">
        <v>2124</v>
      </c>
      <c r="L19" s="22" t="s">
        <v>2124</v>
      </c>
      <c r="M19" s="23"/>
      <c r="N19" s="22"/>
      <c r="O19" s="23"/>
      <c r="P19" s="23"/>
      <c r="Q19" s="22"/>
      <c r="R19" s="22"/>
      <c r="S19" s="22"/>
      <c r="T19" s="23"/>
      <c r="U19" s="22"/>
      <c r="V19" s="22"/>
      <c r="W19" s="23"/>
      <c r="X19" s="22"/>
      <c r="Y19" s="23"/>
      <c r="Z19" s="23"/>
      <c r="AA19" s="23"/>
      <c r="AB19" s="22"/>
      <c r="AC19" s="22"/>
      <c r="AD19" s="23"/>
      <c r="AE19" s="23"/>
      <c r="AF19" s="23"/>
      <c r="AG19" s="22"/>
      <c r="AH19" s="22"/>
      <c r="AI19" s="23"/>
      <c r="AJ19" s="22"/>
      <c r="AK19" s="22"/>
      <c r="AL19" s="22"/>
      <c r="AM19" s="22"/>
      <c r="AN19" s="22"/>
      <c r="AO19" s="23"/>
      <c r="AP19" s="23"/>
      <c r="AQ19" s="23"/>
      <c r="AR19" s="23"/>
      <c r="AS19" s="23"/>
      <c r="AT19" s="23"/>
      <c r="AU19" s="22"/>
      <c r="AV19" s="22"/>
      <c r="AW19" s="22"/>
      <c r="AX19" s="27" t="s">
        <v>2125</v>
      </c>
      <c r="AY19" s="27"/>
      <c r="AZ19" s="27"/>
    </row>
    <row r="20" spans="2:52" ht="12">
      <c r="B20" s="26" t="s">
        <v>2126</v>
      </c>
      <c r="C20" s="7" t="s">
        <v>2127</v>
      </c>
      <c r="D20" s="27" t="s">
        <v>2123</v>
      </c>
      <c r="E20" s="22"/>
      <c r="F20" s="22"/>
      <c r="G20" s="22"/>
      <c r="H20" s="22"/>
      <c r="I20" s="32"/>
      <c r="J20" s="22"/>
      <c r="K20" s="22"/>
      <c r="L20" s="22"/>
      <c r="M20" s="23"/>
      <c r="N20" s="22"/>
      <c r="O20" s="23"/>
      <c r="P20" s="23"/>
      <c r="Q20" s="22"/>
      <c r="R20" s="22"/>
      <c r="S20" s="22"/>
      <c r="T20" s="23"/>
      <c r="U20" s="22"/>
      <c r="V20" s="22"/>
      <c r="W20" s="23"/>
      <c r="X20" s="22"/>
      <c r="Y20" s="23"/>
      <c r="Z20" s="23"/>
      <c r="AA20" s="23"/>
      <c r="AB20" s="22"/>
      <c r="AC20" s="27" t="s">
        <v>2125</v>
      </c>
      <c r="AD20" s="23"/>
      <c r="AE20" s="23"/>
      <c r="AF20" s="23"/>
      <c r="AG20" s="22"/>
      <c r="AH20" s="22"/>
      <c r="AI20" s="23"/>
      <c r="AJ20" s="22"/>
      <c r="AK20" s="22"/>
      <c r="AL20" s="22"/>
      <c r="AM20" s="22"/>
      <c r="AN20" s="22"/>
      <c r="AO20" s="23"/>
      <c r="AP20" s="23"/>
      <c r="AQ20" s="23"/>
      <c r="AR20" s="23"/>
      <c r="AS20" s="23"/>
      <c r="AT20" s="23"/>
      <c r="AU20" s="22"/>
      <c r="AV20" s="22"/>
      <c r="AW20" s="22"/>
      <c r="AX20" s="27"/>
      <c r="AY20" s="27"/>
      <c r="AZ20" s="27"/>
    </row>
    <row r="21" spans="2:52" ht="12">
      <c r="B21" s="26" t="s">
        <v>2128</v>
      </c>
      <c r="C21" s="7" t="s">
        <v>2129</v>
      </c>
      <c r="D21" s="27" t="s">
        <v>2123</v>
      </c>
      <c r="E21" s="22"/>
      <c r="F21" s="22"/>
      <c r="G21" s="22"/>
      <c r="H21" s="22"/>
      <c r="I21" s="32"/>
      <c r="J21" s="22"/>
      <c r="K21" s="22"/>
      <c r="L21" s="22"/>
      <c r="M21" s="23"/>
      <c r="N21" s="22"/>
      <c r="O21" s="23"/>
      <c r="P21" s="23"/>
      <c r="Q21" s="22"/>
      <c r="R21" s="22"/>
      <c r="S21" s="22"/>
      <c r="T21" s="23"/>
      <c r="U21" s="22"/>
      <c r="V21" s="22"/>
      <c r="W21" s="23"/>
      <c r="X21" s="22"/>
      <c r="Y21" s="23"/>
      <c r="Z21" s="23"/>
      <c r="AA21" s="23"/>
      <c r="AB21" s="22"/>
      <c r="AC21" s="27"/>
      <c r="AD21" s="23"/>
      <c r="AE21" s="23"/>
      <c r="AF21" s="23"/>
      <c r="AG21" s="22"/>
      <c r="AH21" s="22"/>
      <c r="AI21" s="23"/>
      <c r="AJ21" s="22"/>
      <c r="AK21" s="22"/>
      <c r="AL21" s="22"/>
      <c r="AM21" s="22"/>
      <c r="AN21" s="22"/>
      <c r="AO21" s="23"/>
      <c r="AP21" s="23"/>
      <c r="AQ21" s="23"/>
      <c r="AR21" s="23"/>
      <c r="AS21" s="23"/>
      <c r="AT21" s="23"/>
      <c r="AU21" s="22"/>
      <c r="AV21" s="22"/>
      <c r="AW21" s="22"/>
      <c r="AX21" s="27"/>
      <c r="AY21" s="27" t="s">
        <v>2125</v>
      </c>
      <c r="AZ21" s="27"/>
    </row>
    <row r="22" spans="2:52" ht="12">
      <c r="B22" s="26" t="s">
        <v>2130</v>
      </c>
      <c r="C22" s="21" t="s">
        <v>2131</v>
      </c>
      <c r="D22" s="27" t="s">
        <v>2123</v>
      </c>
      <c r="E22" s="22"/>
      <c r="F22" s="22"/>
      <c r="G22" s="22"/>
      <c r="H22" s="22"/>
      <c r="I22" s="32"/>
      <c r="J22" s="22"/>
      <c r="K22" s="22" t="s">
        <v>2132</v>
      </c>
      <c r="L22" s="22"/>
      <c r="M22" s="23"/>
      <c r="N22" s="22" t="s">
        <v>2124</v>
      </c>
      <c r="O22" s="23"/>
      <c r="P22" s="23"/>
      <c r="Q22" s="22" t="s">
        <v>2124</v>
      </c>
      <c r="R22" s="22" t="s">
        <v>2124</v>
      </c>
      <c r="S22" s="22" t="s">
        <v>2124</v>
      </c>
      <c r="T22" s="23"/>
      <c r="U22" s="22" t="s">
        <v>2124</v>
      </c>
      <c r="V22" s="22"/>
      <c r="W22" s="23"/>
      <c r="X22" s="22"/>
      <c r="Y22" s="23"/>
      <c r="Z22" s="23"/>
      <c r="AA22" s="23"/>
      <c r="AB22" s="22" t="s">
        <v>2124</v>
      </c>
      <c r="AC22" s="22"/>
      <c r="AD22" s="23"/>
      <c r="AE22" s="23"/>
      <c r="AF22" s="23"/>
      <c r="AG22" s="22" t="s">
        <v>2049</v>
      </c>
      <c r="AH22" s="22"/>
      <c r="AI22" s="23"/>
      <c r="AJ22" s="22"/>
      <c r="AK22" s="22"/>
      <c r="AL22" s="22"/>
      <c r="AM22" s="22"/>
      <c r="AN22" s="22"/>
      <c r="AO22" s="23"/>
      <c r="AP22" s="23"/>
      <c r="AQ22" s="23"/>
      <c r="AR22" s="23"/>
      <c r="AS22" s="23"/>
      <c r="AT22" s="23"/>
      <c r="AU22" s="22"/>
      <c r="AV22" s="22"/>
      <c r="AW22" s="22"/>
      <c r="AX22" s="27"/>
      <c r="AY22" s="27"/>
      <c r="AZ22" s="27" t="s">
        <v>2125</v>
      </c>
    </row>
    <row r="23" spans="2:52" ht="12">
      <c r="B23" s="26" t="s">
        <v>2355</v>
      </c>
      <c r="C23" s="7" t="s">
        <v>2356</v>
      </c>
      <c r="D23" s="27" t="s">
        <v>2123</v>
      </c>
      <c r="E23" s="22"/>
      <c r="F23" s="22"/>
      <c r="G23" s="22"/>
      <c r="H23" s="22" t="s">
        <v>2124</v>
      </c>
      <c r="I23" s="32"/>
      <c r="J23" s="22"/>
      <c r="K23" s="22" t="s">
        <v>2132</v>
      </c>
      <c r="L23" s="22" t="s">
        <v>2124</v>
      </c>
      <c r="M23" s="23"/>
      <c r="N23" s="22"/>
      <c r="O23" s="23"/>
      <c r="P23" s="23"/>
      <c r="Q23" s="22"/>
      <c r="R23" s="22"/>
      <c r="S23" s="22"/>
      <c r="T23" s="23"/>
      <c r="U23" s="22"/>
      <c r="V23" s="22"/>
      <c r="W23" s="23"/>
      <c r="X23" s="22"/>
      <c r="Y23" s="23"/>
      <c r="Z23" s="23"/>
      <c r="AA23" s="23"/>
      <c r="AB23" s="22"/>
      <c r="AC23" s="22"/>
      <c r="AD23" s="23"/>
      <c r="AE23" s="23"/>
      <c r="AF23" s="23"/>
      <c r="AG23" s="22"/>
      <c r="AH23" s="22"/>
      <c r="AI23" s="23"/>
      <c r="AJ23" s="22"/>
      <c r="AK23" s="22"/>
      <c r="AL23" s="22"/>
      <c r="AM23" s="22"/>
      <c r="AN23" s="22"/>
      <c r="AO23" s="23"/>
      <c r="AP23" s="23"/>
      <c r="AQ23" s="23"/>
      <c r="AR23" s="23"/>
      <c r="AS23" s="23"/>
      <c r="AT23" s="23"/>
      <c r="AU23" s="22"/>
      <c r="AV23" s="22"/>
      <c r="AW23" s="22"/>
      <c r="AX23" s="27"/>
      <c r="AY23" s="27"/>
      <c r="AZ23" s="27"/>
    </row>
    <row r="24" spans="2:52" ht="12">
      <c r="B24" s="26" t="s">
        <v>2133</v>
      </c>
      <c r="C24" s="7" t="s">
        <v>2134</v>
      </c>
      <c r="D24" s="27" t="s">
        <v>2123</v>
      </c>
      <c r="E24" s="22"/>
      <c r="F24" s="22"/>
      <c r="G24" s="22"/>
      <c r="H24" s="22"/>
      <c r="I24" s="32"/>
      <c r="J24" s="22"/>
      <c r="K24" s="22" t="s">
        <v>2135</v>
      </c>
      <c r="L24" s="22"/>
      <c r="M24" s="23"/>
      <c r="N24" s="22"/>
      <c r="O24" s="23"/>
      <c r="P24" s="23"/>
      <c r="Q24" s="22"/>
      <c r="R24" s="22" t="s">
        <v>2135</v>
      </c>
      <c r="S24" s="22" t="s">
        <v>2135</v>
      </c>
      <c r="T24" s="23"/>
      <c r="U24" s="22" t="s">
        <v>2135</v>
      </c>
      <c r="V24" s="22"/>
      <c r="W24" s="23"/>
      <c r="X24" s="22"/>
      <c r="Y24" s="23"/>
      <c r="Z24" s="23"/>
      <c r="AA24" s="23"/>
      <c r="AB24" s="22" t="s">
        <v>2135</v>
      </c>
      <c r="AC24" s="22"/>
      <c r="AD24" s="23"/>
      <c r="AE24" s="23"/>
      <c r="AF24" s="23"/>
      <c r="AG24" s="22" t="s">
        <v>2135</v>
      </c>
      <c r="AH24" s="22"/>
      <c r="AI24" s="23"/>
      <c r="AJ24" s="22"/>
      <c r="AK24" s="22"/>
      <c r="AL24" s="22"/>
      <c r="AM24" s="22"/>
      <c r="AN24" s="22"/>
      <c r="AO24" s="23"/>
      <c r="AP24" s="23"/>
      <c r="AQ24" s="23"/>
      <c r="AR24" s="23"/>
      <c r="AS24" s="23"/>
      <c r="AT24" s="23"/>
      <c r="AU24" s="22"/>
      <c r="AV24" s="22"/>
      <c r="AW24" s="22"/>
      <c r="AX24" s="27"/>
      <c r="AY24" s="27"/>
      <c r="AZ24" s="27"/>
    </row>
    <row r="25" spans="2:52" ht="12">
      <c r="B25" s="26" t="s">
        <v>2136</v>
      </c>
      <c r="C25" s="7" t="s">
        <v>2137</v>
      </c>
      <c r="D25" s="27" t="s">
        <v>2123</v>
      </c>
      <c r="E25" s="22"/>
      <c r="F25" s="22"/>
      <c r="G25" s="22"/>
      <c r="H25" s="22"/>
      <c r="I25" s="32"/>
      <c r="J25" s="22"/>
      <c r="K25" s="22"/>
      <c r="L25" s="22"/>
      <c r="M25" s="23"/>
      <c r="N25" s="22"/>
      <c r="O25" s="23"/>
      <c r="P25" s="23"/>
      <c r="Q25" s="22"/>
      <c r="R25" s="22"/>
      <c r="S25" s="22"/>
      <c r="T25" s="23"/>
      <c r="U25" s="22"/>
      <c r="V25" s="22"/>
      <c r="W25" s="23"/>
      <c r="X25" s="22"/>
      <c r="Y25" s="23"/>
      <c r="Z25" s="23"/>
      <c r="AA25" s="23"/>
      <c r="AB25" s="22"/>
      <c r="AC25" s="22"/>
      <c r="AD25" s="23"/>
      <c r="AE25" s="23"/>
      <c r="AF25" s="23"/>
      <c r="AG25" s="22" t="s">
        <v>2135</v>
      </c>
      <c r="AH25" s="22"/>
      <c r="AI25" s="23"/>
      <c r="AJ25" s="22"/>
      <c r="AK25" s="22"/>
      <c r="AL25" s="22"/>
      <c r="AM25" s="22"/>
      <c r="AN25" s="22"/>
      <c r="AO25" s="23"/>
      <c r="AP25" s="23"/>
      <c r="AQ25" s="23"/>
      <c r="AR25" s="23"/>
      <c r="AS25" s="23"/>
      <c r="AT25" s="23"/>
      <c r="AU25" s="22"/>
      <c r="AV25" s="22"/>
      <c r="AW25" s="22"/>
      <c r="AX25" s="27"/>
      <c r="AY25" s="27"/>
      <c r="AZ25" s="27"/>
    </row>
    <row r="26" spans="2:52" ht="12">
      <c r="B26" s="26" t="s">
        <v>2138</v>
      </c>
      <c r="C26" s="21" t="s">
        <v>2139</v>
      </c>
      <c r="D26" s="27" t="s">
        <v>2123</v>
      </c>
      <c r="E26" s="22"/>
      <c r="F26" s="22"/>
      <c r="G26" s="22"/>
      <c r="H26" s="22"/>
      <c r="I26" s="32"/>
      <c r="J26" s="22"/>
      <c r="K26" s="22" t="s">
        <v>2125</v>
      </c>
      <c r="L26" s="22" t="s">
        <v>2125</v>
      </c>
      <c r="M26" s="23"/>
      <c r="N26" s="22" t="s">
        <v>2125</v>
      </c>
      <c r="O26" s="23"/>
      <c r="P26" s="23"/>
      <c r="Q26" s="22" t="s">
        <v>2125</v>
      </c>
      <c r="R26" s="22" t="s">
        <v>2125</v>
      </c>
      <c r="S26" s="22" t="s">
        <v>2125</v>
      </c>
      <c r="T26" s="23"/>
      <c r="U26" s="22" t="s">
        <v>2125</v>
      </c>
      <c r="V26" s="22" t="s">
        <v>2125</v>
      </c>
      <c r="W26" s="23"/>
      <c r="X26" s="22" t="s">
        <v>2125</v>
      </c>
      <c r="Y26" s="23"/>
      <c r="Z26" s="23"/>
      <c r="AA26" s="23"/>
      <c r="AB26" s="22" t="s">
        <v>2125</v>
      </c>
      <c r="AC26" s="22" t="s">
        <v>2125</v>
      </c>
      <c r="AD26" s="23"/>
      <c r="AE26" s="23"/>
      <c r="AF26" s="23"/>
      <c r="AG26" s="22" t="s">
        <v>2125</v>
      </c>
      <c r="AH26" s="22"/>
      <c r="AI26" s="23"/>
      <c r="AJ26" s="22"/>
      <c r="AK26" s="22"/>
      <c r="AL26" s="22"/>
      <c r="AM26" s="22"/>
      <c r="AN26" s="22"/>
      <c r="AO26" s="23"/>
      <c r="AP26" s="23"/>
      <c r="AQ26" s="23"/>
      <c r="AR26" s="23"/>
      <c r="AS26" s="23"/>
      <c r="AT26" s="23"/>
      <c r="AU26" s="22"/>
      <c r="AV26" s="22"/>
      <c r="AW26" s="22"/>
      <c r="AX26" s="27"/>
      <c r="AY26" s="27"/>
      <c r="AZ26" s="27"/>
    </row>
    <row r="27" spans="2:52" ht="12">
      <c r="B27" s="26" t="s">
        <v>2140</v>
      </c>
      <c r="C27" s="7" t="s">
        <v>2141</v>
      </c>
      <c r="D27" s="27" t="s">
        <v>2123</v>
      </c>
      <c r="E27" s="22"/>
      <c r="F27" s="22"/>
      <c r="G27" s="22"/>
      <c r="H27" s="22"/>
      <c r="I27" s="32"/>
      <c r="J27" s="22"/>
      <c r="K27" s="22"/>
      <c r="L27" s="22"/>
      <c r="M27" s="23"/>
      <c r="N27" s="22"/>
      <c r="O27" s="23"/>
      <c r="P27" s="23"/>
      <c r="Q27" s="22"/>
      <c r="R27" s="22"/>
      <c r="S27" s="22"/>
      <c r="T27" s="23"/>
      <c r="U27" s="22"/>
      <c r="V27" s="22"/>
      <c r="W27" s="23"/>
      <c r="X27" s="22"/>
      <c r="Y27" s="23"/>
      <c r="Z27" s="23"/>
      <c r="AA27" s="23"/>
      <c r="AB27" s="22"/>
      <c r="AC27" s="22"/>
      <c r="AD27" s="23"/>
      <c r="AE27" s="23"/>
      <c r="AF27" s="23"/>
      <c r="AG27" s="22"/>
      <c r="AH27" s="22"/>
      <c r="AI27" s="23"/>
      <c r="AJ27" s="22"/>
      <c r="AK27" s="22"/>
      <c r="AL27" s="22"/>
      <c r="AM27" s="22"/>
      <c r="AN27" s="22"/>
      <c r="AO27" s="23"/>
      <c r="AP27" s="23"/>
      <c r="AQ27" s="23"/>
      <c r="AR27" s="23"/>
      <c r="AS27" s="23"/>
      <c r="AT27" s="23"/>
      <c r="AU27" s="22"/>
      <c r="AV27" s="22"/>
      <c r="AW27" s="22"/>
      <c r="AX27" s="27"/>
      <c r="AY27" s="27"/>
      <c r="AZ27" s="27" t="s">
        <v>2125</v>
      </c>
    </row>
    <row r="28" spans="2:52" ht="12">
      <c r="B28" s="26" t="s">
        <v>2142</v>
      </c>
      <c r="C28" s="7" t="s">
        <v>2143</v>
      </c>
      <c r="D28" s="27" t="s">
        <v>2123</v>
      </c>
      <c r="E28" s="22" t="s">
        <v>2144</v>
      </c>
      <c r="F28" s="22"/>
      <c r="G28" s="22" t="s">
        <v>2145</v>
      </c>
      <c r="H28" s="22"/>
      <c r="I28" s="32"/>
      <c r="J28" s="22"/>
      <c r="K28" s="22"/>
      <c r="L28" s="22"/>
      <c r="M28" s="23"/>
      <c r="N28" s="22"/>
      <c r="O28" s="23"/>
      <c r="P28" s="23"/>
      <c r="Q28" s="22"/>
      <c r="R28" s="22"/>
      <c r="S28" s="22"/>
      <c r="T28" s="23"/>
      <c r="U28" s="22"/>
      <c r="V28" s="22"/>
      <c r="W28" s="23"/>
      <c r="X28" s="22"/>
      <c r="Y28" s="23"/>
      <c r="Z28" s="23"/>
      <c r="AA28" s="23"/>
      <c r="AB28" s="22"/>
      <c r="AC28" s="22"/>
      <c r="AD28" s="23"/>
      <c r="AE28" s="23"/>
      <c r="AF28" s="23"/>
      <c r="AG28" s="22"/>
      <c r="AH28" s="22"/>
      <c r="AI28" s="23"/>
      <c r="AJ28" s="22"/>
      <c r="AK28" s="22"/>
      <c r="AL28" s="22"/>
      <c r="AM28" s="22"/>
      <c r="AN28" s="22"/>
      <c r="AO28" s="23"/>
      <c r="AP28" s="23"/>
      <c r="AQ28" s="23"/>
      <c r="AR28" s="23"/>
      <c r="AS28" s="23"/>
      <c r="AT28" s="23"/>
      <c r="AU28" s="22"/>
      <c r="AV28" s="22"/>
      <c r="AW28" s="22"/>
      <c r="AX28" s="27"/>
      <c r="AY28" s="27"/>
      <c r="AZ28" s="27"/>
    </row>
    <row r="29" spans="2:52" ht="12">
      <c r="B29" s="26" t="s">
        <v>2146</v>
      </c>
      <c r="C29" s="7" t="s">
        <v>2147</v>
      </c>
      <c r="D29" s="27" t="s">
        <v>2123</v>
      </c>
      <c r="E29" s="22"/>
      <c r="F29" s="22"/>
      <c r="G29" s="22"/>
      <c r="H29" s="22"/>
      <c r="I29" s="32"/>
      <c r="J29" s="22"/>
      <c r="K29" s="22"/>
      <c r="L29" s="22"/>
      <c r="M29" s="23"/>
      <c r="N29" s="22"/>
      <c r="O29" s="23"/>
      <c r="P29" s="23"/>
      <c r="Q29" s="22"/>
      <c r="R29" s="22"/>
      <c r="S29" s="22"/>
      <c r="T29" s="23"/>
      <c r="U29" s="22"/>
      <c r="V29" s="22"/>
      <c r="W29" s="23"/>
      <c r="X29" s="22"/>
      <c r="Y29" s="23"/>
      <c r="Z29" s="23"/>
      <c r="AA29" s="23"/>
      <c r="AB29" s="22"/>
      <c r="AC29" s="22" t="s">
        <v>2135</v>
      </c>
      <c r="AD29" s="23"/>
      <c r="AE29" s="23"/>
      <c r="AF29" s="23"/>
      <c r="AG29" s="22"/>
      <c r="AH29" s="22"/>
      <c r="AI29" s="23"/>
      <c r="AJ29" s="22"/>
      <c r="AK29" s="22"/>
      <c r="AL29" s="22"/>
      <c r="AM29" s="22"/>
      <c r="AN29" s="22"/>
      <c r="AO29" s="23"/>
      <c r="AP29" s="23"/>
      <c r="AQ29" s="23"/>
      <c r="AR29" s="23"/>
      <c r="AS29" s="23"/>
      <c r="AT29" s="23"/>
      <c r="AU29" s="22"/>
      <c r="AV29" s="22"/>
      <c r="AW29" s="22"/>
      <c r="AX29" s="27"/>
      <c r="AY29" s="22"/>
      <c r="AZ29" s="27"/>
    </row>
    <row r="30" spans="2:52" ht="12">
      <c r="B30" s="26" t="s">
        <v>2148</v>
      </c>
      <c r="C30" s="7" t="s">
        <v>2149</v>
      </c>
      <c r="D30" s="27" t="s">
        <v>2123</v>
      </c>
      <c r="E30" s="22" t="s">
        <v>2145</v>
      </c>
      <c r="F30" s="22"/>
      <c r="G30" s="22"/>
      <c r="H30" s="32" t="s">
        <v>2179</v>
      </c>
      <c r="I30" s="32" t="s">
        <v>2179</v>
      </c>
      <c r="J30" s="22" t="s">
        <v>2357</v>
      </c>
      <c r="K30" s="22"/>
      <c r="L30" s="22"/>
      <c r="M30" s="23"/>
      <c r="N30" s="22"/>
      <c r="O30" s="23"/>
      <c r="P30" s="23"/>
      <c r="Q30" s="22"/>
      <c r="R30" s="22"/>
      <c r="S30" s="22"/>
      <c r="T30" s="23"/>
      <c r="U30" s="22"/>
      <c r="V30" s="22"/>
      <c r="W30" s="23"/>
      <c r="X30" s="22"/>
      <c r="Y30" s="23"/>
      <c r="Z30" s="23"/>
      <c r="AA30" s="23"/>
      <c r="AB30" s="22"/>
      <c r="AC30" s="22"/>
      <c r="AD30" s="23"/>
      <c r="AE30" s="23"/>
      <c r="AF30" s="23"/>
      <c r="AG30" s="22"/>
      <c r="AH30" s="22"/>
      <c r="AI30" s="23"/>
      <c r="AJ30" s="22"/>
      <c r="AK30" s="22"/>
      <c r="AL30" s="22"/>
      <c r="AM30" s="22"/>
      <c r="AN30" s="22"/>
      <c r="AO30" s="23"/>
      <c r="AP30" s="23"/>
      <c r="AQ30" s="23"/>
      <c r="AR30" s="23"/>
      <c r="AS30" s="23"/>
      <c r="AT30" s="23"/>
      <c r="AU30" s="22"/>
      <c r="AV30" s="22"/>
      <c r="AW30" s="22"/>
      <c r="AX30" s="27"/>
      <c r="AY30" s="27"/>
      <c r="AZ30" s="27"/>
    </row>
    <row r="31" spans="2:52" ht="12">
      <c r="B31" s="26" t="s">
        <v>2150</v>
      </c>
      <c r="C31" s="7" t="s">
        <v>2151</v>
      </c>
      <c r="D31" s="27" t="s">
        <v>2123</v>
      </c>
      <c r="E31" s="22"/>
      <c r="F31" s="22"/>
      <c r="G31" s="22"/>
      <c r="H31" s="22"/>
      <c r="I31" s="32"/>
      <c r="J31" s="22"/>
      <c r="K31" s="22"/>
      <c r="L31" s="22"/>
      <c r="M31" s="23"/>
      <c r="N31" s="22"/>
      <c r="O31" s="23"/>
      <c r="P31" s="23"/>
      <c r="Q31" s="22"/>
      <c r="R31" s="22" t="s">
        <v>2125</v>
      </c>
      <c r="S31" s="32" t="s">
        <v>2179</v>
      </c>
      <c r="T31" s="23"/>
      <c r="U31" s="22"/>
      <c r="V31" s="22"/>
      <c r="W31" s="23"/>
      <c r="X31" s="22"/>
      <c r="Y31" s="23"/>
      <c r="Z31" s="23"/>
      <c r="AA31" s="23"/>
      <c r="AB31" s="22"/>
      <c r="AC31" s="22"/>
      <c r="AD31" s="23"/>
      <c r="AE31" s="23"/>
      <c r="AF31" s="23"/>
      <c r="AG31" s="22"/>
      <c r="AH31" s="22"/>
      <c r="AI31" s="23"/>
      <c r="AJ31" s="22"/>
      <c r="AK31" s="22"/>
      <c r="AL31" s="22"/>
      <c r="AM31" s="22"/>
      <c r="AN31" s="22"/>
      <c r="AO31" s="23"/>
      <c r="AP31" s="23"/>
      <c r="AQ31" s="23"/>
      <c r="AR31" s="23"/>
      <c r="AS31" s="23"/>
      <c r="AT31" s="23"/>
      <c r="AU31" s="22"/>
      <c r="AV31" s="22"/>
      <c r="AW31" s="22"/>
      <c r="AX31" s="27"/>
      <c r="AY31" s="27"/>
      <c r="AZ31" s="27"/>
    </row>
    <row r="32" spans="2:52" ht="12">
      <c r="B32" s="28" t="s">
        <v>815</v>
      </c>
      <c r="C32" s="28" t="s">
        <v>816</v>
      </c>
      <c r="D32" s="29" t="s">
        <v>2154</v>
      </c>
      <c r="E32" s="22"/>
      <c r="F32" s="22"/>
      <c r="G32" s="22"/>
      <c r="H32" s="22"/>
      <c r="I32" s="32"/>
      <c r="J32" s="22"/>
      <c r="K32" s="22" t="s">
        <v>2057</v>
      </c>
      <c r="L32" s="22"/>
      <c r="M32" s="23"/>
      <c r="N32" s="22" t="s">
        <v>2049</v>
      </c>
      <c r="O32" s="23"/>
      <c r="P32" s="23"/>
      <c r="Q32" s="22" t="s">
        <v>2049</v>
      </c>
      <c r="R32" s="22" t="s">
        <v>2049</v>
      </c>
      <c r="S32" s="22" t="s">
        <v>2049</v>
      </c>
      <c r="T32" s="23"/>
      <c r="U32" s="22" t="s">
        <v>2049</v>
      </c>
      <c r="V32" s="22" t="s">
        <v>2049</v>
      </c>
      <c r="W32" s="23"/>
      <c r="X32" s="22"/>
      <c r="Y32" s="23"/>
      <c r="Z32" s="23"/>
      <c r="AA32" s="23"/>
      <c r="AB32" s="22" t="s">
        <v>2049</v>
      </c>
      <c r="AC32" s="22"/>
      <c r="AD32" s="23"/>
      <c r="AE32" s="23"/>
      <c r="AF32" s="23"/>
      <c r="AG32" s="22"/>
      <c r="AH32" s="22"/>
      <c r="AI32" s="23"/>
      <c r="AJ32" s="22"/>
      <c r="AK32" s="22"/>
      <c r="AL32" s="22"/>
      <c r="AM32" s="22"/>
      <c r="AN32" s="22"/>
      <c r="AO32" s="23"/>
      <c r="AP32" s="23"/>
      <c r="AQ32" s="23"/>
      <c r="AR32" s="23"/>
      <c r="AS32" s="23"/>
      <c r="AT32" s="23"/>
      <c r="AU32" s="22"/>
      <c r="AV32" s="22"/>
      <c r="AW32" s="22"/>
      <c r="AX32" s="27"/>
      <c r="AY32" s="27"/>
      <c r="AZ32" s="27"/>
    </row>
    <row r="33" spans="2:52" ht="12">
      <c r="B33" s="28" t="s">
        <v>2152</v>
      </c>
      <c r="C33" s="25" t="s">
        <v>2153</v>
      </c>
      <c r="D33" s="29" t="s">
        <v>2123</v>
      </c>
      <c r="E33" s="22"/>
      <c r="F33" s="22"/>
      <c r="G33" s="22"/>
      <c r="H33" s="22"/>
      <c r="I33" s="32"/>
      <c r="J33" s="22"/>
      <c r="K33" s="22"/>
      <c r="L33" s="22"/>
      <c r="M33" s="23"/>
      <c r="N33" s="22"/>
      <c r="O33" s="23"/>
      <c r="P33" s="23"/>
      <c r="Q33" s="22"/>
      <c r="R33" s="22"/>
      <c r="S33" s="22"/>
      <c r="T33" s="23"/>
      <c r="U33" s="22"/>
      <c r="V33" s="22"/>
      <c r="W33" s="23"/>
      <c r="X33" s="22"/>
      <c r="Y33" s="23"/>
      <c r="Z33" s="23"/>
      <c r="AA33" s="23"/>
      <c r="AB33" s="22"/>
      <c r="AC33" s="22"/>
      <c r="AD33" s="23"/>
      <c r="AE33" s="23"/>
      <c r="AF33" s="23"/>
      <c r="AG33" s="22"/>
      <c r="AH33" s="22" t="s">
        <v>2125</v>
      </c>
      <c r="AI33" s="23"/>
      <c r="AJ33" s="22"/>
      <c r="AK33" s="22"/>
      <c r="AL33" s="22"/>
      <c r="AM33" s="22"/>
      <c r="AN33" s="22"/>
      <c r="AO33" s="23"/>
      <c r="AP33" s="23"/>
      <c r="AQ33" s="23"/>
      <c r="AR33" s="23"/>
      <c r="AS33" s="23"/>
      <c r="AT33" s="23"/>
      <c r="AU33" s="22"/>
      <c r="AV33" s="22"/>
      <c r="AW33" s="22"/>
      <c r="AX33" s="27"/>
      <c r="AY33" s="27"/>
      <c r="AZ33" s="27"/>
    </row>
    <row r="34" spans="2:52" ht="12">
      <c r="B34" s="25" t="s">
        <v>2155</v>
      </c>
      <c r="C34" s="25" t="s">
        <v>2156</v>
      </c>
      <c r="D34" s="29" t="s">
        <v>2154</v>
      </c>
      <c r="E34" s="22"/>
      <c r="F34" s="22"/>
      <c r="G34" s="22"/>
      <c r="H34" s="22"/>
      <c r="I34" s="32"/>
      <c r="J34" s="22"/>
      <c r="K34" s="22"/>
      <c r="L34" s="22"/>
      <c r="M34" s="23"/>
      <c r="N34" s="22"/>
      <c r="O34" s="23"/>
      <c r="P34" s="23"/>
      <c r="Q34" s="22"/>
      <c r="R34" s="22"/>
      <c r="S34" s="22"/>
      <c r="T34" s="23"/>
      <c r="U34" s="22"/>
      <c r="V34" s="22"/>
      <c r="W34" s="23"/>
      <c r="X34" s="22" t="s">
        <v>2050</v>
      </c>
      <c r="Y34" s="23"/>
      <c r="Z34" s="23"/>
      <c r="AA34" s="23"/>
      <c r="AB34" s="22"/>
      <c r="AC34" s="22"/>
      <c r="AD34" s="23"/>
      <c r="AE34" s="23"/>
      <c r="AF34" s="23"/>
      <c r="AG34" s="22"/>
      <c r="AH34" s="22"/>
      <c r="AI34" s="23"/>
      <c r="AJ34" s="22"/>
      <c r="AK34" s="22"/>
      <c r="AL34" s="22"/>
      <c r="AM34" s="22"/>
      <c r="AN34" s="22"/>
      <c r="AO34" s="23"/>
      <c r="AP34" s="23"/>
      <c r="AQ34" s="23"/>
      <c r="AR34" s="23"/>
      <c r="AS34" s="23"/>
      <c r="AT34" s="23"/>
      <c r="AU34" s="22"/>
      <c r="AV34" s="22"/>
      <c r="AW34" s="22"/>
      <c r="AX34" s="27"/>
      <c r="AY34" s="27"/>
      <c r="AZ34" s="27"/>
    </row>
    <row r="35" spans="2:52" ht="12">
      <c r="B35" s="25" t="s">
        <v>2157</v>
      </c>
      <c r="C35" s="25" t="s">
        <v>2158</v>
      </c>
      <c r="D35" s="29" t="s">
        <v>2154</v>
      </c>
      <c r="E35" s="22"/>
      <c r="F35" s="22"/>
      <c r="G35" s="22"/>
      <c r="H35" s="22"/>
      <c r="I35" s="32"/>
      <c r="J35" s="22"/>
      <c r="K35" s="22"/>
      <c r="L35" s="22"/>
      <c r="M35" s="23"/>
      <c r="N35" s="22"/>
      <c r="O35" s="23"/>
      <c r="P35" s="23"/>
      <c r="Q35" s="22"/>
      <c r="R35" s="22"/>
      <c r="S35" s="22"/>
      <c r="T35" s="23"/>
      <c r="U35" s="22"/>
      <c r="V35" s="22"/>
      <c r="W35" s="23"/>
      <c r="X35" s="22" t="s">
        <v>2050</v>
      </c>
      <c r="Y35" s="23"/>
      <c r="Z35" s="23"/>
      <c r="AA35" s="23"/>
      <c r="AB35" s="22"/>
      <c r="AC35" s="22"/>
      <c r="AD35" s="23"/>
      <c r="AE35" s="23"/>
      <c r="AF35" s="23"/>
      <c r="AG35" s="22"/>
      <c r="AH35" s="22"/>
      <c r="AI35" s="23"/>
      <c r="AJ35" s="22"/>
      <c r="AK35" s="22"/>
      <c r="AL35" s="22"/>
      <c r="AM35" s="22"/>
      <c r="AN35" s="22"/>
      <c r="AO35" s="23"/>
      <c r="AP35" s="23"/>
      <c r="AQ35" s="23"/>
      <c r="AR35" s="23"/>
      <c r="AS35" s="23"/>
      <c r="AT35" s="23"/>
      <c r="AU35" s="22"/>
      <c r="AV35" s="22"/>
      <c r="AW35" s="22"/>
      <c r="AX35" s="27"/>
      <c r="AY35" s="27"/>
      <c r="AZ35" s="27"/>
    </row>
    <row r="36" spans="2:52" ht="12">
      <c r="B36" s="25" t="s">
        <v>2051</v>
      </c>
      <c r="C36" s="25" t="s">
        <v>2159</v>
      </c>
      <c r="D36" s="29" t="s">
        <v>2160</v>
      </c>
      <c r="E36" s="22"/>
      <c r="F36" s="22"/>
      <c r="G36" s="22"/>
      <c r="H36" s="22"/>
      <c r="I36" s="32"/>
      <c r="J36" s="22"/>
      <c r="K36" s="22"/>
      <c r="L36" s="22"/>
      <c r="M36" s="23"/>
      <c r="N36" s="22"/>
      <c r="O36" s="23"/>
      <c r="P36" s="23"/>
      <c r="Q36" s="22"/>
      <c r="R36" s="22"/>
      <c r="S36" s="22"/>
      <c r="T36" s="23"/>
      <c r="U36" s="22"/>
      <c r="V36" s="22" t="s">
        <v>2161</v>
      </c>
      <c r="W36" s="23"/>
      <c r="X36" s="22"/>
      <c r="Y36" s="23"/>
      <c r="Z36" s="23"/>
      <c r="AA36" s="23"/>
      <c r="AB36" s="22"/>
      <c r="AC36" s="22"/>
      <c r="AD36" s="23"/>
      <c r="AE36" s="23"/>
      <c r="AF36" s="23"/>
      <c r="AG36" s="22"/>
      <c r="AH36" s="22"/>
      <c r="AI36" s="23"/>
      <c r="AJ36" s="22"/>
      <c r="AK36" s="22"/>
      <c r="AL36" s="22"/>
      <c r="AM36" s="22"/>
      <c r="AN36" s="22"/>
      <c r="AO36" s="23"/>
      <c r="AP36" s="23"/>
      <c r="AQ36" s="23"/>
      <c r="AR36" s="23"/>
      <c r="AS36" s="23"/>
      <c r="AT36" s="23"/>
      <c r="AU36" s="22"/>
      <c r="AV36" s="22"/>
      <c r="AW36" s="22"/>
      <c r="AX36" s="27"/>
      <c r="AY36" s="27"/>
      <c r="AZ36" s="27"/>
    </row>
    <row r="37" spans="2:52" ht="12">
      <c r="B37" s="25" t="s">
        <v>2053</v>
      </c>
      <c r="C37" s="25" t="s">
        <v>2162</v>
      </c>
      <c r="D37" s="29" t="s">
        <v>2163</v>
      </c>
      <c r="E37" s="22"/>
      <c r="F37" s="22"/>
      <c r="G37" s="22"/>
      <c r="H37" s="22"/>
      <c r="I37" s="32"/>
      <c r="J37" s="22"/>
      <c r="K37" s="22" t="s">
        <v>2164</v>
      </c>
      <c r="L37" s="22"/>
      <c r="M37" s="23"/>
      <c r="N37" s="22"/>
      <c r="O37" s="23"/>
      <c r="P37" s="23"/>
      <c r="Q37" s="22"/>
      <c r="R37" s="22"/>
      <c r="S37" s="22"/>
      <c r="T37" s="23"/>
      <c r="U37" s="22"/>
      <c r="V37" s="22"/>
      <c r="W37" s="23"/>
      <c r="X37" s="22"/>
      <c r="Y37" s="23"/>
      <c r="Z37" s="23"/>
      <c r="AA37" s="23"/>
      <c r="AB37" s="22"/>
      <c r="AC37" s="22"/>
      <c r="AD37" s="23"/>
      <c r="AE37" s="23"/>
      <c r="AF37" s="23"/>
      <c r="AG37" s="22"/>
      <c r="AH37" s="22"/>
      <c r="AI37" s="23"/>
      <c r="AJ37" s="22"/>
      <c r="AK37" s="22"/>
      <c r="AL37" s="22"/>
      <c r="AM37" s="22"/>
      <c r="AN37" s="22"/>
      <c r="AO37" s="23"/>
      <c r="AP37" s="23"/>
      <c r="AQ37" s="23"/>
      <c r="AR37" s="23"/>
      <c r="AS37" s="23"/>
      <c r="AT37" s="23"/>
      <c r="AU37" s="22"/>
      <c r="AV37" s="22"/>
      <c r="AW37" s="22"/>
      <c r="AX37" s="27"/>
      <c r="AY37" s="27"/>
      <c r="AZ37" s="27"/>
    </row>
    <row r="38" spans="2:52" ht="12">
      <c r="B38" s="38" t="s">
        <v>2178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</row>
    <row r="39" spans="2:52">
      <c r="B39" s="33"/>
      <c r="K39" s="37"/>
    </row>
  </sheetData>
  <phoneticPr fontId="4"/>
  <pageMargins left="0.39370078740157483" right="0.19685039370078741" top="0.98425196850393704" bottom="0.98425196850393704" header="0.51181102362204722" footer="0.51181102362204722"/>
  <pageSetup paperSize="9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AR101"/>
  <sheetViews>
    <sheetView tabSelected="1" topLeftCell="A62" zoomScaleNormal="100" zoomScaleSheetLayoutView="90" workbookViewId="0">
      <selection activeCell="AP103" sqref="AP10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2369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84" t="s">
        <v>2745</v>
      </c>
      <c r="X4" s="65"/>
      <c r="Y4" s="66" t="s">
        <v>706</v>
      </c>
      <c r="Z4" s="67"/>
      <c r="AA4" s="68"/>
      <c r="AB4" s="483" t="s">
        <v>2677</v>
      </c>
      <c r="AC4" s="46"/>
      <c r="AD4" s="46"/>
      <c r="AE4" s="482"/>
      <c r="AF4" s="46"/>
      <c r="AG4" s="46"/>
      <c r="AH4" s="57"/>
      <c r="AI4" s="66" t="s">
        <v>707</v>
      </c>
      <c r="AJ4" s="67"/>
      <c r="AK4" s="68"/>
      <c r="AL4" s="483" t="s">
        <v>2746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1930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640.19999999999993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5000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3125.9765624999995</v>
      </c>
      <c r="J10" s="525"/>
      <c r="K10" s="525"/>
      <c r="L10" s="84" t="s">
        <v>734</v>
      </c>
      <c r="M10" s="86" t="s">
        <v>708</v>
      </c>
      <c r="N10" s="526">
        <f>M8*M9/1024/1024</f>
        <v>3.0527114868164058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709</v>
      </c>
      <c r="B11" s="8"/>
      <c r="C11" s="8"/>
      <c r="D11" s="8"/>
      <c r="E11" s="8"/>
      <c r="F11" s="8"/>
      <c r="G11" s="8"/>
      <c r="H11" s="8"/>
      <c r="I11" s="88" t="s">
        <v>733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710</v>
      </c>
      <c r="U11" s="8"/>
      <c r="V11" s="8"/>
      <c r="W11" s="521">
        <v>64</v>
      </c>
      <c r="X11" s="522"/>
      <c r="Y11" s="85" t="s">
        <v>734</v>
      </c>
      <c r="Z11" s="8" t="s">
        <v>735</v>
      </c>
      <c r="AA11" s="8"/>
      <c r="AB11" s="12"/>
      <c r="AC11" s="521"/>
      <c r="AD11" s="522"/>
      <c r="AE11" s="85" t="s">
        <v>734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ref="A15:A78" si="1">ROW()-13</f>
        <v>2</v>
      </c>
      <c r="B15" s="48" t="s">
        <v>2445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FISCAL_YEAR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4</v>
      </c>
      <c r="V15" s="56"/>
      <c r="W15" s="56"/>
      <c r="X15" s="48" t="s">
        <v>1121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4</v>
      </c>
    </row>
    <row r="16" spans="1:43">
      <c r="A16" s="47">
        <f t="shared" si="1"/>
        <v>3</v>
      </c>
      <c r="B16" s="48" t="s">
        <v>2454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56"/>
      <c r="W16" s="56"/>
      <c r="X16" s="48" t="s">
        <v>1121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13.8</v>
      </c>
    </row>
    <row r="17" spans="1:43">
      <c r="A17" s="47">
        <f t="shared" si="1"/>
        <v>4</v>
      </c>
      <c r="B17" s="48" t="s">
        <v>2373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VOLUME_A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56"/>
      <c r="W17" s="56"/>
      <c r="X17" s="48" t="s">
        <v>1121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7.4</v>
      </c>
    </row>
    <row r="18" spans="1:43">
      <c r="A18" s="47">
        <f t="shared" si="1"/>
        <v>5</v>
      </c>
      <c r="B18" s="48" t="s">
        <v>2372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REC_ORDER_DATE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8</v>
      </c>
    </row>
    <row r="19" spans="1:43" s="16" customFormat="1">
      <c r="A19" s="47">
        <f t="shared" si="1"/>
        <v>6</v>
      </c>
      <c r="B19" s="48" t="s">
        <v>2455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ASSIGN_USER_CD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</v>
      </c>
    </row>
    <row r="20" spans="1:43">
      <c r="A20" s="47">
        <f t="shared" si="1"/>
        <v>7</v>
      </c>
      <c r="B20" s="48" t="s">
        <v>2456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ASSIGN_USER_DEPT_CD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2.6</v>
      </c>
    </row>
    <row r="21" spans="1:43">
      <c r="A21" s="47">
        <f t="shared" si="1"/>
        <v>8</v>
      </c>
      <c r="B21" s="48" t="s">
        <v>1442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LAST_DATE_SALES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344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LAST_USER_CD_SALES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5</v>
      </c>
    </row>
    <row r="23" spans="1:43">
      <c r="A23" s="47">
        <f t="shared" si="1"/>
        <v>10</v>
      </c>
      <c r="B23" s="48" t="s">
        <v>1443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LAST_DATE_PC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8</v>
      </c>
    </row>
    <row r="24" spans="1:43">
      <c r="A24" s="47">
        <f t="shared" si="1"/>
        <v>11</v>
      </c>
      <c r="B24" s="48" t="s">
        <v>345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LAST_USER_CD_PC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  <row r="25" spans="1:43" s="16" customFormat="1">
      <c r="A25" s="47">
        <f t="shared" si="1"/>
        <v>12</v>
      </c>
      <c r="B25" s="48" t="s">
        <v>188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ENTRY_USER_CD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189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5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2.6</v>
      </c>
    </row>
    <row r="27" spans="1:43">
      <c r="A27" s="47">
        <f t="shared" si="1"/>
        <v>14</v>
      </c>
      <c r="B27" s="48" t="s">
        <v>2424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CUSTOMER_CD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5</v>
      </c>
    </row>
    <row r="28" spans="1:43">
      <c r="A28" s="47">
        <f t="shared" si="1"/>
        <v>15</v>
      </c>
      <c r="B28" s="48" t="s">
        <v>1444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TITLE_KJ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103.4</v>
      </c>
    </row>
    <row r="29" spans="1:43">
      <c r="A29" s="47">
        <f t="shared" si="1"/>
        <v>16</v>
      </c>
      <c r="B29" s="48" t="s">
        <v>346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VOLUME_KJ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64</v>
      </c>
      <c r="V29" s="56"/>
      <c r="W29" s="56"/>
      <c r="X29" s="48"/>
      <c r="Y29" s="46"/>
      <c r="Z29" s="57"/>
      <c r="AA29" s="58" t="s">
        <v>186</v>
      </c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52.2</v>
      </c>
    </row>
    <row r="30" spans="1:43">
      <c r="A30" s="47">
        <f t="shared" si="1"/>
        <v>17</v>
      </c>
      <c r="B30" s="48" t="s">
        <v>2457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BRAND_CD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4.2</v>
      </c>
    </row>
    <row r="31" spans="1:43">
      <c r="A31" s="47">
        <f t="shared" si="1"/>
        <v>18</v>
      </c>
      <c r="B31" s="48" t="s">
        <v>1222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PLATE_TYPE_CD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1446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STANDARD_CD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4.2</v>
      </c>
    </row>
    <row r="33" spans="1:43">
      <c r="A33" s="47">
        <f t="shared" si="1"/>
        <v>20</v>
      </c>
      <c r="B33" s="48" t="s">
        <v>1447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SHIP_CD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2.6</v>
      </c>
    </row>
    <row r="34" spans="1:43">
      <c r="A34" s="47">
        <f t="shared" si="1"/>
        <v>21</v>
      </c>
      <c r="B34" s="48" t="s">
        <v>1448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PACKAGING_CD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4.2</v>
      </c>
    </row>
    <row r="35" spans="1:43">
      <c r="A35" s="47">
        <f t="shared" si="1"/>
        <v>22</v>
      </c>
      <c r="B35" s="48" t="s">
        <v>1462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BACK_SIGNATURE_CD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4.2</v>
      </c>
    </row>
    <row r="36" spans="1:43">
      <c r="A36" s="47">
        <f t="shared" si="1"/>
        <v>23</v>
      </c>
      <c r="B36" s="48" t="s">
        <v>1450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UNDER_BLOCK_CD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4.2</v>
      </c>
    </row>
    <row r="37" spans="1:43">
      <c r="A37" s="47">
        <f t="shared" si="1"/>
        <v>24</v>
      </c>
      <c r="B37" s="48" t="s">
        <v>1451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BACK_BLOCK_CD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4.2</v>
      </c>
    </row>
    <row r="38" spans="1:43">
      <c r="A38" s="47">
        <f t="shared" si="1"/>
        <v>25</v>
      </c>
      <c r="B38" s="48" t="s">
        <v>187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ARRANGE_DATE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DATE</v>
      </c>
      <c r="R38" s="90"/>
      <c r="S38" s="132"/>
      <c r="T38" s="54"/>
      <c r="U38" s="55" t="str">
        <f>VLOOKUP(CONCATENATE(B38,C38,D38,E38,F38,G38,H38,I38),項目一覧!B:AN,21,FALSE)</f>
        <v xml:space="preserve"> 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8</v>
      </c>
    </row>
    <row r="39" spans="1:43">
      <c r="A39" s="47">
        <f t="shared" si="1"/>
        <v>26</v>
      </c>
      <c r="B39" s="48" t="s">
        <v>2458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COMPLETE_DATE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8</v>
      </c>
    </row>
    <row r="40" spans="1:43">
      <c r="A40" s="47">
        <f t="shared" si="1"/>
        <v>27</v>
      </c>
      <c r="B40" s="48" t="s">
        <v>2466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RELEASE_DATE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8</v>
      </c>
    </row>
    <row r="41" spans="1:43">
      <c r="A41" s="47">
        <f t="shared" si="1"/>
        <v>28</v>
      </c>
      <c r="B41" s="48" t="s">
        <v>2469</v>
      </c>
      <c r="C41" s="49"/>
      <c r="D41" s="49"/>
      <c r="E41" s="49" t="s">
        <v>1452</v>
      </c>
      <c r="F41" s="49"/>
      <c r="G41" s="49"/>
      <c r="H41" s="49"/>
      <c r="I41" s="50"/>
      <c r="J41" s="45" t="str">
        <f>VLOOKUP(CONCATENATE(B41,C41,D41,E41,F41,G41,H41,I41),項目一覧!B:AN,10,FALSE)</f>
        <v>BIND_ORDER_CD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4.2</v>
      </c>
    </row>
    <row r="42" spans="1:43">
      <c r="A42" s="47">
        <f t="shared" si="1"/>
        <v>29</v>
      </c>
      <c r="B42" s="48" t="s">
        <v>2469</v>
      </c>
      <c r="C42" s="49"/>
      <c r="D42" s="49"/>
      <c r="E42" s="49" t="s">
        <v>1453</v>
      </c>
      <c r="F42" s="49"/>
      <c r="G42" s="49"/>
      <c r="H42" s="49"/>
      <c r="I42" s="50"/>
      <c r="J42" s="45" t="str">
        <f>VLOOKUP(CONCATENATE(B42,C42,D42,E42,F42,G42,H42,I42),項目一覧!B:AN,10,FALSE)</f>
        <v>BIND_POS_CD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 t="s">
        <v>202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4.2</v>
      </c>
    </row>
    <row r="43" spans="1:43">
      <c r="A43" s="47">
        <f t="shared" si="1"/>
        <v>30</v>
      </c>
      <c r="B43" s="48" t="s">
        <v>2469</v>
      </c>
      <c r="C43" s="49"/>
      <c r="D43" s="49"/>
      <c r="E43" s="49" t="s">
        <v>1454</v>
      </c>
      <c r="F43" s="49"/>
      <c r="G43" s="49"/>
      <c r="H43" s="49"/>
      <c r="I43" s="50"/>
      <c r="J43" s="45" t="str">
        <f>VLOOKUP(CONCATENATE(B43,C43,D43,E43,F43,G43,H43,I43),項目一覧!B:AN,10,FALSE)</f>
        <v>BIND_METHOD_CD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203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4.2</v>
      </c>
    </row>
    <row r="44" spans="1:43">
      <c r="A44" s="47">
        <f t="shared" si="1"/>
        <v>31</v>
      </c>
      <c r="B44" s="48" t="s">
        <v>2469</v>
      </c>
      <c r="C44" s="49"/>
      <c r="D44" s="49"/>
      <c r="E44" s="49" t="s">
        <v>1455</v>
      </c>
      <c r="F44" s="49"/>
      <c r="G44" s="49"/>
      <c r="H44" s="49"/>
      <c r="I44" s="50"/>
      <c r="J44" s="45" t="str">
        <f>VLOOKUP(CONCATENATE(B44,C44,D44,E44,F44,G44,H44,I44),項目一覧!B:AN,10,FALSE)</f>
        <v>BIND_LAP_POS_CD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2469</v>
      </c>
      <c r="C45" s="49"/>
      <c r="D45" s="49"/>
      <c r="E45" s="49" t="s">
        <v>2468</v>
      </c>
      <c r="F45" s="49"/>
      <c r="G45" s="49"/>
      <c r="H45" s="49"/>
      <c r="I45" s="50"/>
      <c r="J45" s="45" t="str">
        <f>VLOOKUP(CONCATENATE(B45,C45,D45,E45,F45,G45,H45,I45),項目一覧!B:AN,10,FALSE)</f>
        <v>BIND_LAP_LEN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 t="str">
        <f>VLOOKUP(CONCATENATE(B45,C45,D45,E45,F45,G45,H45,I45),項目一覧!B:AN,21,FALSE)</f>
        <v>5,1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4">
        <f>IF(Q45&lt;&gt;"",IF(Q45="CHAR",U45,IF(Q45="VARCHAR2",U45*0.8,IF(Q45="NUMBER",(ROUNDUP(INT(5)/2,0)+1),IF(Q45="DATE",7,0))))+IF(Q45="DATE",1,IF(U45&gt;250,3,1)),"")</f>
        <v>7</v>
      </c>
    </row>
    <row r="46" spans="1:43">
      <c r="A46" s="47">
        <f t="shared" si="1"/>
        <v>33</v>
      </c>
      <c r="B46" s="48" t="s">
        <v>2449</v>
      </c>
      <c r="C46" s="49"/>
      <c r="D46" s="49"/>
      <c r="E46" s="49" t="s">
        <v>2470</v>
      </c>
      <c r="F46" s="49"/>
      <c r="G46" s="49"/>
      <c r="H46" s="49"/>
      <c r="I46" s="50"/>
      <c r="J46" s="45" t="str">
        <f>VLOOKUP(CONCATENATE(B46,C46,D46,E46,F46,G46,H46,I46),項目一覧!B:AN,10,FALSE)</f>
        <v>PLATE_SIZE_TT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 t="str">
        <f>VLOOKUP(CONCATENATE(B46,C46,D46,E46,F46,G46,H46,I46),項目一覧!B:AN,21,FALSE)</f>
        <v>5,1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4">
        <f>IF(Q46&lt;&gt;"",IF(Q46="CHAR",U46,IF(Q46="VARCHAR2",U46*0.8,IF(Q46="NUMBER",(ROUNDUP(INT(5)/2,0)+1),IF(Q46="DATE",7,0))))+IF(Q46="DATE",1,IF(U46&gt;250,3,1)),"")</f>
        <v>7</v>
      </c>
    </row>
    <row r="47" spans="1:43">
      <c r="A47" s="47">
        <f t="shared" si="1"/>
        <v>34</v>
      </c>
      <c r="B47" s="48" t="s">
        <v>2449</v>
      </c>
      <c r="C47" s="49"/>
      <c r="D47" s="49"/>
      <c r="E47" s="49" t="s">
        <v>2471</v>
      </c>
      <c r="F47" s="49"/>
      <c r="G47" s="49"/>
      <c r="H47" s="49"/>
      <c r="I47" s="50"/>
      <c r="J47" s="45" t="str">
        <f>VLOOKUP(CONCATENATE(B47,C47,D47,E47,F47,G47,H47,I47),項目一覧!B:AN,10,FALSE)</f>
        <v>PLATE_SIZE_RL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5,1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4">
        <f>IF(Q47&lt;&gt;"",IF(Q47="CHAR",U47,IF(Q47="VARCHAR2",U47*0.8,IF(Q47="NUMBER",(ROUNDUP(INT(5)/2,0)+1),IF(Q47="DATE",7,0))))+IF(Q47="DATE",1,IF(U47&gt;250,3,1)),"")</f>
        <v>7</v>
      </c>
    </row>
    <row r="48" spans="1:43">
      <c r="A48" s="47">
        <f t="shared" si="1"/>
        <v>35</v>
      </c>
      <c r="B48" s="48" t="s">
        <v>2467</v>
      </c>
      <c r="C48" s="49"/>
      <c r="D48" s="49"/>
      <c r="E48" s="49" t="s">
        <v>2448</v>
      </c>
      <c r="F48" s="49"/>
      <c r="G48" s="49"/>
      <c r="H48" s="49"/>
      <c r="I48" s="50"/>
      <c r="J48" s="45" t="str">
        <f>VLOOKUP(CONCATENATE(B48,C48,D48,E48,F48,G48,H48,I48),項目一覧!B:AN,10,FALSE)</f>
        <v>PRESS_NUM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9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7</v>
      </c>
    </row>
    <row r="49" spans="1:43">
      <c r="A49" s="47">
        <f t="shared" si="1"/>
        <v>36</v>
      </c>
      <c r="B49" s="48" t="s">
        <v>2467</v>
      </c>
      <c r="C49" s="49"/>
      <c r="D49" s="49"/>
      <c r="E49" s="49" t="s">
        <v>2473</v>
      </c>
      <c r="F49" s="49"/>
      <c r="G49" s="49"/>
      <c r="H49" s="49"/>
      <c r="I49" s="50"/>
      <c r="J49" s="45" t="str">
        <f>VLOOKUP(CONCATENATE(B49,C49,D49,E49,F49,G49,H49,I49),項目一覧!B:AN,10,FALSE)</f>
        <v>PRESS_NUM_B_SPARE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9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7</v>
      </c>
    </row>
    <row r="50" spans="1:43">
      <c r="A50" s="47">
        <f t="shared" si="1"/>
        <v>37</v>
      </c>
      <c r="B50" s="48" t="s">
        <v>2467</v>
      </c>
      <c r="C50" s="49"/>
      <c r="D50" s="49"/>
      <c r="E50" s="49" t="s">
        <v>1460</v>
      </c>
      <c r="F50" s="49"/>
      <c r="G50" s="49"/>
      <c r="H50" s="49"/>
      <c r="I50" s="50"/>
      <c r="J50" s="45" t="str">
        <f>VLOOKUP(CONCATENATE(B50,C50,D50,E50,F50,G50,H50,I50),項目一覧!B:AN,10,FALSE)</f>
        <v>PRESS_NUM_B_SPARE_P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 t="str">
        <f>VLOOKUP(CONCATENATE(B50,C50,D50,E50,F50,G50,H50,I50),項目一覧!B:AN,21,FALSE)</f>
        <v>4,2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4">
        <f>IF(Q50&lt;&gt;"",IF(Q50="CHAR",U50,IF(Q50="VARCHAR2",U50*0.8,IF(Q50="NUMBER",(ROUNDUP(INT(4)/2,0)+1),IF(Q50="DATE",7,0))))+IF(Q50="DATE",1,IF(U50&gt;250,3,1)),"")</f>
        <v>6</v>
      </c>
    </row>
    <row r="51" spans="1:43">
      <c r="A51" s="47">
        <f t="shared" si="1"/>
        <v>38</v>
      </c>
      <c r="B51" s="48" t="s">
        <v>2467</v>
      </c>
      <c r="C51" s="49"/>
      <c r="D51" s="49"/>
      <c r="E51" s="49" t="s">
        <v>2478</v>
      </c>
      <c r="F51" s="49"/>
      <c r="G51" s="49"/>
      <c r="H51" s="49"/>
      <c r="I51" s="50"/>
      <c r="J51" s="45" t="str">
        <f>VLOOKUP(CONCATENATE(B51,C51,D51,E51,F51,G51,H51,I51),項目一覧!B:AN,10,FALSE)</f>
        <v>PRESS_NUM_TOTAL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9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1"/>
        <v>39</v>
      </c>
      <c r="B52" s="48" t="s">
        <v>2467</v>
      </c>
      <c r="C52" s="49"/>
      <c r="D52" s="49"/>
      <c r="E52" s="49" t="s">
        <v>2617</v>
      </c>
      <c r="F52" s="49"/>
      <c r="G52" s="49"/>
      <c r="H52" s="49"/>
      <c r="I52" s="50"/>
      <c r="J52" s="45" t="str">
        <f>VLOOKUP(CONCATENATE(B52,C52,D52,E52,F52,G52,H52,I52),項目一覧!B:AN,10,FALSE)</f>
        <v>PRESS_NUM_S_SPARE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>IF(Q52&lt;&gt;"",IF(Q52="CHAR",U52,IF(Q52="VARCHAR2",U52*0.8,IF(Q52="NUMBER",(ROUNDUP(INT(U52)/2,0)+1),IF(Q52="DATE",7,0))))+IF(Q52="DATE",1,IF(U52&gt;250,3,1)),"")</f>
        <v>7</v>
      </c>
    </row>
    <row r="53" spans="1:43">
      <c r="A53" s="47">
        <f t="shared" si="1"/>
        <v>40</v>
      </c>
      <c r="B53" s="48" t="s">
        <v>2467</v>
      </c>
      <c r="C53" s="49"/>
      <c r="D53" s="49"/>
      <c r="E53" s="49" t="s">
        <v>1461</v>
      </c>
      <c r="F53" s="49"/>
      <c r="G53" s="49"/>
      <c r="H53" s="49"/>
      <c r="I53" s="50"/>
      <c r="J53" s="45" t="str">
        <f>VLOOKUP(CONCATENATE(B53,C53,D53,E53,F53,G53,H53,I53),項目一覧!B:AN,10,FALSE)</f>
        <v>PRESS_NUM_S_SPARE_P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NUMBER</v>
      </c>
      <c r="R53" s="90"/>
      <c r="S53" s="132"/>
      <c r="T53" s="54"/>
      <c r="U53" s="55" t="str">
        <f>VLOOKUP(CONCATENATE(B53,C53,D53,E53,F53,G53,H53,I53),項目一覧!B:AN,21,FALSE)</f>
        <v>4,2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4">
        <f>IF(Q53&lt;&gt;"",IF(Q53="CHAR",U53,IF(Q53="VARCHAR2",U53*0.8,IF(Q53="NUMBER",(ROUNDUP(INT(4)/2,0)+1),IF(Q53="DATE",7,0))))+IF(Q53="DATE",1,IF(U53&gt;250,3,1)),"")</f>
        <v>6</v>
      </c>
    </row>
    <row r="54" spans="1:43">
      <c r="A54" s="47">
        <f t="shared" si="1"/>
        <v>41</v>
      </c>
      <c r="B54" s="48" t="s">
        <v>2467</v>
      </c>
      <c r="C54" s="49"/>
      <c r="D54" s="49"/>
      <c r="E54" s="49" t="s">
        <v>2472</v>
      </c>
      <c r="F54" s="49"/>
      <c r="G54" s="49"/>
      <c r="H54" s="49"/>
      <c r="I54" s="50"/>
      <c r="J54" s="45" t="str">
        <f>VLOOKUP(CONCATENATE(B54,C54,D54,E54,F54,G54,H54,I54),項目一覧!B:AN,10,FALSE)</f>
        <v>PRESS_NUM_DELIVER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NUMBER</v>
      </c>
      <c r="R54" s="90"/>
      <c r="S54" s="132"/>
      <c r="T54" s="54"/>
      <c r="U54" s="55">
        <f>VLOOKUP(CONCATENATE(B54,C54,D54,E54,F54,G54,H54,I54),項目一覧!B:AN,21,FALSE)</f>
        <v>9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ref="AQ54:AQ65" si="2">IF(Q54&lt;&gt;"",IF(Q54="CHAR",U54,IF(Q54="VARCHAR2",U54*0.8,IF(Q54="NUMBER",(ROUNDUP(INT(U54)/2,0)+1),IF(Q54="DATE",7,0))))+IF(Q54="DATE",1,IF(U54&gt;250,3,1)),"")</f>
        <v>7</v>
      </c>
    </row>
    <row r="55" spans="1:43">
      <c r="A55" s="47">
        <f t="shared" si="1"/>
        <v>42</v>
      </c>
      <c r="B55" s="48" t="s">
        <v>2467</v>
      </c>
      <c r="C55" s="49"/>
      <c r="D55" s="49"/>
      <c r="E55" s="49" t="s">
        <v>2474</v>
      </c>
      <c r="F55" s="49"/>
      <c r="G55" s="49"/>
      <c r="H55" s="49"/>
      <c r="I55" s="50"/>
      <c r="J55" s="45" t="str">
        <f>VLOOKUP(CONCATENATE(B55,C55,D55,E55,F55,G55,H55,I55),項目一覧!B:AN,10,FALSE)</f>
        <v>PRESS_NUM_KEEP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NUMBER</v>
      </c>
      <c r="R55" s="90"/>
      <c r="S55" s="132"/>
      <c r="T55" s="54"/>
      <c r="U55" s="55">
        <f>VLOOKUP(CONCATENATE(B55,C55,D55,E55,F55,G55,H55,I55),項目一覧!B:AN,21,FALSE)</f>
        <v>9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</v>
      </c>
    </row>
    <row r="56" spans="1:43">
      <c r="A56" s="47">
        <f t="shared" si="1"/>
        <v>43</v>
      </c>
      <c r="B56" s="48" t="s">
        <v>2467</v>
      </c>
      <c r="C56" s="49"/>
      <c r="D56" s="49"/>
      <c r="E56" s="49" t="s">
        <v>2616</v>
      </c>
      <c r="F56" s="49"/>
      <c r="G56" s="49"/>
      <c r="H56" s="49"/>
      <c r="I56" s="50"/>
      <c r="J56" s="45" t="str">
        <f>VLOOKUP(CONCATENATE(B56,C56,D56,E56,F56,G56,H56,I56),項目一覧!B:AN,10,FALSE)</f>
        <v>PRESS_NUM_SAMPLE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NUMBER</v>
      </c>
      <c r="R56" s="90"/>
      <c r="S56" s="132"/>
      <c r="T56" s="54"/>
      <c r="U56" s="55">
        <f>VLOOKUP(CONCATENATE(B56,C56,D56,E56,F56,G56,H56,I56),項目一覧!B:AN,21,FALSE)</f>
        <v>9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</v>
      </c>
    </row>
    <row r="57" spans="1:43">
      <c r="A57" s="47">
        <f t="shared" si="1"/>
        <v>44</v>
      </c>
      <c r="B57" s="48" t="s">
        <v>2618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REC_ORDER_REMARK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256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207.8</v>
      </c>
    </row>
    <row r="58" spans="1:43">
      <c r="A58" s="47">
        <f t="shared" si="1"/>
        <v>45</v>
      </c>
      <c r="B58" s="48" t="s">
        <v>1464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FOLD_NUM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>
        <f>VLOOKUP(CONCATENATE(B58,C58,D58,E58,F58,G58,H58,I58),項目一覧!B:AN,21,FALSE)</f>
        <v>2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3</v>
      </c>
    </row>
    <row r="59" spans="1:43">
      <c r="A59" s="47">
        <f t="shared" si="1"/>
        <v>46</v>
      </c>
      <c r="B59" s="48" t="s">
        <v>2398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DATA_DIV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</v>
      </c>
      <c r="V59" s="56"/>
      <c r="W59" s="56"/>
      <c r="X59" s="48"/>
      <c r="Y59" s="46"/>
      <c r="Z59" s="57"/>
      <c r="AA59" s="58" t="s">
        <v>2399</v>
      </c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1.8</v>
      </c>
    </row>
    <row r="60" spans="1:43">
      <c r="A60" s="47">
        <f t="shared" si="1"/>
        <v>47</v>
      </c>
      <c r="B60" s="48" t="s">
        <v>2401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FIRST_DATE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DATE</v>
      </c>
      <c r="R60" s="90"/>
      <c r="S60" s="132"/>
      <c r="T60" s="54"/>
      <c r="U60" s="55" t="str">
        <f>VLOOKUP(CONCATENATE(B60,C60,D60,E60,F60,G60,H60,I60),項目一覧!B:AN,21,FALSE)</f>
        <v xml:space="preserve"> 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8</v>
      </c>
    </row>
    <row r="61" spans="1:43">
      <c r="A61" s="47">
        <f t="shared" si="1"/>
        <v>48</v>
      </c>
      <c r="B61" s="48" t="s">
        <v>333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FIRST_DEPT_CD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2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2.6</v>
      </c>
    </row>
    <row r="62" spans="1:43">
      <c r="A62" s="47">
        <f t="shared" si="1"/>
        <v>49</v>
      </c>
      <c r="B62" s="48" t="s">
        <v>334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FIRST_USER_CD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5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5</v>
      </c>
    </row>
    <row r="63" spans="1:43">
      <c r="A63" s="47">
        <f t="shared" si="1"/>
        <v>50</v>
      </c>
      <c r="B63" s="48" t="s">
        <v>2400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LAST_DATE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DATE</v>
      </c>
      <c r="R63" s="90"/>
      <c r="S63" s="132"/>
      <c r="T63" s="54"/>
      <c r="U63" s="55" t="str">
        <f>VLOOKUP(CONCATENATE(B63,C63,D63,E63,F63,G63,H63,I63),項目一覧!B:AN,21,FALSE)</f>
        <v xml:space="preserve"> 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</v>
      </c>
    </row>
    <row r="64" spans="1:43">
      <c r="A64" s="47">
        <f t="shared" si="1"/>
        <v>51</v>
      </c>
      <c r="B64" s="48" t="s">
        <v>335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LAST_DEPT_CD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2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2.6</v>
      </c>
    </row>
    <row r="65" spans="1:43">
      <c r="A65" s="47">
        <f t="shared" si="1"/>
        <v>52</v>
      </c>
      <c r="B65" s="48" t="s">
        <v>336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LAST_USER_CD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5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5</v>
      </c>
    </row>
    <row r="66" spans="1:43">
      <c r="A66" s="449">
        <f t="shared" si="1"/>
        <v>53</v>
      </c>
      <c r="B66" s="450" t="s">
        <v>2511</v>
      </c>
      <c r="C66" s="451"/>
      <c r="D66" s="451"/>
      <c r="E66" s="451"/>
      <c r="F66" s="451"/>
      <c r="G66" s="451"/>
      <c r="H66" s="451"/>
      <c r="I66" s="452"/>
      <c r="J66" s="213" t="str">
        <f>VLOOKUP(CONCATENATE(B66,C66,D66,E66,F66,G66,H66,I66),項目一覧!B:AN,10,FALSE)</f>
        <v>PAPER_CD</v>
      </c>
      <c r="K66" s="453"/>
      <c r="L66" s="453"/>
      <c r="M66" s="453"/>
      <c r="N66" s="453"/>
      <c r="O66" s="453"/>
      <c r="P66" s="453"/>
      <c r="Q66" s="454" t="str">
        <f>VLOOKUP(CONCATENATE(B66,C66,D66,E66,F66,G66,H66,I66),項目一覧!B:AN,17,FALSE)</f>
        <v>VARCHAR2</v>
      </c>
      <c r="R66" s="455"/>
      <c r="S66" s="456"/>
      <c r="T66" s="457"/>
      <c r="U66" s="458">
        <f>VLOOKUP(CONCATENATE(B66,C66,D66,E66,F66,G66,H66,I66),項目一覧!B:AN,21,FALSE)</f>
        <v>12</v>
      </c>
      <c r="V66" s="459"/>
      <c r="W66" s="459"/>
      <c r="X66" s="450"/>
      <c r="Y66" s="460"/>
      <c r="Z66" s="461"/>
      <c r="AA66" s="462"/>
      <c r="AB66" s="451"/>
      <c r="AC66" s="451"/>
      <c r="AD66" s="451"/>
      <c r="AE66" s="451"/>
      <c r="AF66" s="451"/>
      <c r="AG66" s="451"/>
      <c r="AH66" s="451"/>
      <c r="AI66" s="451"/>
      <c r="AJ66" s="451"/>
      <c r="AK66" s="451"/>
      <c r="AL66" s="451"/>
      <c r="AM66" s="451"/>
      <c r="AN66" s="451"/>
      <c r="AO66" s="452"/>
      <c r="AQ66" s="273" t="s">
        <v>227</v>
      </c>
    </row>
    <row r="67" spans="1:43">
      <c r="A67" s="449">
        <f t="shared" si="1"/>
        <v>54</v>
      </c>
      <c r="B67" s="450" t="s">
        <v>2513</v>
      </c>
      <c r="C67" s="451"/>
      <c r="D67" s="451"/>
      <c r="E67" s="451"/>
      <c r="F67" s="451"/>
      <c r="G67" s="451"/>
      <c r="H67" s="451"/>
      <c r="I67" s="452"/>
      <c r="J67" s="213" t="str">
        <f>VLOOKUP(CONCATENATE(B67,C67,D67,E67,F67,G67,H67,I67),項目一覧!B:AN,10,FALSE)</f>
        <v>ROLL_COST</v>
      </c>
      <c r="K67" s="453"/>
      <c r="L67" s="453"/>
      <c r="M67" s="453"/>
      <c r="N67" s="453"/>
      <c r="O67" s="453"/>
      <c r="P67" s="453"/>
      <c r="Q67" s="454" t="str">
        <f>VLOOKUP(CONCATENATE(B67,C67,D67,E67,F67,G67,H67,I67),項目一覧!B:AN,17,FALSE)</f>
        <v>NUMBER</v>
      </c>
      <c r="R67" s="455"/>
      <c r="S67" s="456"/>
      <c r="T67" s="457"/>
      <c r="U67" s="458" t="str">
        <f>VLOOKUP(CONCATENATE(B67,C67,D67,E67,F67,G67,H67,I67),項目一覧!B:AN,21,FALSE)</f>
        <v>9,2</v>
      </c>
      <c r="V67" s="459"/>
      <c r="W67" s="459"/>
      <c r="X67" s="450"/>
      <c r="Y67" s="460"/>
      <c r="Z67" s="461"/>
      <c r="AA67" s="462"/>
      <c r="AB67" s="451"/>
      <c r="AC67" s="451"/>
      <c r="AD67" s="451"/>
      <c r="AE67" s="451"/>
      <c r="AF67" s="451"/>
      <c r="AG67" s="451"/>
      <c r="AH67" s="451"/>
      <c r="AI67" s="451"/>
      <c r="AJ67" s="451"/>
      <c r="AK67" s="451"/>
      <c r="AL67" s="451"/>
      <c r="AM67" s="451"/>
      <c r="AN67" s="451"/>
      <c r="AO67" s="452"/>
      <c r="AQ67" s="273" t="s">
        <v>227</v>
      </c>
    </row>
    <row r="68" spans="1:43">
      <c r="A68" s="449">
        <f t="shared" si="1"/>
        <v>55</v>
      </c>
      <c r="B68" s="450" t="s">
        <v>2515</v>
      </c>
      <c r="C68" s="451"/>
      <c r="D68" s="451"/>
      <c r="E68" s="451"/>
      <c r="F68" s="451"/>
      <c r="G68" s="451"/>
      <c r="H68" s="451"/>
      <c r="I68" s="452"/>
      <c r="J68" s="213" t="str">
        <f>VLOOKUP(CONCATENATE(B68,C68,D68,E68,F68,G68,H68,I68),項目一覧!B:AN,10,FALSE)</f>
        <v>ROLL_NUM</v>
      </c>
      <c r="K68" s="453"/>
      <c r="L68" s="453"/>
      <c r="M68" s="453"/>
      <c r="N68" s="453"/>
      <c r="O68" s="453"/>
      <c r="P68" s="453"/>
      <c r="Q68" s="454" t="str">
        <f>VLOOKUP(CONCATENATE(B68,C68,D68,E68,F68,G68,H68,I68),項目一覧!B:AN,17,FALSE)</f>
        <v>NUMBER</v>
      </c>
      <c r="R68" s="455"/>
      <c r="S68" s="456"/>
      <c r="T68" s="457"/>
      <c r="U68" s="458" t="str">
        <f>VLOOKUP(CONCATENATE(B68,C68,D68,E68,F68,G68,H68,I68),項目一覧!B:AN,21,FALSE)</f>
        <v>9,2</v>
      </c>
      <c r="V68" s="459"/>
      <c r="W68" s="459"/>
      <c r="X68" s="450"/>
      <c r="Y68" s="460"/>
      <c r="Z68" s="461"/>
      <c r="AA68" s="462" t="s">
        <v>1568</v>
      </c>
      <c r="AB68" s="451"/>
      <c r="AC68" s="451"/>
      <c r="AD68" s="451"/>
      <c r="AE68" s="451"/>
      <c r="AF68" s="451"/>
      <c r="AG68" s="451"/>
      <c r="AH68" s="451"/>
      <c r="AI68" s="451"/>
      <c r="AJ68" s="451"/>
      <c r="AK68" s="451"/>
      <c r="AL68" s="451"/>
      <c r="AM68" s="451"/>
      <c r="AN68" s="451"/>
      <c r="AO68" s="452"/>
      <c r="AQ68" s="273" t="s">
        <v>227</v>
      </c>
    </row>
    <row r="69" spans="1:43">
      <c r="A69" s="449">
        <f t="shared" si="1"/>
        <v>56</v>
      </c>
      <c r="B69" s="450" t="s">
        <v>222</v>
      </c>
      <c r="C69" s="451"/>
      <c r="D69" s="451"/>
      <c r="E69" s="451"/>
      <c r="F69" s="451"/>
      <c r="G69" s="451"/>
      <c r="H69" s="451"/>
      <c r="I69" s="452"/>
      <c r="J69" s="213" t="str">
        <f>VLOOKUP(CONCATENATE(B69,C69,D69,E69,F69,G69,H69,I69),項目一覧!B:AN,10,FALSE)</f>
        <v>USE_NUM</v>
      </c>
      <c r="K69" s="453"/>
      <c r="L69" s="453"/>
      <c r="M69" s="453"/>
      <c r="N69" s="453"/>
      <c r="O69" s="453"/>
      <c r="P69" s="453"/>
      <c r="Q69" s="454" t="str">
        <f>VLOOKUP(CONCATENATE(B69,C69,D69,E69,F69,G69,H69,I69),項目一覧!B:AN,17,FALSE)</f>
        <v>NUMBER</v>
      </c>
      <c r="R69" s="455"/>
      <c r="S69" s="456"/>
      <c r="T69" s="457"/>
      <c r="U69" s="458" t="str">
        <f>VLOOKUP(CONCATENATE(B69,C69,D69,E69,F69,G69,H69,I69),項目一覧!B:AN,21,FALSE)</f>
        <v>9,2</v>
      </c>
      <c r="V69" s="459"/>
      <c r="W69" s="459"/>
      <c r="X69" s="450"/>
      <c r="Y69" s="460"/>
      <c r="Z69" s="461"/>
      <c r="AA69" s="462"/>
      <c r="AB69" s="451"/>
      <c r="AC69" s="451"/>
      <c r="AD69" s="451"/>
      <c r="AE69" s="451"/>
      <c r="AF69" s="451"/>
      <c r="AG69" s="451"/>
      <c r="AH69" s="451"/>
      <c r="AI69" s="451"/>
      <c r="AJ69" s="451"/>
      <c r="AK69" s="451"/>
      <c r="AL69" s="451"/>
      <c r="AM69" s="451"/>
      <c r="AN69" s="451"/>
      <c r="AO69" s="452"/>
      <c r="AQ69" s="273" t="s">
        <v>227</v>
      </c>
    </row>
    <row r="70" spans="1:43">
      <c r="A70" s="449">
        <f t="shared" si="1"/>
        <v>57</v>
      </c>
      <c r="B70" s="450" t="s">
        <v>1576</v>
      </c>
      <c r="C70" s="451"/>
      <c r="D70" s="451"/>
      <c r="E70" s="451"/>
      <c r="F70" s="451"/>
      <c r="G70" s="451"/>
      <c r="H70" s="451"/>
      <c r="I70" s="452"/>
      <c r="J70" s="213" t="str">
        <f>VLOOKUP(CONCATENATE(B70,C70,D70,E70,F70,G70,H70,I70),項目一覧!B:AN,10,FALSE)</f>
        <v>ACTUAL_NUM</v>
      </c>
      <c r="K70" s="453"/>
      <c r="L70" s="453"/>
      <c r="M70" s="453"/>
      <c r="N70" s="453"/>
      <c r="O70" s="453"/>
      <c r="P70" s="453"/>
      <c r="Q70" s="454" t="str">
        <f>VLOOKUP(CONCATENATE(B70,C70,D70,E70,F70,G70,H70,I70),項目一覧!B:AN,17,FALSE)</f>
        <v>NUMBER</v>
      </c>
      <c r="R70" s="455"/>
      <c r="S70" s="456"/>
      <c r="T70" s="457"/>
      <c r="U70" s="458" t="str">
        <f>VLOOKUP(CONCATENATE(B70,C70,D70,E70,F70,G70,H70,I70),項目一覧!B:AN,21,FALSE)</f>
        <v>11,6</v>
      </c>
      <c r="V70" s="459"/>
      <c r="W70" s="459"/>
      <c r="X70" s="450"/>
      <c r="Y70" s="460"/>
      <c r="Z70" s="461"/>
      <c r="AA70" s="462"/>
      <c r="AB70" s="451"/>
      <c r="AC70" s="451"/>
      <c r="AD70" s="451"/>
      <c r="AE70" s="451"/>
      <c r="AF70" s="451"/>
      <c r="AG70" s="451"/>
      <c r="AH70" s="451"/>
      <c r="AI70" s="451"/>
      <c r="AJ70" s="451"/>
      <c r="AK70" s="451"/>
      <c r="AL70" s="451"/>
      <c r="AM70" s="451"/>
      <c r="AN70" s="451"/>
      <c r="AO70" s="452"/>
      <c r="AQ70" s="273" t="s">
        <v>227</v>
      </c>
    </row>
    <row r="71" spans="1:43">
      <c r="A71" s="449">
        <f t="shared" si="1"/>
        <v>58</v>
      </c>
      <c r="B71" s="450" t="s">
        <v>2511</v>
      </c>
      <c r="C71" s="451"/>
      <c r="D71" s="451"/>
      <c r="E71" s="451" t="s">
        <v>2420</v>
      </c>
      <c r="F71" s="451"/>
      <c r="G71" s="451"/>
      <c r="H71" s="451"/>
      <c r="I71" s="452"/>
      <c r="J71" s="213" t="str">
        <f>VLOOKUP(CONCATENATE(B71,C71,D71,E71,F71,G71,H71,I71),項目一覧!B:AN,10,FALSE)</f>
        <v>PAPER_CD2</v>
      </c>
      <c r="K71" s="453"/>
      <c r="L71" s="453"/>
      <c r="M71" s="453"/>
      <c r="N71" s="453"/>
      <c r="O71" s="453"/>
      <c r="P71" s="453"/>
      <c r="Q71" s="454" t="str">
        <f>VLOOKUP(CONCATENATE(B71,C71,D71,E71,F71,G71,H71,I71),項目一覧!B:AN,17,FALSE)</f>
        <v>VARCHAR2</v>
      </c>
      <c r="R71" s="455"/>
      <c r="S71" s="456"/>
      <c r="T71" s="457"/>
      <c r="U71" s="458">
        <f>VLOOKUP(CONCATENATE(B71,C71,D71,E71,F71,G71,H71,I71),項目一覧!B:AN,21,FALSE)</f>
        <v>12</v>
      </c>
      <c r="V71" s="459"/>
      <c r="W71" s="459"/>
      <c r="X71" s="450"/>
      <c r="Y71" s="460"/>
      <c r="Z71" s="461"/>
      <c r="AA71" s="462"/>
      <c r="AB71" s="451"/>
      <c r="AC71" s="451"/>
      <c r="AD71" s="451"/>
      <c r="AE71" s="451"/>
      <c r="AF71" s="451"/>
      <c r="AG71" s="451"/>
      <c r="AH71" s="451"/>
      <c r="AI71" s="451"/>
      <c r="AJ71" s="451"/>
      <c r="AK71" s="451"/>
      <c r="AL71" s="451"/>
      <c r="AM71" s="451"/>
      <c r="AN71" s="451"/>
      <c r="AO71" s="452"/>
      <c r="AQ71" s="273" t="s">
        <v>227</v>
      </c>
    </row>
    <row r="72" spans="1:43">
      <c r="A72" s="449">
        <f t="shared" si="1"/>
        <v>59</v>
      </c>
      <c r="B72" s="450" t="s">
        <v>2513</v>
      </c>
      <c r="C72" s="451"/>
      <c r="D72" s="451"/>
      <c r="E72" s="451" t="s">
        <v>2420</v>
      </c>
      <c r="F72" s="451"/>
      <c r="G72" s="451"/>
      <c r="H72" s="451"/>
      <c r="I72" s="452"/>
      <c r="J72" s="213" t="str">
        <f>VLOOKUP(CONCATENATE(B72,C72,D72,E72,F72,G72,H72,I72),項目一覧!B:AN,10,FALSE)</f>
        <v>ROLL_COST2</v>
      </c>
      <c r="K72" s="453"/>
      <c r="L72" s="453"/>
      <c r="M72" s="453"/>
      <c r="N72" s="453"/>
      <c r="O72" s="453"/>
      <c r="P72" s="453"/>
      <c r="Q72" s="454" t="str">
        <f>VLOOKUP(CONCATENATE(B72,C72,D72,E72,F72,G72,H72,I72),項目一覧!B:AN,17,FALSE)</f>
        <v>NUMBER</v>
      </c>
      <c r="R72" s="455"/>
      <c r="S72" s="456"/>
      <c r="T72" s="457"/>
      <c r="U72" s="458" t="str">
        <f>VLOOKUP(CONCATENATE(B72,C72,D72,E72,F72,G72,H72,I72),項目一覧!B:AN,21,FALSE)</f>
        <v>9,2</v>
      </c>
      <c r="V72" s="459"/>
      <c r="W72" s="459"/>
      <c r="X72" s="450"/>
      <c r="Y72" s="460"/>
      <c r="Z72" s="461"/>
      <c r="AA72" s="462"/>
      <c r="AB72" s="451"/>
      <c r="AC72" s="451"/>
      <c r="AD72" s="451"/>
      <c r="AE72" s="451"/>
      <c r="AF72" s="451"/>
      <c r="AG72" s="451"/>
      <c r="AH72" s="451"/>
      <c r="AI72" s="451"/>
      <c r="AJ72" s="451"/>
      <c r="AK72" s="451"/>
      <c r="AL72" s="451"/>
      <c r="AM72" s="451"/>
      <c r="AN72" s="451"/>
      <c r="AO72" s="452"/>
      <c r="AQ72" s="273" t="s">
        <v>227</v>
      </c>
    </row>
    <row r="73" spans="1:43">
      <c r="A73" s="449">
        <f t="shared" si="1"/>
        <v>60</v>
      </c>
      <c r="B73" s="450" t="s">
        <v>2515</v>
      </c>
      <c r="C73" s="451"/>
      <c r="D73" s="451"/>
      <c r="E73" s="451" t="s">
        <v>2420</v>
      </c>
      <c r="F73" s="451"/>
      <c r="G73" s="451"/>
      <c r="H73" s="451"/>
      <c r="I73" s="452"/>
      <c r="J73" s="213" t="str">
        <f>VLOOKUP(CONCATENATE(B73,C73,D73,E73,F73,G73,H73,I73),項目一覧!B:AN,10,FALSE)</f>
        <v>ROLL_NUM2</v>
      </c>
      <c r="K73" s="453"/>
      <c r="L73" s="453"/>
      <c r="M73" s="453"/>
      <c r="N73" s="453"/>
      <c r="O73" s="453"/>
      <c r="P73" s="453"/>
      <c r="Q73" s="454" t="str">
        <f>VLOOKUP(CONCATENATE(B73,C73,D73,E73,F73,G73,H73,I73),項目一覧!B:AN,17,FALSE)</f>
        <v>NUMBER</v>
      </c>
      <c r="R73" s="455"/>
      <c r="S73" s="456"/>
      <c r="T73" s="457"/>
      <c r="U73" s="458" t="str">
        <f>VLOOKUP(CONCATENATE(B73,C73,D73,E73,F73,G73,H73,I73),項目一覧!B:AN,21,FALSE)</f>
        <v>9,2</v>
      </c>
      <c r="V73" s="459"/>
      <c r="W73" s="459"/>
      <c r="X73" s="450"/>
      <c r="Y73" s="460"/>
      <c r="Z73" s="461"/>
      <c r="AA73" s="462"/>
      <c r="AB73" s="451"/>
      <c r="AC73" s="451"/>
      <c r="AD73" s="451"/>
      <c r="AE73" s="451"/>
      <c r="AF73" s="451"/>
      <c r="AG73" s="451"/>
      <c r="AH73" s="451"/>
      <c r="AI73" s="451"/>
      <c r="AJ73" s="451"/>
      <c r="AK73" s="451"/>
      <c r="AL73" s="451"/>
      <c r="AM73" s="451"/>
      <c r="AN73" s="451"/>
      <c r="AO73" s="452"/>
      <c r="AQ73" s="273" t="s">
        <v>227</v>
      </c>
    </row>
    <row r="74" spans="1:43">
      <c r="A74" s="449">
        <f t="shared" si="1"/>
        <v>61</v>
      </c>
      <c r="B74" s="450" t="s">
        <v>222</v>
      </c>
      <c r="C74" s="451"/>
      <c r="D74" s="451"/>
      <c r="E74" s="451" t="s">
        <v>2420</v>
      </c>
      <c r="F74" s="451"/>
      <c r="G74" s="451"/>
      <c r="H74" s="451"/>
      <c r="I74" s="452"/>
      <c r="J74" s="213" t="str">
        <f>VLOOKUP(CONCATENATE(B74,C74,D74,E74,F74,G74,H74,I74),項目一覧!B:AN,10,FALSE)</f>
        <v>USE_NUM2</v>
      </c>
      <c r="K74" s="453"/>
      <c r="L74" s="453"/>
      <c r="M74" s="453"/>
      <c r="N74" s="453"/>
      <c r="O74" s="453"/>
      <c r="P74" s="453"/>
      <c r="Q74" s="454" t="str">
        <f>VLOOKUP(CONCATENATE(B74,C74,D74,E74,F74,G74,H74,I74),項目一覧!B:AN,17,FALSE)</f>
        <v>NUMBER</v>
      </c>
      <c r="R74" s="455"/>
      <c r="S74" s="456"/>
      <c r="T74" s="457"/>
      <c r="U74" s="458" t="str">
        <f>VLOOKUP(CONCATENATE(B74,C74,D74,E74,F74,G74,H74,I74),項目一覧!B:AN,21,FALSE)</f>
        <v>9,2</v>
      </c>
      <c r="V74" s="459"/>
      <c r="W74" s="459"/>
      <c r="X74" s="450"/>
      <c r="Y74" s="460"/>
      <c r="Z74" s="461"/>
      <c r="AA74" s="462"/>
      <c r="AB74" s="451"/>
      <c r="AC74" s="451"/>
      <c r="AD74" s="451"/>
      <c r="AE74" s="451"/>
      <c r="AF74" s="451"/>
      <c r="AG74" s="451"/>
      <c r="AH74" s="451"/>
      <c r="AI74" s="451"/>
      <c r="AJ74" s="451"/>
      <c r="AK74" s="451"/>
      <c r="AL74" s="451"/>
      <c r="AM74" s="451"/>
      <c r="AN74" s="451"/>
      <c r="AO74" s="452"/>
      <c r="AQ74" s="273" t="s">
        <v>227</v>
      </c>
    </row>
    <row r="75" spans="1:43">
      <c r="A75" s="449">
        <f t="shared" si="1"/>
        <v>62</v>
      </c>
      <c r="B75" s="450" t="s">
        <v>1576</v>
      </c>
      <c r="C75" s="451"/>
      <c r="D75" s="451"/>
      <c r="E75" s="451" t="s">
        <v>2420</v>
      </c>
      <c r="F75" s="451"/>
      <c r="G75" s="451"/>
      <c r="H75" s="451"/>
      <c r="I75" s="452"/>
      <c r="J75" s="213" t="str">
        <f>VLOOKUP(CONCATENATE(B75,C75,D75,E75,F75,G75,H75,I75),項目一覧!B:AN,10,FALSE)</f>
        <v>ACTUAL_NUM2</v>
      </c>
      <c r="K75" s="453"/>
      <c r="L75" s="453"/>
      <c r="M75" s="453"/>
      <c r="N75" s="453"/>
      <c r="O75" s="453"/>
      <c r="P75" s="453"/>
      <c r="Q75" s="454" t="str">
        <f>VLOOKUP(CONCATENATE(B75,C75,D75,E75,F75,G75,H75,I75),項目一覧!B:AN,17,FALSE)</f>
        <v>NUMBER</v>
      </c>
      <c r="R75" s="455"/>
      <c r="S75" s="456"/>
      <c r="T75" s="457"/>
      <c r="U75" s="458" t="str">
        <f>VLOOKUP(CONCATENATE(B75,C75,D75,E75,F75,G75,H75,I75),項目一覧!B:AN,21,FALSE)</f>
        <v>11,6</v>
      </c>
      <c r="V75" s="459"/>
      <c r="W75" s="459"/>
      <c r="X75" s="450"/>
      <c r="Y75" s="460"/>
      <c r="Z75" s="461"/>
      <c r="AA75" s="462"/>
      <c r="AB75" s="451"/>
      <c r="AC75" s="451"/>
      <c r="AD75" s="451"/>
      <c r="AE75" s="451"/>
      <c r="AF75" s="451"/>
      <c r="AG75" s="451"/>
      <c r="AH75" s="451"/>
      <c r="AI75" s="451"/>
      <c r="AJ75" s="451"/>
      <c r="AK75" s="451"/>
      <c r="AL75" s="451"/>
      <c r="AM75" s="451"/>
      <c r="AN75" s="451"/>
      <c r="AO75" s="452"/>
      <c r="AQ75" s="273" t="s">
        <v>227</v>
      </c>
    </row>
    <row r="76" spans="1:43">
      <c r="A76" s="449">
        <f t="shared" si="1"/>
        <v>63</v>
      </c>
      <c r="B76" s="450" t="s">
        <v>2511</v>
      </c>
      <c r="C76" s="451"/>
      <c r="D76" s="451"/>
      <c r="E76" s="451" t="s">
        <v>2408</v>
      </c>
      <c r="F76" s="451"/>
      <c r="G76" s="451"/>
      <c r="H76" s="451"/>
      <c r="I76" s="452"/>
      <c r="J76" s="213" t="str">
        <f>VLOOKUP(CONCATENATE(B76,C76,D76,E76,F76,G76,H76,I76),項目一覧!B:AN,10,FALSE)</f>
        <v>PAPER_CD3</v>
      </c>
      <c r="K76" s="453"/>
      <c r="L76" s="453"/>
      <c r="M76" s="453"/>
      <c r="N76" s="453"/>
      <c r="O76" s="453"/>
      <c r="P76" s="453"/>
      <c r="Q76" s="454" t="str">
        <f>VLOOKUP(CONCATENATE(B76,C76,D76,E76,F76,G76,H76,I76),項目一覧!B:AN,17,FALSE)</f>
        <v>VARCHAR2</v>
      </c>
      <c r="R76" s="455"/>
      <c r="S76" s="456"/>
      <c r="T76" s="457"/>
      <c r="U76" s="458">
        <f>VLOOKUP(CONCATENATE(B76,C76,D76,E76,F76,G76,H76,I76),項目一覧!B:AN,21,FALSE)</f>
        <v>12</v>
      </c>
      <c r="V76" s="459"/>
      <c r="W76" s="459"/>
      <c r="X76" s="450"/>
      <c r="Y76" s="460"/>
      <c r="Z76" s="461"/>
      <c r="AA76" s="462"/>
      <c r="AB76" s="451"/>
      <c r="AC76" s="451"/>
      <c r="AD76" s="451"/>
      <c r="AE76" s="451"/>
      <c r="AF76" s="451"/>
      <c r="AG76" s="451"/>
      <c r="AH76" s="451"/>
      <c r="AI76" s="451"/>
      <c r="AJ76" s="451"/>
      <c r="AK76" s="451"/>
      <c r="AL76" s="451"/>
      <c r="AM76" s="451"/>
      <c r="AN76" s="451"/>
      <c r="AO76" s="452"/>
      <c r="AQ76" s="273" t="s">
        <v>227</v>
      </c>
    </row>
    <row r="77" spans="1:43">
      <c r="A77" s="449">
        <f t="shared" si="1"/>
        <v>64</v>
      </c>
      <c r="B77" s="450" t="s">
        <v>2513</v>
      </c>
      <c r="C77" s="451"/>
      <c r="D77" s="451"/>
      <c r="E77" s="451" t="s">
        <v>2408</v>
      </c>
      <c r="F77" s="451"/>
      <c r="G77" s="451"/>
      <c r="H77" s="451"/>
      <c r="I77" s="452"/>
      <c r="J77" s="213" t="str">
        <f>VLOOKUP(CONCATENATE(B77,C77,D77,E77,F77,G77,H77,I77),項目一覧!B:AN,10,FALSE)</f>
        <v>ROLL_COST3</v>
      </c>
      <c r="K77" s="453"/>
      <c r="L77" s="453"/>
      <c r="M77" s="453"/>
      <c r="N77" s="453"/>
      <c r="O77" s="453"/>
      <c r="P77" s="453"/>
      <c r="Q77" s="454" t="str">
        <f>VLOOKUP(CONCATENATE(B77,C77,D77,E77,F77,G77,H77,I77),項目一覧!B:AN,17,FALSE)</f>
        <v>NUMBER</v>
      </c>
      <c r="R77" s="455"/>
      <c r="S77" s="456"/>
      <c r="T77" s="457"/>
      <c r="U77" s="458" t="str">
        <f>VLOOKUP(CONCATENATE(B77,C77,D77,E77,F77,G77,H77,I77),項目一覧!B:AN,21,FALSE)</f>
        <v>9,2</v>
      </c>
      <c r="V77" s="459"/>
      <c r="W77" s="459"/>
      <c r="X77" s="450"/>
      <c r="Y77" s="460"/>
      <c r="Z77" s="461"/>
      <c r="AA77" s="462"/>
      <c r="AB77" s="451"/>
      <c r="AC77" s="451"/>
      <c r="AD77" s="451"/>
      <c r="AE77" s="451"/>
      <c r="AF77" s="451"/>
      <c r="AG77" s="451"/>
      <c r="AH77" s="451"/>
      <c r="AI77" s="451"/>
      <c r="AJ77" s="451"/>
      <c r="AK77" s="451"/>
      <c r="AL77" s="451"/>
      <c r="AM77" s="451"/>
      <c r="AN77" s="451"/>
      <c r="AO77" s="452"/>
      <c r="AQ77" s="273" t="s">
        <v>227</v>
      </c>
    </row>
    <row r="78" spans="1:43">
      <c r="A78" s="449">
        <f t="shared" si="1"/>
        <v>65</v>
      </c>
      <c r="B78" s="450" t="s">
        <v>2515</v>
      </c>
      <c r="C78" s="451"/>
      <c r="D78" s="451"/>
      <c r="E78" s="451" t="s">
        <v>2408</v>
      </c>
      <c r="F78" s="451"/>
      <c r="G78" s="451"/>
      <c r="H78" s="451"/>
      <c r="I78" s="452"/>
      <c r="J78" s="213" t="str">
        <f>VLOOKUP(CONCATENATE(B78,C78,D78,E78,F78,G78,H78,I78),項目一覧!B:AN,10,FALSE)</f>
        <v>ROLL_NUM3</v>
      </c>
      <c r="K78" s="453"/>
      <c r="L78" s="453"/>
      <c r="M78" s="453"/>
      <c r="N78" s="453"/>
      <c r="O78" s="453"/>
      <c r="P78" s="453"/>
      <c r="Q78" s="454" t="str">
        <f>VLOOKUP(CONCATENATE(B78,C78,D78,E78,F78,G78,H78,I78),項目一覧!B:AN,17,FALSE)</f>
        <v>NUMBER</v>
      </c>
      <c r="R78" s="455"/>
      <c r="S78" s="456"/>
      <c r="T78" s="457"/>
      <c r="U78" s="458" t="str">
        <f>VLOOKUP(CONCATENATE(B78,C78,D78,E78,F78,G78,H78,I78),項目一覧!B:AN,21,FALSE)</f>
        <v>9,2</v>
      </c>
      <c r="V78" s="459"/>
      <c r="W78" s="459"/>
      <c r="X78" s="450"/>
      <c r="Y78" s="460"/>
      <c r="Z78" s="461"/>
      <c r="AA78" s="462"/>
      <c r="AB78" s="451"/>
      <c r="AC78" s="451"/>
      <c r="AD78" s="451"/>
      <c r="AE78" s="451"/>
      <c r="AF78" s="451"/>
      <c r="AG78" s="451"/>
      <c r="AH78" s="451"/>
      <c r="AI78" s="451"/>
      <c r="AJ78" s="451"/>
      <c r="AK78" s="451"/>
      <c r="AL78" s="451"/>
      <c r="AM78" s="451"/>
      <c r="AN78" s="451"/>
      <c r="AO78" s="452"/>
      <c r="AQ78" s="273" t="s">
        <v>227</v>
      </c>
    </row>
    <row r="79" spans="1:43">
      <c r="A79" s="449">
        <f t="shared" ref="A79:A101" si="3">ROW()-13</f>
        <v>66</v>
      </c>
      <c r="B79" s="450" t="s">
        <v>222</v>
      </c>
      <c r="C79" s="451"/>
      <c r="D79" s="451"/>
      <c r="E79" s="451" t="s">
        <v>2408</v>
      </c>
      <c r="F79" s="451"/>
      <c r="G79" s="451"/>
      <c r="H79" s="451"/>
      <c r="I79" s="452"/>
      <c r="J79" s="213" t="str">
        <f>VLOOKUP(CONCATENATE(B79,C79,D79,E79,F79,G79,H79,I79),項目一覧!B:AN,10,FALSE)</f>
        <v>USE_NUM3</v>
      </c>
      <c r="K79" s="453"/>
      <c r="L79" s="453"/>
      <c r="M79" s="453"/>
      <c r="N79" s="453"/>
      <c r="O79" s="453"/>
      <c r="P79" s="453"/>
      <c r="Q79" s="454" t="str">
        <f>VLOOKUP(CONCATENATE(B79,C79,D79,E79,F79,G79,H79,I79),項目一覧!B:AN,17,FALSE)</f>
        <v>NUMBER</v>
      </c>
      <c r="R79" s="455"/>
      <c r="S79" s="456"/>
      <c r="T79" s="457"/>
      <c r="U79" s="458" t="str">
        <f>VLOOKUP(CONCATENATE(B79,C79,D79,E79,F79,G79,H79,I79),項目一覧!B:AN,21,FALSE)</f>
        <v>9,2</v>
      </c>
      <c r="V79" s="459"/>
      <c r="W79" s="459"/>
      <c r="X79" s="450"/>
      <c r="Y79" s="460"/>
      <c r="Z79" s="461"/>
      <c r="AA79" s="462"/>
      <c r="AB79" s="451"/>
      <c r="AC79" s="451"/>
      <c r="AD79" s="451"/>
      <c r="AE79" s="451"/>
      <c r="AF79" s="451"/>
      <c r="AG79" s="451"/>
      <c r="AH79" s="451"/>
      <c r="AI79" s="451"/>
      <c r="AJ79" s="451"/>
      <c r="AK79" s="451"/>
      <c r="AL79" s="451"/>
      <c r="AM79" s="451"/>
      <c r="AN79" s="451"/>
      <c r="AO79" s="452"/>
      <c r="AQ79" s="273" t="s">
        <v>227</v>
      </c>
    </row>
    <row r="80" spans="1:43">
      <c r="A80" s="449">
        <f t="shared" si="3"/>
        <v>67</v>
      </c>
      <c r="B80" s="450" t="s">
        <v>1576</v>
      </c>
      <c r="C80" s="451"/>
      <c r="D80" s="451"/>
      <c r="E80" s="451" t="s">
        <v>2408</v>
      </c>
      <c r="F80" s="451"/>
      <c r="G80" s="451"/>
      <c r="H80" s="451"/>
      <c r="I80" s="452"/>
      <c r="J80" s="213" t="str">
        <f>VLOOKUP(CONCATENATE(B80,C80,D80,E80,F80,G80,H80,I80),項目一覧!B:AN,10,FALSE)</f>
        <v>ACTUAL_NUM3</v>
      </c>
      <c r="K80" s="453"/>
      <c r="L80" s="453"/>
      <c r="M80" s="453"/>
      <c r="N80" s="453"/>
      <c r="O80" s="453"/>
      <c r="P80" s="453"/>
      <c r="Q80" s="454" t="str">
        <f>VLOOKUP(CONCATENATE(B80,C80,D80,E80,F80,G80,H80,I80),項目一覧!B:AN,17,FALSE)</f>
        <v>NUMBER</v>
      </c>
      <c r="R80" s="455"/>
      <c r="S80" s="456"/>
      <c r="T80" s="457"/>
      <c r="U80" s="458" t="str">
        <f>VLOOKUP(CONCATENATE(B80,C80,D80,E80,F80,G80,H80,I80),項目一覧!B:AN,21,FALSE)</f>
        <v>11,6</v>
      </c>
      <c r="V80" s="459"/>
      <c r="W80" s="459"/>
      <c r="X80" s="450"/>
      <c r="Y80" s="460"/>
      <c r="Z80" s="461"/>
      <c r="AA80" s="462"/>
      <c r="AB80" s="451"/>
      <c r="AC80" s="451"/>
      <c r="AD80" s="451"/>
      <c r="AE80" s="451"/>
      <c r="AF80" s="451"/>
      <c r="AG80" s="451"/>
      <c r="AH80" s="451"/>
      <c r="AI80" s="451"/>
      <c r="AJ80" s="451"/>
      <c r="AK80" s="451"/>
      <c r="AL80" s="451"/>
      <c r="AM80" s="451"/>
      <c r="AN80" s="451"/>
      <c r="AO80" s="452"/>
      <c r="AQ80" s="273" t="s">
        <v>227</v>
      </c>
    </row>
    <row r="81" spans="1:43">
      <c r="A81" s="449">
        <f t="shared" si="3"/>
        <v>68</v>
      </c>
      <c r="B81" s="450" t="s">
        <v>2511</v>
      </c>
      <c r="C81" s="451"/>
      <c r="D81" s="451"/>
      <c r="E81" s="451" t="s">
        <v>2409</v>
      </c>
      <c r="F81" s="451"/>
      <c r="G81" s="451"/>
      <c r="H81" s="451"/>
      <c r="I81" s="452"/>
      <c r="J81" s="213" t="str">
        <f>VLOOKUP(CONCATENATE(B81,C81,D81,E81,F81,G81,H81,I81),項目一覧!B:AN,10,FALSE)</f>
        <v>PAPER_CD4</v>
      </c>
      <c r="K81" s="453"/>
      <c r="L81" s="453"/>
      <c r="M81" s="453"/>
      <c r="N81" s="453"/>
      <c r="O81" s="453"/>
      <c r="P81" s="453"/>
      <c r="Q81" s="454" t="str">
        <f>VLOOKUP(CONCATENATE(B81,C81,D81,E81,F81,G81,H81,I81),項目一覧!B:AN,17,FALSE)</f>
        <v>VARCHAR2</v>
      </c>
      <c r="R81" s="455"/>
      <c r="S81" s="456"/>
      <c r="T81" s="457"/>
      <c r="U81" s="458">
        <f>VLOOKUP(CONCATENATE(B81,C81,D81,E81,F81,G81,H81,I81),項目一覧!B:AN,21,FALSE)</f>
        <v>12</v>
      </c>
      <c r="V81" s="459"/>
      <c r="W81" s="459"/>
      <c r="X81" s="450"/>
      <c r="Y81" s="460"/>
      <c r="Z81" s="461"/>
      <c r="AA81" s="462"/>
      <c r="AB81" s="451"/>
      <c r="AC81" s="451"/>
      <c r="AD81" s="451"/>
      <c r="AE81" s="451"/>
      <c r="AF81" s="451"/>
      <c r="AG81" s="451"/>
      <c r="AH81" s="451"/>
      <c r="AI81" s="451"/>
      <c r="AJ81" s="451"/>
      <c r="AK81" s="451"/>
      <c r="AL81" s="451"/>
      <c r="AM81" s="451"/>
      <c r="AN81" s="451"/>
      <c r="AO81" s="452"/>
      <c r="AQ81" s="273" t="s">
        <v>227</v>
      </c>
    </row>
    <row r="82" spans="1:43">
      <c r="A82" s="449">
        <f t="shared" si="3"/>
        <v>69</v>
      </c>
      <c r="B82" s="450" t="s">
        <v>2513</v>
      </c>
      <c r="C82" s="451"/>
      <c r="D82" s="451"/>
      <c r="E82" s="451" t="s">
        <v>2409</v>
      </c>
      <c r="F82" s="451"/>
      <c r="G82" s="451"/>
      <c r="H82" s="451"/>
      <c r="I82" s="452"/>
      <c r="J82" s="213" t="str">
        <f>VLOOKUP(CONCATENATE(B82,C82,D82,E82,F82,G82,H82,I82),項目一覧!B:AN,10,FALSE)</f>
        <v>ROLL_COST4</v>
      </c>
      <c r="K82" s="453"/>
      <c r="L82" s="453"/>
      <c r="M82" s="453"/>
      <c r="N82" s="453"/>
      <c r="O82" s="453"/>
      <c r="P82" s="453"/>
      <c r="Q82" s="454" t="str">
        <f>VLOOKUP(CONCATENATE(B82,C82,D82,E82,F82,G82,H82,I82),項目一覧!B:AN,17,FALSE)</f>
        <v>NUMBER</v>
      </c>
      <c r="R82" s="455"/>
      <c r="S82" s="456"/>
      <c r="T82" s="457"/>
      <c r="U82" s="458" t="str">
        <f>VLOOKUP(CONCATENATE(B82,C82,D82,E82,F82,G82,H82,I82),項目一覧!B:AN,21,FALSE)</f>
        <v>9,2</v>
      </c>
      <c r="V82" s="459"/>
      <c r="W82" s="459"/>
      <c r="X82" s="450"/>
      <c r="Y82" s="460"/>
      <c r="Z82" s="461"/>
      <c r="AA82" s="462"/>
      <c r="AB82" s="451"/>
      <c r="AC82" s="451"/>
      <c r="AD82" s="451"/>
      <c r="AE82" s="451"/>
      <c r="AF82" s="451"/>
      <c r="AG82" s="451"/>
      <c r="AH82" s="451"/>
      <c r="AI82" s="451"/>
      <c r="AJ82" s="451"/>
      <c r="AK82" s="451"/>
      <c r="AL82" s="451"/>
      <c r="AM82" s="451"/>
      <c r="AN82" s="451"/>
      <c r="AO82" s="452"/>
      <c r="AQ82" s="273" t="s">
        <v>227</v>
      </c>
    </row>
    <row r="83" spans="1:43">
      <c r="A83" s="449">
        <f t="shared" si="3"/>
        <v>70</v>
      </c>
      <c r="B83" s="450" t="s">
        <v>2515</v>
      </c>
      <c r="C83" s="451"/>
      <c r="D83" s="451"/>
      <c r="E83" s="451" t="s">
        <v>2409</v>
      </c>
      <c r="F83" s="451"/>
      <c r="G83" s="451"/>
      <c r="H83" s="451"/>
      <c r="I83" s="452"/>
      <c r="J83" s="213" t="str">
        <f>VLOOKUP(CONCATENATE(B83,C83,D83,E83,F83,G83,H83,I83),項目一覧!B:AN,10,FALSE)</f>
        <v>ROLL_NUM4</v>
      </c>
      <c r="K83" s="453"/>
      <c r="L83" s="453"/>
      <c r="M83" s="453"/>
      <c r="N83" s="453"/>
      <c r="O83" s="453"/>
      <c r="P83" s="453"/>
      <c r="Q83" s="454" t="str">
        <f>VLOOKUP(CONCATENATE(B83,C83,D83,E83,F83,G83,H83,I83),項目一覧!B:AN,17,FALSE)</f>
        <v>NUMBER</v>
      </c>
      <c r="R83" s="455"/>
      <c r="S83" s="456"/>
      <c r="T83" s="457"/>
      <c r="U83" s="458" t="str">
        <f>VLOOKUP(CONCATENATE(B83,C83,D83,E83,F83,G83,H83,I83),項目一覧!B:AN,21,FALSE)</f>
        <v>9,2</v>
      </c>
      <c r="V83" s="459"/>
      <c r="W83" s="459"/>
      <c r="X83" s="450"/>
      <c r="Y83" s="460"/>
      <c r="Z83" s="461"/>
      <c r="AA83" s="462"/>
      <c r="AB83" s="451"/>
      <c r="AC83" s="451"/>
      <c r="AD83" s="451"/>
      <c r="AE83" s="451"/>
      <c r="AF83" s="451"/>
      <c r="AG83" s="451"/>
      <c r="AH83" s="451"/>
      <c r="AI83" s="451"/>
      <c r="AJ83" s="451"/>
      <c r="AK83" s="451"/>
      <c r="AL83" s="451"/>
      <c r="AM83" s="451"/>
      <c r="AN83" s="451"/>
      <c r="AO83" s="452"/>
      <c r="AQ83" s="273" t="s">
        <v>227</v>
      </c>
    </row>
    <row r="84" spans="1:43">
      <c r="A84" s="449">
        <f t="shared" si="3"/>
        <v>71</v>
      </c>
      <c r="B84" s="450" t="s">
        <v>222</v>
      </c>
      <c r="C84" s="451"/>
      <c r="D84" s="451"/>
      <c r="E84" s="451" t="s">
        <v>2409</v>
      </c>
      <c r="F84" s="451"/>
      <c r="G84" s="451"/>
      <c r="H84" s="451"/>
      <c r="I84" s="452"/>
      <c r="J84" s="213" t="str">
        <f>VLOOKUP(CONCATENATE(B84,C84,D84,E84,F84,G84,H84,I84),項目一覧!B:AN,10,FALSE)</f>
        <v>USE_NUM4</v>
      </c>
      <c r="K84" s="453"/>
      <c r="L84" s="453"/>
      <c r="M84" s="453"/>
      <c r="N84" s="453"/>
      <c r="O84" s="453"/>
      <c r="P84" s="453"/>
      <c r="Q84" s="454" t="str">
        <f>VLOOKUP(CONCATENATE(B84,C84,D84,E84,F84,G84,H84,I84),項目一覧!B:AN,17,FALSE)</f>
        <v>NUMBER</v>
      </c>
      <c r="R84" s="455"/>
      <c r="S84" s="456"/>
      <c r="T84" s="457"/>
      <c r="U84" s="458" t="str">
        <f>VLOOKUP(CONCATENATE(B84,C84,D84,E84,F84,G84,H84,I84),項目一覧!B:AN,21,FALSE)</f>
        <v>9,2</v>
      </c>
      <c r="V84" s="459"/>
      <c r="W84" s="459"/>
      <c r="X84" s="450"/>
      <c r="Y84" s="460"/>
      <c r="Z84" s="461"/>
      <c r="AA84" s="462"/>
      <c r="AB84" s="451"/>
      <c r="AC84" s="451"/>
      <c r="AD84" s="451"/>
      <c r="AE84" s="451"/>
      <c r="AF84" s="451"/>
      <c r="AG84" s="451"/>
      <c r="AH84" s="451"/>
      <c r="AI84" s="451"/>
      <c r="AJ84" s="451"/>
      <c r="AK84" s="451"/>
      <c r="AL84" s="451"/>
      <c r="AM84" s="451"/>
      <c r="AN84" s="451"/>
      <c r="AO84" s="452"/>
      <c r="AQ84" s="273" t="s">
        <v>227</v>
      </c>
    </row>
    <row r="85" spans="1:43">
      <c r="A85" s="449">
        <f t="shared" si="3"/>
        <v>72</v>
      </c>
      <c r="B85" s="450" t="s">
        <v>1576</v>
      </c>
      <c r="C85" s="451"/>
      <c r="D85" s="451"/>
      <c r="E85" s="451" t="s">
        <v>2409</v>
      </c>
      <c r="F85" s="451"/>
      <c r="G85" s="451"/>
      <c r="H85" s="451"/>
      <c r="I85" s="452"/>
      <c r="J85" s="213" t="str">
        <f>VLOOKUP(CONCATENATE(B85,C85,D85,E85,F85,G85,H85,I85),項目一覧!B:AN,10,FALSE)</f>
        <v>ACTUAL_NUM4</v>
      </c>
      <c r="K85" s="453"/>
      <c r="L85" s="453"/>
      <c r="M85" s="453"/>
      <c r="N85" s="453"/>
      <c r="O85" s="453"/>
      <c r="P85" s="453"/>
      <c r="Q85" s="454" t="str">
        <f>VLOOKUP(CONCATENATE(B85,C85,D85,E85,F85,G85,H85,I85),項目一覧!B:AN,17,FALSE)</f>
        <v>NUMBER</v>
      </c>
      <c r="R85" s="455"/>
      <c r="S85" s="456"/>
      <c r="T85" s="457"/>
      <c r="U85" s="458" t="str">
        <f>VLOOKUP(CONCATENATE(B85,C85,D85,E85,F85,G85,H85,I85),項目一覧!B:AN,21,FALSE)</f>
        <v>11,6</v>
      </c>
      <c r="V85" s="459"/>
      <c r="W85" s="459"/>
      <c r="X85" s="450"/>
      <c r="Y85" s="460"/>
      <c r="Z85" s="461"/>
      <c r="AA85" s="462"/>
      <c r="AB85" s="451"/>
      <c r="AC85" s="451"/>
      <c r="AD85" s="451"/>
      <c r="AE85" s="451"/>
      <c r="AF85" s="451"/>
      <c r="AG85" s="451"/>
      <c r="AH85" s="451"/>
      <c r="AI85" s="451"/>
      <c r="AJ85" s="451"/>
      <c r="AK85" s="451"/>
      <c r="AL85" s="451"/>
      <c r="AM85" s="451"/>
      <c r="AN85" s="451"/>
      <c r="AO85" s="452"/>
      <c r="AQ85" s="273" t="s">
        <v>227</v>
      </c>
    </row>
    <row r="86" spans="1:43">
      <c r="A86" s="449">
        <f t="shared" si="3"/>
        <v>73</v>
      </c>
      <c r="B86" s="450" t="s">
        <v>2511</v>
      </c>
      <c r="C86" s="451"/>
      <c r="D86" s="451"/>
      <c r="E86" s="451" t="s">
        <v>228</v>
      </c>
      <c r="F86" s="451"/>
      <c r="G86" s="451"/>
      <c r="H86" s="451"/>
      <c r="I86" s="452"/>
      <c r="J86" s="213" t="str">
        <f>VLOOKUP(CONCATENATE(B86,C86,D86,E86,F86,G86,H86,I86),項目一覧!B:AN,10,FALSE)</f>
        <v>PAPER_CD5</v>
      </c>
      <c r="K86" s="453"/>
      <c r="L86" s="453"/>
      <c r="M86" s="453"/>
      <c r="N86" s="453"/>
      <c r="O86" s="453"/>
      <c r="P86" s="453"/>
      <c r="Q86" s="454" t="str">
        <f>VLOOKUP(CONCATENATE(B86,C86,D86,E86,F86,G86,H86,I86),項目一覧!B:AN,17,FALSE)</f>
        <v>VARCHAR2</v>
      </c>
      <c r="R86" s="455"/>
      <c r="S86" s="456"/>
      <c r="T86" s="457"/>
      <c r="U86" s="458">
        <f>VLOOKUP(CONCATENATE(B86,C86,D86,E86,F86,G86,H86,I86),項目一覧!B:AN,21,FALSE)</f>
        <v>12</v>
      </c>
      <c r="V86" s="459"/>
      <c r="W86" s="459"/>
      <c r="X86" s="450"/>
      <c r="Y86" s="460"/>
      <c r="Z86" s="461"/>
      <c r="AA86" s="462"/>
      <c r="AB86" s="451"/>
      <c r="AC86" s="451"/>
      <c r="AD86" s="451"/>
      <c r="AE86" s="451"/>
      <c r="AF86" s="451"/>
      <c r="AG86" s="451"/>
      <c r="AH86" s="451"/>
      <c r="AI86" s="451"/>
      <c r="AJ86" s="451"/>
      <c r="AK86" s="451"/>
      <c r="AL86" s="451"/>
      <c r="AM86" s="451"/>
      <c r="AN86" s="451"/>
      <c r="AO86" s="452"/>
      <c r="AQ86" s="273" t="s">
        <v>227</v>
      </c>
    </row>
    <row r="87" spans="1:43">
      <c r="A87" s="449">
        <f t="shared" si="3"/>
        <v>74</v>
      </c>
      <c r="B87" s="450" t="s">
        <v>2513</v>
      </c>
      <c r="C87" s="451"/>
      <c r="D87" s="451"/>
      <c r="E87" s="451" t="s">
        <v>228</v>
      </c>
      <c r="F87" s="451"/>
      <c r="G87" s="451"/>
      <c r="H87" s="451"/>
      <c r="I87" s="452"/>
      <c r="J87" s="213" t="str">
        <f>VLOOKUP(CONCATENATE(B87,C87,D87,E87,F87,G87,H87,I87),項目一覧!B:AN,10,FALSE)</f>
        <v>ROLL_COST5</v>
      </c>
      <c r="K87" s="453"/>
      <c r="L87" s="453"/>
      <c r="M87" s="453"/>
      <c r="N87" s="453"/>
      <c r="O87" s="453"/>
      <c r="P87" s="453"/>
      <c r="Q87" s="454" t="str">
        <f>VLOOKUP(CONCATENATE(B87,C87,D87,E87,F87,G87,H87,I87),項目一覧!B:AN,17,FALSE)</f>
        <v>NUMBER</v>
      </c>
      <c r="R87" s="455"/>
      <c r="S87" s="456"/>
      <c r="T87" s="457"/>
      <c r="U87" s="458" t="str">
        <f>VLOOKUP(CONCATENATE(B87,C87,D87,E87,F87,G87,H87,I87),項目一覧!B:AN,21,FALSE)</f>
        <v>9,2</v>
      </c>
      <c r="V87" s="459"/>
      <c r="W87" s="459"/>
      <c r="X87" s="450"/>
      <c r="Y87" s="460"/>
      <c r="Z87" s="461"/>
      <c r="AA87" s="462"/>
      <c r="AB87" s="451"/>
      <c r="AC87" s="451"/>
      <c r="AD87" s="451"/>
      <c r="AE87" s="451"/>
      <c r="AF87" s="451"/>
      <c r="AG87" s="451"/>
      <c r="AH87" s="451"/>
      <c r="AI87" s="451"/>
      <c r="AJ87" s="451"/>
      <c r="AK87" s="451"/>
      <c r="AL87" s="451"/>
      <c r="AM87" s="451"/>
      <c r="AN87" s="451"/>
      <c r="AO87" s="452"/>
      <c r="AQ87" s="273" t="s">
        <v>227</v>
      </c>
    </row>
    <row r="88" spans="1:43">
      <c r="A88" s="449">
        <f t="shared" si="3"/>
        <v>75</v>
      </c>
      <c r="B88" s="450" t="s">
        <v>2515</v>
      </c>
      <c r="C88" s="451"/>
      <c r="D88" s="451"/>
      <c r="E88" s="451" t="s">
        <v>228</v>
      </c>
      <c r="F88" s="451"/>
      <c r="G88" s="451"/>
      <c r="H88" s="451"/>
      <c r="I88" s="452"/>
      <c r="J88" s="213" t="str">
        <f>VLOOKUP(CONCATENATE(B88,C88,D88,E88,F88,G88,H88,I88),項目一覧!B:AN,10,FALSE)</f>
        <v>ROLL_NUM5</v>
      </c>
      <c r="K88" s="453"/>
      <c r="L88" s="453"/>
      <c r="M88" s="453"/>
      <c r="N88" s="453"/>
      <c r="O88" s="453"/>
      <c r="P88" s="453"/>
      <c r="Q88" s="454" t="str">
        <f>VLOOKUP(CONCATENATE(B88,C88,D88,E88,F88,G88,H88,I88),項目一覧!B:AN,17,FALSE)</f>
        <v>NUMBER</v>
      </c>
      <c r="R88" s="455"/>
      <c r="S88" s="456"/>
      <c r="T88" s="457"/>
      <c r="U88" s="458" t="str">
        <f>VLOOKUP(CONCATENATE(B88,C88,D88,E88,F88,G88,H88,I88),項目一覧!B:AN,21,FALSE)</f>
        <v>9,2</v>
      </c>
      <c r="V88" s="459"/>
      <c r="W88" s="459"/>
      <c r="X88" s="450"/>
      <c r="Y88" s="460"/>
      <c r="Z88" s="461"/>
      <c r="AA88" s="462"/>
      <c r="AB88" s="451"/>
      <c r="AC88" s="451"/>
      <c r="AD88" s="451"/>
      <c r="AE88" s="451"/>
      <c r="AF88" s="451"/>
      <c r="AG88" s="451"/>
      <c r="AH88" s="451"/>
      <c r="AI88" s="451"/>
      <c r="AJ88" s="451"/>
      <c r="AK88" s="451"/>
      <c r="AL88" s="451"/>
      <c r="AM88" s="451"/>
      <c r="AN88" s="451"/>
      <c r="AO88" s="452"/>
      <c r="AQ88" s="273" t="s">
        <v>227</v>
      </c>
    </row>
    <row r="89" spans="1:43">
      <c r="A89" s="449">
        <f t="shared" si="3"/>
        <v>76</v>
      </c>
      <c r="B89" s="450" t="s">
        <v>222</v>
      </c>
      <c r="C89" s="451"/>
      <c r="D89" s="451"/>
      <c r="E89" s="451" t="s">
        <v>228</v>
      </c>
      <c r="F89" s="451"/>
      <c r="G89" s="451"/>
      <c r="H89" s="451"/>
      <c r="I89" s="452"/>
      <c r="J89" s="213" t="str">
        <f>VLOOKUP(CONCATENATE(B89,C89,D89,E89,F89,G89,H89,I89),項目一覧!B:AN,10,FALSE)</f>
        <v>USE_NUM5</v>
      </c>
      <c r="K89" s="453"/>
      <c r="L89" s="453"/>
      <c r="M89" s="453"/>
      <c r="N89" s="453"/>
      <c r="O89" s="453"/>
      <c r="P89" s="453"/>
      <c r="Q89" s="454" t="str">
        <f>VLOOKUP(CONCATENATE(B89,C89,D89,E89,F89,G89,H89,I89),項目一覧!B:AN,17,FALSE)</f>
        <v>NUMBER</v>
      </c>
      <c r="R89" s="455"/>
      <c r="S89" s="456"/>
      <c r="T89" s="457"/>
      <c r="U89" s="458" t="str">
        <f>VLOOKUP(CONCATENATE(B89,C89,D89,E89,F89,G89,H89,I89),項目一覧!B:AN,21,FALSE)</f>
        <v>9,2</v>
      </c>
      <c r="V89" s="459"/>
      <c r="W89" s="459"/>
      <c r="X89" s="450"/>
      <c r="Y89" s="460"/>
      <c r="Z89" s="461"/>
      <c r="AA89" s="462"/>
      <c r="AB89" s="451"/>
      <c r="AC89" s="451"/>
      <c r="AD89" s="451"/>
      <c r="AE89" s="451"/>
      <c r="AF89" s="451"/>
      <c r="AG89" s="451"/>
      <c r="AH89" s="451"/>
      <c r="AI89" s="451"/>
      <c r="AJ89" s="451"/>
      <c r="AK89" s="451"/>
      <c r="AL89" s="451"/>
      <c r="AM89" s="451"/>
      <c r="AN89" s="451"/>
      <c r="AO89" s="452"/>
      <c r="AQ89" s="273" t="s">
        <v>227</v>
      </c>
    </row>
    <row r="90" spans="1:43">
      <c r="A90" s="449">
        <f t="shared" si="3"/>
        <v>77</v>
      </c>
      <c r="B90" s="450" t="s">
        <v>1576</v>
      </c>
      <c r="C90" s="451"/>
      <c r="D90" s="451"/>
      <c r="E90" s="451" t="s">
        <v>228</v>
      </c>
      <c r="F90" s="451"/>
      <c r="G90" s="451"/>
      <c r="H90" s="451"/>
      <c r="I90" s="452"/>
      <c r="J90" s="213" t="str">
        <f>VLOOKUP(CONCATENATE(B90,C90,D90,E90,F90,G90,H90,I90),項目一覧!B:AN,10,FALSE)</f>
        <v>ACTUAL_NUM5</v>
      </c>
      <c r="K90" s="453"/>
      <c r="L90" s="453"/>
      <c r="M90" s="453"/>
      <c r="N90" s="453"/>
      <c r="O90" s="453"/>
      <c r="P90" s="453"/>
      <c r="Q90" s="454" t="str">
        <f>VLOOKUP(CONCATENATE(B90,C90,D90,E90,F90,G90,H90,I90),項目一覧!B:AN,17,FALSE)</f>
        <v>NUMBER</v>
      </c>
      <c r="R90" s="455"/>
      <c r="S90" s="456"/>
      <c r="T90" s="457"/>
      <c r="U90" s="458" t="str">
        <f>VLOOKUP(CONCATENATE(B90,C90,D90,E90,F90,G90,H90,I90),項目一覧!B:AN,21,FALSE)</f>
        <v>11,6</v>
      </c>
      <c r="V90" s="459"/>
      <c r="W90" s="459"/>
      <c r="X90" s="450"/>
      <c r="Y90" s="460"/>
      <c r="Z90" s="461"/>
      <c r="AA90" s="462"/>
      <c r="AB90" s="451"/>
      <c r="AC90" s="451"/>
      <c r="AD90" s="451"/>
      <c r="AE90" s="451"/>
      <c r="AF90" s="451"/>
      <c r="AG90" s="451"/>
      <c r="AH90" s="451"/>
      <c r="AI90" s="451"/>
      <c r="AJ90" s="451"/>
      <c r="AK90" s="451"/>
      <c r="AL90" s="451"/>
      <c r="AM90" s="451"/>
      <c r="AN90" s="451"/>
      <c r="AO90" s="452"/>
      <c r="AQ90" s="273" t="s">
        <v>227</v>
      </c>
    </row>
    <row r="91" spans="1:43">
      <c r="A91" s="449">
        <f t="shared" si="3"/>
        <v>78</v>
      </c>
      <c r="B91" s="450" t="s">
        <v>2518</v>
      </c>
      <c r="C91" s="451"/>
      <c r="D91" s="451"/>
      <c r="E91" s="451"/>
      <c r="F91" s="451"/>
      <c r="G91" s="451"/>
      <c r="H91" s="451"/>
      <c r="I91" s="452"/>
      <c r="J91" s="213" t="str">
        <f>VLOOKUP(CONCATENATE(B91,C91,D91,E91,F91,G91,H91,I91),項目一覧!B:AN,10,FALSE)</f>
        <v>SPECIFY_ROLL</v>
      </c>
      <c r="K91" s="453"/>
      <c r="L91" s="453"/>
      <c r="M91" s="453"/>
      <c r="N91" s="453"/>
      <c r="O91" s="453"/>
      <c r="P91" s="453"/>
      <c r="Q91" s="454" t="str">
        <f>VLOOKUP(CONCATENATE(B91,C91,D91,E91,F91,G91,H91,I91),項目一覧!B:AN,17,FALSE)</f>
        <v>NUMBER</v>
      </c>
      <c r="R91" s="455"/>
      <c r="S91" s="456"/>
      <c r="T91" s="457"/>
      <c r="U91" s="458">
        <f>VLOOKUP(CONCATENATE(B91,C91,D91,E91,F91,G91,H91,I91),項目一覧!B:AN,21,FALSE)</f>
        <v>9</v>
      </c>
      <c r="V91" s="459"/>
      <c r="W91" s="459"/>
      <c r="X91" s="450"/>
      <c r="Y91" s="460"/>
      <c r="Z91" s="461"/>
      <c r="AA91" s="462"/>
      <c r="AB91" s="451"/>
      <c r="AC91" s="451"/>
      <c r="AD91" s="451"/>
      <c r="AE91" s="451"/>
      <c r="AF91" s="451"/>
      <c r="AG91" s="451"/>
      <c r="AH91" s="451"/>
      <c r="AI91" s="451"/>
      <c r="AJ91" s="451"/>
      <c r="AK91" s="451"/>
      <c r="AL91" s="451"/>
      <c r="AM91" s="451"/>
      <c r="AN91" s="451"/>
      <c r="AO91" s="452"/>
      <c r="AQ91" s="273" t="s">
        <v>227</v>
      </c>
    </row>
    <row r="92" spans="1:43">
      <c r="A92" s="449">
        <f t="shared" si="3"/>
        <v>79</v>
      </c>
      <c r="B92" s="450" t="s">
        <v>1567</v>
      </c>
      <c r="C92" s="451"/>
      <c r="D92" s="451"/>
      <c r="E92" s="451"/>
      <c r="F92" s="451"/>
      <c r="G92" s="451"/>
      <c r="H92" s="451"/>
      <c r="I92" s="452"/>
      <c r="J92" s="213" t="str">
        <f>VLOOKUP(CONCATENATE(B92,C92,D92,E92,F92,G92,H92,I92),項目一覧!B:AN,10,FALSE)</f>
        <v>REMAINDER_NUM</v>
      </c>
      <c r="K92" s="453"/>
      <c r="L92" s="453"/>
      <c r="M92" s="453"/>
      <c r="N92" s="453"/>
      <c r="O92" s="453"/>
      <c r="P92" s="453"/>
      <c r="Q92" s="454" t="str">
        <f>VLOOKUP(CONCATENATE(B92,C92,D92,E92,F92,G92,H92,I92),項目一覧!B:AN,17,FALSE)</f>
        <v>NUMBER</v>
      </c>
      <c r="R92" s="455"/>
      <c r="S92" s="456"/>
      <c r="T92" s="457"/>
      <c r="U92" s="458" t="str">
        <f>VLOOKUP(CONCATENATE(B92,C92,D92,E92,F92,G92,H92,I92),項目一覧!B:AN,21,FALSE)</f>
        <v>7,2</v>
      </c>
      <c r="V92" s="459"/>
      <c r="W92" s="459"/>
      <c r="X92" s="450"/>
      <c r="Y92" s="460"/>
      <c r="Z92" s="461"/>
      <c r="AA92" s="462"/>
      <c r="AB92" s="451"/>
      <c r="AC92" s="451"/>
      <c r="AD92" s="451"/>
      <c r="AE92" s="451"/>
      <c r="AF92" s="451"/>
      <c r="AG92" s="451"/>
      <c r="AH92" s="451"/>
      <c r="AI92" s="451"/>
      <c r="AJ92" s="451"/>
      <c r="AK92" s="451"/>
      <c r="AL92" s="451"/>
      <c r="AM92" s="451"/>
      <c r="AN92" s="451"/>
      <c r="AO92" s="452"/>
      <c r="AQ92" s="273" t="s">
        <v>227</v>
      </c>
    </row>
    <row r="93" spans="1:43">
      <c r="A93" s="449">
        <f t="shared" si="3"/>
        <v>80</v>
      </c>
      <c r="B93" s="450" t="s">
        <v>221</v>
      </c>
      <c r="C93" s="451"/>
      <c r="D93" s="451"/>
      <c r="E93" s="451"/>
      <c r="F93" s="451"/>
      <c r="G93" s="451"/>
      <c r="H93" s="451"/>
      <c r="I93" s="452"/>
      <c r="J93" s="213" t="str">
        <f>VLOOKUP(CONCATENATE(B93,C93,D93,E93,F93,G93,H93,I93),項目一覧!B:AN,10,FALSE)</f>
        <v>TAKES_NUM</v>
      </c>
      <c r="K93" s="453"/>
      <c r="L93" s="453"/>
      <c r="M93" s="453"/>
      <c r="N93" s="453"/>
      <c r="O93" s="453"/>
      <c r="P93" s="453"/>
      <c r="Q93" s="454" t="str">
        <f>VLOOKUP(CONCATENATE(B93,C93,D93,E93,F93,G93,H93,I93),項目一覧!B:AN,17,FALSE)</f>
        <v>NUMBER</v>
      </c>
      <c r="R93" s="455"/>
      <c r="S93" s="456"/>
      <c r="T93" s="457"/>
      <c r="U93" s="458">
        <f>VLOOKUP(CONCATENATE(B93,C93,D93,E93,F93,G93,H93,I93),項目一覧!B:AN,21,FALSE)</f>
        <v>9</v>
      </c>
      <c r="V93" s="459"/>
      <c r="W93" s="459"/>
      <c r="X93" s="450"/>
      <c r="Y93" s="460"/>
      <c r="Z93" s="461"/>
      <c r="AA93" s="462" t="s">
        <v>1577</v>
      </c>
      <c r="AB93" s="451"/>
      <c r="AC93" s="451"/>
      <c r="AD93" s="451"/>
      <c r="AE93" s="451"/>
      <c r="AF93" s="451"/>
      <c r="AG93" s="451"/>
      <c r="AH93" s="451"/>
      <c r="AI93" s="451"/>
      <c r="AJ93" s="451"/>
      <c r="AK93" s="451"/>
      <c r="AL93" s="451"/>
      <c r="AM93" s="451"/>
      <c r="AN93" s="451"/>
      <c r="AO93" s="452"/>
      <c r="AQ93" s="273" t="s">
        <v>227</v>
      </c>
    </row>
    <row r="94" spans="1:43">
      <c r="A94" s="449">
        <f t="shared" si="3"/>
        <v>81</v>
      </c>
      <c r="B94" s="450" t="s">
        <v>179</v>
      </c>
      <c r="C94" s="451"/>
      <c r="D94" s="451"/>
      <c r="E94" s="451"/>
      <c r="F94" s="451"/>
      <c r="G94" s="451"/>
      <c r="H94" s="451"/>
      <c r="I94" s="452"/>
      <c r="J94" s="213" t="str">
        <f>VLOOKUP(CONCATENATE(B94,C94,D94,E94,F94,G94,H94,I94),項目一覧!B:AN,10,FALSE)</f>
        <v>NUMBER_OF_SHEETS</v>
      </c>
      <c r="K94" s="453"/>
      <c r="L94" s="453"/>
      <c r="M94" s="453"/>
      <c r="N94" s="453"/>
      <c r="O94" s="453"/>
      <c r="P94" s="453"/>
      <c r="Q94" s="454" t="str">
        <f>VLOOKUP(CONCATENATE(B94,C94,D94,E94,F94,G94,H94,I94),項目一覧!B:AN,17,FALSE)</f>
        <v>NUMBER</v>
      </c>
      <c r="R94" s="455"/>
      <c r="S94" s="456"/>
      <c r="T94" s="457"/>
      <c r="U94" s="458">
        <f>VLOOKUP(CONCATENATE(B94,C94,D94,E94,F94,G94,H94,I94),項目一覧!B:AN,21,FALSE)</f>
        <v>9</v>
      </c>
      <c r="V94" s="459"/>
      <c r="W94" s="459"/>
      <c r="X94" s="450"/>
      <c r="Y94" s="460"/>
      <c r="Z94" s="461"/>
      <c r="AA94" s="462" t="s">
        <v>1577</v>
      </c>
      <c r="AB94" s="451"/>
      <c r="AC94" s="451"/>
      <c r="AD94" s="451"/>
      <c r="AE94" s="451"/>
      <c r="AF94" s="451"/>
      <c r="AG94" s="451"/>
      <c r="AH94" s="451"/>
      <c r="AI94" s="451"/>
      <c r="AJ94" s="451"/>
      <c r="AK94" s="451"/>
      <c r="AL94" s="451"/>
      <c r="AM94" s="451"/>
      <c r="AN94" s="451"/>
      <c r="AO94" s="452"/>
      <c r="AQ94" s="273" t="s">
        <v>227</v>
      </c>
    </row>
    <row r="95" spans="1:43">
      <c r="A95" s="449">
        <f t="shared" si="3"/>
        <v>82</v>
      </c>
      <c r="B95" s="450" t="s">
        <v>1566</v>
      </c>
      <c r="C95" s="451"/>
      <c r="D95" s="451"/>
      <c r="E95" s="451"/>
      <c r="F95" s="451"/>
      <c r="G95" s="451"/>
      <c r="H95" s="451"/>
      <c r="I95" s="452"/>
      <c r="J95" s="213" t="str">
        <f>VLOOKUP(CONCATENATE(B95,C95,D95,E95,F95,G95,H95,I95),項目一覧!B:AN,10,FALSE)</f>
        <v>SALES_PLAN_DATE</v>
      </c>
      <c r="K95" s="453"/>
      <c r="L95" s="453"/>
      <c r="M95" s="453"/>
      <c r="N95" s="453"/>
      <c r="O95" s="453"/>
      <c r="P95" s="453"/>
      <c r="Q95" s="454" t="str">
        <f>VLOOKUP(CONCATENATE(B95,C95,D95,E95,F95,G95,H95,I95),項目一覧!B:AN,17,FALSE)</f>
        <v>DATE</v>
      </c>
      <c r="R95" s="455"/>
      <c r="S95" s="456"/>
      <c r="T95" s="457"/>
      <c r="U95" s="458">
        <f>VLOOKUP(CONCATENATE(B95,C95,D95,E95,F95,G95,H95,I95),項目一覧!B:AN,21,FALSE)</f>
        <v>0</v>
      </c>
      <c r="V95" s="459"/>
      <c r="W95" s="459"/>
      <c r="X95" s="450"/>
      <c r="Y95" s="460"/>
      <c r="Z95" s="461"/>
      <c r="AA95" s="462"/>
      <c r="AB95" s="451"/>
      <c r="AC95" s="451"/>
      <c r="AD95" s="451"/>
      <c r="AE95" s="451"/>
      <c r="AF95" s="451"/>
      <c r="AG95" s="451"/>
      <c r="AH95" s="451"/>
      <c r="AI95" s="451"/>
      <c r="AJ95" s="451"/>
      <c r="AK95" s="451"/>
      <c r="AL95" s="451"/>
      <c r="AM95" s="451"/>
      <c r="AN95" s="451"/>
      <c r="AO95" s="452"/>
      <c r="AQ95" s="273" t="s">
        <v>227</v>
      </c>
    </row>
    <row r="96" spans="1:43">
      <c r="A96" s="449">
        <f t="shared" si="3"/>
        <v>83</v>
      </c>
      <c r="B96" s="450" t="s">
        <v>254</v>
      </c>
      <c r="C96" s="451"/>
      <c r="D96" s="451"/>
      <c r="E96" s="451"/>
      <c r="F96" s="451"/>
      <c r="G96" s="451"/>
      <c r="H96" s="451"/>
      <c r="I96" s="452"/>
      <c r="J96" s="213" t="str">
        <f>VLOOKUP(CONCATENATE(B96,C96,D96,E96,F96,G96,H96,I96),項目一覧!B:AN,10,FALSE)</f>
        <v>INV_SUBMIT</v>
      </c>
      <c r="K96" s="453"/>
      <c r="L96" s="453"/>
      <c r="M96" s="453"/>
      <c r="N96" s="453"/>
      <c r="O96" s="453"/>
      <c r="P96" s="453"/>
      <c r="Q96" s="454" t="str">
        <f>VLOOKUP(CONCATENATE(B96,C96,D96,E96,F96,G96,H96,I96),項目一覧!B:AN,17,FALSE)</f>
        <v>DATE</v>
      </c>
      <c r="R96" s="455"/>
      <c r="S96" s="456"/>
      <c r="T96" s="457"/>
      <c r="U96" s="458">
        <f>VLOOKUP(CONCATENATE(B96,C96,D96,E96,F96,G96,H96,I96),項目一覧!B:AN,21,FALSE)</f>
        <v>0</v>
      </c>
      <c r="V96" s="459"/>
      <c r="W96" s="459"/>
      <c r="X96" s="450"/>
      <c r="Y96" s="460"/>
      <c r="Z96" s="461"/>
      <c r="AA96" s="462"/>
      <c r="AB96" s="451"/>
      <c r="AC96" s="451"/>
      <c r="AD96" s="451"/>
      <c r="AE96" s="451"/>
      <c r="AF96" s="451"/>
      <c r="AG96" s="451"/>
      <c r="AH96" s="451"/>
      <c r="AI96" s="451"/>
      <c r="AJ96" s="451"/>
      <c r="AK96" s="451"/>
      <c r="AL96" s="451"/>
      <c r="AM96" s="451"/>
      <c r="AN96" s="451"/>
      <c r="AO96" s="452"/>
      <c r="AQ96" s="273" t="s">
        <v>227</v>
      </c>
    </row>
    <row r="97" spans="1:44" ht="12">
      <c r="A97" s="437">
        <f t="shared" si="3"/>
        <v>84</v>
      </c>
      <c r="B97" s="438" t="s">
        <v>2727</v>
      </c>
      <c r="C97" s="439"/>
      <c r="D97" s="439"/>
      <c r="E97" s="439"/>
      <c r="F97" s="439"/>
      <c r="G97" s="439"/>
      <c r="H97" s="439"/>
      <c r="I97" s="440"/>
      <c r="J97" s="441" t="str">
        <f>VLOOKUP(CONCATENATE(B97,C97,D97,E97,F97,G97,H97,I97),項目一覧!B:AN,10,FALSE)</f>
        <v>ORDER_KBN</v>
      </c>
      <c r="K97" s="442"/>
      <c r="L97" s="442"/>
      <c r="M97" s="442"/>
      <c r="N97" s="442"/>
      <c r="O97" s="442"/>
      <c r="P97" s="442"/>
      <c r="Q97" s="443" t="str">
        <f>VLOOKUP(CONCATENATE(B97,C97,D97,E97,F97,G97,H97,I97),項目一覧!B:AN,17,FALSE)</f>
        <v>VARCHAR2</v>
      </c>
      <c r="R97" s="444"/>
      <c r="S97" s="445"/>
      <c r="T97" s="446"/>
      <c r="U97" s="447">
        <f>VLOOKUP(CONCATENATE(B97,C97,D97,E97,F97,G97,H97,I97),項目一覧!B:AN,21,FALSE)</f>
        <v>1</v>
      </c>
      <c r="V97" s="448"/>
      <c r="W97" s="448"/>
      <c r="X97" s="438"/>
      <c r="Y97" s="288"/>
      <c r="Z97" s="289"/>
      <c r="AA97" s="463" t="s">
        <v>2733</v>
      </c>
      <c r="AB97" s="464"/>
      <c r="AC97" s="278"/>
      <c r="AD97" s="278"/>
      <c r="AE97" s="278"/>
      <c r="AF97" s="278"/>
      <c r="AG97" s="278"/>
      <c r="AH97" s="278"/>
      <c r="AI97" s="278"/>
      <c r="AJ97" s="278"/>
      <c r="AK97" s="278"/>
      <c r="AL97" s="278"/>
      <c r="AM97" s="278"/>
      <c r="AN97" s="278"/>
      <c r="AO97" s="279"/>
      <c r="AQ97" s="273" t="s">
        <v>227</v>
      </c>
    </row>
    <row r="98" spans="1:44" ht="12">
      <c r="A98" s="437">
        <f t="shared" si="3"/>
        <v>85</v>
      </c>
      <c r="B98" s="438" t="s">
        <v>2734</v>
      </c>
      <c r="C98" s="439"/>
      <c r="D98" s="439"/>
      <c r="E98" s="439"/>
      <c r="F98" s="439"/>
      <c r="G98" s="439"/>
      <c r="H98" s="439"/>
      <c r="I98" s="440"/>
      <c r="J98" s="441" t="str">
        <f>VLOOKUP(CONCATENATE(B98,C98,D98,E98,F98,G98,H98,I98),項目一覧!B:AN,10,FALSE)</f>
        <v>PMS_FLG</v>
      </c>
      <c r="K98" s="442"/>
      <c r="L98" s="442"/>
      <c r="M98" s="442"/>
      <c r="N98" s="442"/>
      <c r="O98" s="442"/>
      <c r="P98" s="442"/>
      <c r="Q98" s="443" t="str">
        <f>VLOOKUP(CONCATENATE(B98,C98,D98,E98,F98,G98,H98,I98),項目一覧!B:AN,17,FALSE)</f>
        <v>VARCHAR2</v>
      </c>
      <c r="R98" s="444"/>
      <c r="S98" s="445"/>
      <c r="T98" s="446"/>
      <c r="U98" s="447">
        <f>VLOOKUP(CONCATENATE(B98,C98,D98,E98,F98,G98,H98,I98),項目一覧!B:AN,21,FALSE)</f>
        <v>1</v>
      </c>
      <c r="V98" s="448"/>
      <c r="W98" s="448"/>
      <c r="X98" s="438"/>
      <c r="Y98" s="288"/>
      <c r="Z98" s="289"/>
      <c r="AA98" s="465" t="s">
        <v>2739</v>
      </c>
      <c r="AB98" s="464"/>
      <c r="AC98" s="278"/>
      <c r="AD98" s="278"/>
      <c r="AE98" s="278"/>
      <c r="AF98" s="278"/>
      <c r="AG98" s="278"/>
      <c r="AH98" s="278"/>
      <c r="AI98" s="278"/>
      <c r="AJ98" s="278"/>
      <c r="AK98" s="278"/>
      <c r="AL98" s="278"/>
      <c r="AM98" s="278"/>
      <c r="AN98" s="278"/>
      <c r="AO98" s="279"/>
      <c r="AQ98" s="273" t="s">
        <v>227</v>
      </c>
    </row>
    <row r="99" spans="1:44">
      <c r="A99" s="437">
        <f t="shared" si="3"/>
        <v>86</v>
      </c>
      <c r="B99" s="438" t="s">
        <v>2744</v>
      </c>
      <c r="C99" s="439"/>
      <c r="D99" s="439"/>
      <c r="E99" s="439"/>
      <c r="F99" s="439"/>
      <c r="G99" s="439"/>
      <c r="H99" s="439"/>
      <c r="I99" s="440"/>
      <c r="J99" s="441" t="str">
        <f>VLOOKUP(CONCATENATE(B99,C99,D99,E99,F99,G99,H99,I99),項目一覧!B:AN,10,FALSE)</f>
        <v>PAYMENT_DATE</v>
      </c>
      <c r="K99" s="442"/>
      <c r="L99" s="442"/>
      <c r="M99" s="442"/>
      <c r="N99" s="442"/>
      <c r="O99" s="442"/>
      <c r="P99" s="442"/>
      <c r="Q99" s="443" t="str">
        <f>VLOOKUP(CONCATENATE(B99,C99,D99,E99,F99,G99,H99,I99),項目一覧!B:AN,17,FALSE)</f>
        <v>DATE</v>
      </c>
      <c r="R99" s="444"/>
      <c r="S99" s="445"/>
      <c r="T99" s="446"/>
      <c r="U99" s="447">
        <f>VLOOKUP(CONCATENATE(B99,C99,D99,E99,F99,G99,H99,I99),項目一覧!B:AN,21,FALSE)</f>
        <v>0</v>
      </c>
      <c r="V99" s="448"/>
      <c r="W99" s="448"/>
      <c r="X99" s="438"/>
      <c r="Y99" s="288"/>
      <c r="Z99" s="289"/>
      <c r="AA99" s="290"/>
      <c r="AB99" s="278"/>
      <c r="AC99" s="278"/>
      <c r="AD99" s="278"/>
      <c r="AE99" s="278"/>
      <c r="AF99" s="278"/>
      <c r="AG99" s="278"/>
      <c r="AH99" s="278"/>
      <c r="AI99" s="278"/>
      <c r="AJ99" s="278"/>
      <c r="AK99" s="278"/>
      <c r="AL99" s="278"/>
      <c r="AM99" s="278"/>
      <c r="AN99" s="278"/>
      <c r="AO99" s="279"/>
      <c r="AQ99" s="273" t="s">
        <v>227</v>
      </c>
    </row>
    <row r="100" spans="1:44">
      <c r="A100" s="437">
        <f t="shared" si="3"/>
        <v>87</v>
      </c>
      <c r="B100" s="438" t="s">
        <v>2807</v>
      </c>
      <c r="C100" s="439"/>
      <c r="D100" s="439"/>
      <c r="E100" s="439"/>
      <c r="F100" s="439"/>
      <c r="G100" s="439"/>
      <c r="H100" s="439"/>
      <c r="I100" s="440"/>
      <c r="J100" s="441" t="str">
        <f>VLOOKUP(CONCATENATE(B100,C100,D100,E100,F100,G100,H100,I100),項目一覧!B:AN,10,FALSE)</f>
        <v>DELIVERY_ADDR_PDF</v>
      </c>
      <c r="K100" s="442"/>
      <c r="L100" s="442"/>
      <c r="M100" s="442"/>
      <c r="N100" s="442"/>
      <c r="O100" s="442"/>
      <c r="P100" s="442"/>
      <c r="Q100" s="443" t="str">
        <f>VLOOKUP(CONCATENATE(B100,C100,D100,E100,F100,G100,H100,I100),項目一覧!B:AN,17,FALSE)</f>
        <v>VARCHAR2</v>
      </c>
      <c r="R100" s="444"/>
      <c r="S100" s="445"/>
      <c r="T100" s="446"/>
      <c r="U100" s="447">
        <f>VLOOKUP(CONCATENATE(B100,C100,D100,E100,F100,G100,H100,I100),項目一覧!B:AN,21,FALSE)</f>
        <v>128</v>
      </c>
      <c r="V100" s="448"/>
      <c r="W100" s="448"/>
      <c r="X100" s="438"/>
      <c r="Y100" s="288"/>
      <c r="Z100" s="289"/>
      <c r="AA100" s="555" t="s">
        <v>2808</v>
      </c>
      <c r="AB100" s="278"/>
      <c r="AC100" s="278"/>
      <c r="AD100" s="278"/>
      <c r="AE100" s="278"/>
      <c r="AF100" s="278"/>
      <c r="AG100" s="278"/>
      <c r="AH100" s="278"/>
      <c r="AI100" s="278"/>
      <c r="AJ100" s="278"/>
      <c r="AK100" s="278"/>
      <c r="AL100" s="278"/>
      <c r="AM100" s="278"/>
      <c r="AN100" s="278"/>
      <c r="AO100" s="279"/>
    </row>
    <row r="101" spans="1:44">
      <c r="A101" s="437">
        <f t="shared" si="3"/>
        <v>88</v>
      </c>
      <c r="B101" s="438" t="s">
        <v>2782</v>
      </c>
      <c r="C101" s="439"/>
      <c r="D101" s="439"/>
      <c r="E101" s="439"/>
      <c r="F101" s="439"/>
      <c r="G101" s="439"/>
      <c r="H101" s="439"/>
      <c r="I101" s="440"/>
      <c r="J101" s="441" t="str">
        <f>VLOOKUP(CONCATENATE(B101,C101,D101,E101,F101,G101,H101,I101),項目一覧!B:AN,10,FALSE)</f>
        <v>SCHEDULE_REMARKS</v>
      </c>
      <c r="K101" s="442"/>
      <c r="L101" s="442"/>
      <c r="M101" s="442"/>
      <c r="N101" s="442"/>
      <c r="O101" s="442"/>
      <c r="P101" s="442"/>
      <c r="Q101" s="443" t="str">
        <f>VLOOKUP(CONCATENATE(B101,C101,D101,E101,F101,G101,H101,I101),項目一覧!B:AN,17,FALSE)</f>
        <v>VARCHAR2</v>
      </c>
      <c r="R101" s="444"/>
      <c r="S101" s="445"/>
      <c r="T101" s="446"/>
      <c r="U101" s="447">
        <f>VLOOKUP(CONCATENATE(B101,C101,D101,E101,F101,G101,H101,I101),項目一覧!B:AN,21,FALSE)</f>
        <v>256</v>
      </c>
      <c r="V101" s="287"/>
      <c r="W101" s="287"/>
      <c r="X101" s="277"/>
      <c r="Y101" s="288"/>
      <c r="Z101" s="289"/>
      <c r="AA101" s="290"/>
      <c r="AB101" s="278"/>
      <c r="AC101" s="278"/>
      <c r="AD101" s="278"/>
      <c r="AE101" s="278"/>
      <c r="AF101" s="278"/>
      <c r="AG101" s="278"/>
      <c r="AH101" s="278"/>
      <c r="AI101" s="278"/>
      <c r="AJ101" s="278"/>
      <c r="AK101" s="278"/>
      <c r="AL101" s="278"/>
      <c r="AM101" s="278"/>
      <c r="AN101" s="278"/>
      <c r="AO101" s="279"/>
      <c r="AQ101" s="273" t="s">
        <v>227</v>
      </c>
      <c r="AR101" s="1" t="s">
        <v>2803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AQ150"/>
  <sheetViews>
    <sheetView topLeftCell="A100" zoomScaleNormal="100" zoomScaleSheetLayoutView="90" workbookViewId="0">
      <selection activeCell="AO138" sqref="AO138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2375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84" t="s">
        <v>2711</v>
      </c>
      <c r="X4" s="65"/>
      <c r="Y4" s="66" t="s">
        <v>706</v>
      </c>
      <c r="Z4" s="67"/>
      <c r="AA4" s="68"/>
      <c r="AB4" s="483" t="s">
        <v>2677</v>
      </c>
      <c r="AC4" s="46"/>
      <c r="AD4" s="46"/>
      <c r="AE4" s="482"/>
      <c r="AF4" s="46"/>
      <c r="AG4" s="46"/>
      <c r="AH4" s="57"/>
      <c r="AI4" s="66" t="s">
        <v>707</v>
      </c>
      <c r="AJ4" s="67"/>
      <c r="AK4" s="68"/>
      <c r="AL4" s="483" t="s">
        <v>2746</v>
      </c>
      <c r="AM4" s="46"/>
      <c r="AN4" s="482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2378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1078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957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20000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18691.40625</v>
      </c>
      <c r="J10" s="525"/>
      <c r="K10" s="525"/>
      <c r="L10" s="84" t="s">
        <v>734</v>
      </c>
      <c r="M10" s="86" t="s">
        <v>708</v>
      </c>
      <c r="N10" s="526">
        <f>M8*M9/1024/1024</f>
        <v>18.253326416015625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709</v>
      </c>
      <c r="B11" s="8"/>
      <c r="C11" s="8"/>
      <c r="D11" s="8"/>
      <c r="E11" s="8"/>
      <c r="F11" s="8"/>
      <c r="G11" s="8"/>
      <c r="H11" s="8"/>
      <c r="I11" s="88" t="s">
        <v>733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710</v>
      </c>
      <c r="U11" s="8"/>
      <c r="V11" s="8"/>
      <c r="W11" s="521">
        <v>64</v>
      </c>
      <c r="X11" s="522"/>
      <c r="Y11" s="85" t="s">
        <v>734</v>
      </c>
      <c r="Z11" s="8" t="s">
        <v>735</v>
      </c>
      <c r="AA11" s="8"/>
      <c r="AB11" s="12"/>
      <c r="AC11" s="521"/>
      <c r="AD11" s="522"/>
      <c r="AE11" s="85" t="s">
        <v>734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02" si="0">ROW()-13</f>
        <v>1</v>
      </c>
      <c r="B14" s="45" t="s">
        <v>185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1118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5" t="s">
        <v>1359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52.2</v>
      </c>
    </row>
    <row r="17" spans="1:43">
      <c r="A17" s="47">
        <f t="shared" si="0"/>
        <v>4</v>
      </c>
      <c r="B17" s="45" t="s">
        <v>1837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PLATE_DIV_CD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4.2</v>
      </c>
    </row>
    <row r="18" spans="1:43">
      <c r="A18" s="47">
        <f t="shared" si="0"/>
        <v>5</v>
      </c>
      <c r="B18" s="45" t="s">
        <v>1219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PRESS_DIV_CD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4.2</v>
      </c>
    </row>
    <row r="19" spans="1:43">
      <c r="A19" s="47">
        <f t="shared" si="0"/>
        <v>6</v>
      </c>
      <c r="B19" s="48" t="s">
        <v>1099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PAPER_NAME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100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81</v>
      </c>
    </row>
    <row r="20" spans="1:43">
      <c r="A20" s="47">
        <f t="shared" si="0"/>
        <v>7</v>
      </c>
      <c r="B20" s="48" t="s">
        <v>1465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PAPER_DIV_CD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 s="16" customFormat="1">
      <c r="A21" s="47">
        <f t="shared" si="0"/>
        <v>8</v>
      </c>
      <c r="B21" s="48" t="s">
        <v>2630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PAPER_SIZE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2631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16</v>
      </c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1420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FOLD_FORMAT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1418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PAGE_DETAIL_CD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1466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EI_CD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1602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PRESS_NAME_CD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2632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PRESS_DATE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2633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PLATE_DATE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1467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GEHAN_DATE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2634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CONVERT_STATUS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1586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ORDER_CD1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1587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ORDER_CD2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1588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ORDER_CD3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1580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PRC_METHOD_CD1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3">
      <c r="A35" s="47">
        <f t="shared" si="0"/>
        <v>22</v>
      </c>
      <c r="B35" s="48" t="s">
        <v>1581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PRC_METHOD_CD2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1582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PRC_METHOD_CD3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4.2</v>
      </c>
    </row>
    <row r="37" spans="1:43">
      <c r="A37" s="47">
        <f t="shared" si="0"/>
        <v>24</v>
      </c>
      <c r="B37" s="48" t="s">
        <v>362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PRC_COMPANY_CD1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3">
      <c r="A38" s="47">
        <f t="shared" si="0"/>
        <v>25</v>
      </c>
      <c r="B38" s="48" t="s">
        <v>363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PRC_COMPANY_CD2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1591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PRC_COMPANY_CD3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4.2</v>
      </c>
    </row>
    <row r="40" spans="1:43">
      <c r="A40" s="47">
        <f t="shared" si="0"/>
        <v>27</v>
      </c>
      <c r="B40" s="48" t="s">
        <v>40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PRC_DATE1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8</v>
      </c>
    </row>
    <row r="41" spans="1:43">
      <c r="A41" s="47">
        <f t="shared" si="0"/>
        <v>28</v>
      </c>
      <c r="B41" s="48" t="s">
        <v>41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PRC_DATE2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8</v>
      </c>
    </row>
    <row r="42" spans="1:43">
      <c r="A42" s="47">
        <f t="shared" si="0"/>
        <v>29</v>
      </c>
      <c r="B42" s="48" t="s">
        <v>42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PRC_DATE3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1446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STANDARD_CD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1412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2341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DEFORM_DIV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1</v>
      </c>
      <c r="V44" s="56"/>
      <c r="W44" s="56"/>
      <c r="X44" s="48"/>
      <c r="Y44" s="46"/>
      <c r="Z44" s="57"/>
      <c r="AA44" s="58" t="s">
        <v>1223</v>
      </c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1.8</v>
      </c>
    </row>
    <row r="45" spans="1:43">
      <c r="A45" s="47">
        <f t="shared" si="0"/>
        <v>32</v>
      </c>
      <c r="B45" s="48" t="s">
        <v>1222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PLATE_TYPE_CD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4.2</v>
      </c>
    </row>
    <row r="46" spans="1:43">
      <c r="A46" s="47">
        <f t="shared" si="0"/>
        <v>33</v>
      </c>
      <c r="B46" s="48" t="s">
        <v>1447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SHIP_CD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2.6</v>
      </c>
    </row>
    <row r="47" spans="1:43">
      <c r="A47" s="47">
        <f t="shared" si="0"/>
        <v>34</v>
      </c>
      <c r="B47" s="48" t="s">
        <v>1448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PACKAGING_CD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4.2</v>
      </c>
    </row>
    <row r="48" spans="1:43">
      <c r="A48" s="47">
        <f t="shared" si="0"/>
        <v>35</v>
      </c>
      <c r="B48" s="48" t="s">
        <v>1462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BACK_SIGNATURE_CD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4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4.2</v>
      </c>
    </row>
    <row r="49" spans="1:43">
      <c r="A49" s="47">
        <f t="shared" si="0"/>
        <v>36</v>
      </c>
      <c r="B49" s="48" t="s">
        <v>1450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UNDER_BLOCK_CD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4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4.2</v>
      </c>
    </row>
    <row r="50" spans="1:43">
      <c r="A50" s="47">
        <f t="shared" si="0"/>
        <v>37</v>
      </c>
      <c r="B50" s="48" t="s">
        <v>1451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BACK_BLOCK_CD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4.2</v>
      </c>
    </row>
    <row r="51" spans="1:43">
      <c r="A51" s="47">
        <f t="shared" si="0"/>
        <v>38</v>
      </c>
      <c r="B51" s="48" t="s">
        <v>1224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IMPOSITION_CD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4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4.2</v>
      </c>
    </row>
    <row r="52" spans="1:43">
      <c r="A52" s="47">
        <f t="shared" si="0"/>
        <v>39</v>
      </c>
      <c r="B52" s="48" t="s">
        <v>1225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REGISTER_MARK_CD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4.2</v>
      </c>
    </row>
    <row r="53" spans="1:43">
      <c r="A53" s="47">
        <f t="shared" si="0"/>
        <v>40</v>
      </c>
      <c r="B53" s="48" t="s">
        <v>2469</v>
      </c>
      <c r="C53" s="49"/>
      <c r="D53" s="49"/>
      <c r="E53" s="49" t="s">
        <v>1452</v>
      </c>
      <c r="F53" s="49"/>
      <c r="G53" s="49"/>
      <c r="H53" s="49"/>
      <c r="I53" s="50"/>
      <c r="J53" s="45" t="str">
        <f>VLOOKUP(CONCATENATE(B53,C53,D53,E53,F53,G53,H53,I53),項目一覧!B:AN,10,FALSE)</f>
        <v>BIND_ORDER_CD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4.2</v>
      </c>
    </row>
    <row r="54" spans="1:43">
      <c r="A54" s="47">
        <f t="shared" si="0"/>
        <v>41</v>
      </c>
      <c r="B54" s="48" t="s">
        <v>2469</v>
      </c>
      <c r="C54" s="49"/>
      <c r="D54" s="49"/>
      <c r="E54" s="49" t="s">
        <v>1453</v>
      </c>
      <c r="F54" s="49"/>
      <c r="G54" s="49"/>
      <c r="H54" s="49"/>
      <c r="I54" s="50"/>
      <c r="J54" s="45" t="str">
        <f>VLOOKUP(CONCATENATE(B54,C54,D54,E54,F54,G54,H54,I54),項目一覧!B:AN,10,FALSE)</f>
        <v>BIND_POS_CD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4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4.2</v>
      </c>
    </row>
    <row r="55" spans="1:43">
      <c r="A55" s="47">
        <f t="shared" si="0"/>
        <v>42</v>
      </c>
      <c r="B55" s="48" t="s">
        <v>2469</v>
      </c>
      <c r="C55" s="49"/>
      <c r="D55" s="49"/>
      <c r="E55" s="49" t="s">
        <v>1454</v>
      </c>
      <c r="F55" s="49"/>
      <c r="G55" s="49"/>
      <c r="H55" s="49"/>
      <c r="I55" s="50"/>
      <c r="J55" s="45" t="str">
        <f>VLOOKUP(CONCATENATE(B55,C55,D55,E55,F55,G55,H55,I55),項目一覧!B:AN,10,FALSE)</f>
        <v>BIND_METHOD_CD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4.2</v>
      </c>
    </row>
    <row r="56" spans="1:43">
      <c r="A56" s="47">
        <f t="shared" si="0"/>
        <v>43</v>
      </c>
      <c r="B56" s="48" t="s">
        <v>2469</v>
      </c>
      <c r="C56" s="49"/>
      <c r="D56" s="49"/>
      <c r="E56" s="49" t="s">
        <v>1455</v>
      </c>
      <c r="F56" s="49"/>
      <c r="G56" s="49"/>
      <c r="H56" s="49"/>
      <c r="I56" s="50"/>
      <c r="J56" s="45" t="str">
        <f>VLOOKUP(CONCATENATE(B56,C56,D56,E56,F56,G56,H56,I56),項目一覧!B:AN,10,FALSE)</f>
        <v>BIND_LAP_POS_CD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0"/>
        <v>44</v>
      </c>
      <c r="B57" s="48" t="s">
        <v>2469</v>
      </c>
      <c r="C57" s="49"/>
      <c r="D57" s="49"/>
      <c r="E57" s="49" t="s">
        <v>2468</v>
      </c>
      <c r="F57" s="49"/>
      <c r="G57" s="49"/>
      <c r="H57" s="49"/>
      <c r="I57" s="50"/>
      <c r="J57" s="45" t="str">
        <f>VLOOKUP(CONCATENATE(B57,C57,D57,E57,F57,G57,H57,I57),項目一覧!B:AN,10,FALSE)</f>
        <v>BIND_LAP_LEN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 t="str">
        <f>VLOOKUP(CONCATENATE(B57,C57,D57,E57,F57,G57,H57,I57),項目一覧!B:AN,21,FALSE)</f>
        <v>5,1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4">
        <f>IF(Q57&lt;&gt;"",IF(Q57="CHAR",U57,IF(Q57="VARCHAR2",U57*0.8,IF(Q57="NUMBER",(ROUNDUP(INT(5)/2,0)+1),IF(Q57="DATE",7,0))))+IF(Q57="DATE",1,IF(U57&gt;250,3,1)),"")</f>
        <v>7</v>
      </c>
    </row>
    <row r="58" spans="1:43">
      <c r="A58" s="47">
        <f t="shared" si="0"/>
        <v>45</v>
      </c>
      <c r="B58" s="48" t="s">
        <v>2449</v>
      </c>
      <c r="C58" s="49"/>
      <c r="D58" s="49"/>
      <c r="E58" s="49" t="s">
        <v>2470</v>
      </c>
      <c r="F58" s="49"/>
      <c r="G58" s="49"/>
      <c r="H58" s="49"/>
      <c r="I58" s="50"/>
      <c r="J58" s="45" t="str">
        <f>VLOOKUP(CONCATENATE(B58,C58,D58,E58,F58,G58,H58,I58),項目一覧!B:AN,10,FALSE)</f>
        <v>PLATE_SIZE_TT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 t="str">
        <f>VLOOKUP(CONCATENATE(B58,C58,D58,E58,F58,G58,H58,I58),項目一覧!B:AN,21,FALSE)</f>
        <v>5,1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4">
        <f>IF(Q58&lt;&gt;"",IF(Q58="CHAR",U58,IF(Q58="VARCHAR2",U58*0.8,IF(Q58="NUMBER",(ROUNDUP(INT(5)/2,0)+1),IF(Q58="DATE",7,0))))+IF(Q58="DATE",1,IF(U58&gt;250,3,1)),"")</f>
        <v>7</v>
      </c>
    </row>
    <row r="59" spans="1:43">
      <c r="A59" s="47">
        <f t="shared" si="0"/>
        <v>46</v>
      </c>
      <c r="B59" s="48" t="s">
        <v>2449</v>
      </c>
      <c r="C59" s="49"/>
      <c r="D59" s="49"/>
      <c r="E59" s="49" t="s">
        <v>2471</v>
      </c>
      <c r="F59" s="49"/>
      <c r="G59" s="49"/>
      <c r="H59" s="49"/>
      <c r="I59" s="50"/>
      <c r="J59" s="45" t="str">
        <f>VLOOKUP(CONCATENATE(B59,C59,D59,E59,F59,G59,H59,I59),項目一覧!B:AN,10,FALSE)</f>
        <v>PLATE_SIZE_RL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NUMBER</v>
      </c>
      <c r="R59" s="90"/>
      <c r="S59" s="132"/>
      <c r="T59" s="54"/>
      <c r="U59" s="55" t="str">
        <f>VLOOKUP(CONCATENATE(B59,C59,D59,E59,F59,G59,H59,I59),項目一覧!B:AN,21,FALSE)</f>
        <v>5,1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4">
        <f>IF(Q59&lt;&gt;"",IF(Q59="CHAR",U59,IF(Q59="VARCHAR2",U59*0.8,IF(Q59="NUMBER",(ROUNDUP(INT(5)/2,0)+1),IF(Q59="DATE",7,0))))+IF(Q59="DATE",1,IF(U59&gt;250,3,1)),"")</f>
        <v>7</v>
      </c>
    </row>
    <row r="60" spans="1:43">
      <c r="A60" s="47">
        <f t="shared" si="0"/>
        <v>47</v>
      </c>
      <c r="B60" s="48" t="s">
        <v>2467</v>
      </c>
      <c r="C60" s="49"/>
      <c r="D60" s="49"/>
      <c r="E60" s="49" t="s">
        <v>2448</v>
      </c>
      <c r="F60" s="49"/>
      <c r="G60" s="49"/>
      <c r="H60" s="49"/>
      <c r="I60" s="50"/>
      <c r="J60" s="45" t="str">
        <f>VLOOKUP(CONCATENATE(B60,C60,D60,E60,F60,G60,H60,I60),項目一覧!B:AN,10,FALSE)</f>
        <v>PRESS_NUM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NUMBER</v>
      </c>
      <c r="R60" s="90"/>
      <c r="S60" s="132"/>
      <c r="T60" s="54"/>
      <c r="U60" s="55">
        <f>VLOOKUP(CONCATENATE(B60,C60,D60,E60,F60,G60,H60,I60),項目一覧!B:AN,21,FALSE)</f>
        <v>9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</v>
      </c>
    </row>
    <row r="61" spans="1:43">
      <c r="A61" s="47">
        <f t="shared" si="0"/>
        <v>48</v>
      </c>
      <c r="B61" s="48" t="s">
        <v>2467</v>
      </c>
      <c r="C61" s="49"/>
      <c r="D61" s="49"/>
      <c r="E61" s="49" t="s">
        <v>2473</v>
      </c>
      <c r="F61" s="49"/>
      <c r="G61" s="49"/>
      <c r="H61" s="49"/>
      <c r="I61" s="50"/>
      <c r="J61" s="45" t="str">
        <f>VLOOKUP(CONCATENATE(B61,C61,D61,E61,F61,G61,H61,I61),項目一覧!B:AN,10,FALSE)</f>
        <v>PRESS_NUM_B_SPARE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9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</v>
      </c>
    </row>
    <row r="62" spans="1:43">
      <c r="A62" s="47">
        <f t="shared" si="0"/>
        <v>49</v>
      </c>
      <c r="B62" s="48" t="s">
        <v>2467</v>
      </c>
      <c r="C62" s="49"/>
      <c r="D62" s="49"/>
      <c r="E62" s="49" t="s">
        <v>1460</v>
      </c>
      <c r="F62" s="49"/>
      <c r="G62" s="49"/>
      <c r="H62" s="49"/>
      <c r="I62" s="50"/>
      <c r="J62" s="45" t="str">
        <f>VLOOKUP(CONCATENATE(B62,C62,D62,E62,F62,G62,H62,I62),項目一覧!B:AN,10,FALSE)</f>
        <v>PRESS_NUM_B_SPARE_P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NUMBER</v>
      </c>
      <c r="R62" s="90"/>
      <c r="S62" s="132"/>
      <c r="T62" s="54"/>
      <c r="U62" s="55" t="str">
        <f>VLOOKUP(CONCATENATE(B62,C62,D62,E62,F62,G62,H62,I62),項目一覧!B:AN,21,FALSE)</f>
        <v>4,2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4">
        <f>IF(Q62&lt;&gt;"",IF(Q62="CHAR",U62,IF(Q62="VARCHAR2",U62*0.8,IF(Q62="NUMBER",(ROUNDUP(INT(4)/2,0)+1),IF(Q62="DATE",7,0))))+IF(Q62="DATE",1,IF(U62&gt;250,3,1)),"")</f>
        <v>6</v>
      </c>
    </row>
    <row r="63" spans="1:43">
      <c r="A63" s="47">
        <f t="shared" si="0"/>
        <v>50</v>
      </c>
      <c r="B63" s="48" t="s">
        <v>2467</v>
      </c>
      <c r="C63" s="49"/>
      <c r="D63" s="49"/>
      <c r="E63" s="49" t="s">
        <v>2478</v>
      </c>
      <c r="F63" s="49"/>
      <c r="G63" s="49"/>
      <c r="H63" s="49"/>
      <c r="I63" s="50"/>
      <c r="J63" s="45" t="str">
        <f>VLOOKUP(CONCATENATE(B63,C63,D63,E63,F63,G63,H63,I63),項目一覧!B:AN,10,FALSE)</f>
        <v>PRESS_NUM_TOTAL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NUMBER</v>
      </c>
      <c r="R63" s="90"/>
      <c r="S63" s="132"/>
      <c r="T63" s="54"/>
      <c r="U63" s="55">
        <f>VLOOKUP(CONCATENATE(B63,C63,D63,E63,F63,G63,H63,I63),項目一覧!B:AN,21,FALSE)</f>
        <v>9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</v>
      </c>
    </row>
    <row r="64" spans="1:43">
      <c r="A64" s="47">
        <f t="shared" si="0"/>
        <v>51</v>
      </c>
      <c r="B64" s="48" t="s">
        <v>2467</v>
      </c>
      <c r="C64" s="49"/>
      <c r="D64" s="49"/>
      <c r="E64" s="49" t="s">
        <v>2617</v>
      </c>
      <c r="F64" s="49"/>
      <c r="G64" s="49"/>
      <c r="H64" s="49"/>
      <c r="I64" s="50"/>
      <c r="J64" s="45" t="str">
        <f>VLOOKUP(CONCATENATE(B64,C64,D64,E64,F64,G64,H64,I64),項目一覧!B:AN,10,FALSE)</f>
        <v>PRESS_NUM_S_SPARE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NUMBER</v>
      </c>
      <c r="R64" s="90"/>
      <c r="S64" s="132"/>
      <c r="T64" s="54"/>
      <c r="U64" s="55">
        <f>VLOOKUP(CONCATENATE(B64,C64,D64,E64,F64,G64,H64,I64),項目一覧!B:AN,21,FALSE)</f>
        <v>9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</v>
      </c>
    </row>
    <row r="65" spans="1:43">
      <c r="A65" s="47">
        <f t="shared" si="0"/>
        <v>52</v>
      </c>
      <c r="B65" s="48" t="s">
        <v>2467</v>
      </c>
      <c r="C65" s="49"/>
      <c r="D65" s="49"/>
      <c r="E65" s="49" t="s">
        <v>1461</v>
      </c>
      <c r="F65" s="49"/>
      <c r="G65" s="49"/>
      <c r="H65" s="49"/>
      <c r="I65" s="50"/>
      <c r="J65" s="45" t="str">
        <f>VLOOKUP(CONCATENATE(B65,C65,D65,E65,F65,G65,H65,I65),項目一覧!B:AN,10,FALSE)</f>
        <v>PRESS_NUM_S_SPARE_P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4"/>
      <c r="U65" s="55" t="str">
        <f>VLOOKUP(CONCATENATE(B65,C65,D65,E65,F65,G65,H65,I65),項目一覧!B:AN,21,FALSE)</f>
        <v>4,2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4">
        <f>IF(Q65&lt;&gt;"",IF(Q65="CHAR",U65,IF(Q65="VARCHAR2",U65*0.8,IF(Q65="NUMBER",(ROUNDUP(INT(4)/2,0)+1),IF(Q65="DATE",7,0))))+IF(Q65="DATE",1,IF(U65&gt;250,3,1)),"")</f>
        <v>6</v>
      </c>
    </row>
    <row r="66" spans="1:43">
      <c r="A66" s="47">
        <f t="shared" si="0"/>
        <v>53</v>
      </c>
      <c r="B66" s="48" t="s">
        <v>2467</v>
      </c>
      <c r="C66" s="49"/>
      <c r="D66" s="49"/>
      <c r="E66" s="49" t="s">
        <v>2472</v>
      </c>
      <c r="F66" s="49"/>
      <c r="G66" s="49"/>
      <c r="H66" s="49"/>
      <c r="I66" s="50"/>
      <c r="J66" s="45" t="str">
        <f>VLOOKUP(CONCATENATE(B66,C66,D66,E66,F66,G66,H66,I66),項目一覧!B:AN,10,FALSE)</f>
        <v>PRESS_NUM_DELIVER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NUMBER</v>
      </c>
      <c r="R66" s="90"/>
      <c r="S66" s="132"/>
      <c r="T66" s="54"/>
      <c r="U66" s="55">
        <f>VLOOKUP(CONCATENATE(B66,C66,D66,E66,F66,G66,H66,I66),項目一覧!B:AN,21,FALSE)</f>
        <v>9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</v>
      </c>
    </row>
    <row r="67" spans="1:43">
      <c r="A67" s="47">
        <f t="shared" si="0"/>
        <v>54</v>
      </c>
      <c r="B67" s="48" t="s">
        <v>2467</v>
      </c>
      <c r="C67" s="49"/>
      <c r="D67" s="49"/>
      <c r="E67" s="49" t="s">
        <v>2474</v>
      </c>
      <c r="F67" s="49"/>
      <c r="G67" s="49"/>
      <c r="H67" s="49"/>
      <c r="I67" s="50"/>
      <c r="J67" s="45" t="str">
        <f>VLOOKUP(CONCATENATE(B67,C67,D67,E67,F67,G67,H67,I67),項目一覧!B:AN,10,FALSE)</f>
        <v>PRESS_NUM_KEEP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NUMBER</v>
      </c>
      <c r="R67" s="90"/>
      <c r="S67" s="132"/>
      <c r="T67" s="54"/>
      <c r="U67" s="55">
        <f>VLOOKUP(CONCATENATE(B67,C67,D67,E67,F67,G67,H67,I67),項目一覧!B:AN,21,FALSE)</f>
        <v>9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7</v>
      </c>
    </row>
    <row r="68" spans="1:43">
      <c r="A68" s="47">
        <f t="shared" si="0"/>
        <v>55</v>
      </c>
      <c r="B68" s="48" t="s">
        <v>2467</v>
      </c>
      <c r="C68" s="49"/>
      <c r="D68" s="49"/>
      <c r="E68" s="49" t="s">
        <v>2616</v>
      </c>
      <c r="F68" s="49"/>
      <c r="G68" s="49"/>
      <c r="H68" s="49"/>
      <c r="I68" s="50"/>
      <c r="J68" s="45" t="str">
        <f>VLOOKUP(CONCATENATE(B68,C68,D68,E68,F68,G68,H68,I68),項目一覧!B:AN,10,FALSE)</f>
        <v>PRESS_NUM_SAMPLE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NUMBER</v>
      </c>
      <c r="R68" s="90"/>
      <c r="S68" s="132"/>
      <c r="T68" s="54"/>
      <c r="U68" s="55">
        <f>VLOOKUP(CONCATENATE(B68,C68,D68,E68,F68,G68,H68,I68),項目一覧!B:AN,21,FALSE)</f>
        <v>9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7</v>
      </c>
    </row>
    <row r="69" spans="1:43">
      <c r="A69" s="47">
        <f t="shared" si="0"/>
        <v>56</v>
      </c>
      <c r="B69" s="48" t="s">
        <v>361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ARRANGE_DATE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DATE</v>
      </c>
      <c r="R69" s="90"/>
      <c r="S69" s="132"/>
      <c r="T69" s="54"/>
      <c r="U69" s="55" t="str">
        <f>VLOOKUP(CONCATENATE(B69,C69,D69,E69,F69,G69,H69,I69),項目一覧!B:AN,21,FALSE)</f>
        <v xml:space="preserve"> 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8</v>
      </c>
    </row>
    <row r="70" spans="1:43">
      <c r="A70" s="47">
        <f t="shared" si="0"/>
        <v>57</v>
      </c>
      <c r="B70" s="48" t="s">
        <v>2641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COMPLETE_DATE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DATE</v>
      </c>
      <c r="R70" s="90"/>
      <c r="S70" s="132"/>
      <c r="T70" s="54"/>
      <c r="U70" s="55" t="str">
        <f>VLOOKUP(CONCATENATE(B70,C70,D70,E70,F70,G70,H70,I70),項目一覧!B:AN,21,FALSE)</f>
        <v xml:space="preserve"> 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8</v>
      </c>
    </row>
    <row r="71" spans="1:43">
      <c r="A71" s="47">
        <f t="shared" si="0"/>
        <v>58</v>
      </c>
      <c r="B71" s="48" t="s">
        <v>2642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RELEASE_DATE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0"/>
        <v>59</v>
      </c>
      <c r="B72" s="48" t="s">
        <v>2635</v>
      </c>
      <c r="C72" s="49"/>
      <c r="D72" s="49"/>
      <c r="E72" s="49" t="s">
        <v>2470</v>
      </c>
      <c r="F72" s="49"/>
      <c r="G72" s="49"/>
      <c r="H72" s="49"/>
      <c r="I72" s="50"/>
      <c r="J72" s="45" t="str">
        <f>VLOOKUP(CONCATENATE(B72,C72,D72,E72,F72,G72,H72,I72),項目一覧!B:AN,10,FALSE)</f>
        <v>FINISH_SIZE_TT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NUMBER</v>
      </c>
      <c r="R72" s="90"/>
      <c r="S72" s="132"/>
      <c r="T72" s="54"/>
      <c r="U72" s="55" t="str">
        <f>VLOOKUP(CONCATENATE(B72,C72,D72,E72,F72,G72,H72,I72),項目一覧!B:AN,21,FALSE)</f>
        <v>5,1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4">
        <f t="shared" ref="AQ72:AQ77" si="3">IF(Q72&lt;&gt;"",IF(Q72="CHAR",U72,IF(Q72="VARCHAR2",U72*0.8,IF(Q72="NUMBER",(ROUNDUP(INT(5)/2,0)+1),IF(Q72="DATE",7,0))))+IF(Q72="DATE",1,IF(U72&gt;250,3,1)),"")</f>
        <v>7</v>
      </c>
    </row>
    <row r="73" spans="1:43">
      <c r="A73" s="47">
        <f t="shared" si="0"/>
        <v>60</v>
      </c>
      <c r="B73" s="48" t="s">
        <v>2635</v>
      </c>
      <c r="C73" s="49"/>
      <c r="D73" s="49"/>
      <c r="E73" s="49" t="s">
        <v>2471</v>
      </c>
      <c r="F73" s="49"/>
      <c r="G73" s="49"/>
      <c r="H73" s="49"/>
      <c r="I73" s="50"/>
      <c r="J73" s="45" t="str">
        <f>VLOOKUP(CONCATENATE(B73,C73,D73,E73,F73,G73,H73,I73),項目一覧!B:AN,10,FALSE)</f>
        <v>FINISH_SIZE_RL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NUMBER</v>
      </c>
      <c r="R73" s="90"/>
      <c r="S73" s="132"/>
      <c r="T73" s="54"/>
      <c r="U73" s="55" t="str">
        <f>VLOOKUP(CONCATENATE(B73,C73,D73,E73,F73,G73,H73,I73),項目一覧!B:AN,21,FALSE)</f>
        <v>5,1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4">
        <f t="shared" si="3"/>
        <v>7</v>
      </c>
    </row>
    <row r="74" spans="1:43">
      <c r="A74" s="47">
        <f t="shared" si="0"/>
        <v>61</v>
      </c>
      <c r="B74" s="48" t="s">
        <v>348</v>
      </c>
      <c r="C74" s="49"/>
      <c r="D74" s="49"/>
      <c r="E74" s="49" t="s">
        <v>2636</v>
      </c>
      <c r="F74" s="49"/>
      <c r="G74" s="49"/>
      <c r="H74" s="49"/>
      <c r="I74" s="50"/>
      <c r="J74" s="45" t="str">
        <f>VLOOKUP(CONCATENATE(B74,C74,D74,E74,F74,G74,H74,I74),項目一覧!B:AN,10,FALSE)</f>
        <v>CUT_SIZE_TOP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NUMBER</v>
      </c>
      <c r="R74" s="90"/>
      <c r="S74" s="132"/>
      <c r="T74" s="54"/>
      <c r="U74" s="55" t="str">
        <f>VLOOKUP(CONCATENATE(B74,C74,D74,E74,F74,G74,H74,I74),項目一覧!B:AN,21,FALSE)</f>
        <v>5,1</v>
      </c>
      <c r="V74" s="56"/>
      <c r="W74" s="56"/>
      <c r="X74" s="48"/>
      <c r="Y74" s="46"/>
      <c r="Z74" s="57"/>
      <c r="AA74" s="58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4">
        <f t="shared" si="3"/>
        <v>7</v>
      </c>
    </row>
    <row r="75" spans="1:43">
      <c r="A75" s="47">
        <f t="shared" si="0"/>
        <v>62</v>
      </c>
      <c r="B75" s="48" t="s">
        <v>348</v>
      </c>
      <c r="C75" s="49"/>
      <c r="D75" s="49"/>
      <c r="E75" s="49" t="s">
        <v>2637</v>
      </c>
      <c r="F75" s="49"/>
      <c r="G75" s="49"/>
      <c r="H75" s="49"/>
      <c r="I75" s="50"/>
      <c r="J75" s="45" t="str">
        <f>VLOOKUP(CONCATENATE(B75,C75,D75,E75,F75,G75,H75,I75),項目一覧!B:AN,10,FALSE)</f>
        <v>CUT_SIZE_TAIL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NUMBER</v>
      </c>
      <c r="R75" s="90"/>
      <c r="S75" s="132"/>
      <c r="T75" s="54"/>
      <c r="U75" s="55" t="str">
        <f>VLOOKUP(CONCATENATE(B75,C75,D75,E75,F75,G75,H75,I75),項目一覧!B:AN,21,FALSE)</f>
        <v>5,1</v>
      </c>
      <c r="V75" s="56"/>
      <c r="W75" s="56"/>
      <c r="X75" s="48"/>
      <c r="Y75" s="46"/>
      <c r="Z75" s="57"/>
      <c r="AA75" s="58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4">
        <f t="shared" si="3"/>
        <v>7</v>
      </c>
    </row>
    <row r="76" spans="1:43">
      <c r="A76" s="47">
        <f t="shared" si="0"/>
        <v>63</v>
      </c>
      <c r="B76" s="48" t="s">
        <v>348</v>
      </c>
      <c r="C76" s="49"/>
      <c r="D76" s="49"/>
      <c r="E76" s="49" t="s">
        <v>2638</v>
      </c>
      <c r="F76" s="49"/>
      <c r="G76" s="49"/>
      <c r="H76" s="49"/>
      <c r="I76" s="50"/>
      <c r="J76" s="45" t="str">
        <f>VLOOKUP(CONCATENATE(B76,C76,D76,E76,F76,G76,H76,I76),項目一覧!B:AN,10,FALSE)</f>
        <v>CUT_SIZE_EDGE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NUMBER</v>
      </c>
      <c r="R76" s="90"/>
      <c r="S76" s="132"/>
      <c r="T76" s="54"/>
      <c r="U76" s="55" t="str">
        <f>VLOOKUP(CONCATENATE(B76,C76,D76,E76,F76,G76,H76,I76),項目一覧!B:AN,21,FALSE)</f>
        <v>5,1</v>
      </c>
      <c r="V76" s="56"/>
      <c r="W76" s="56"/>
      <c r="X76" s="48"/>
      <c r="Y76" s="46"/>
      <c r="Z76" s="57"/>
      <c r="AA76" s="58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4">
        <f t="shared" si="3"/>
        <v>7</v>
      </c>
    </row>
    <row r="77" spans="1:43">
      <c r="A77" s="47">
        <f t="shared" si="0"/>
        <v>64</v>
      </c>
      <c r="B77" s="48" t="s">
        <v>348</v>
      </c>
      <c r="C77" s="49"/>
      <c r="D77" s="49"/>
      <c r="E77" s="49" t="s">
        <v>2639</v>
      </c>
      <c r="F77" s="49"/>
      <c r="G77" s="49"/>
      <c r="H77" s="49"/>
      <c r="I77" s="50"/>
      <c r="J77" s="45" t="str">
        <f>VLOOKUP(CONCATENATE(B77,C77,D77,E77,F77,G77,H77,I77),項目一覧!B:AN,10,FALSE)</f>
        <v>CUT_SIZE_GUTTER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NUMBER</v>
      </c>
      <c r="R77" s="90"/>
      <c r="S77" s="132"/>
      <c r="T77" s="54"/>
      <c r="U77" s="55" t="str">
        <f>VLOOKUP(CONCATENATE(B77,C77,D77,E77,F77,G77,H77,I77),項目一覧!B:AN,21,FALSE)</f>
        <v>5,1</v>
      </c>
      <c r="V77" s="56"/>
      <c r="W77" s="56"/>
      <c r="X77" s="48"/>
      <c r="Y77" s="46"/>
      <c r="Z77" s="57"/>
      <c r="AA77" s="58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4">
        <f t="shared" si="3"/>
        <v>7</v>
      </c>
    </row>
    <row r="78" spans="1:43">
      <c r="A78" s="47">
        <f t="shared" si="0"/>
        <v>65</v>
      </c>
      <c r="B78" s="48" t="s">
        <v>348</v>
      </c>
      <c r="C78" s="49"/>
      <c r="D78" s="49"/>
      <c r="E78" s="49" t="s">
        <v>2640</v>
      </c>
      <c r="F78" s="49"/>
      <c r="G78" s="49"/>
      <c r="H78" s="49"/>
      <c r="I78" s="50"/>
      <c r="J78" s="45" t="str">
        <f>VLOOKUP(CONCATENATE(B78,C78,D78,E78,F78,G78,H78,I78),項目一覧!B:AN,10,FALSE)</f>
        <v>CUT_SIZE_MARGIN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NUMBER</v>
      </c>
      <c r="R78" s="90"/>
      <c r="S78" s="132"/>
      <c r="T78" s="54"/>
      <c r="U78" s="55">
        <f>VLOOKUP(CONCATENATE(B78,C78,D78,E78,F78,G78,H78,I78),項目一覧!B:AN,21,FALSE)</f>
        <v>2</v>
      </c>
      <c r="V78" s="56"/>
      <c r="W78" s="56"/>
      <c r="X78" s="48"/>
      <c r="Y78" s="46"/>
      <c r="Z78" s="57"/>
      <c r="AA78" s="58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3</v>
      </c>
    </row>
    <row r="79" spans="1:43">
      <c r="A79" s="47">
        <f t="shared" si="0"/>
        <v>66</v>
      </c>
      <c r="B79" s="48" t="s">
        <v>206</v>
      </c>
      <c r="C79" s="49"/>
      <c r="D79" s="49"/>
      <c r="E79" s="49"/>
      <c r="F79" s="49"/>
      <c r="G79" s="49"/>
      <c r="H79" s="49"/>
      <c r="I79" s="50"/>
      <c r="J79" s="45" t="str">
        <f>VLOOKUP(CONCATENATE(B79,C79,D79,E79,F79,G79,H79,I79),項目一覧!B:AN,10,FALSE)</f>
        <v>SPECIAL_COLOR1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30</v>
      </c>
      <c r="V79" s="56"/>
      <c r="W79" s="56"/>
      <c r="X79" s="48"/>
      <c r="Y79" s="46"/>
      <c r="Z79" s="57"/>
      <c r="AA79" s="58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25</v>
      </c>
    </row>
    <row r="80" spans="1:43">
      <c r="A80" s="47">
        <f t="shared" si="0"/>
        <v>67</v>
      </c>
      <c r="B80" s="48" t="s">
        <v>1400</v>
      </c>
      <c r="C80" s="49"/>
      <c r="D80" s="49"/>
      <c r="E80" s="49"/>
      <c r="F80" s="49"/>
      <c r="G80" s="49"/>
      <c r="H80" s="49"/>
      <c r="I80" s="50"/>
      <c r="J80" s="45" t="str">
        <f>VLOOKUP(CONCATENATE(B80,C80,D80,E80,F80,G80,H80,I80),項目一覧!B:AN,10,FALSE)</f>
        <v>SPECIAL_COLOR2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30</v>
      </c>
      <c r="V80" s="56"/>
      <c r="W80" s="56"/>
      <c r="X80" s="48"/>
      <c r="Y80" s="46"/>
      <c r="Z80" s="57"/>
      <c r="AA80" s="58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25</v>
      </c>
    </row>
    <row r="81" spans="1:43">
      <c r="A81" s="47">
        <f t="shared" si="0"/>
        <v>68</v>
      </c>
      <c r="B81" s="48" t="s">
        <v>1401</v>
      </c>
      <c r="C81" s="49"/>
      <c r="D81" s="49"/>
      <c r="E81" s="49"/>
      <c r="F81" s="49"/>
      <c r="G81" s="49"/>
      <c r="H81" s="49"/>
      <c r="I81" s="50"/>
      <c r="J81" s="45" t="str">
        <f>VLOOKUP(CONCATENATE(B81,C81,D81,E81,F81,G81,H81,I81),項目一覧!B:AN,10,FALSE)</f>
        <v>SPECIAL_COLOR3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30</v>
      </c>
      <c r="V81" s="56"/>
      <c r="W81" s="56"/>
      <c r="X81" s="48"/>
      <c r="Y81" s="46"/>
      <c r="Z81" s="57"/>
      <c r="AA81" s="58" t="s">
        <v>1776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25</v>
      </c>
    </row>
    <row r="82" spans="1:43">
      <c r="A82" s="47">
        <f t="shared" si="0"/>
        <v>69</v>
      </c>
      <c r="B82" s="48" t="s">
        <v>2643</v>
      </c>
      <c r="C82" s="49"/>
      <c r="D82" s="49"/>
      <c r="E82" s="49"/>
      <c r="F82" s="49"/>
      <c r="G82" s="49"/>
      <c r="H82" s="49"/>
      <c r="I82" s="50"/>
      <c r="J82" s="45" t="str">
        <f>VLOOKUP(CONCATENATE(B82,C82,D82,E82,F82,G82,H82,I82),項目一覧!B:AN,10,FALSE)</f>
        <v>REMARK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256</v>
      </c>
      <c r="V82" s="56"/>
      <c r="W82" s="56"/>
      <c r="X82" s="48"/>
      <c r="Y82" s="46"/>
      <c r="Z82" s="57"/>
      <c r="AA82" s="58" t="s">
        <v>1777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207.8</v>
      </c>
    </row>
    <row r="83" spans="1:43">
      <c r="A83" s="47">
        <f t="shared" si="0"/>
        <v>70</v>
      </c>
      <c r="B83" s="48" t="s">
        <v>1061</v>
      </c>
      <c r="C83" s="49"/>
      <c r="D83" s="49"/>
      <c r="E83" s="49"/>
      <c r="F83" s="49"/>
      <c r="G83" s="49"/>
      <c r="H83" s="49"/>
      <c r="I83" s="50"/>
      <c r="J83" s="45" t="str">
        <f>VLOOKUP(CONCATENATE(B83,C83,D83,E83,F83,G83,H83,I83),項目一覧!B:AN,10,FALSE)</f>
        <v>FIX_TIMES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NUMBER</v>
      </c>
      <c r="R83" s="90"/>
      <c r="S83" s="132"/>
      <c r="T83" s="54"/>
      <c r="U83" s="55">
        <f>VLOOKUP(CONCATENATE(B83,C83,D83,E83,F83,G83,H83,I83),項目一覧!B:AN,21,FALSE)</f>
        <v>2</v>
      </c>
      <c r="V83" s="56"/>
      <c r="W83" s="56"/>
      <c r="X83" s="48"/>
      <c r="Y83" s="46"/>
      <c r="Z83" s="57"/>
      <c r="AA83" s="58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3</v>
      </c>
    </row>
    <row r="84" spans="1:43">
      <c r="A84" s="47">
        <f t="shared" si="0"/>
        <v>71</v>
      </c>
      <c r="B84" s="48" t="s">
        <v>1808</v>
      </c>
      <c r="C84" s="49"/>
      <c r="D84" s="49"/>
      <c r="E84" s="49"/>
      <c r="F84" s="49"/>
      <c r="G84" s="49"/>
      <c r="H84" s="49"/>
      <c r="I84" s="50"/>
      <c r="J84" s="45" t="str">
        <f>VLOOKUP(CONCATENATE(B84,C84,D84,E84,F84,G84,H84,I84),項目一覧!B:AN,10,FALSE)</f>
        <v>FIX_DATE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DATE</v>
      </c>
      <c r="R84" s="90"/>
      <c r="S84" s="132"/>
      <c r="T84" s="54"/>
      <c r="U84" s="55" t="str">
        <f>VLOOKUP(CONCATENATE(B84,C84,D84,E84,F84,G84,H84,I84),項目一覧!B:AN,21,FALSE)</f>
        <v xml:space="preserve"> </v>
      </c>
      <c r="V84" s="56"/>
      <c r="W84" s="56"/>
      <c r="X84" s="48"/>
      <c r="Y84" s="46"/>
      <c r="Z84" s="57"/>
      <c r="AA84" s="58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8</v>
      </c>
    </row>
    <row r="85" spans="1:43">
      <c r="A85" s="47">
        <f t="shared" si="0"/>
        <v>72</v>
      </c>
      <c r="B85" s="48" t="s">
        <v>1097</v>
      </c>
      <c r="C85" s="49"/>
      <c r="D85" s="49"/>
      <c r="E85" s="49"/>
      <c r="F85" s="49"/>
      <c r="G85" s="49"/>
      <c r="H85" s="49"/>
      <c r="I85" s="50"/>
      <c r="J85" s="45" t="str">
        <f>VLOOKUP(CONCATENATE(B85,C85,D85,E85,F85,G85,H85,I85),項目一覧!B:AN,10,FALSE)</f>
        <v>FIX_DEPT_CD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2</v>
      </c>
      <c r="V85" s="56"/>
      <c r="W85" s="56"/>
      <c r="X85" s="48"/>
      <c r="Y85" s="46"/>
      <c r="Z85" s="57"/>
      <c r="AA85" s="58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2.6</v>
      </c>
    </row>
    <row r="86" spans="1:43">
      <c r="A86" s="47">
        <f t="shared" si="0"/>
        <v>73</v>
      </c>
      <c r="B86" s="48" t="s">
        <v>1098</v>
      </c>
      <c r="C86" s="49"/>
      <c r="D86" s="49"/>
      <c r="E86" s="49"/>
      <c r="F86" s="49"/>
      <c r="G86" s="49"/>
      <c r="H86" s="49"/>
      <c r="I86" s="50"/>
      <c r="J86" s="45" t="str">
        <f>VLOOKUP(CONCATENATE(B86,C86,D86,E86,F86,G86,H86,I86),項目一覧!B:AN,10,FALSE)</f>
        <v>FIX_USER_CD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5</v>
      </c>
      <c r="V86" s="56"/>
      <c r="W86" s="56"/>
      <c r="X86" s="48"/>
      <c r="Y86" s="46"/>
      <c r="Z86" s="57"/>
      <c r="AA86" s="58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5</v>
      </c>
    </row>
    <row r="87" spans="1:43">
      <c r="A87" s="47">
        <f t="shared" si="0"/>
        <v>74</v>
      </c>
      <c r="B87" s="48" t="s">
        <v>429</v>
      </c>
      <c r="C87" s="49"/>
      <c r="D87" s="49"/>
      <c r="E87" s="49"/>
      <c r="F87" s="49"/>
      <c r="G87" s="49"/>
      <c r="H87" s="49"/>
      <c r="I87" s="50"/>
      <c r="J87" s="45" t="str">
        <f>VLOOKUP(CONCATENATE(B87,C87,D87,E87,F87,G87,H87,I87),項目一覧!B:AN,10,FALSE)</f>
        <v>REFIX_DATE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DATE</v>
      </c>
      <c r="R87" s="90"/>
      <c r="S87" s="132"/>
      <c r="T87" s="54"/>
      <c r="U87" s="55" t="str">
        <f>VLOOKUP(CONCATENATE(B87,C87,D87,E87,F87,G87,H87,I87),項目一覧!B:AN,21,FALSE)</f>
        <v xml:space="preserve"> </v>
      </c>
      <c r="V87" s="56"/>
      <c r="W87" s="56"/>
      <c r="X87" s="48"/>
      <c r="Y87" s="46"/>
      <c r="Z87" s="57"/>
      <c r="AA87" s="58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8</v>
      </c>
    </row>
    <row r="88" spans="1:43">
      <c r="A88" s="47">
        <f t="shared" si="0"/>
        <v>75</v>
      </c>
      <c r="B88" s="48" t="s">
        <v>430</v>
      </c>
      <c r="C88" s="49"/>
      <c r="D88" s="49"/>
      <c r="E88" s="49"/>
      <c r="F88" s="49"/>
      <c r="G88" s="49"/>
      <c r="H88" s="49"/>
      <c r="I88" s="50"/>
      <c r="J88" s="45" t="str">
        <f>VLOOKUP(CONCATENATE(B88,C88,D88,E88,F88,G88,H88,I88),項目一覧!B:AN,10,FALSE)</f>
        <v>REFIX_DEPT_CD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2</v>
      </c>
      <c r="V88" s="56"/>
      <c r="W88" s="56"/>
      <c r="X88" s="48"/>
      <c r="Y88" s="46"/>
      <c r="Z88" s="57"/>
      <c r="AA88" s="58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2.6</v>
      </c>
    </row>
    <row r="89" spans="1:43">
      <c r="A89" s="47">
        <f t="shared" si="0"/>
        <v>76</v>
      </c>
      <c r="B89" s="48" t="s">
        <v>431</v>
      </c>
      <c r="C89" s="49"/>
      <c r="D89" s="49"/>
      <c r="E89" s="49"/>
      <c r="F89" s="49"/>
      <c r="G89" s="49"/>
      <c r="H89" s="49"/>
      <c r="I89" s="50"/>
      <c r="J89" s="45" t="str">
        <f>VLOOKUP(CONCATENATE(B89,C89,D89,E89,F89,G89,H89,I89),項目一覧!B:AN,10,FALSE)</f>
        <v>REFIX_USER_CD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5</v>
      </c>
      <c r="V89" s="56"/>
      <c r="W89" s="56"/>
      <c r="X89" s="48"/>
      <c r="Y89" s="46"/>
      <c r="Z89" s="57"/>
      <c r="AA89" s="58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5</v>
      </c>
    </row>
    <row r="90" spans="1:43">
      <c r="A90" s="47">
        <f t="shared" si="0"/>
        <v>77</v>
      </c>
      <c r="B90" s="48" t="s">
        <v>1809</v>
      </c>
      <c r="C90" s="49"/>
      <c r="D90" s="49"/>
      <c r="E90" s="49"/>
      <c r="F90" s="49"/>
      <c r="G90" s="49"/>
      <c r="H90" s="49"/>
      <c r="I90" s="50"/>
      <c r="J90" s="45" t="str">
        <f>VLOOKUP(CONCATENATE(B90,C90,D90,E90,F90,G90,H90,I90),項目一覧!B:AN,10,FALSE)</f>
        <v>LAST_FIX_DATE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DATE</v>
      </c>
      <c r="R90" s="90"/>
      <c r="S90" s="132"/>
      <c r="T90" s="54"/>
      <c r="U90" s="55" t="str">
        <f>VLOOKUP(CONCATENATE(B90,C90,D90,E90,F90,G90,H90,I90),項目一覧!B:AN,21,FALSE)</f>
        <v xml:space="preserve"> </v>
      </c>
      <c r="V90" s="56"/>
      <c r="W90" s="56"/>
      <c r="X90" s="48"/>
      <c r="Y90" s="46"/>
      <c r="Z90" s="57"/>
      <c r="AA90" s="58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8</v>
      </c>
    </row>
    <row r="91" spans="1:43">
      <c r="A91" s="47">
        <f t="shared" si="0"/>
        <v>78</v>
      </c>
      <c r="B91" s="48" t="s">
        <v>1810</v>
      </c>
      <c r="C91" s="49"/>
      <c r="D91" s="49"/>
      <c r="E91" s="49"/>
      <c r="F91" s="49"/>
      <c r="G91" s="49"/>
      <c r="H91" s="49"/>
      <c r="I91" s="50"/>
      <c r="J91" s="45" t="str">
        <f>VLOOKUP(CONCATENATE(B91,C91,D91,E91,F91,G91,H91,I91),項目一覧!B:AN,10,FALSE)</f>
        <v>LAST_FIX_DEPT_CD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2</v>
      </c>
      <c r="V91" s="56"/>
      <c r="W91" s="56"/>
      <c r="X91" s="48"/>
      <c r="Y91" s="46"/>
      <c r="Z91" s="57"/>
      <c r="AA91" s="58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2.6</v>
      </c>
    </row>
    <row r="92" spans="1:43">
      <c r="A92" s="47">
        <f t="shared" si="0"/>
        <v>79</v>
      </c>
      <c r="B92" s="48" t="s">
        <v>1811</v>
      </c>
      <c r="C92" s="49"/>
      <c r="D92" s="49"/>
      <c r="E92" s="49"/>
      <c r="F92" s="49"/>
      <c r="G92" s="49"/>
      <c r="H92" s="49"/>
      <c r="I92" s="50"/>
      <c r="J92" s="45" t="str">
        <f>VLOOKUP(CONCATENATE(B92,C92,D92,E92,F92,G92,H92,I92),項目一覧!B:AN,10,FALSE)</f>
        <v>LAST_FIX_USER_CD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VARCHAR2</v>
      </c>
      <c r="R92" s="90"/>
      <c r="S92" s="132"/>
      <c r="T92" s="54"/>
      <c r="U92" s="55">
        <f>VLOOKUP(CONCATENATE(B92,C92,D92,E92,F92,G92,H92,I92),項目一覧!B:AN,21,FALSE)</f>
        <v>5</v>
      </c>
      <c r="V92" s="56"/>
      <c r="W92" s="56"/>
      <c r="X92" s="48"/>
      <c r="Y92" s="46"/>
      <c r="Z92" s="57"/>
      <c r="AA92" s="58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5</v>
      </c>
    </row>
    <row r="93" spans="1:43">
      <c r="A93" s="47">
        <f t="shared" si="0"/>
        <v>80</v>
      </c>
      <c r="B93" s="48" t="s">
        <v>1210</v>
      </c>
      <c r="C93" s="49"/>
      <c r="D93" s="49"/>
      <c r="E93" s="49"/>
      <c r="F93" s="49"/>
      <c r="G93" s="49"/>
      <c r="H93" s="49"/>
      <c r="I93" s="50"/>
      <c r="J93" s="45" t="str">
        <f>VLOOKUP(CONCATENATE(B93,C93,D93,E93,F93,G93,H93,I93),項目一覧!B:AN,10,FALSE)</f>
        <v>GEHAN_END_DATE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0"/>
        <v>81</v>
      </c>
      <c r="B94" s="48" t="s">
        <v>1209</v>
      </c>
      <c r="C94" s="49"/>
      <c r="D94" s="49"/>
      <c r="E94" s="49"/>
      <c r="F94" s="49"/>
      <c r="G94" s="49"/>
      <c r="H94" s="49"/>
      <c r="I94" s="50"/>
      <c r="J94" s="45" t="str">
        <f>VLOOKUP(CONCATENATE(B94,C94,D94,E94,F94,G94,H94,I94),項目一覧!B:AN,10,FALSE)</f>
        <v>GEHAN_END_DEPT_CD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VARCHAR2</v>
      </c>
      <c r="R94" s="90"/>
      <c r="S94" s="132"/>
      <c r="T94" s="54"/>
      <c r="U94" s="55">
        <f>VLOOKUP(CONCATENATE(B94,C94,D94,E94,F94,G94,H94,I94),項目一覧!B:AN,21,FALSE)</f>
        <v>2</v>
      </c>
      <c r="V94" s="56"/>
      <c r="W94" s="56"/>
      <c r="X94" s="48"/>
      <c r="Y94" s="46"/>
      <c r="Z94" s="57"/>
      <c r="AA94" s="58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2.6</v>
      </c>
    </row>
    <row r="95" spans="1:43">
      <c r="A95" s="47">
        <f t="shared" si="0"/>
        <v>82</v>
      </c>
      <c r="B95" s="48" t="s">
        <v>1208</v>
      </c>
      <c r="C95" s="49"/>
      <c r="D95" s="49"/>
      <c r="E95" s="49"/>
      <c r="F95" s="49"/>
      <c r="G95" s="49"/>
      <c r="H95" s="49"/>
      <c r="I95" s="50"/>
      <c r="J95" s="45" t="str">
        <f>VLOOKUP(CONCATENATE(B95,C95,D95,E95,F95,G95,H95,I95),項目一覧!B:AN,10,FALSE)</f>
        <v>GEHAN_END_USER_CD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VARCHAR2</v>
      </c>
      <c r="R95" s="90"/>
      <c r="S95" s="132"/>
      <c r="T95" s="54"/>
      <c r="U95" s="55">
        <f>VLOOKUP(CONCATENATE(B95,C95,D95,E95,F95,G95,H95,I95),項目一覧!B:AN,21,FALSE)</f>
        <v>5</v>
      </c>
      <c r="V95" s="56"/>
      <c r="W95" s="56"/>
      <c r="X95" s="48"/>
      <c r="Y95" s="46"/>
      <c r="Z95" s="57"/>
      <c r="AA95" s="58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5</v>
      </c>
    </row>
    <row r="96" spans="1:43">
      <c r="A96" s="47">
        <f t="shared" si="0"/>
        <v>83</v>
      </c>
      <c r="B96" s="48" t="s">
        <v>2398</v>
      </c>
      <c r="C96" s="49"/>
      <c r="D96" s="49"/>
      <c r="E96" s="49"/>
      <c r="F96" s="49"/>
      <c r="G96" s="49"/>
      <c r="H96" s="49"/>
      <c r="I96" s="50"/>
      <c r="J96" s="45" t="str">
        <f>VLOOKUP(CONCATENATE(B96,C96,D96,E96,F96,G96,H96,I96),項目一覧!B:AN,10,FALSE)</f>
        <v>DATA_DIV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VARCHAR2</v>
      </c>
      <c r="R96" s="90"/>
      <c r="S96" s="132"/>
      <c r="T96" s="54"/>
      <c r="U96" s="55">
        <f>VLOOKUP(CONCATENATE(B96,C96,D96,E96,F96,G96,H96,I96),項目一覧!B:AN,21,FALSE)</f>
        <v>1</v>
      </c>
      <c r="V96" s="56"/>
      <c r="W96" s="56"/>
      <c r="X96" s="48"/>
      <c r="Y96" s="46"/>
      <c r="Z96" s="57"/>
      <c r="AA96" s="58" t="s">
        <v>2399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1.8</v>
      </c>
    </row>
    <row r="97" spans="1:43">
      <c r="A97" s="47">
        <f t="shared" si="0"/>
        <v>84</v>
      </c>
      <c r="B97" s="48" t="s">
        <v>2401</v>
      </c>
      <c r="C97" s="49"/>
      <c r="D97" s="49"/>
      <c r="E97" s="49"/>
      <c r="F97" s="49"/>
      <c r="G97" s="49"/>
      <c r="H97" s="49"/>
      <c r="I97" s="50"/>
      <c r="J97" s="45" t="str">
        <f>VLOOKUP(CONCATENATE(B97,C97,D97,E97,F97,G97,H97,I97),項目一覧!B:AN,10,FALSE)</f>
        <v>FIRST_DATE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0"/>
        <v>85</v>
      </c>
      <c r="B98" s="48" t="s">
        <v>333</v>
      </c>
      <c r="C98" s="49"/>
      <c r="D98" s="49"/>
      <c r="E98" s="49"/>
      <c r="F98" s="49"/>
      <c r="G98" s="49"/>
      <c r="H98" s="49"/>
      <c r="I98" s="50"/>
      <c r="J98" s="45" t="str">
        <f>VLOOKUP(CONCATENATE(B98,C98,D98,E98,F98,G98,H98,I98),項目一覧!B:AN,10,FALSE)</f>
        <v>FIRST_DEPT_CD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VARCHAR2</v>
      </c>
      <c r="R98" s="90"/>
      <c r="S98" s="132"/>
      <c r="T98" s="54"/>
      <c r="U98" s="55">
        <f>VLOOKUP(CONCATENATE(B98,C98,D98,E98,F98,G98,H98,I98),項目一覧!B:AN,21,FALSE)</f>
        <v>2</v>
      </c>
      <c r="V98" s="56"/>
      <c r="W98" s="56"/>
      <c r="X98" s="48"/>
      <c r="Y98" s="46"/>
      <c r="Z98" s="57"/>
      <c r="AA98" s="58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2.6</v>
      </c>
    </row>
    <row r="99" spans="1:43">
      <c r="A99" s="47">
        <f t="shared" si="0"/>
        <v>86</v>
      </c>
      <c r="B99" s="48" t="s">
        <v>334</v>
      </c>
      <c r="C99" s="49"/>
      <c r="D99" s="49"/>
      <c r="E99" s="49"/>
      <c r="F99" s="49"/>
      <c r="G99" s="49"/>
      <c r="H99" s="49"/>
      <c r="I99" s="50"/>
      <c r="J99" s="45" t="str">
        <f>VLOOKUP(CONCATENATE(B99,C99,D99,E99,F99,G99,H99,I99),項目一覧!B:AN,10,FALSE)</f>
        <v>FIRST_USER_CD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VARCHAR2</v>
      </c>
      <c r="R99" s="90"/>
      <c r="S99" s="132"/>
      <c r="T99" s="54"/>
      <c r="U99" s="55">
        <f>VLOOKUP(CONCATENATE(B99,C99,D99,E99,F99,G99,H99,I99),項目一覧!B:AN,21,FALSE)</f>
        <v>5</v>
      </c>
      <c r="V99" s="56"/>
      <c r="W99" s="56"/>
      <c r="X99" s="48"/>
      <c r="Y99" s="46"/>
      <c r="Z99" s="57"/>
      <c r="AA99" s="58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5</v>
      </c>
    </row>
    <row r="100" spans="1:43">
      <c r="A100" s="47">
        <f t="shared" si="0"/>
        <v>87</v>
      </c>
      <c r="B100" s="48" t="s">
        <v>2400</v>
      </c>
      <c r="C100" s="49"/>
      <c r="D100" s="49"/>
      <c r="E100" s="49"/>
      <c r="F100" s="49"/>
      <c r="G100" s="49"/>
      <c r="H100" s="49"/>
      <c r="I100" s="50"/>
      <c r="J100" s="45" t="str">
        <f>VLOOKUP(CONCATENATE(B100,C100,D100,E100,F100,G100,H100,I100),項目一覧!B:AN,10,FALSE)</f>
        <v>LAST_DATE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0"/>
        <v>88</v>
      </c>
      <c r="B101" s="48" t="s">
        <v>335</v>
      </c>
      <c r="C101" s="49"/>
      <c r="D101" s="49"/>
      <c r="E101" s="49"/>
      <c r="F101" s="49"/>
      <c r="G101" s="49"/>
      <c r="H101" s="49"/>
      <c r="I101" s="50"/>
      <c r="J101" s="45" t="str">
        <f>VLOOKUP(CONCATENATE(B101,C101,D101,E101,F101,G101,H101,I101),項目一覧!B:AN,10,FALSE)</f>
        <v>LAST_DEPT_CD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VARCHAR2</v>
      </c>
      <c r="R101" s="90"/>
      <c r="S101" s="132"/>
      <c r="T101" s="54"/>
      <c r="U101" s="55">
        <f>VLOOKUP(CONCATENATE(B101,C101,D101,E101,F101,G101,H101,I101),項目一覧!B:AN,21,FALSE)</f>
        <v>2</v>
      </c>
      <c r="V101" s="56"/>
      <c r="W101" s="56"/>
      <c r="X101" s="48"/>
      <c r="Y101" s="46"/>
      <c r="Z101" s="57"/>
      <c r="AA101" s="58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2.6</v>
      </c>
    </row>
    <row r="102" spans="1:43">
      <c r="A102" s="47">
        <f t="shared" si="0"/>
        <v>89</v>
      </c>
      <c r="B102" s="48" t="s">
        <v>336</v>
      </c>
      <c r="C102" s="49"/>
      <c r="D102" s="49"/>
      <c r="E102" s="49"/>
      <c r="F102" s="49"/>
      <c r="G102" s="49"/>
      <c r="H102" s="49"/>
      <c r="I102" s="50"/>
      <c r="J102" s="45" t="str">
        <f>VLOOKUP(CONCATENATE(B102,C102,D102,E102,F102,G102,H102,I102),項目一覧!B:AN,10,FALSE)</f>
        <v>LAST_USER_CD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VARCHAR2</v>
      </c>
      <c r="R102" s="90"/>
      <c r="S102" s="132"/>
      <c r="T102" s="54"/>
      <c r="U102" s="55">
        <f>VLOOKUP(CONCATENATE(B102,C102,D102,E102,F102,G102,H102,I102),項目一覧!B:AN,21,FALSE)</f>
        <v>5</v>
      </c>
      <c r="V102" s="56"/>
      <c r="W102" s="56"/>
      <c r="X102" s="48"/>
      <c r="Y102" s="46"/>
      <c r="Z102" s="57"/>
      <c r="AA102" s="58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5</v>
      </c>
    </row>
    <row r="103" spans="1:43">
      <c r="A103" s="449">
        <f t="shared" ref="A103:A150" si="4">ROW()-13</f>
        <v>90</v>
      </c>
      <c r="B103" s="450" t="s">
        <v>226</v>
      </c>
      <c r="C103" s="451"/>
      <c r="D103" s="451"/>
      <c r="E103" s="451"/>
      <c r="F103" s="451"/>
      <c r="G103" s="451"/>
      <c r="H103" s="451"/>
      <c r="I103" s="452"/>
      <c r="J103" s="213" t="str">
        <f>VLOOKUP(CONCATENATE(B103,C103,D103,E103,F103,G103,H103,I103),項目一覧!B:AN,10,FALSE)</f>
        <v>COLOR_NUM_CD</v>
      </c>
      <c r="K103" s="453"/>
      <c r="L103" s="453"/>
      <c r="M103" s="453"/>
      <c r="N103" s="453"/>
      <c r="O103" s="453"/>
      <c r="P103" s="453"/>
      <c r="Q103" s="454" t="str">
        <f>VLOOKUP(CONCATENATE(B103,C103,D103,E103,F103,G103,H103,I103),項目一覧!B:AN,17,FALSE)</f>
        <v>VARCHAR2</v>
      </c>
      <c r="R103" s="455"/>
      <c r="S103" s="456"/>
      <c r="T103" s="457"/>
      <c r="U103" s="458">
        <f>VLOOKUP(CONCATENATE(B103,C103,D103,E103,F103,G103,H103,I103),項目一覧!B:AN,21,FALSE)</f>
        <v>2</v>
      </c>
      <c r="V103" s="459"/>
      <c r="W103" s="459"/>
      <c r="X103" s="450"/>
      <c r="Y103" s="460"/>
      <c r="Z103" s="461"/>
      <c r="AA103" s="462"/>
      <c r="AB103" s="451"/>
      <c r="AC103" s="451"/>
      <c r="AD103" s="451"/>
      <c r="AE103" s="451"/>
      <c r="AF103" s="451"/>
      <c r="AG103" s="451"/>
      <c r="AH103" s="451"/>
      <c r="AI103" s="451"/>
      <c r="AJ103" s="451"/>
      <c r="AK103" s="451"/>
      <c r="AL103" s="451"/>
      <c r="AM103" s="451"/>
      <c r="AN103" s="451"/>
      <c r="AO103" s="452"/>
      <c r="AP103" s="16"/>
      <c r="AQ103" s="273" t="s">
        <v>227</v>
      </c>
    </row>
    <row r="104" spans="1:43">
      <c r="A104" s="449">
        <f t="shared" si="4"/>
        <v>91</v>
      </c>
      <c r="B104" s="450" t="s">
        <v>221</v>
      </c>
      <c r="C104" s="451"/>
      <c r="D104" s="451"/>
      <c r="E104" s="451"/>
      <c r="F104" s="451"/>
      <c r="G104" s="451"/>
      <c r="H104" s="451"/>
      <c r="I104" s="452"/>
      <c r="J104" s="213" t="str">
        <f>VLOOKUP(CONCATENATE(B104,C104,D104,E104,F104,G104,H104,I104),項目一覧!B:AN,10,FALSE)</f>
        <v>TAKES_NUM</v>
      </c>
      <c r="K104" s="453"/>
      <c r="L104" s="453"/>
      <c r="M104" s="453"/>
      <c r="N104" s="453"/>
      <c r="O104" s="453"/>
      <c r="P104" s="453"/>
      <c r="Q104" s="454" t="str">
        <f>VLOOKUP(CONCATENATE(B104,C104,D104,E104,F104,G104,H104,I104),項目一覧!B:AN,17,FALSE)</f>
        <v>NUMBER</v>
      </c>
      <c r="R104" s="455"/>
      <c r="S104" s="456"/>
      <c r="T104" s="457"/>
      <c r="U104" s="458">
        <f>VLOOKUP(CONCATENATE(B104,C104,D104,E104,F104,G104,H104,I104),項目一覧!B:AN,21,FALSE)</f>
        <v>9</v>
      </c>
      <c r="V104" s="459"/>
      <c r="W104" s="459"/>
      <c r="X104" s="450"/>
      <c r="Y104" s="460"/>
      <c r="Z104" s="461"/>
      <c r="AA104" s="462"/>
      <c r="AB104" s="451"/>
      <c r="AC104" s="451"/>
      <c r="AD104" s="451"/>
      <c r="AE104" s="451"/>
      <c r="AF104" s="451"/>
      <c r="AG104" s="451"/>
      <c r="AH104" s="451"/>
      <c r="AI104" s="451"/>
      <c r="AJ104" s="451"/>
      <c r="AK104" s="451"/>
      <c r="AL104" s="451"/>
      <c r="AM104" s="451"/>
      <c r="AN104" s="451"/>
      <c r="AO104" s="452"/>
      <c r="AQ104" s="273" t="s">
        <v>227</v>
      </c>
    </row>
    <row r="105" spans="1:43">
      <c r="A105" s="449">
        <f t="shared" si="4"/>
        <v>92</v>
      </c>
      <c r="B105" s="450" t="s">
        <v>179</v>
      </c>
      <c r="C105" s="451"/>
      <c r="D105" s="451"/>
      <c r="E105" s="451"/>
      <c r="F105" s="451"/>
      <c r="G105" s="451"/>
      <c r="H105" s="451"/>
      <c r="I105" s="452"/>
      <c r="J105" s="213" t="str">
        <f>VLOOKUP(CONCATENATE(B105,C105,D105,E105,F105,G105,H105,I105),項目一覧!B:AN,10,FALSE)</f>
        <v>NUMBER_OF_SHEETS</v>
      </c>
      <c r="K105" s="453"/>
      <c r="L105" s="453"/>
      <c r="M105" s="453"/>
      <c r="N105" s="453"/>
      <c r="O105" s="453"/>
      <c r="P105" s="453"/>
      <c r="Q105" s="454" t="str">
        <f>VLOOKUP(CONCATENATE(B105,C105,D105,E105,F105,G105,H105,I105),項目一覧!B:AN,17,FALSE)</f>
        <v>NUMBER</v>
      </c>
      <c r="R105" s="455"/>
      <c r="S105" s="456"/>
      <c r="T105" s="457"/>
      <c r="U105" s="458">
        <f>VLOOKUP(CONCATENATE(B105,C105,D105,E105,F105,G105,H105,I105),項目一覧!B:AN,21,FALSE)</f>
        <v>9</v>
      </c>
      <c r="V105" s="459"/>
      <c r="W105" s="459"/>
      <c r="X105" s="450"/>
      <c r="Y105" s="460"/>
      <c r="Z105" s="461"/>
      <c r="AA105" s="462"/>
      <c r="AB105" s="451"/>
      <c r="AC105" s="451"/>
      <c r="AD105" s="451"/>
      <c r="AE105" s="451"/>
      <c r="AF105" s="451"/>
      <c r="AG105" s="451"/>
      <c r="AH105" s="451"/>
      <c r="AI105" s="451"/>
      <c r="AJ105" s="451"/>
      <c r="AK105" s="451"/>
      <c r="AL105" s="451"/>
      <c r="AM105" s="451"/>
      <c r="AN105" s="451"/>
      <c r="AO105" s="452"/>
      <c r="AQ105" s="273" t="s">
        <v>227</v>
      </c>
    </row>
    <row r="106" spans="1:43">
      <c r="A106" s="449">
        <f t="shared" si="4"/>
        <v>93</v>
      </c>
      <c r="B106" s="450" t="s">
        <v>253</v>
      </c>
      <c r="C106" s="451"/>
      <c r="D106" s="451"/>
      <c r="E106" s="451" t="s">
        <v>1776</v>
      </c>
      <c r="F106" s="451"/>
      <c r="G106" s="451"/>
      <c r="H106" s="451"/>
      <c r="I106" s="452"/>
      <c r="J106" s="213" t="str">
        <f>VLOOKUP(CONCATENATE(B106,C106,D106,E106,F106,G106,H106,I106),項目一覧!B:AN,10,FALSE)</f>
        <v>PRC_NUM1</v>
      </c>
      <c r="K106" s="453"/>
      <c r="L106" s="453"/>
      <c r="M106" s="453"/>
      <c r="N106" s="453"/>
      <c r="O106" s="453"/>
      <c r="P106" s="453"/>
      <c r="Q106" s="454" t="str">
        <f>VLOOKUP(CONCATENATE(B106,C106,D106,E106,F106,G106,H106,I106),項目一覧!B:AN,17,FALSE)</f>
        <v>NUMBER</v>
      </c>
      <c r="R106" s="455"/>
      <c r="S106" s="456"/>
      <c r="T106" s="457"/>
      <c r="U106" s="458">
        <f>VLOOKUP(CONCATENATE(B106,C106,D106,E106,F106,G106,H106,I106),項目一覧!B:AN,21,FALSE)</f>
        <v>9</v>
      </c>
      <c r="V106" s="459"/>
      <c r="W106" s="459"/>
      <c r="X106" s="450"/>
      <c r="Y106" s="460"/>
      <c r="Z106" s="461"/>
      <c r="AA106" s="462"/>
      <c r="AB106" s="451"/>
      <c r="AC106" s="451"/>
      <c r="AD106" s="451"/>
      <c r="AE106" s="451"/>
      <c r="AF106" s="451"/>
      <c r="AG106" s="451"/>
      <c r="AH106" s="451"/>
      <c r="AI106" s="451"/>
      <c r="AJ106" s="451"/>
      <c r="AK106" s="451"/>
      <c r="AL106" s="451"/>
      <c r="AM106" s="451"/>
      <c r="AN106" s="451"/>
      <c r="AO106" s="452"/>
      <c r="AQ106" s="273">
        <f>IF(Q106&lt;&gt;"",IF(Q106="CHAR",U106,IF(Q106="VARCHAR2",U106*0.8,IF(Q106="NUMBER",(ROUNDUP(INT(U106)/2,0)+1),IF(Q106="DATE",7,0))))+IF(Q106="DATE",1,IF(U106&gt;250,3,1)),"")</f>
        <v>7</v>
      </c>
    </row>
    <row r="107" spans="1:43">
      <c r="A107" s="449">
        <f t="shared" si="4"/>
        <v>94</v>
      </c>
      <c r="B107" s="450" t="s">
        <v>253</v>
      </c>
      <c r="C107" s="451"/>
      <c r="D107" s="451"/>
      <c r="E107" s="451" t="s">
        <v>247</v>
      </c>
      <c r="F107" s="451"/>
      <c r="G107" s="451"/>
      <c r="H107" s="451"/>
      <c r="I107" s="452"/>
      <c r="J107" s="213" t="str">
        <f>VLOOKUP(CONCATENATE(B107,C107,D107,E107,F107,G107,H107,I107),項目一覧!B:AN,10,FALSE)</f>
        <v>PRC_NUM2</v>
      </c>
      <c r="K107" s="453"/>
      <c r="L107" s="453"/>
      <c r="M107" s="453"/>
      <c r="N107" s="453"/>
      <c r="O107" s="453"/>
      <c r="P107" s="453"/>
      <c r="Q107" s="454" t="str">
        <f>VLOOKUP(CONCATENATE(B107,C107,D107,E107,F107,G107,H107,I107),項目一覧!B:AN,17,FALSE)</f>
        <v>NUMBER</v>
      </c>
      <c r="R107" s="455"/>
      <c r="S107" s="456"/>
      <c r="T107" s="457"/>
      <c r="U107" s="458">
        <f>VLOOKUP(CONCATENATE(B107,C107,D107,E107,F107,G107,H107,I107),項目一覧!B:AN,21,FALSE)</f>
        <v>9</v>
      </c>
      <c r="V107" s="459"/>
      <c r="W107" s="459"/>
      <c r="X107" s="450"/>
      <c r="Y107" s="460"/>
      <c r="Z107" s="461"/>
      <c r="AA107" s="462"/>
      <c r="AB107" s="451"/>
      <c r="AC107" s="451"/>
      <c r="AD107" s="451"/>
      <c r="AE107" s="451"/>
      <c r="AF107" s="451"/>
      <c r="AG107" s="451"/>
      <c r="AH107" s="451"/>
      <c r="AI107" s="451"/>
      <c r="AJ107" s="451"/>
      <c r="AK107" s="451"/>
      <c r="AL107" s="451"/>
      <c r="AM107" s="451"/>
      <c r="AN107" s="451"/>
      <c r="AO107" s="452"/>
      <c r="AQ107" s="273">
        <f>IF(Q107&lt;&gt;"",IF(Q107="CHAR",U107,IF(Q107="VARCHAR2",U107*0.8,IF(Q107="NUMBER",(ROUNDUP(INT(U107)/2,0)+1),IF(Q107="DATE",7,0))))+IF(Q107="DATE",1,IF(U107&gt;250,3,1)),"")</f>
        <v>7</v>
      </c>
    </row>
    <row r="108" spans="1:43">
      <c r="A108" s="449">
        <f t="shared" si="4"/>
        <v>95</v>
      </c>
      <c r="B108" s="450" t="s">
        <v>253</v>
      </c>
      <c r="C108" s="451"/>
      <c r="D108" s="451"/>
      <c r="E108" s="451" t="s">
        <v>252</v>
      </c>
      <c r="F108" s="451"/>
      <c r="G108" s="451"/>
      <c r="H108" s="451"/>
      <c r="I108" s="452"/>
      <c r="J108" s="213" t="str">
        <f>VLOOKUP(CONCATENATE(B108,C108,D108,E108,F108,G108,H108,I108),項目一覧!B:AN,10,FALSE)</f>
        <v>PRC_NUM3</v>
      </c>
      <c r="K108" s="453"/>
      <c r="L108" s="453"/>
      <c r="M108" s="453"/>
      <c r="N108" s="453"/>
      <c r="O108" s="453"/>
      <c r="P108" s="453"/>
      <c r="Q108" s="454" t="str">
        <f>VLOOKUP(CONCATENATE(B108,C108,D108,E108,F108,G108,H108,I108),項目一覧!B:AN,17,FALSE)</f>
        <v>NUMBER</v>
      </c>
      <c r="R108" s="455"/>
      <c r="S108" s="456"/>
      <c r="T108" s="457"/>
      <c r="U108" s="458">
        <f>VLOOKUP(CONCATENATE(B108,C108,D108,E108,F108,G108,H108,I108),項目一覧!B:AN,21,FALSE)</f>
        <v>9</v>
      </c>
      <c r="V108" s="459"/>
      <c r="W108" s="459"/>
      <c r="X108" s="450"/>
      <c r="Y108" s="460"/>
      <c r="Z108" s="461"/>
      <c r="AA108" s="462"/>
      <c r="AB108" s="451"/>
      <c r="AC108" s="451"/>
      <c r="AD108" s="451"/>
      <c r="AE108" s="451"/>
      <c r="AF108" s="451"/>
      <c r="AG108" s="451"/>
      <c r="AH108" s="451"/>
      <c r="AI108" s="451"/>
      <c r="AJ108" s="451"/>
      <c r="AK108" s="451"/>
      <c r="AL108" s="451"/>
      <c r="AM108" s="451"/>
      <c r="AN108" s="451"/>
      <c r="AO108" s="452"/>
      <c r="AQ108" s="273">
        <f>IF(Q108&lt;&gt;"",IF(Q108="CHAR",U108,IF(Q108="VARCHAR2",U108*0.8,IF(Q108="NUMBER",(ROUNDUP(INT(U108)/2,0)+1),IF(Q108="DATE",7,0))))+IF(Q108="DATE",1,IF(U108&gt;250,3,1)),"")</f>
        <v>7</v>
      </c>
    </row>
    <row r="109" spans="1:43">
      <c r="A109" s="449">
        <f t="shared" si="4"/>
        <v>96</v>
      </c>
      <c r="B109" s="450" t="s">
        <v>2511</v>
      </c>
      <c r="C109" s="451"/>
      <c r="D109" s="451"/>
      <c r="E109" s="451"/>
      <c r="F109" s="451"/>
      <c r="G109" s="451"/>
      <c r="H109" s="451"/>
      <c r="I109" s="452"/>
      <c r="J109" s="213" t="str">
        <f>VLOOKUP(CONCATENATE(B109,C109,D109,E109,F109,G109,H109,I109),項目一覧!B:AN,10,FALSE)</f>
        <v>PAPER_CD</v>
      </c>
      <c r="K109" s="453"/>
      <c r="L109" s="453"/>
      <c r="M109" s="453"/>
      <c r="N109" s="453"/>
      <c r="O109" s="453"/>
      <c r="P109" s="453"/>
      <c r="Q109" s="454" t="str">
        <f>VLOOKUP(CONCATENATE(B109,C109,D109,E109,F109,G109,H109,I109),項目一覧!B:AN,17,FALSE)</f>
        <v>VARCHAR2</v>
      </c>
      <c r="R109" s="455"/>
      <c r="S109" s="456"/>
      <c r="T109" s="457"/>
      <c r="U109" s="458">
        <f>VLOOKUP(CONCATENATE(B109,C109,D109,E109,F109,G109,H109,I109),項目一覧!B:AN,21,FALSE)</f>
        <v>12</v>
      </c>
      <c r="V109" s="459"/>
      <c r="W109" s="459"/>
      <c r="X109" s="450"/>
      <c r="Y109" s="460"/>
      <c r="Z109" s="461"/>
      <c r="AA109" s="462" t="s">
        <v>1578</v>
      </c>
      <c r="AB109" s="451"/>
      <c r="AC109" s="451"/>
      <c r="AD109" s="451"/>
      <c r="AE109" s="451"/>
      <c r="AF109" s="451"/>
      <c r="AG109" s="451"/>
      <c r="AH109" s="451"/>
      <c r="AI109" s="451"/>
      <c r="AJ109" s="451"/>
      <c r="AK109" s="451"/>
      <c r="AL109" s="451"/>
      <c r="AM109" s="451"/>
      <c r="AN109" s="451"/>
      <c r="AO109" s="452"/>
      <c r="AQ109" s="273" t="s">
        <v>227</v>
      </c>
    </row>
    <row r="110" spans="1:43">
      <c r="A110" s="449">
        <f t="shared" si="4"/>
        <v>97</v>
      </c>
      <c r="B110" s="450" t="s">
        <v>2513</v>
      </c>
      <c r="C110" s="451"/>
      <c r="D110" s="451"/>
      <c r="E110" s="451"/>
      <c r="F110" s="451"/>
      <c r="G110" s="451"/>
      <c r="H110" s="451"/>
      <c r="I110" s="452"/>
      <c r="J110" s="213" t="str">
        <f>VLOOKUP(CONCATENATE(B110,C110,D110,E110,F110,G110,H110,I110),項目一覧!B:AN,10,FALSE)</f>
        <v>ROLL_COST</v>
      </c>
      <c r="K110" s="453"/>
      <c r="L110" s="453"/>
      <c r="M110" s="453"/>
      <c r="N110" s="453"/>
      <c r="O110" s="453"/>
      <c r="P110" s="453"/>
      <c r="Q110" s="454" t="str">
        <f>VLOOKUP(CONCATENATE(B110,C110,D110,E110,F110,G110,H110,I110),項目一覧!B:AN,17,FALSE)</f>
        <v>NUMBER</v>
      </c>
      <c r="R110" s="455"/>
      <c r="S110" s="456"/>
      <c r="T110" s="457"/>
      <c r="U110" s="458" t="str">
        <f>VLOOKUP(CONCATENATE(B110,C110,D110,E110,F110,G110,H110,I110),項目一覧!B:AN,21,FALSE)</f>
        <v>9,2</v>
      </c>
      <c r="V110" s="459"/>
      <c r="W110" s="459"/>
      <c r="X110" s="450"/>
      <c r="Y110" s="460"/>
      <c r="Z110" s="461"/>
      <c r="AA110" s="462"/>
      <c r="AB110" s="451"/>
      <c r="AC110" s="451"/>
      <c r="AD110" s="451"/>
      <c r="AE110" s="451"/>
      <c r="AF110" s="451"/>
      <c r="AG110" s="451"/>
      <c r="AH110" s="451"/>
      <c r="AI110" s="451"/>
      <c r="AJ110" s="451"/>
      <c r="AK110" s="451"/>
      <c r="AL110" s="451"/>
      <c r="AM110" s="451"/>
      <c r="AN110" s="451"/>
      <c r="AO110" s="452"/>
      <c r="AQ110" s="273" t="s">
        <v>227</v>
      </c>
    </row>
    <row r="111" spans="1:43">
      <c r="A111" s="449">
        <f t="shared" si="4"/>
        <v>98</v>
      </c>
      <c r="B111" s="450" t="s">
        <v>2515</v>
      </c>
      <c r="C111" s="451"/>
      <c r="D111" s="451"/>
      <c r="E111" s="451"/>
      <c r="F111" s="451"/>
      <c r="G111" s="451"/>
      <c r="H111" s="451"/>
      <c r="I111" s="452"/>
      <c r="J111" s="213" t="str">
        <f>VLOOKUP(CONCATENATE(B111,C111,D111,E111,F111,G111,H111,I111),項目一覧!B:AN,10,FALSE)</f>
        <v>ROLL_NUM</v>
      </c>
      <c r="K111" s="453"/>
      <c r="L111" s="453"/>
      <c r="M111" s="453"/>
      <c r="N111" s="453"/>
      <c r="O111" s="453"/>
      <c r="P111" s="453"/>
      <c r="Q111" s="454" t="str">
        <f>VLOOKUP(CONCATENATE(B111,C111,D111,E111,F111,G111,H111,I111),項目一覧!B:AN,17,FALSE)</f>
        <v>NUMBER</v>
      </c>
      <c r="R111" s="455"/>
      <c r="S111" s="456"/>
      <c r="T111" s="457"/>
      <c r="U111" s="458" t="str">
        <f>VLOOKUP(CONCATENATE(B111,C111,D111,E111,F111,G111,H111,I111),項目一覧!B:AN,21,FALSE)</f>
        <v>9,2</v>
      </c>
      <c r="V111" s="459"/>
      <c r="W111" s="459"/>
      <c r="X111" s="450"/>
      <c r="Y111" s="460"/>
      <c r="Z111" s="461"/>
      <c r="AA111" s="462"/>
      <c r="AB111" s="451"/>
      <c r="AC111" s="451"/>
      <c r="AD111" s="451"/>
      <c r="AE111" s="451"/>
      <c r="AF111" s="451"/>
      <c r="AG111" s="451"/>
      <c r="AH111" s="451"/>
      <c r="AI111" s="451"/>
      <c r="AJ111" s="451"/>
      <c r="AK111" s="451"/>
      <c r="AL111" s="451"/>
      <c r="AM111" s="451"/>
      <c r="AN111" s="451"/>
      <c r="AO111" s="452"/>
      <c r="AQ111" s="273" t="s">
        <v>227</v>
      </c>
    </row>
    <row r="112" spans="1:43">
      <c r="A112" s="449">
        <f t="shared" si="4"/>
        <v>99</v>
      </c>
      <c r="B112" s="450" t="s">
        <v>222</v>
      </c>
      <c r="C112" s="451"/>
      <c r="D112" s="451"/>
      <c r="E112" s="451"/>
      <c r="F112" s="451"/>
      <c r="G112" s="451"/>
      <c r="H112" s="451"/>
      <c r="I112" s="452"/>
      <c r="J112" s="213" t="str">
        <f>VLOOKUP(CONCATENATE(B112,C112,D112,E112,F112,G112,H112,I112),項目一覧!B:AN,10,FALSE)</f>
        <v>USE_NUM</v>
      </c>
      <c r="K112" s="453"/>
      <c r="L112" s="453"/>
      <c r="M112" s="453"/>
      <c r="N112" s="453"/>
      <c r="O112" s="453"/>
      <c r="P112" s="453"/>
      <c r="Q112" s="454" t="str">
        <f>VLOOKUP(CONCATENATE(B112,C112,D112,E112,F112,G112,H112,I112),項目一覧!B:AN,17,FALSE)</f>
        <v>NUMBER</v>
      </c>
      <c r="R112" s="455"/>
      <c r="S112" s="456"/>
      <c r="T112" s="457"/>
      <c r="U112" s="458" t="str">
        <f>VLOOKUP(CONCATENATE(B112,C112,D112,E112,F112,G112,H112,I112),項目一覧!B:AN,21,FALSE)</f>
        <v>9,2</v>
      </c>
      <c r="V112" s="459"/>
      <c r="W112" s="459"/>
      <c r="X112" s="450"/>
      <c r="Y112" s="460"/>
      <c r="Z112" s="461"/>
      <c r="AA112" s="462" t="s">
        <v>1579</v>
      </c>
      <c r="AB112" s="451"/>
      <c r="AC112" s="451"/>
      <c r="AD112" s="451"/>
      <c r="AE112" s="451"/>
      <c r="AF112" s="451"/>
      <c r="AG112" s="451"/>
      <c r="AH112" s="451"/>
      <c r="AI112" s="451"/>
      <c r="AJ112" s="451"/>
      <c r="AK112" s="451"/>
      <c r="AL112" s="451"/>
      <c r="AM112" s="451"/>
      <c r="AN112" s="451"/>
      <c r="AO112" s="452"/>
      <c r="AQ112" s="273" t="s">
        <v>227</v>
      </c>
    </row>
    <row r="113" spans="1:43">
      <c r="A113" s="449">
        <f t="shared" si="4"/>
        <v>100</v>
      </c>
      <c r="B113" s="450" t="s">
        <v>1569</v>
      </c>
      <c r="C113" s="451"/>
      <c r="D113" s="451"/>
      <c r="E113" s="451"/>
      <c r="F113" s="451"/>
      <c r="G113" s="451"/>
      <c r="H113" s="451"/>
      <c r="I113" s="452"/>
      <c r="J113" s="213" t="str">
        <f>VLOOKUP(CONCATENATE(B113,C113,D113,E113,F113,G113,H113,I113),項目一覧!B:AN,10,FALSE)</f>
        <v>ACTUAL_NUM</v>
      </c>
      <c r="K113" s="453"/>
      <c r="L113" s="453"/>
      <c r="M113" s="453"/>
      <c r="N113" s="453"/>
      <c r="O113" s="453"/>
      <c r="P113" s="453"/>
      <c r="Q113" s="454" t="str">
        <f>VLOOKUP(CONCATENATE(B113,C113,D113,E113,F113,G113,H113,I113),項目一覧!B:AN,17,FALSE)</f>
        <v>NUMBER</v>
      </c>
      <c r="R113" s="455"/>
      <c r="S113" s="456"/>
      <c r="T113" s="457"/>
      <c r="U113" s="458" t="str">
        <f>VLOOKUP(CONCATENATE(B113,C113,D113,E113,F113,G113,H113,I113),項目一覧!B:AN,21,FALSE)</f>
        <v>11,6</v>
      </c>
      <c r="V113" s="459"/>
      <c r="W113" s="459"/>
      <c r="X113" s="450"/>
      <c r="Y113" s="460"/>
      <c r="Z113" s="461"/>
      <c r="AA113" s="462"/>
      <c r="AB113" s="451"/>
      <c r="AC113" s="451"/>
      <c r="AD113" s="451"/>
      <c r="AE113" s="451"/>
      <c r="AF113" s="451"/>
      <c r="AG113" s="451"/>
      <c r="AH113" s="451"/>
      <c r="AI113" s="451"/>
      <c r="AJ113" s="451"/>
      <c r="AK113" s="451"/>
      <c r="AL113" s="451"/>
      <c r="AM113" s="451"/>
      <c r="AN113" s="451"/>
      <c r="AO113" s="452"/>
      <c r="AQ113" s="273" t="s">
        <v>227</v>
      </c>
    </row>
    <row r="114" spans="1:43">
      <c r="A114" s="449">
        <f t="shared" si="4"/>
        <v>101</v>
      </c>
      <c r="B114" s="450" t="s">
        <v>2511</v>
      </c>
      <c r="C114" s="451"/>
      <c r="D114" s="451"/>
      <c r="E114" s="451" t="s">
        <v>2420</v>
      </c>
      <c r="F114" s="451"/>
      <c r="G114" s="451"/>
      <c r="H114" s="451"/>
      <c r="I114" s="452"/>
      <c r="J114" s="213" t="str">
        <f>VLOOKUP(CONCATENATE(B114,C114,D114,E114,F114,G114,H114,I114),項目一覧!B:AN,10,FALSE)</f>
        <v>PAPER_CD2</v>
      </c>
      <c r="K114" s="453"/>
      <c r="L114" s="453"/>
      <c r="M114" s="453"/>
      <c r="N114" s="453"/>
      <c r="O114" s="453"/>
      <c r="P114" s="453"/>
      <c r="Q114" s="454" t="str">
        <f>VLOOKUP(CONCATENATE(B114,C114,D114,E114,F114,G114,H114,I114),項目一覧!B:AN,17,FALSE)</f>
        <v>VARCHAR2</v>
      </c>
      <c r="R114" s="455"/>
      <c r="S114" s="456"/>
      <c r="T114" s="457"/>
      <c r="U114" s="458">
        <f>VLOOKUP(CONCATENATE(B114,C114,D114,E114,F114,G114,H114,I114),項目一覧!B:AN,21,FALSE)</f>
        <v>12</v>
      </c>
      <c r="V114" s="459"/>
      <c r="W114" s="459"/>
      <c r="X114" s="450"/>
      <c r="Y114" s="460"/>
      <c r="Z114" s="461"/>
      <c r="AA114" s="462"/>
      <c r="AB114" s="451"/>
      <c r="AC114" s="451"/>
      <c r="AD114" s="451"/>
      <c r="AE114" s="451"/>
      <c r="AF114" s="451"/>
      <c r="AG114" s="451"/>
      <c r="AH114" s="451"/>
      <c r="AI114" s="451"/>
      <c r="AJ114" s="451"/>
      <c r="AK114" s="451"/>
      <c r="AL114" s="451"/>
      <c r="AM114" s="451"/>
      <c r="AN114" s="451"/>
      <c r="AO114" s="452"/>
      <c r="AQ114" s="273" t="s">
        <v>227</v>
      </c>
    </row>
    <row r="115" spans="1:43">
      <c r="A115" s="449">
        <f t="shared" si="4"/>
        <v>102</v>
      </c>
      <c r="B115" s="450" t="s">
        <v>2513</v>
      </c>
      <c r="C115" s="451"/>
      <c r="D115" s="451"/>
      <c r="E115" s="451" t="s">
        <v>2420</v>
      </c>
      <c r="F115" s="451"/>
      <c r="G115" s="451"/>
      <c r="H115" s="451"/>
      <c r="I115" s="452"/>
      <c r="J115" s="213" t="str">
        <f>VLOOKUP(CONCATENATE(B115,C115,D115,E115,F115,G115,H115,I115),項目一覧!B:AN,10,FALSE)</f>
        <v>ROLL_COST2</v>
      </c>
      <c r="K115" s="453"/>
      <c r="L115" s="453"/>
      <c r="M115" s="453"/>
      <c r="N115" s="453"/>
      <c r="O115" s="453"/>
      <c r="P115" s="453"/>
      <c r="Q115" s="454" t="str">
        <f>VLOOKUP(CONCATENATE(B115,C115,D115,E115,F115,G115,H115,I115),項目一覧!B:AN,17,FALSE)</f>
        <v>NUMBER</v>
      </c>
      <c r="R115" s="455"/>
      <c r="S115" s="456"/>
      <c r="T115" s="457"/>
      <c r="U115" s="458" t="str">
        <f>VLOOKUP(CONCATENATE(B115,C115,D115,E115,F115,G115,H115,I115),項目一覧!B:AN,21,FALSE)</f>
        <v>9,2</v>
      </c>
      <c r="V115" s="459"/>
      <c r="W115" s="459"/>
      <c r="X115" s="450"/>
      <c r="Y115" s="460"/>
      <c r="Z115" s="461"/>
      <c r="AA115" s="462"/>
      <c r="AB115" s="451"/>
      <c r="AC115" s="451"/>
      <c r="AD115" s="451"/>
      <c r="AE115" s="451"/>
      <c r="AF115" s="451"/>
      <c r="AG115" s="451"/>
      <c r="AH115" s="451"/>
      <c r="AI115" s="451"/>
      <c r="AJ115" s="451"/>
      <c r="AK115" s="451"/>
      <c r="AL115" s="451"/>
      <c r="AM115" s="451"/>
      <c r="AN115" s="451"/>
      <c r="AO115" s="452"/>
      <c r="AQ115" s="273" t="s">
        <v>227</v>
      </c>
    </row>
    <row r="116" spans="1:43">
      <c r="A116" s="449">
        <f t="shared" si="4"/>
        <v>103</v>
      </c>
      <c r="B116" s="450" t="s">
        <v>2515</v>
      </c>
      <c r="C116" s="451"/>
      <c r="D116" s="451"/>
      <c r="E116" s="451" t="s">
        <v>2420</v>
      </c>
      <c r="F116" s="451"/>
      <c r="G116" s="451"/>
      <c r="H116" s="451"/>
      <c r="I116" s="452"/>
      <c r="J116" s="213" t="str">
        <f>VLOOKUP(CONCATENATE(B116,C116,D116,E116,F116,G116,H116,I116),項目一覧!B:AN,10,FALSE)</f>
        <v>ROLL_NUM2</v>
      </c>
      <c r="K116" s="453"/>
      <c r="L116" s="453"/>
      <c r="M116" s="453"/>
      <c r="N116" s="453"/>
      <c r="O116" s="453"/>
      <c r="P116" s="453"/>
      <c r="Q116" s="454" t="str">
        <f>VLOOKUP(CONCATENATE(B116,C116,D116,E116,F116,G116,H116,I116),項目一覧!B:AN,17,FALSE)</f>
        <v>NUMBER</v>
      </c>
      <c r="R116" s="455"/>
      <c r="S116" s="456"/>
      <c r="T116" s="457"/>
      <c r="U116" s="458" t="str">
        <f>VLOOKUP(CONCATENATE(B116,C116,D116,E116,F116,G116,H116,I116),項目一覧!B:AN,21,FALSE)</f>
        <v>9,2</v>
      </c>
      <c r="V116" s="459"/>
      <c r="W116" s="459"/>
      <c r="X116" s="450"/>
      <c r="Y116" s="460"/>
      <c r="Z116" s="461"/>
      <c r="AA116" s="462"/>
      <c r="AB116" s="451"/>
      <c r="AC116" s="451"/>
      <c r="AD116" s="451"/>
      <c r="AE116" s="451"/>
      <c r="AF116" s="451"/>
      <c r="AG116" s="451"/>
      <c r="AH116" s="451"/>
      <c r="AI116" s="451"/>
      <c r="AJ116" s="451"/>
      <c r="AK116" s="451"/>
      <c r="AL116" s="451"/>
      <c r="AM116" s="451"/>
      <c r="AN116" s="451"/>
      <c r="AO116" s="452"/>
      <c r="AQ116" s="273" t="s">
        <v>227</v>
      </c>
    </row>
    <row r="117" spans="1:43">
      <c r="A117" s="449">
        <f t="shared" si="4"/>
        <v>104</v>
      </c>
      <c r="B117" s="450" t="s">
        <v>222</v>
      </c>
      <c r="C117" s="451"/>
      <c r="D117" s="451"/>
      <c r="E117" s="451" t="s">
        <v>2420</v>
      </c>
      <c r="F117" s="451"/>
      <c r="G117" s="451"/>
      <c r="H117" s="451"/>
      <c r="I117" s="452"/>
      <c r="J117" s="213" t="str">
        <f>VLOOKUP(CONCATENATE(B117,C117,D117,E117,F117,G117,H117,I117),項目一覧!B:AN,10,FALSE)</f>
        <v>USE_NUM2</v>
      </c>
      <c r="K117" s="453"/>
      <c r="L117" s="453"/>
      <c r="M117" s="453"/>
      <c r="N117" s="453"/>
      <c r="O117" s="453"/>
      <c r="P117" s="453"/>
      <c r="Q117" s="454" t="str">
        <f>VLOOKUP(CONCATENATE(B117,C117,D117,E117,F117,G117,H117,I117),項目一覧!B:AN,17,FALSE)</f>
        <v>NUMBER</v>
      </c>
      <c r="R117" s="455"/>
      <c r="S117" s="456"/>
      <c r="T117" s="457"/>
      <c r="U117" s="458" t="str">
        <f>VLOOKUP(CONCATENATE(B117,C117,D117,E117,F117,G117,H117,I117),項目一覧!B:AN,21,FALSE)</f>
        <v>9,2</v>
      </c>
      <c r="V117" s="459"/>
      <c r="W117" s="459"/>
      <c r="X117" s="450"/>
      <c r="Y117" s="460"/>
      <c r="Z117" s="461"/>
      <c r="AA117" s="462"/>
      <c r="AB117" s="451"/>
      <c r="AC117" s="451"/>
      <c r="AD117" s="451"/>
      <c r="AE117" s="451"/>
      <c r="AF117" s="451"/>
      <c r="AG117" s="451"/>
      <c r="AH117" s="451"/>
      <c r="AI117" s="451"/>
      <c r="AJ117" s="451"/>
      <c r="AK117" s="451"/>
      <c r="AL117" s="451"/>
      <c r="AM117" s="451"/>
      <c r="AN117" s="451"/>
      <c r="AO117" s="452"/>
      <c r="AQ117" s="273" t="s">
        <v>227</v>
      </c>
    </row>
    <row r="118" spans="1:43">
      <c r="A118" s="449">
        <f t="shared" si="4"/>
        <v>105</v>
      </c>
      <c r="B118" s="450" t="s">
        <v>1569</v>
      </c>
      <c r="C118" s="451"/>
      <c r="D118" s="451"/>
      <c r="E118" s="451" t="s">
        <v>2420</v>
      </c>
      <c r="F118" s="451"/>
      <c r="G118" s="451"/>
      <c r="H118" s="451"/>
      <c r="I118" s="452"/>
      <c r="J118" s="213" t="str">
        <f>VLOOKUP(CONCATENATE(B118,C118,D118,E118,F118,G118,H118,I118),項目一覧!B:AN,10,FALSE)</f>
        <v>ACTUAL_NUM2</v>
      </c>
      <c r="K118" s="453"/>
      <c r="L118" s="453"/>
      <c r="M118" s="453"/>
      <c r="N118" s="453"/>
      <c r="O118" s="453"/>
      <c r="P118" s="453"/>
      <c r="Q118" s="454" t="str">
        <f>VLOOKUP(CONCATENATE(B118,C118,D118,E118,F118,G118,H118,I118),項目一覧!B:AN,17,FALSE)</f>
        <v>NUMBER</v>
      </c>
      <c r="R118" s="455"/>
      <c r="S118" s="456"/>
      <c r="T118" s="457"/>
      <c r="U118" s="458" t="str">
        <f>VLOOKUP(CONCATENATE(B118,C118,D118,E118,F118,G118,H118,I118),項目一覧!B:AN,21,FALSE)</f>
        <v>11,6</v>
      </c>
      <c r="V118" s="459"/>
      <c r="W118" s="459"/>
      <c r="X118" s="450"/>
      <c r="Y118" s="460"/>
      <c r="Z118" s="461"/>
      <c r="AA118" s="462"/>
      <c r="AB118" s="451"/>
      <c r="AC118" s="451"/>
      <c r="AD118" s="451"/>
      <c r="AE118" s="451"/>
      <c r="AF118" s="451"/>
      <c r="AG118" s="451"/>
      <c r="AH118" s="451"/>
      <c r="AI118" s="451"/>
      <c r="AJ118" s="451"/>
      <c r="AK118" s="451"/>
      <c r="AL118" s="451"/>
      <c r="AM118" s="451"/>
      <c r="AN118" s="451"/>
      <c r="AO118" s="452"/>
      <c r="AQ118" s="273" t="s">
        <v>227</v>
      </c>
    </row>
    <row r="119" spans="1:43">
      <c r="A119" s="449">
        <f t="shared" si="4"/>
        <v>106</v>
      </c>
      <c r="B119" s="450" t="s">
        <v>2511</v>
      </c>
      <c r="C119" s="451"/>
      <c r="D119" s="451"/>
      <c r="E119" s="451" t="s">
        <v>2408</v>
      </c>
      <c r="F119" s="451"/>
      <c r="G119" s="451"/>
      <c r="H119" s="451"/>
      <c r="I119" s="452"/>
      <c r="J119" s="213" t="str">
        <f>VLOOKUP(CONCATENATE(B119,C119,D119,E119,F119,G119,H119,I119),項目一覧!B:AN,10,FALSE)</f>
        <v>PAPER_CD3</v>
      </c>
      <c r="K119" s="453"/>
      <c r="L119" s="453"/>
      <c r="M119" s="453"/>
      <c r="N119" s="453"/>
      <c r="O119" s="453"/>
      <c r="P119" s="453"/>
      <c r="Q119" s="454" t="str">
        <f>VLOOKUP(CONCATENATE(B119,C119,D119,E119,F119,G119,H119,I119),項目一覧!B:AN,17,FALSE)</f>
        <v>VARCHAR2</v>
      </c>
      <c r="R119" s="455"/>
      <c r="S119" s="456"/>
      <c r="T119" s="457"/>
      <c r="U119" s="458">
        <f>VLOOKUP(CONCATENATE(B119,C119,D119,E119,F119,G119,H119,I119),項目一覧!B:AN,21,FALSE)</f>
        <v>12</v>
      </c>
      <c r="V119" s="459"/>
      <c r="W119" s="459"/>
      <c r="X119" s="450"/>
      <c r="Y119" s="460"/>
      <c r="Z119" s="461"/>
      <c r="AA119" s="462"/>
      <c r="AB119" s="451"/>
      <c r="AC119" s="451"/>
      <c r="AD119" s="451"/>
      <c r="AE119" s="451"/>
      <c r="AF119" s="451"/>
      <c r="AG119" s="451"/>
      <c r="AH119" s="451"/>
      <c r="AI119" s="451"/>
      <c r="AJ119" s="451"/>
      <c r="AK119" s="451"/>
      <c r="AL119" s="451"/>
      <c r="AM119" s="451"/>
      <c r="AN119" s="451"/>
      <c r="AO119" s="452"/>
      <c r="AQ119" s="273" t="s">
        <v>227</v>
      </c>
    </row>
    <row r="120" spans="1:43">
      <c r="A120" s="449">
        <f t="shared" si="4"/>
        <v>107</v>
      </c>
      <c r="B120" s="450" t="s">
        <v>2513</v>
      </c>
      <c r="C120" s="451"/>
      <c r="D120" s="451"/>
      <c r="E120" s="451" t="s">
        <v>2408</v>
      </c>
      <c r="F120" s="451"/>
      <c r="G120" s="451"/>
      <c r="H120" s="451"/>
      <c r="I120" s="452"/>
      <c r="J120" s="213" t="str">
        <f>VLOOKUP(CONCATENATE(B120,C120,D120,E120,F120,G120,H120,I120),項目一覧!B:AN,10,FALSE)</f>
        <v>ROLL_COST3</v>
      </c>
      <c r="K120" s="453"/>
      <c r="L120" s="453"/>
      <c r="M120" s="453"/>
      <c r="N120" s="453"/>
      <c r="O120" s="453"/>
      <c r="P120" s="453"/>
      <c r="Q120" s="454" t="str">
        <f>VLOOKUP(CONCATENATE(B120,C120,D120,E120,F120,G120,H120,I120),項目一覧!B:AN,17,FALSE)</f>
        <v>NUMBER</v>
      </c>
      <c r="R120" s="455"/>
      <c r="S120" s="456"/>
      <c r="T120" s="457"/>
      <c r="U120" s="458" t="str">
        <f>VLOOKUP(CONCATENATE(B120,C120,D120,E120,F120,G120,H120,I120),項目一覧!B:AN,21,FALSE)</f>
        <v>9,2</v>
      </c>
      <c r="V120" s="459"/>
      <c r="W120" s="459"/>
      <c r="X120" s="450"/>
      <c r="Y120" s="460"/>
      <c r="Z120" s="461"/>
      <c r="AA120" s="462"/>
      <c r="AB120" s="451"/>
      <c r="AC120" s="451"/>
      <c r="AD120" s="451"/>
      <c r="AE120" s="451"/>
      <c r="AF120" s="451"/>
      <c r="AG120" s="451"/>
      <c r="AH120" s="451"/>
      <c r="AI120" s="451"/>
      <c r="AJ120" s="451"/>
      <c r="AK120" s="451"/>
      <c r="AL120" s="451"/>
      <c r="AM120" s="451"/>
      <c r="AN120" s="451"/>
      <c r="AO120" s="452"/>
      <c r="AQ120" s="273" t="s">
        <v>227</v>
      </c>
    </row>
    <row r="121" spans="1:43">
      <c r="A121" s="449">
        <f t="shared" si="4"/>
        <v>108</v>
      </c>
      <c r="B121" s="450" t="s">
        <v>2515</v>
      </c>
      <c r="C121" s="451"/>
      <c r="D121" s="451"/>
      <c r="E121" s="451" t="s">
        <v>2408</v>
      </c>
      <c r="F121" s="451"/>
      <c r="G121" s="451"/>
      <c r="H121" s="451"/>
      <c r="I121" s="452"/>
      <c r="J121" s="213" t="str">
        <f>VLOOKUP(CONCATENATE(B121,C121,D121,E121,F121,G121,H121,I121),項目一覧!B:AN,10,FALSE)</f>
        <v>ROLL_NUM3</v>
      </c>
      <c r="K121" s="453"/>
      <c r="L121" s="453"/>
      <c r="M121" s="453"/>
      <c r="N121" s="453"/>
      <c r="O121" s="453"/>
      <c r="P121" s="453"/>
      <c r="Q121" s="454" t="str">
        <f>VLOOKUP(CONCATENATE(B121,C121,D121,E121,F121,G121,H121,I121),項目一覧!B:AN,17,FALSE)</f>
        <v>NUMBER</v>
      </c>
      <c r="R121" s="455"/>
      <c r="S121" s="456"/>
      <c r="T121" s="457"/>
      <c r="U121" s="458" t="str">
        <f>VLOOKUP(CONCATENATE(B121,C121,D121,E121,F121,G121,H121,I121),項目一覧!B:AN,21,FALSE)</f>
        <v>9,2</v>
      </c>
      <c r="V121" s="459"/>
      <c r="W121" s="459"/>
      <c r="X121" s="450"/>
      <c r="Y121" s="460"/>
      <c r="Z121" s="461"/>
      <c r="AA121" s="462"/>
      <c r="AB121" s="451"/>
      <c r="AC121" s="451"/>
      <c r="AD121" s="451"/>
      <c r="AE121" s="451"/>
      <c r="AF121" s="451"/>
      <c r="AG121" s="451"/>
      <c r="AH121" s="451"/>
      <c r="AI121" s="451"/>
      <c r="AJ121" s="451"/>
      <c r="AK121" s="451"/>
      <c r="AL121" s="451"/>
      <c r="AM121" s="451"/>
      <c r="AN121" s="451"/>
      <c r="AO121" s="452"/>
      <c r="AQ121" s="273" t="s">
        <v>227</v>
      </c>
    </row>
    <row r="122" spans="1:43">
      <c r="A122" s="449">
        <f t="shared" si="4"/>
        <v>109</v>
      </c>
      <c r="B122" s="450" t="s">
        <v>222</v>
      </c>
      <c r="C122" s="451"/>
      <c r="D122" s="451"/>
      <c r="E122" s="451" t="s">
        <v>2408</v>
      </c>
      <c r="F122" s="451"/>
      <c r="G122" s="451"/>
      <c r="H122" s="451"/>
      <c r="I122" s="452"/>
      <c r="J122" s="213" t="str">
        <f>VLOOKUP(CONCATENATE(B122,C122,D122,E122,F122,G122,H122,I122),項目一覧!B:AN,10,FALSE)</f>
        <v>USE_NUM3</v>
      </c>
      <c r="K122" s="453"/>
      <c r="L122" s="453"/>
      <c r="M122" s="453"/>
      <c r="N122" s="453"/>
      <c r="O122" s="453"/>
      <c r="P122" s="453"/>
      <c r="Q122" s="454" t="str">
        <f>VLOOKUP(CONCATENATE(B122,C122,D122,E122,F122,G122,H122,I122),項目一覧!B:AN,17,FALSE)</f>
        <v>NUMBER</v>
      </c>
      <c r="R122" s="455"/>
      <c r="S122" s="456"/>
      <c r="T122" s="457"/>
      <c r="U122" s="458" t="str">
        <f>VLOOKUP(CONCATENATE(B122,C122,D122,E122,F122,G122,H122,I122),項目一覧!B:AN,21,FALSE)</f>
        <v>9,2</v>
      </c>
      <c r="V122" s="459"/>
      <c r="W122" s="459"/>
      <c r="X122" s="450"/>
      <c r="Y122" s="460"/>
      <c r="Z122" s="461"/>
      <c r="AA122" s="462"/>
      <c r="AB122" s="451"/>
      <c r="AC122" s="451"/>
      <c r="AD122" s="451"/>
      <c r="AE122" s="451"/>
      <c r="AF122" s="451"/>
      <c r="AG122" s="451"/>
      <c r="AH122" s="451"/>
      <c r="AI122" s="451"/>
      <c r="AJ122" s="451"/>
      <c r="AK122" s="451"/>
      <c r="AL122" s="451"/>
      <c r="AM122" s="451"/>
      <c r="AN122" s="451"/>
      <c r="AO122" s="452"/>
      <c r="AQ122" s="273" t="s">
        <v>227</v>
      </c>
    </row>
    <row r="123" spans="1:43">
      <c r="A123" s="449">
        <f t="shared" si="4"/>
        <v>110</v>
      </c>
      <c r="B123" s="450" t="s">
        <v>1569</v>
      </c>
      <c r="C123" s="451"/>
      <c r="D123" s="451"/>
      <c r="E123" s="451" t="s">
        <v>2408</v>
      </c>
      <c r="F123" s="451"/>
      <c r="G123" s="451"/>
      <c r="H123" s="451"/>
      <c r="I123" s="452"/>
      <c r="J123" s="213" t="str">
        <f>VLOOKUP(CONCATENATE(B123,C123,D123,E123,F123,G123,H123,I123),項目一覧!B:AN,10,FALSE)</f>
        <v>ACTUAL_NUM3</v>
      </c>
      <c r="K123" s="453"/>
      <c r="L123" s="453"/>
      <c r="M123" s="453"/>
      <c r="N123" s="453"/>
      <c r="O123" s="453"/>
      <c r="P123" s="453"/>
      <c r="Q123" s="454" t="str">
        <f>VLOOKUP(CONCATENATE(B123,C123,D123,E123,F123,G123,H123,I123),項目一覧!B:AN,17,FALSE)</f>
        <v>NUMBER</v>
      </c>
      <c r="R123" s="455"/>
      <c r="S123" s="456"/>
      <c r="T123" s="457"/>
      <c r="U123" s="458" t="str">
        <f>VLOOKUP(CONCATENATE(B123,C123,D123,E123,F123,G123,H123,I123),項目一覧!B:AN,21,FALSE)</f>
        <v>11,6</v>
      </c>
      <c r="V123" s="459"/>
      <c r="W123" s="459"/>
      <c r="X123" s="450"/>
      <c r="Y123" s="460"/>
      <c r="Z123" s="461"/>
      <c r="AA123" s="462"/>
      <c r="AB123" s="451"/>
      <c r="AC123" s="451"/>
      <c r="AD123" s="451"/>
      <c r="AE123" s="451"/>
      <c r="AF123" s="451"/>
      <c r="AG123" s="451"/>
      <c r="AH123" s="451"/>
      <c r="AI123" s="451"/>
      <c r="AJ123" s="451"/>
      <c r="AK123" s="451"/>
      <c r="AL123" s="451"/>
      <c r="AM123" s="451"/>
      <c r="AN123" s="451"/>
      <c r="AO123" s="452"/>
      <c r="AQ123" s="273" t="s">
        <v>227</v>
      </c>
    </row>
    <row r="124" spans="1:43">
      <c r="A124" s="449">
        <f t="shared" si="4"/>
        <v>111</v>
      </c>
      <c r="B124" s="450" t="s">
        <v>2511</v>
      </c>
      <c r="C124" s="451"/>
      <c r="D124" s="451"/>
      <c r="E124" s="451" t="s">
        <v>2409</v>
      </c>
      <c r="F124" s="451"/>
      <c r="G124" s="451"/>
      <c r="H124" s="451"/>
      <c r="I124" s="452"/>
      <c r="J124" s="213" t="str">
        <f>VLOOKUP(CONCATENATE(B124,C124,D124,E124,F124,G124,H124,I124),項目一覧!B:AN,10,FALSE)</f>
        <v>PAPER_CD4</v>
      </c>
      <c r="K124" s="453"/>
      <c r="L124" s="453"/>
      <c r="M124" s="453"/>
      <c r="N124" s="453"/>
      <c r="O124" s="453"/>
      <c r="P124" s="453"/>
      <c r="Q124" s="454" t="str">
        <f>VLOOKUP(CONCATENATE(B124,C124,D124,E124,F124,G124,H124,I124),項目一覧!B:AN,17,FALSE)</f>
        <v>VARCHAR2</v>
      </c>
      <c r="R124" s="455"/>
      <c r="S124" s="456"/>
      <c r="T124" s="457"/>
      <c r="U124" s="458">
        <f>VLOOKUP(CONCATENATE(B124,C124,D124,E124,F124,G124,H124,I124),項目一覧!B:AN,21,FALSE)</f>
        <v>12</v>
      </c>
      <c r="V124" s="459"/>
      <c r="W124" s="459"/>
      <c r="X124" s="450"/>
      <c r="Y124" s="460"/>
      <c r="Z124" s="461"/>
      <c r="AA124" s="462"/>
      <c r="AB124" s="451"/>
      <c r="AC124" s="451"/>
      <c r="AD124" s="451"/>
      <c r="AE124" s="451"/>
      <c r="AF124" s="451"/>
      <c r="AG124" s="451"/>
      <c r="AH124" s="451"/>
      <c r="AI124" s="451"/>
      <c r="AJ124" s="451"/>
      <c r="AK124" s="451"/>
      <c r="AL124" s="451"/>
      <c r="AM124" s="451"/>
      <c r="AN124" s="451"/>
      <c r="AO124" s="452"/>
      <c r="AQ124" s="273" t="s">
        <v>227</v>
      </c>
    </row>
    <row r="125" spans="1:43">
      <c r="A125" s="449">
        <f t="shared" si="4"/>
        <v>112</v>
      </c>
      <c r="B125" s="450" t="s">
        <v>2513</v>
      </c>
      <c r="C125" s="451"/>
      <c r="D125" s="451"/>
      <c r="E125" s="451" t="s">
        <v>2409</v>
      </c>
      <c r="F125" s="451"/>
      <c r="G125" s="451"/>
      <c r="H125" s="451"/>
      <c r="I125" s="452"/>
      <c r="J125" s="213" t="str">
        <f>VLOOKUP(CONCATENATE(B125,C125,D125,E125,F125,G125,H125,I125),項目一覧!B:AN,10,FALSE)</f>
        <v>ROLL_COST4</v>
      </c>
      <c r="K125" s="453"/>
      <c r="L125" s="453"/>
      <c r="M125" s="453"/>
      <c r="N125" s="453"/>
      <c r="O125" s="453"/>
      <c r="P125" s="453"/>
      <c r="Q125" s="454" t="str">
        <f>VLOOKUP(CONCATENATE(B125,C125,D125,E125,F125,G125,H125,I125),項目一覧!B:AN,17,FALSE)</f>
        <v>NUMBER</v>
      </c>
      <c r="R125" s="455"/>
      <c r="S125" s="456"/>
      <c r="T125" s="457"/>
      <c r="U125" s="458" t="str">
        <f>VLOOKUP(CONCATENATE(B125,C125,D125,E125,F125,G125,H125,I125),項目一覧!B:AN,21,FALSE)</f>
        <v>9,2</v>
      </c>
      <c r="V125" s="459"/>
      <c r="W125" s="459"/>
      <c r="X125" s="450"/>
      <c r="Y125" s="460"/>
      <c r="Z125" s="461"/>
      <c r="AA125" s="462"/>
      <c r="AB125" s="451"/>
      <c r="AC125" s="451"/>
      <c r="AD125" s="451"/>
      <c r="AE125" s="451"/>
      <c r="AF125" s="451"/>
      <c r="AG125" s="451"/>
      <c r="AH125" s="451"/>
      <c r="AI125" s="451"/>
      <c r="AJ125" s="451"/>
      <c r="AK125" s="451"/>
      <c r="AL125" s="451"/>
      <c r="AM125" s="451"/>
      <c r="AN125" s="451"/>
      <c r="AO125" s="452"/>
      <c r="AQ125" s="273" t="s">
        <v>227</v>
      </c>
    </row>
    <row r="126" spans="1:43">
      <c r="A126" s="449">
        <f t="shared" si="4"/>
        <v>113</v>
      </c>
      <c r="B126" s="450" t="s">
        <v>2515</v>
      </c>
      <c r="C126" s="451"/>
      <c r="D126" s="451"/>
      <c r="E126" s="451" t="s">
        <v>2409</v>
      </c>
      <c r="F126" s="451"/>
      <c r="G126" s="451"/>
      <c r="H126" s="451"/>
      <c r="I126" s="452"/>
      <c r="J126" s="213" t="str">
        <f>VLOOKUP(CONCATENATE(B126,C126,D126,E126,F126,G126,H126,I126),項目一覧!B:AN,10,FALSE)</f>
        <v>ROLL_NUM4</v>
      </c>
      <c r="K126" s="453"/>
      <c r="L126" s="453"/>
      <c r="M126" s="453"/>
      <c r="N126" s="453"/>
      <c r="O126" s="453"/>
      <c r="P126" s="453"/>
      <c r="Q126" s="454" t="str">
        <f>VLOOKUP(CONCATENATE(B126,C126,D126,E126,F126,G126,H126,I126),項目一覧!B:AN,17,FALSE)</f>
        <v>NUMBER</v>
      </c>
      <c r="R126" s="455"/>
      <c r="S126" s="456"/>
      <c r="T126" s="457"/>
      <c r="U126" s="458" t="str">
        <f>VLOOKUP(CONCATENATE(B126,C126,D126,E126,F126,G126,H126,I126),項目一覧!B:AN,21,FALSE)</f>
        <v>9,2</v>
      </c>
      <c r="V126" s="459"/>
      <c r="W126" s="459"/>
      <c r="X126" s="450"/>
      <c r="Y126" s="460"/>
      <c r="Z126" s="461"/>
      <c r="AA126" s="462"/>
      <c r="AB126" s="451"/>
      <c r="AC126" s="451"/>
      <c r="AD126" s="451"/>
      <c r="AE126" s="451"/>
      <c r="AF126" s="451"/>
      <c r="AG126" s="451"/>
      <c r="AH126" s="451"/>
      <c r="AI126" s="451"/>
      <c r="AJ126" s="451"/>
      <c r="AK126" s="451"/>
      <c r="AL126" s="451"/>
      <c r="AM126" s="451"/>
      <c r="AN126" s="451"/>
      <c r="AO126" s="452"/>
      <c r="AQ126" s="273" t="s">
        <v>227</v>
      </c>
    </row>
    <row r="127" spans="1:43">
      <c r="A127" s="449">
        <f t="shared" si="4"/>
        <v>114</v>
      </c>
      <c r="B127" s="450" t="s">
        <v>222</v>
      </c>
      <c r="C127" s="451"/>
      <c r="D127" s="451"/>
      <c r="E127" s="451" t="s">
        <v>2409</v>
      </c>
      <c r="F127" s="451"/>
      <c r="G127" s="451"/>
      <c r="H127" s="451"/>
      <c r="I127" s="452"/>
      <c r="J127" s="213" t="str">
        <f>VLOOKUP(CONCATENATE(B127,C127,D127,E127,F127,G127,H127,I127),項目一覧!B:AN,10,FALSE)</f>
        <v>USE_NUM4</v>
      </c>
      <c r="K127" s="453"/>
      <c r="L127" s="453"/>
      <c r="M127" s="453"/>
      <c r="N127" s="453"/>
      <c r="O127" s="453"/>
      <c r="P127" s="453"/>
      <c r="Q127" s="454" t="str">
        <f>VLOOKUP(CONCATENATE(B127,C127,D127,E127,F127,G127,H127,I127),項目一覧!B:AN,17,FALSE)</f>
        <v>NUMBER</v>
      </c>
      <c r="R127" s="455"/>
      <c r="S127" s="456"/>
      <c r="T127" s="457"/>
      <c r="U127" s="458" t="str">
        <f>VLOOKUP(CONCATENATE(B127,C127,D127,E127,F127,G127,H127,I127),項目一覧!B:AN,21,FALSE)</f>
        <v>9,2</v>
      </c>
      <c r="V127" s="459"/>
      <c r="W127" s="459"/>
      <c r="X127" s="450"/>
      <c r="Y127" s="460"/>
      <c r="Z127" s="461"/>
      <c r="AA127" s="462"/>
      <c r="AB127" s="451"/>
      <c r="AC127" s="451"/>
      <c r="AD127" s="451"/>
      <c r="AE127" s="451"/>
      <c r="AF127" s="451"/>
      <c r="AG127" s="451"/>
      <c r="AH127" s="451"/>
      <c r="AI127" s="451"/>
      <c r="AJ127" s="451"/>
      <c r="AK127" s="451"/>
      <c r="AL127" s="451"/>
      <c r="AM127" s="451"/>
      <c r="AN127" s="451"/>
      <c r="AO127" s="452"/>
      <c r="AQ127" s="273" t="s">
        <v>227</v>
      </c>
    </row>
    <row r="128" spans="1:43">
      <c r="A128" s="449">
        <f t="shared" si="4"/>
        <v>115</v>
      </c>
      <c r="B128" s="450" t="s">
        <v>1569</v>
      </c>
      <c r="C128" s="451"/>
      <c r="D128" s="451"/>
      <c r="E128" s="451" t="s">
        <v>2409</v>
      </c>
      <c r="F128" s="451"/>
      <c r="G128" s="451"/>
      <c r="H128" s="451"/>
      <c r="I128" s="452"/>
      <c r="J128" s="213" t="str">
        <f>VLOOKUP(CONCATENATE(B128,C128,D128,E128,F128,G128,H128,I128),項目一覧!B:AN,10,FALSE)</f>
        <v>ACTUAL_NUM4</v>
      </c>
      <c r="K128" s="453"/>
      <c r="L128" s="453"/>
      <c r="M128" s="453"/>
      <c r="N128" s="453"/>
      <c r="O128" s="453"/>
      <c r="P128" s="453"/>
      <c r="Q128" s="454" t="str">
        <f>VLOOKUP(CONCATENATE(B128,C128,D128,E128,F128,G128,H128,I128),項目一覧!B:AN,17,FALSE)</f>
        <v>NUMBER</v>
      </c>
      <c r="R128" s="455"/>
      <c r="S128" s="456"/>
      <c r="T128" s="457"/>
      <c r="U128" s="458" t="str">
        <f>VLOOKUP(CONCATENATE(B128,C128,D128,E128,F128,G128,H128,I128),項目一覧!B:AN,21,FALSE)</f>
        <v>11,6</v>
      </c>
      <c r="V128" s="459"/>
      <c r="W128" s="459"/>
      <c r="X128" s="450"/>
      <c r="Y128" s="460"/>
      <c r="Z128" s="461"/>
      <c r="AA128" s="462"/>
      <c r="AB128" s="451"/>
      <c r="AC128" s="451"/>
      <c r="AD128" s="451"/>
      <c r="AE128" s="451"/>
      <c r="AF128" s="451"/>
      <c r="AG128" s="451"/>
      <c r="AH128" s="451"/>
      <c r="AI128" s="451"/>
      <c r="AJ128" s="451"/>
      <c r="AK128" s="451"/>
      <c r="AL128" s="451"/>
      <c r="AM128" s="451"/>
      <c r="AN128" s="451"/>
      <c r="AO128" s="452"/>
      <c r="AQ128" s="273" t="s">
        <v>227</v>
      </c>
    </row>
    <row r="129" spans="1:43">
      <c r="A129" s="449">
        <f t="shared" si="4"/>
        <v>116</v>
      </c>
      <c r="B129" s="450" t="s">
        <v>2511</v>
      </c>
      <c r="C129" s="451"/>
      <c r="D129" s="451"/>
      <c r="E129" s="451" t="s">
        <v>228</v>
      </c>
      <c r="F129" s="451"/>
      <c r="G129" s="451"/>
      <c r="H129" s="451"/>
      <c r="I129" s="452"/>
      <c r="J129" s="213" t="str">
        <f>VLOOKUP(CONCATENATE(B129,C129,D129,E129,F129,G129,H129,I129),項目一覧!B:AN,10,FALSE)</f>
        <v>PAPER_CD5</v>
      </c>
      <c r="K129" s="453"/>
      <c r="L129" s="453"/>
      <c r="M129" s="453"/>
      <c r="N129" s="453"/>
      <c r="O129" s="453"/>
      <c r="P129" s="453"/>
      <c r="Q129" s="454" t="str">
        <f>VLOOKUP(CONCATENATE(B129,C129,D129,E129,F129,G129,H129,I129),項目一覧!B:AN,17,FALSE)</f>
        <v>VARCHAR2</v>
      </c>
      <c r="R129" s="455"/>
      <c r="S129" s="456"/>
      <c r="T129" s="457"/>
      <c r="U129" s="458">
        <f>VLOOKUP(CONCATENATE(B129,C129,D129,E129,F129,G129,H129,I129),項目一覧!B:AN,21,FALSE)</f>
        <v>12</v>
      </c>
      <c r="V129" s="459"/>
      <c r="W129" s="459"/>
      <c r="X129" s="450"/>
      <c r="Y129" s="460"/>
      <c r="Z129" s="461"/>
      <c r="AA129" s="462"/>
      <c r="AB129" s="451"/>
      <c r="AC129" s="451"/>
      <c r="AD129" s="451"/>
      <c r="AE129" s="451"/>
      <c r="AF129" s="451"/>
      <c r="AG129" s="451"/>
      <c r="AH129" s="451"/>
      <c r="AI129" s="451"/>
      <c r="AJ129" s="451"/>
      <c r="AK129" s="451"/>
      <c r="AL129" s="451"/>
      <c r="AM129" s="451"/>
      <c r="AN129" s="451"/>
      <c r="AO129" s="452"/>
      <c r="AQ129" s="273" t="s">
        <v>227</v>
      </c>
    </row>
    <row r="130" spans="1:43">
      <c r="A130" s="449">
        <f t="shared" si="4"/>
        <v>117</v>
      </c>
      <c r="B130" s="450" t="s">
        <v>2513</v>
      </c>
      <c r="C130" s="451"/>
      <c r="D130" s="451"/>
      <c r="E130" s="451" t="s">
        <v>228</v>
      </c>
      <c r="F130" s="451"/>
      <c r="G130" s="451"/>
      <c r="H130" s="451"/>
      <c r="I130" s="452"/>
      <c r="J130" s="213" t="str">
        <f>VLOOKUP(CONCATENATE(B130,C130,D130,E130,F130,G130,H130,I130),項目一覧!B:AN,10,FALSE)</f>
        <v>ROLL_COST5</v>
      </c>
      <c r="K130" s="453"/>
      <c r="L130" s="453"/>
      <c r="M130" s="453"/>
      <c r="N130" s="453"/>
      <c r="O130" s="453"/>
      <c r="P130" s="453"/>
      <c r="Q130" s="454" t="str">
        <f>VLOOKUP(CONCATENATE(B130,C130,D130,E130,F130,G130,H130,I130),項目一覧!B:AN,17,FALSE)</f>
        <v>NUMBER</v>
      </c>
      <c r="R130" s="455"/>
      <c r="S130" s="456"/>
      <c r="T130" s="457"/>
      <c r="U130" s="458" t="str">
        <f>VLOOKUP(CONCATENATE(B130,C130,D130,E130,F130,G130,H130,I130),項目一覧!B:AN,21,FALSE)</f>
        <v>9,2</v>
      </c>
      <c r="V130" s="459"/>
      <c r="W130" s="459"/>
      <c r="X130" s="450"/>
      <c r="Y130" s="460"/>
      <c r="Z130" s="461"/>
      <c r="AA130" s="462"/>
      <c r="AB130" s="451"/>
      <c r="AC130" s="451"/>
      <c r="AD130" s="451"/>
      <c r="AE130" s="451"/>
      <c r="AF130" s="451"/>
      <c r="AG130" s="451"/>
      <c r="AH130" s="451"/>
      <c r="AI130" s="451"/>
      <c r="AJ130" s="451"/>
      <c r="AK130" s="451"/>
      <c r="AL130" s="451"/>
      <c r="AM130" s="451"/>
      <c r="AN130" s="451"/>
      <c r="AO130" s="452"/>
      <c r="AQ130" s="273" t="s">
        <v>227</v>
      </c>
    </row>
    <row r="131" spans="1:43">
      <c r="A131" s="449">
        <f t="shared" si="4"/>
        <v>118</v>
      </c>
      <c r="B131" s="450" t="s">
        <v>2515</v>
      </c>
      <c r="C131" s="451"/>
      <c r="D131" s="451"/>
      <c r="E131" s="451" t="s">
        <v>228</v>
      </c>
      <c r="F131" s="451"/>
      <c r="G131" s="451"/>
      <c r="H131" s="451"/>
      <c r="I131" s="452"/>
      <c r="J131" s="213" t="str">
        <f>VLOOKUP(CONCATENATE(B131,C131,D131,E131,F131,G131,H131,I131),項目一覧!B:AN,10,FALSE)</f>
        <v>ROLL_NUM5</v>
      </c>
      <c r="K131" s="453"/>
      <c r="L131" s="453"/>
      <c r="M131" s="453"/>
      <c r="N131" s="453"/>
      <c r="O131" s="453"/>
      <c r="P131" s="453"/>
      <c r="Q131" s="454" t="str">
        <f>VLOOKUP(CONCATENATE(B131,C131,D131,E131,F131,G131,H131,I131),項目一覧!B:AN,17,FALSE)</f>
        <v>NUMBER</v>
      </c>
      <c r="R131" s="455"/>
      <c r="S131" s="456"/>
      <c r="T131" s="457"/>
      <c r="U131" s="458" t="str">
        <f>VLOOKUP(CONCATENATE(B131,C131,D131,E131,F131,G131,H131,I131),項目一覧!B:AN,21,FALSE)</f>
        <v>9,2</v>
      </c>
      <c r="V131" s="459"/>
      <c r="W131" s="459"/>
      <c r="X131" s="450"/>
      <c r="Y131" s="460"/>
      <c r="Z131" s="461"/>
      <c r="AA131" s="462"/>
      <c r="AB131" s="451"/>
      <c r="AC131" s="451"/>
      <c r="AD131" s="451"/>
      <c r="AE131" s="451"/>
      <c r="AF131" s="451"/>
      <c r="AG131" s="451"/>
      <c r="AH131" s="451"/>
      <c r="AI131" s="451"/>
      <c r="AJ131" s="451"/>
      <c r="AK131" s="451"/>
      <c r="AL131" s="451"/>
      <c r="AM131" s="451"/>
      <c r="AN131" s="451"/>
      <c r="AO131" s="452"/>
      <c r="AQ131" s="273" t="s">
        <v>227</v>
      </c>
    </row>
    <row r="132" spans="1:43">
      <c r="A132" s="449">
        <f t="shared" si="4"/>
        <v>119</v>
      </c>
      <c r="B132" s="450" t="s">
        <v>222</v>
      </c>
      <c r="C132" s="451"/>
      <c r="D132" s="451"/>
      <c r="E132" s="451" t="s">
        <v>228</v>
      </c>
      <c r="F132" s="451"/>
      <c r="G132" s="451"/>
      <c r="H132" s="451"/>
      <c r="I132" s="452"/>
      <c r="J132" s="213" t="str">
        <f>VLOOKUP(CONCATENATE(B132,C132,D132,E132,F132,G132,H132,I132),項目一覧!B:AN,10,FALSE)</f>
        <v>USE_NUM5</v>
      </c>
      <c r="K132" s="453"/>
      <c r="L132" s="453"/>
      <c r="M132" s="453"/>
      <c r="N132" s="453"/>
      <c r="O132" s="453"/>
      <c r="P132" s="453"/>
      <c r="Q132" s="454" t="str">
        <f>VLOOKUP(CONCATENATE(B132,C132,D132,E132,F132,G132,H132,I132),項目一覧!B:AN,17,FALSE)</f>
        <v>NUMBER</v>
      </c>
      <c r="R132" s="455"/>
      <c r="S132" s="456"/>
      <c r="T132" s="457"/>
      <c r="U132" s="458" t="str">
        <f>VLOOKUP(CONCATENATE(B132,C132,D132,E132,F132,G132,H132,I132),項目一覧!B:AN,21,FALSE)</f>
        <v>9,2</v>
      </c>
      <c r="V132" s="459"/>
      <c r="W132" s="459"/>
      <c r="X132" s="450"/>
      <c r="Y132" s="460"/>
      <c r="Z132" s="461"/>
      <c r="AA132" s="462"/>
      <c r="AB132" s="451"/>
      <c r="AC132" s="451"/>
      <c r="AD132" s="451"/>
      <c r="AE132" s="451"/>
      <c r="AF132" s="451"/>
      <c r="AG132" s="451"/>
      <c r="AH132" s="451"/>
      <c r="AI132" s="451"/>
      <c r="AJ132" s="451"/>
      <c r="AK132" s="451"/>
      <c r="AL132" s="451"/>
      <c r="AM132" s="451"/>
      <c r="AN132" s="451"/>
      <c r="AO132" s="452"/>
      <c r="AQ132" s="273" t="s">
        <v>227</v>
      </c>
    </row>
    <row r="133" spans="1:43">
      <c r="A133" s="449">
        <f t="shared" si="4"/>
        <v>120</v>
      </c>
      <c r="B133" s="450" t="s">
        <v>1569</v>
      </c>
      <c r="C133" s="451"/>
      <c r="D133" s="451"/>
      <c r="E133" s="451" t="s">
        <v>228</v>
      </c>
      <c r="F133" s="451"/>
      <c r="G133" s="451"/>
      <c r="H133" s="451"/>
      <c r="I133" s="452"/>
      <c r="J133" s="213" t="str">
        <f>VLOOKUP(CONCATENATE(B133,C133,D133,E133,F133,G133,H133,I133),項目一覧!B:AN,10,FALSE)</f>
        <v>ACTUAL_NUM5</v>
      </c>
      <c r="K133" s="453"/>
      <c r="L133" s="453"/>
      <c r="M133" s="453"/>
      <c r="N133" s="453"/>
      <c r="O133" s="453"/>
      <c r="P133" s="453"/>
      <c r="Q133" s="454" t="str">
        <f>VLOOKUP(CONCATENATE(B133,C133,D133,E133,F133,G133,H133,I133),項目一覧!B:AN,17,FALSE)</f>
        <v>NUMBER</v>
      </c>
      <c r="R133" s="455"/>
      <c r="S133" s="456"/>
      <c r="T133" s="457"/>
      <c r="U133" s="458" t="str">
        <f>VLOOKUP(CONCATENATE(B133,C133,D133,E133,F133,G133,H133,I133),項目一覧!B:AN,21,FALSE)</f>
        <v>11,6</v>
      </c>
      <c r="V133" s="459"/>
      <c r="W133" s="459"/>
      <c r="X133" s="450"/>
      <c r="Y133" s="460"/>
      <c r="Z133" s="461"/>
      <c r="AA133" s="462"/>
      <c r="AB133" s="451"/>
      <c r="AC133" s="451"/>
      <c r="AD133" s="451"/>
      <c r="AE133" s="451"/>
      <c r="AF133" s="451"/>
      <c r="AG133" s="451"/>
      <c r="AH133" s="451"/>
      <c r="AI133" s="451"/>
      <c r="AJ133" s="451"/>
      <c r="AK133" s="451"/>
      <c r="AL133" s="451"/>
      <c r="AM133" s="451"/>
      <c r="AN133" s="451"/>
      <c r="AO133" s="452"/>
      <c r="AQ133" s="273" t="s">
        <v>227</v>
      </c>
    </row>
    <row r="134" spans="1:43">
      <c r="A134" s="449">
        <f t="shared" si="4"/>
        <v>121</v>
      </c>
      <c r="B134" s="450" t="s">
        <v>2518</v>
      </c>
      <c r="C134" s="451"/>
      <c r="D134" s="451"/>
      <c r="E134" s="451"/>
      <c r="F134" s="451"/>
      <c r="G134" s="451"/>
      <c r="H134" s="451"/>
      <c r="I134" s="452"/>
      <c r="J134" s="213" t="str">
        <f>VLOOKUP(CONCATENATE(B134,C134,D134,E134,F134,G134,H134,I134),項目一覧!B:AN,10,FALSE)</f>
        <v>SPECIFY_ROLL</v>
      </c>
      <c r="K134" s="453"/>
      <c r="L134" s="453"/>
      <c r="M134" s="453"/>
      <c r="N134" s="453"/>
      <c r="O134" s="453"/>
      <c r="P134" s="453"/>
      <c r="Q134" s="454" t="str">
        <f>VLOOKUP(CONCATENATE(B134,C134,D134,E134,F134,G134,H134,I134),項目一覧!B:AN,17,FALSE)</f>
        <v>NUMBER</v>
      </c>
      <c r="R134" s="455"/>
      <c r="S134" s="456"/>
      <c r="T134" s="457"/>
      <c r="U134" s="458">
        <f>VLOOKUP(CONCATENATE(B134,C134,D134,E134,F134,G134,H134,I134),項目一覧!B:AN,21,FALSE)</f>
        <v>9</v>
      </c>
      <c r="V134" s="459"/>
      <c r="W134" s="459"/>
      <c r="X134" s="450"/>
      <c r="Y134" s="460"/>
      <c r="Z134" s="461"/>
      <c r="AA134" s="462" t="s">
        <v>1579</v>
      </c>
      <c r="AB134" s="451"/>
      <c r="AC134" s="451"/>
      <c r="AD134" s="451"/>
      <c r="AE134" s="451"/>
      <c r="AF134" s="451"/>
      <c r="AG134" s="451"/>
      <c r="AH134" s="451"/>
      <c r="AI134" s="451"/>
      <c r="AJ134" s="451"/>
      <c r="AK134" s="451"/>
      <c r="AL134" s="451"/>
      <c r="AM134" s="451"/>
      <c r="AN134" s="451"/>
      <c r="AO134" s="452"/>
      <c r="AQ134" s="273" t="s">
        <v>227</v>
      </c>
    </row>
    <row r="135" spans="1:43">
      <c r="A135" s="449">
        <f t="shared" si="4"/>
        <v>122</v>
      </c>
      <c r="B135" s="450" t="s">
        <v>1567</v>
      </c>
      <c r="C135" s="451"/>
      <c r="D135" s="451"/>
      <c r="E135" s="451"/>
      <c r="F135" s="451"/>
      <c r="G135" s="451"/>
      <c r="H135" s="451"/>
      <c r="I135" s="452"/>
      <c r="J135" s="213" t="str">
        <f>VLOOKUP(CONCATENATE(B135,C135,D135,E135,F135,G135,H135,I135),項目一覧!B:AN,10,FALSE)</f>
        <v>REMAINDER_NUM</v>
      </c>
      <c r="K135" s="453"/>
      <c r="L135" s="453"/>
      <c r="M135" s="453"/>
      <c r="N135" s="453"/>
      <c r="O135" s="453"/>
      <c r="P135" s="453"/>
      <c r="Q135" s="454" t="str">
        <f>VLOOKUP(CONCATENATE(B135,C135,D135,E135,F135,G135,H135,I135),項目一覧!B:AN,17,FALSE)</f>
        <v>NUMBER</v>
      </c>
      <c r="R135" s="455"/>
      <c r="S135" s="456"/>
      <c r="T135" s="457"/>
      <c r="U135" s="458" t="str">
        <f>VLOOKUP(CONCATENATE(B135,C135,D135,E135,F135,G135,H135,I135),項目一覧!B:AN,21,FALSE)</f>
        <v>7,2</v>
      </c>
      <c r="V135" s="459"/>
      <c r="W135" s="459"/>
      <c r="X135" s="450"/>
      <c r="Y135" s="460"/>
      <c r="Z135" s="461"/>
      <c r="AA135" s="462" t="s">
        <v>1579</v>
      </c>
      <c r="AB135" s="451"/>
      <c r="AC135" s="451"/>
      <c r="AD135" s="451"/>
      <c r="AE135" s="451"/>
      <c r="AF135" s="451"/>
      <c r="AG135" s="451"/>
      <c r="AH135" s="451"/>
      <c r="AI135" s="451"/>
      <c r="AJ135" s="451"/>
      <c r="AK135" s="451"/>
      <c r="AL135" s="451"/>
      <c r="AM135" s="451"/>
      <c r="AN135" s="451"/>
      <c r="AO135" s="452"/>
      <c r="AQ135" s="273" t="s">
        <v>227</v>
      </c>
    </row>
    <row r="136" spans="1:43">
      <c r="A136" s="449">
        <f t="shared" si="4"/>
        <v>123</v>
      </c>
      <c r="B136" s="450" t="s">
        <v>2009</v>
      </c>
      <c r="C136" s="451"/>
      <c r="D136" s="451"/>
      <c r="E136" s="451"/>
      <c r="F136" s="451"/>
      <c r="G136" s="451"/>
      <c r="H136" s="451"/>
      <c r="I136" s="452"/>
      <c r="J136" s="213" t="str">
        <f>VLOOKUP(CONCATENATE(B136,C136,D136,E136,F136,G136,H136,I136),項目一覧!B:AN,10,FALSE)</f>
        <v>FOLD_FORMAT_CD</v>
      </c>
      <c r="K136" s="453"/>
      <c r="L136" s="453"/>
      <c r="M136" s="453"/>
      <c r="N136" s="453"/>
      <c r="O136" s="453"/>
      <c r="P136" s="453"/>
      <c r="Q136" s="454" t="str">
        <f>VLOOKUP(CONCATENATE(B136,C136,D136,E136,F136,G136,H136,I136),項目一覧!B:AN,17,FALSE)</f>
        <v>VARCHAR2</v>
      </c>
      <c r="R136" s="455"/>
      <c r="S136" s="456"/>
      <c r="T136" s="457"/>
      <c r="U136" s="458">
        <f>VLOOKUP(CONCATENATE(B136,C136,D136,E136,F136,G136,H136,I136),項目一覧!B:AN,21,FALSE)</f>
        <v>4</v>
      </c>
      <c r="V136" s="459"/>
      <c r="W136" s="459"/>
      <c r="X136" s="450"/>
      <c r="Y136" s="460"/>
      <c r="Z136" s="461"/>
      <c r="AA136" s="462" t="s">
        <v>2012</v>
      </c>
      <c r="AB136" s="451"/>
      <c r="AC136" s="451"/>
      <c r="AD136" s="451"/>
      <c r="AE136" s="451"/>
      <c r="AF136" s="451"/>
      <c r="AG136" s="451"/>
      <c r="AH136" s="451"/>
      <c r="AI136" s="451"/>
      <c r="AJ136" s="451"/>
      <c r="AK136" s="451"/>
      <c r="AL136" s="451"/>
      <c r="AM136" s="451"/>
      <c r="AN136" s="451"/>
      <c r="AO136" s="452"/>
      <c r="AQ136" s="273" t="s">
        <v>227</v>
      </c>
    </row>
    <row r="137" spans="1:43">
      <c r="A137" s="467">
        <f t="shared" si="4"/>
        <v>124</v>
      </c>
      <c r="B137" s="468" t="s">
        <v>2774</v>
      </c>
      <c r="C137" s="469"/>
      <c r="D137" s="469"/>
      <c r="E137" s="469"/>
      <c r="F137" s="469"/>
      <c r="G137" s="469"/>
      <c r="H137" s="469"/>
      <c r="I137" s="470"/>
      <c r="J137" s="471" t="str">
        <f>VLOOKUP(CONCATENATE(B137,C137,D137,E137,F137,G137,H137,I137),項目一覧!B:AN,10,FALSE)</f>
        <v>PRINT_NUM_S_SPARE_P</v>
      </c>
      <c r="K137" s="472"/>
      <c r="L137" s="472"/>
      <c r="M137" s="472"/>
      <c r="N137" s="472"/>
      <c r="O137" s="472"/>
      <c r="P137" s="472"/>
      <c r="Q137" s="473" t="str">
        <f>VLOOKUP(CONCATENATE(B137,C137,D137,E137,F137,G137,H137,I137),項目一覧!B:AN,17,FALSE)</f>
        <v>NUMBER</v>
      </c>
      <c r="R137" s="474"/>
      <c r="S137" s="475"/>
      <c r="T137" s="476"/>
      <c r="U137" s="477" t="str">
        <f>VLOOKUP(CONCATENATE(B137,C137,D137,E137,F137,G137,H137,I137),項目一覧!B:AN,21,FALSE)</f>
        <v>4,2</v>
      </c>
      <c r="V137" s="478"/>
      <c r="W137" s="478"/>
      <c r="X137" s="468"/>
      <c r="Y137" s="479"/>
      <c r="Z137" s="480"/>
      <c r="AA137" s="481"/>
      <c r="AB137" s="469"/>
      <c r="AC137" s="469"/>
      <c r="AD137" s="469"/>
      <c r="AE137" s="469"/>
      <c r="AF137" s="469"/>
      <c r="AG137" s="469"/>
      <c r="AH137" s="469"/>
      <c r="AI137" s="469"/>
      <c r="AJ137" s="469"/>
      <c r="AK137" s="469"/>
      <c r="AL137" s="469"/>
      <c r="AM137" s="469"/>
      <c r="AN137" s="469"/>
      <c r="AO137" s="470"/>
      <c r="AQ137" s="273" t="s">
        <v>227</v>
      </c>
    </row>
    <row r="138" spans="1:43">
      <c r="A138" s="467">
        <f t="shared" si="4"/>
        <v>125</v>
      </c>
      <c r="B138" s="468" t="s">
        <v>2775</v>
      </c>
      <c r="C138" s="469"/>
      <c r="D138" s="469"/>
      <c r="E138" s="469"/>
      <c r="F138" s="469"/>
      <c r="G138" s="469"/>
      <c r="H138" s="469"/>
      <c r="I138" s="470"/>
      <c r="J138" s="471" t="str">
        <f>VLOOKUP(CONCATENATE(B138,C138,D138,E138,F138,G138,H138,I138),項目一覧!B:AN,10,FALSE)</f>
        <v>PRINT_NUM_S_SPARE</v>
      </c>
      <c r="K138" s="472"/>
      <c r="L138" s="472"/>
      <c r="M138" s="472"/>
      <c r="N138" s="472"/>
      <c r="O138" s="472"/>
      <c r="P138" s="472"/>
      <c r="Q138" s="473" t="str">
        <f>VLOOKUP(CONCATENATE(B138,C138,D138,E138,F138,G138,H138,I138),項目一覧!B:AN,17,FALSE)</f>
        <v>NUMBER</v>
      </c>
      <c r="R138" s="474"/>
      <c r="S138" s="475"/>
      <c r="T138" s="476"/>
      <c r="U138" s="477">
        <f>VLOOKUP(CONCATENATE(B138,C138,D138,E138,F138,G138,H138,I138),項目一覧!B:AN,21,FALSE)</f>
        <v>9</v>
      </c>
      <c r="V138" s="478"/>
      <c r="W138" s="478"/>
      <c r="X138" s="468"/>
      <c r="Y138" s="479"/>
      <c r="Z138" s="480"/>
      <c r="AA138" s="481"/>
      <c r="AB138" s="469"/>
      <c r="AC138" s="469"/>
      <c r="AD138" s="469"/>
      <c r="AE138" s="469"/>
      <c r="AF138" s="469"/>
      <c r="AG138" s="469"/>
      <c r="AH138" s="469"/>
      <c r="AI138" s="469"/>
      <c r="AJ138" s="469"/>
      <c r="AK138" s="469"/>
      <c r="AL138" s="469"/>
      <c r="AM138" s="469"/>
      <c r="AN138" s="469"/>
      <c r="AO138" s="470"/>
      <c r="AQ138" s="273" t="s">
        <v>227</v>
      </c>
    </row>
    <row r="139" spans="1:43">
      <c r="A139" s="467">
        <f t="shared" si="4"/>
        <v>126</v>
      </c>
      <c r="B139" s="468" t="s">
        <v>2753</v>
      </c>
      <c r="C139" s="469"/>
      <c r="D139" s="469"/>
      <c r="E139" s="469"/>
      <c r="F139" s="469"/>
      <c r="G139" s="469"/>
      <c r="H139" s="469"/>
      <c r="I139" s="470"/>
      <c r="J139" s="471" t="str">
        <f>VLOOKUP(CONCATENATE(B139,C139,D139,E139,F139,G139,H139,I139),項目一覧!B:AN,10,FALSE)</f>
        <v>REAL_NUM</v>
      </c>
      <c r="K139" s="472"/>
      <c r="L139" s="472"/>
      <c r="M139" s="472"/>
      <c r="N139" s="472"/>
      <c r="O139" s="472"/>
      <c r="P139" s="472"/>
      <c r="Q139" s="473" t="str">
        <f>VLOOKUP(CONCATENATE(B139,C139,D139,E139,F139,G139,H139,I139),項目一覧!B:AN,17,FALSE)</f>
        <v>NUMBER</v>
      </c>
      <c r="R139" s="474"/>
      <c r="S139" s="475"/>
      <c r="T139" s="476"/>
      <c r="U139" s="477">
        <f>VLOOKUP(CONCATENATE(B139,C139,D139,E139,F139,G139,H139,I139),項目一覧!B:AN,21,FALSE)</f>
        <v>9</v>
      </c>
      <c r="V139" s="478"/>
      <c r="W139" s="478"/>
      <c r="X139" s="468"/>
      <c r="Y139" s="479"/>
      <c r="Z139" s="480"/>
      <c r="AA139" s="481"/>
      <c r="AB139" s="469"/>
      <c r="AC139" s="469"/>
      <c r="AD139" s="469"/>
      <c r="AE139" s="469"/>
      <c r="AF139" s="469"/>
      <c r="AG139" s="469"/>
      <c r="AH139" s="469"/>
      <c r="AI139" s="469"/>
      <c r="AJ139" s="469"/>
      <c r="AK139" s="469"/>
      <c r="AL139" s="469"/>
      <c r="AM139" s="469"/>
      <c r="AN139" s="469"/>
      <c r="AO139" s="470"/>
      <c r="AQ139" s="273" t="s">
        <v>227</v>
      </c>
    </row>
    <row r="140" spans="1:43">
      <c r="A140" s="467">
        <f t="shared" si="4"/>
        <v>127</v>
      </c>
      <c r="B140" s="468" t="s">
        <v>2755</v>
      </c>
      <c r="C140" s="469"/>
      <c r="D140" s="469"/>
      <c r="E140" s="469"/>
      <c r="F140" s="469"/>
      <c r="G140" s="469"/>
      <c r="H140" s="469"/>
      <c r="I140" s="470"/>
      <c r="J140" s="471" t="str">
        <f>VLOOKUP(CONCATENATE(B140,C140,D140,E140,F140,G140,H140,I140),項目一覧!B:AN,10,FALSE)</f>
        <v>NUMBER_OF_THROUGH</v>
      </c>
      <c r="K140" s="472"/>
      <c r="L140" s="472"/>
      <c r="M140" s="472"/>
      <c r="N140" s="472"/>
      <c r="O140" s="472"/>
      <c r="P140" s="472"/>
      <c r="Q140" s="473" t="str">
        <f>VLOOKUP(CONCATENATE(B140,C140,D140,E140,F140,G140,H140,I140),項目一覧!B:AN,17,FALSE)</f>
        <v>NUMBER</v>
      </c>
      <c r="R140" s="474"/>
      <c r="S140" s="475"/>
      <c r="T140" s="476"/>
      <c r="U140" s="477">
        <f>VLOOKUP(CONCATENATE(B140,C140,D140,E140,F140,G140,H140,I140),項目一覧!B:AN,21,FALSE)</f>
        <v>9</v>
      </c>
      <c r="V140" s="478"/>
      <c r="W140" s="478"/>
      <c r="X140" s="468"/>
      <c r="Y140" s="479"/>
      <c r="Z140" s="480"/>
      <c r="AA140" s="481"/>
      <c r="AB140" s="469"/>
      <c r="AC140" s="469"/>
      <c r="AD140" s="469"/>
      <c r="AE140" s="469"/>
      <c r="AF140" s="469"/>
      <c r="AG140" s="469"/>
      <c r="AH140" s="469"/>
      <c r="AI140" s="469"/>
      <c r="AJ140" s="469"/>
      <c r="AK140" s="469"/>
      <c r="AL140" s="469"/>
      <c r="AM140" s="469"/>
      <c r="AN140" s="469"/>
      <c r="AO140" s="470"/>
      <c r="AQ140" s="273" t="s">
        <v>227</v>
      </c>
    </row>
    <row r="141" spans="1:43">
      <c r="A141" s="486">
        <f t="shared" si="4"/>
        <v>128</v>
      </c>
      <c r="B141" s="487" t="s">
        <v>2759</v>
      </c>
      <c r="C141" s="488"/>
      <c r="D141" s="488"/>
      <c r="E141" s="488"/>
      <c r="F141" s="488"/>
      <c r="G141" s="488"/>
      <c r="H141" s="488"/>
      <c r="I141" s="489"/>
      <c r="J141" s="490" t="str">
        <f>VLOOKUP(CONCATENATE(B141,C141,D141,E141,F141,G141,H141,I141),項目一覧!B:AN,10,FALSE)</f>
        <v>PRC_DELIVERY_ADDR1</v>
      </c>
      <c r="K141" s="491"/>
      <c r="L141" s="491"/>
      <c r="M141" s="491"/>
      <c r="N141" s="491"/>
      <c r="O141" s="491"/>
      <c r="P141" s="491"/>
      <c r="Q141" s="492" t="str">
        <f>VLOOKUP(CONCATENATE(B141,C141,D141,E141,F141,G141,H141,I141),項目一覧!B:AN,17,FALSE)</f>
        <v>VARCHAR2</v>
      </c>
      <c r="R141" s="493"/>
      <c r="S141" s="494"/>
      <c r="T141" s="495"/>
      <c r="U141" s="496">
        <f>VLOOKUP(CONCATENATE(B141,C141,D141,E141,F141,G141,H141,I141),項目一覧!B:AN,21,FALSE)</f>
        <v>100</v>
      </c>
      <c r="V141" s="497"/>
      <c r="W141" s="497"/>
      <c r="X141" s="487"/>
      <c r="Y141" s="498"/>
      <c r="Z141" s="499"/>
      <c r="AA141" s="500"/>
      <c r="AB141" s="488"/>
      <c r="AC141" s="488"/>
      <c r="AD141" s="488"/>
      <c r="AE141" s="488"/>
      <c r="AF141" s="488"/>
      <c r="AG141" s="488"/>
      <c r="AH141" s="488"/>
      <c r="AI141" s="488"/>
      <c r="AJ141" s="488"/>
      <c r="AK141" s="488"/>
      <c r="AL141" s="488"/>
      <c r="AM141" s="488"/>
      <c r="AN141" s="488"/>
      <c r="AO141" s="489"/>
      <c r="AQ141" s="273" t="s">
        <v>227</v>
      </c>
    </row>
    <row r="142" spans="1:43">
      <c r="A142" s="486">
        <f t="shared" si="4"/>
        <v>129</v>
      </c>
      <c r="B142" s="487" t="s">
        <v>2761</v>
      </c>
      <c r="C142" s="488"/>
      <c r="D142" s="488"/>
      <c r="E142" s="488"/>
      <c r="F142" s="488"/>
      <c r="G142" s="488"/>
      <c r="H142" s="488"/>
      <c r="I142" s="489"/>
      <c r="J142" s="490" t="str">
        <f>VLOOKUP(CONCATENATE(B142,C142,D142,E142,F142,G142,H142,I142),項目一覧!B:AN,10,FALSE)</f>
        <v>PRC_DELIVERY_ADDR2</v>
      </c>
      <c r="K142" s="491"/>
      <c r="L142" s="491"/>
      <c r="M142" s="491"/>
      <c r="N142" s="491"/>
      <c r="O142" s="491"/>
      <c r="P142" s="491"/>
      <c r="Q142" s="492" t="str">
        <f>VLOOKUP(CONCATENATE(B142,C142,D142,E142,F142,G142,H142,I142),項目一覧!B:AN,17,FALSE)</f>
        <v>VARCHAR2</v>
      </c>
      <c r="R142" s="493"/>
      <c r="S142" s="494"/>
      <c r="T142" s="495"/>
      <c r="U142" s="496">
        <f>VLOOKUP(CONCATENATE(B142,C142,D142,E142,F142,G142,H142,I142),項目一覧!B:AN,21,FALSE)</f>
        <v>100</v>
      </c>
      <c r="V142" s="497"/>
      <c r="W142" s="497"/>
      <c r="X142" s="487"/>
      <c r="Y142" s="498"/>
      <c r="Z142" s="499"/>
      <c r="AA142" s="500"/>
      <c r="AB142" s="488"/>
      <c r="AC142" s="488"/>
      <c r="AD142" s="488"/>
      <c r="AE142" s="488"/>
      <c r="AF142" s="488"/>
      <c r="AG142" s="488"/>
      <c r="AH142" s="488"/>
      <c r="AI142" s="488"/>
      <c r="AJ142" s="488"/>
      <c r="AK142" s="488"/>
      <c r="AL142" s="488"/>
      <c r="AM142" s="488"/>
      <c r="AN142" s="488"/>
      <c r="AO142" s="489"/>
      <c r="AQ142" s="273" t="s">
        <v>227</v>
      </c>
    </row>
    <row r="143" spans="1:43">
      <c r="A143" s="486">
        <f t="shared" si="4"/>
        <v>130</v>
      </c>
      <c r="B143" s="487" t="s">
        <v>2763</v>
      </c>
      <c r="C143" s="488"/>
      <c r="D143" s="488"/>
      <c r="E143" s="488"/>
      <c r="F143" s="488"/>
      <c r="G143" s="488"/>
      <c r="H143" s="488"/>
      <c r="I143" s="489"/>
      <c r="J143" s="490" t="str">
        <f>VLOOKUP(CONCATENATE(B143,C143,D143,E143,F143,G143,H143,I143),項目一覧!B:AN,10,FALSE)</f>
        <v>PRC_DELIVERY_ADDR3</v>
      </c>
      <c r="K143" s="491"/>
      <c r="L143" s="491"/>
      <c r="M143" s="491"/>
      <c r="N143" s="491"/>
      <c r="O143" s="491"/>
      <c r="P143" s="491"/>
      <c r="Q143" s="492" t="str">
        <f>VLOOKUP(CONCATENATE(B143,C143,D143,E143,F143,G143,H143,I143),項目一覧!B:AN,17,FALSE)</f>
        <v>VARCHAR2</v>
      </c>
      <c r="R143" s="493"/>
      <c r="S143" s="494"/>
      <c r="T143" s="495"/>
      <c r="U143" s="496">
        <f>VLOOKUP(CONCATENATE(B143,C143,D143,E143,F143,G143,H143,I143),項目一覧!B:AN,21,FALSE)</f>
        <v>100</v>
      </c>
      <c r="V143" s="497"/>
      <c r="W143" s="497"/>
      <c r="X143" s="487"/>
      <c r="Y143" s="498"/>
      <c r="Z143" s="499"/>
      <c r="AA143" s="500"/>
      <c r="AB143" s="488"/>
      <c r="AC143" s="488"/>
      <c r="AD143" s="488"/>
      <c r="AE143" s="488"/>
      <c r="AF143" s="488"/>
      <c r="AG143" s="488"/>
      <c r="AH143" s="488"/>
      <c r="AI143" s="488"/>
      <c r="AJ143" s="488"/>
      <c r="AK143" s="488"/>
      <c r="AL143" s="488"/>
      <c r="AM143" s="488"/>
      <c r="AN143" s="488"/>
      <c r="AO143" s="489"/>
      <c r="AQ143" s="273" t="s">
        <v>227</v>
      </c>
    </row>
    <row r="144" spans="1:43">
      <c r="A144" s="449">
        <f t="shared" si="4"/>
        <v>131</v>
      </c>
      <c r="B144" s="450"/>
      <c r="C144" s="451"/>
      <c r="D144" s="451"/>
      <c r="E144" s="451"/>
      <c r="F144" s="451"/>
      <c r="G144" s="451"/>
      <c r="H144" s="451"/>
      <c r="I144" s="452"/>
      <c r="J144" s="213">
        <f>VLOOKUP(CONCATENATE(B144,C144,D144,E144,F144,G144,H144,I144),項目一覧!B:AN,10,FALSE)</f>
        <v>0</v>
      </c>
      <c r="K144" s="453"/>
      <c r="L144" s="453"/>
      <c r="M144" s="453"/>
      <c r="N144" s="453"/>
      <c r="O144" s="453"/>
      <c r="P144" s="453"/>
      <c r="Q144" s="454">
        <f>VLOOKUP(CONCATENATE(B144,C144,D144,E144,F144,G144,H144,I144),項目一覧!B:AN,17,FALSE)</f>
        <v>0</v>
      </c>
      <c r="R144" s="455"/>
      <c r="S144" s="456"/>
      <c r="T144" s="457"/>
      <c r="U144" s="458">
        <f>VLOOKUP(CONCATENATE(B144,C144,D144,E144,F144,G144,H144,I144),項目一覧!B:AN,21,FALSE)</f>
        <v>0</v>
      </c>
      <c r="V144" s="459"/>
      <c r="W144" s="459"/>
      <c r="X144" s="450"/>
      <c r="Y144" s="460"/>
      <c r="Z144" s="461"/>
      <c r="AA144" s="462"/>
      <c r="AB144" s="451"/>
      <c r="AC144" s="451"/>
      <c r="AD144" s="451"/>
      <c r="AE144" s="451"/>
      <c r="AF144" s="451"/>
      <c r="AG144" s="451"/>
      <c r="AH144" s="451"/>
      <c r="AI144" s="451"/>
      <c r="AJ144" s="451"/>
      <c r="AK144" s="451"/>
      <c r="AL144" s="451"/>
      <c r="AM144" s="451"/>
      <c r="AN144" s="451"/>
      <c r="AO144" s="452"/>
      <c r="AQ144" s="273" t="s">
        <v>227</v>
      </c>
    </row>
    <row r="145" spans="1:43">
      <c r="A145" s="449">
        <f t="shared" si="4"/>
        <v>132</v>
      </c>
      <c r="B145" s="450"/>
      <c r="C145" s="451"/>
      <c r="D145" s="451"/>
      <c r="E145" s="451"/>
      <c r="F145" s="451"/>
      <c r="G145" s="451"/>
      <c r="H145" s="451"/>
      <c r="I145" s="452"/>
      <c r="J145" s="213">
        <f>VLOOKUP(CONCATENATE(B145,C145,D145,E145,F145,G145,H145,I145),項目一覧!B:AN,10,FALSE)</f>
        <v>0</v>
      </c>
      <c r="K145" s="453"/>
      <c r="L145" s="453"/>
      <c r="M145" s="453"/>
      <c r="N145" s="453"/>
      <c r="O145" s="453"/>
      <c r="P145" s="453"/>
      <c r="Q145" s="454">
        <f>VLOOKUP(CONCATENATE(B145,C145,D145,E145,F145,G145,H145,I145),項目一覧!B:AN,17,FALSE)</f>
        <v>0</v>
      </c>
      <c r="R145" s="455"/>
      <c r="S145" s="456"/>
      <c r="T145" s="457"/>
      <c r="U145" s="458">
        <f>VLOOKUP(CONCATENATE(B145,C145,D145,E145,F145,G145,H145,I145),項目一覧!B:AN,21,FALSE)</f>
        <v>0</v>
      </c>
      <c r="V145" s="459"/>
      <c r="W145" s="459"/>
      <c r="X145" s="450"/>
      <c r="Y145" s="460"/>
      <c r="Z145" s="461"/>
      <c r="AA145" s="462"/>
      <c r="AB145" s="451"/>
      <c r="AC145" s="451"/>
      <c r="AD145" s="451"/>
      <c r="AE145" s="451"/>
      <c r="AF145" s="451"/>
      <c r="AG145" s="451"/>
      <c r="AH145" s="451"/>
      <c r="AI145" s="451"/>
      <c r="AJ145" s="451"/>
      <c r="AK145" s="451"/>
      <c r="AL145" s="451"/>
      <c r="AM145" s="451"/>
      <c r="AN145" s="451"/>
      <c r="AO145" s="452"/>
      <c r="AQ145" s="273" t="s">
        <v>227</v>
      </c>
    </row>
    <row r="146" spans="1:43">
      <c r="A146" s="449">
        <f t="shared" si="4"/>
        <v>133</v>
      </c>
      <c r="B146" s="450"/>
      <c r="C146" s="451"/>
      <c r="D146" s="451"/>
      <c r="E146" s="451"/>
      <c r="F146" s="451"/>
      <c r="G146" s="451"/>
      <c r="H146" s="451"/>
      <c r="I146" s="452"/>
      <c r="J146" s="213">
        <f>VLOOKUP(CONCATENATE(B146,C146,D146,E146,F146,G146,H146,I146),項目一覧!B:AN,10,FALSE)</f>
        <v>0</v>
      </c>
      <c r="K146" s="453"/>
      <c r="L146" s="453"/>
      <c r="M146" s="453"/>
      <c r="N146" s="453"/>
      <c r="O146" s="453"/>
      <c r="P146" s="453"/>
      <c r="Q146" s="454">
        <f>VLOOKUP(CONCATENATE(B146,C146,D146,E146,F146,G146,H146,I146),項目一覧!B:AN,17,FALSE)</f>
        <v>0</v>
      </c>
      <c r="R146" s="455"/>
      <c r="S146" s="456"/>
      <c r="T146" s="457"/>
      <c r="U146" s="458">
        <f>VLOOKUP(CONCATENATE(B146,C146,D146,E146,F146,G146,H146,I146),項目一覧!B:AN,21,FALSE)</f>
        <v>0</v>
      </c>
      <c r="V146" s="459"/>
      <c r="W146" s="459"/>
      <c r="X146" s="450"/>
      <c r="Y146" s="460"/>
      <c r="Z146" s="461"/>
      <c r="AA146" s="462"/>
      <c r="AB146" s="451"/>
      <c r="AC146" s="451"/>
      <c r="AD146" s="451"/>
      <c r="AE146" s="451"/>
      <c r="AF146" s="451"/>
      <c r="AG146" s="451"/>
      <c r="AH146" s="451"/>
      <c r="AI146" s="451"/>
      <c r="AJ146" s="451"/>
      <c r="AK146" s="451"/>
      <c r="AL146" s="451"/>
      <c r="AM146" s="451"/>
      <c r="AN146" s="451"/>
      <c r="AO146" s="452"/>
      <c r="AQ146" s="273" t="s">
        <v>227</v>
      </c>
    </row>
    <row r="147" spans="1:43">
      <c r="A147" s="449">
        <f t="shared" si="4"/>
        <v>134</v>
      </c>
      <c r="B147" s="450"/>
      <c r="C147" s="451"/>
      <c r="D147" s="451"/>
      <c r="E147" s="451"/>
      <c r="F147" s="451"/>
      <c r="G147" s="451"/>
      <c r="H147" s="451"/>
      <c r="I147" s="452"/>
      <c r="J147" s="213">
        <f>VLOOKUP(CONCATENATE(B147,C147,D147,E147,F147,G147,H147,I147),項目一覧!B:AN,10,FALSE)</f>
        <v>0</v>
      </c>
      <c r="K147" s="453"/>
      <c r="L147" s="453"/>
      <c r="M147" s="453"/>
      <c r="N147" s="453"/>
      <c r="O147" s="453"/>
      <c r="P147" s="453"/>
      <c r="Q147" s="454">
        <f>VLOOKUP(CONCATENATE(B147,C147,D147,E147,F147,G147,H147,I147),項目一覧!B:AN,17,FALSE)</f>
        <v>0</v>
      </c>
      <c r="R147" s="455"/>
      <c r="S147" s="456"/>
      <c r="T147" s="457"/>
      <c r="U147" s="458">
        <f>VLOOKUP(CONCATENATE(B147,C147,D147,E147,F147,G147,H147,I147),項目一覧!B:AN,21,FALSE)</f>
        <v>0</v>
      </c>
      <c r="V147" s="459"/>
      <c r="W147" s="459"/>
      <c r="X147" s="450"/>
      <c r="Y147" s="460"/>
      <c r="Z147" s="461"/>
      <c r="AA147" s="462"/>
      <c r="AB147" s="451"/>
      <c r="AC147" s="451"/>
      <c r="AD147" s="451"/>
      <c r="AE147" s="451"/>
      <c r="AF147" s="451"/>
      <c r="AG147" s="451"/>
      <c r="AH147" s="451"/>
      <c r="AI147" s="451"/>
      <c r="AJ147" s="451"/>
      <c r="AK147" s="451"/>
      <c r="AL147" s="451"/>
      <c r="AM147" s="451"/>
      <c r="AN147" s="451"/>
      <c r="AO147" s="452"/>
      <c r="AQ147" s="273" t="s">
        <v>227</v>
      </c>
    </row>
    <row r="148" spans="1:43">
      <c r="A148" s="449">
        <f t="shared" si="4"/>
        <v>135</v>
      </c>
      <c r="B148" s="450"/>
      <c r="C148" s="451"/>
      <c r="D148" s="451"/>
      <c r="E148" s="451"/>
      <c r="F148" s="451"/>
      <c r="G148" s="451"/>
      <c r="H148" s="451"/>
      <c r="I148" s="452"/>
      <c r="J148" s="213">
        <f>VLOOKUP(CONCATENATE(B148,C148,D148,E148,F148,G148,H148,I148),項目一覧!B:AN,10,FALSE)</f>
        <v>0</v>
      </c>
      <c r="K148" s="453"/>
      <c r="L148" s="453"/>
      <c r="M148" s="453"/>
      <c r="N148" s="453"/>
      <c r="O148" s="453"/>
      <c r="P148" s="453"/>
      <c r="Q148" s="454">
        <f>VLOOKUP(CONCATENATE(B148,C148,D148,E148,F148,G148,H148,I148),項目一覧!B:AN,17,FALSE)</f>
        <v>0</v>
      </c>
      <c r="R148" s="455"/>
      <c r="S148" s="456"/>
      <c r="T148" s="457"/>
      <c r="U148" s="458">
        <f>VLOOKUP(CONCATENATE(B148,C148,D148,E148,F148,G148,H148,I148),項目一覧!B:AN,21,FALSE)</f>
        <v>0</v>
      </c>
      <c r="V148" s="459"/>
      <c r="W148" s="459"/>
      <c r="X148" s="450"/>
      <c r="Y148" s="460"/>
      <c r="Z148" s="461"/>
      <c r="AA148" s="462"/>
      <c r="AB148" s="451"/>
      <c r="AC148" s="451"/>
      <c r="AD148" s="451"/>
      <c r="AE148" s="451"/>
      <c r="AF148" s="451"/>
      <c r="AG148" s="451"/>
      <c r="AH148" s="451"/>
      <c r="AI148" s="451"/>
      <c r="AJ148" s="451"/>
      <c r="AK148" s="451"/>
      <c r="AL148" s="451"/>
      <c r="AM148" s="451"/>
      <c r="AN148" s="451"/>
      <c r="AO148" s="452"/>
      <c r="AQ148" s="273" t="s">
        <v>227</v>
      </c>
    </row>
    <row r="149" spans="1:43">
      <c r="A149" s="449">
        <f t="shared" si="4"/>
        <v>136</v>
      </c>
      <c r="B149" s="450"/>
      <c r="C149" s="451"/>
      <c r="D149" s="451"/>
      <c r="E149" s="451"/>
      <c r="F149" s="451"/>
      <c r="G149" s="451"/>
      <c r="H149" s="451"/>
      <c r="I149" s="452"/>
      <c r="J149" s="213">
        <f>VLOOKUP(CONCATENATE(B149,C149,D149,E149,F149,G149,H149,I149),項目一覧!B:AN,10,FALSE)</f>
        <v>0</v>
      </c>
      <c r="K149" s="453"/>
      <c r="L149" s="453"/>
      <c r="M149" s="453"/>
      <c r="N149" s="453"/>
      <c r="O149" s="453"/>
      <c r="P149" s="453"/>
      <c r="Q149" s="454">
        <f>VLOOKUP(CONCATENATE(B149,C149,D149,E149,F149,G149,H149,I149),項目一覧!B:AN,17,FALSE)</f>
        <v>0</v>
      </c>
      <c r="R149" s="455"/>
      <c r="S149" s="456"/>
      <c r="T149" s="457"/>
      <c r="U149" s="458">
        <f>VLOOKUP(CONCATENATE(B149,C149,D149,E149,F149,G149,H149,I149),項目一覧!B:AN,21,FALSE)</f>
        <v>0</v>
      </c>
      <c r="V149" s="459"/>
      <c r="W149" s="459"/>
      <c r="X149" s="450"/>
      <c r="Y149" s="460"/>
      <c r="Z149" s="461"/>
      <c r="AA149" s="462"/>
      <c r="AB149" s="451"/>
      <c r="AC149" s="451"/>
      <c r="AD149" s="451"/>
      <c r="AE149" s="451"/>
      <c r="AF149" s="451"/>
      <c r="AG149" s="451"/>
      <c r="AH149" s="451"/>
      <c r="AI149" s="451"/>
      <c r="AJ149" s="451"/>
      <c r="AK149" s="451"/>
      <c r="AL149" s="451"/>
      <c r="AM149" s="451"/>
      <c r="AN149" s="451"/>
      <c r="AO149" s="452"/>
      <c r="AQ149" s="273" t="s">
        <v>227</v>
      </c>
    </row>
    <row r="150" spans="1:43">
      <c r="A150" s="449">
        <f t="shared" si="4"/>
        <v>137</v>
      </c>
      <c r="B150" s="450"/>
      <c r="C150" s="451"/>
      <c r="D150" s="451"/>
      <c r="E150" s="451"/>
      <c r="F150" s="451"/>
      <c r="G150" s="451"/>
      <c r="H150" s="451"/>
      <c r="I150" s="452"/>
      <c r="J150" s="213">
        <f>VLOOKUP(CONCATENATE(B150,C150,D150,E150,F150,G150,H150,I150),項目一覧!B:AN,10,FALSE)</f>
        <v>0</v>
      </c>
      <c r="K150" s="453"/>
      <c r="L150" s="453"/>
      <c r="M150" s="453"/>
      <c r="N150" s="453"/>
      <c r="O150" s="453"/>
      <c r="P150" s="453"/>
      <c r="Q150" s="454">
        <f>VLOOKUP(CONCATENATE(B150,C150,D150,E150,F150,G150,H150,I150),項目一覧!B:AN,17,FALSE)</f>
        <v>0</v>
      </c>
      <c r="R150" s="455"/>
      <c r="S150" s="456"/>
      <c r="T150" s="457"/>
      <c r="U150" s="458">
        <f>VLOOKUP(CONCATENATE(B150,C150,D150,E150,F150,G150,H150,I150),項目一覧!B:AN,21,FALSE)</f>
        <v>0</v>
      </c>
      <c r="V150" s="459"/>
      <c r="W150" s="459"/>
      <c r="X150" s="450"/>
      <c r="Y150" s="460"/>
      <c r="Z150" s="461"/>
      <c r="AA150" s="462"/>
      <c r="AB150" s="451"/>
      <c r="AC150" s="451"/>
      <c r="AD150" s="451"/>
      <c r="AE150" s="451"/>
      <c r="AF150" s="451"/>
      <c r="AG150" s="451"/>
      <c r="AH150" s="451"/>
      <c r="AI150" s="451"/>
      <c r="AJ150" s="451"/>
      <c r="AK150" s="451"/>
      <c r="AL150" s="451"/>
      <c r="AM150" s="451"/>
      <c r="AN150" s="451"/>
      <c r="AO150" s="452"/>
      <c r="AQ150" s="273" t="s">
        <v>227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FF0000"/>
  </sheetPr>
  <dimension ref="A1:AQ27"/>
  <sheetViews>
    <sheetView topLeftCell="A2" zoomScaleNormal="100" zoomScaleSheetLayoutView="90" workbookViewId="0">
      <selection activeCell="AI38" sqref="AI38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2644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84" t="s">
        <v>2711</v>
      </c>
      <c r="X4" s="65"/>
      <c r="Y4" s="66" t="s">
        <v>706</v>
      </c>
      <c r="Z4" s="67"/>
      <c r="AA4" s="68"/>
      <c r="AB4" s="483" t="s">
        <v>2776</v>
      </c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483" t="s">
        <v>2777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2645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2646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56.800000000000004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17000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942.96875000000011</v>
      </c>
      <c r="J10" s="525"/>
      <c r="K10" s="525"/>
      <c r="L10" s="84" t="s">
        <v>2647</v>
      </c>
      <c r="M10" s="86" t="s">
        <v>2648</v>
      </c>
      <c r="N10" s="526">
        <f>M8*M9/1024/1024</f>
        <v>0.92086791992187511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2652</v>
      </c>
      <c r="B11" s="8"/>
      <c r="C11" s="8"/>
      <c r="D11" s="8"/>
      <c r="E11" s="8"/>
      <c r="F11" s="8"/>
      <c r="G11" s="8"/>
      <c r="H11" s="8"/>
      <c r="I11" s="88" t="s">
        <v>2653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2654</v>
      </c>
      <c r="U11" s="8"/>
      <c r="V11" s="8"/>
      <c r="W11" s="521">
        <v>64</v>
      </c>
      <c r="X11" s="522"/>
      <c r="Y11" s="85" t="s">
        <v>2647</v>
      </c>
      <c r="Z11" s="8" t="s">
        <v>2655</v>
      </c>
      <c r="AA11" s="8"/>
      <c r="AB11" s="12"/>
      <c r="AC11" s="521"/>
      <c r="AD11" s="522"/>
      <c r="AE11" s="85" t="s">
        <v>2647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2425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56"/>
      <c r="X15" s="45" t="s">
        <v>1118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</v>
      </c>
    </row>
    <row r="16" spans="1:43">
      <c r="A16" s="47">
        <f t="shared" si="0"/>
        <v>3</v>
      </c>
      <c r="B16" s="45" t="s">
        <v>347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SEQ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 t="s">
        <v>1118</v>
      </c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8" t="s">
        <v>2629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BIND_COMPANY_CD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2374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2399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7" si="2">ROW()-13</f>
        <v>7</v>
      </c>
      <c r="B20" s="48" t="s">
        <v>2401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2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2400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2.6</v>
      </c>
    </row>
    <row r="25" spans="1:43">
      <c r="A25" s="47">
        <f t="shared" si="2"/>
        <v>12</v>
      </c>
      <c r="B25" s="48" t="s">
        <v>336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67">
        <f t="shared" si="2"/>
        <v>13</v>
      </c>
      <c r="B26" s="468" t="s">
        <v>2768</v>
      </c>
      <c r="C26" s="469"/>
      <c r="D26" s="469"/>
      <c r="E26" s="469"/>
      <c r="F26" s="469"/>
      <c r="G26" s="469"/>
      <c r="H26" s="469"/>
      <c r="I26" s="470"/>
      <c r="J26" s="471" t="str">
        <f>VLOOKUP(CONCATENATE(B26,C26,D26,E26,F26,G26,H26,I26),項目一覧!B:AN,10,FALSE)</f>
        <v>SPECIAL_DELIVER_BOOKS</v>
      </c>
      <c r="K26" s="472"/>
      <c r="L26" s="472"/>
      <c r="M26" s="472"/>
      <c r="N26" s="472"/>
      <c r="O26" s="472"/>
      <c r="P26" s="472"/>
      <c r="Q26" s="473" t="str">
        <f>VLOOKUP(CONCATENATE(B26,C26,D26,E26,F26,G26,H26,I26),項目一覧!B:AN,17,FALSE)</f>
        <v>NUMBER</v>
      </c>
      <c r="R26" s="474"/>
      <c r="S26" s="475"/>
      <c r="T26" s="476"/>
      <c r="U26" s="477">
        <f>VLOOKUP(CONCATENATE(B26,C26,D26,E26,F26,G26,H26,I26),項目一覧!B:AN,21,FALSE)</f>
        <v>9</v>
      </c>
      <c r="V26" s="478"/>
      <c r="W26" s="478"/>
      <c r="X26" s="468"/>
      <c r="Y26" s="479"/>
      <c r="Z26" s="480"/>
      <c r="AA26" s="481"/>
      <c r="AB26" s="469"/>
      <c r="AC26" s="469"/>
      <c r="AD26" s="469"/>
      <c r="AE26" s="469"/>
      <c r="AF26" s="469"/>
      <c r="AG26" s="469"/>
      <c r="AH26" s="469"/>
      <c r="AI26" s="469"/>
      <c r="AJ26" s="469"/>
      <c r="AK26" s="469"/>
      <c r="AL26" s="469"/>
      <c r="AM26" s="469"/>
      <c r="AN26" s="469"/>
      <c r="AO26" s="470"/>
    </row>
    <row r="27" spans="1:43">
      <c r="A27" s="486">
        <f t="shared" si="2"/>
        <v>14</v>
      </c>
      <c r="B27" s="487" t="s">
        <v>2770</v>
      </c>
      <c r="C27" s="488"/>
      <c r="D27" s="488"/>
      <c r="E27" s="488"/>
      <c r="F27" s="488"/>
      <c r="G27" s="488"/>
      <c r="H27" s="488"/>
      <c r="I27" s="489"/>
      <c r="J27" s="490" t="str">
        <f>VLOOKUP(CONCATENATE(B27,C27,D27,E27,F27,G27,H27,I27),項目一覧!B:AN,10,FALSE)</f>
        <v>BOOK_DELIVERY_ADDR</v>
      </c>
      <c r="K27" s="491"/>
      <c r="L27" s="491"/>
      <c r="M27" s="491"/>
      <c r="N27" s="491"/>
      <c r="O27" s="491"/>
      <c r="P27" s="491"/>
      <c r="Q27" s="492" t="str">
        <f>VLOOKUP(CONCATENATE(B27,C27,D27,E27,F27,G27,H27,I27),項目一覧!B:AN,17,FALSE)</f>
        <v>VARCHAR2</v>
      </c>
      <c r="R27" s="493"/>
      <c r="S27" s="494"/>
      <c r="T27" s="495"/>
      <c r="U27" s="496">
        <f>VLOOKUP(CONCATENATE(B27,C27,D27,E27,F27,G27,H27,I27),項目一覧!B:AN,21,FALSE)</f>
        <v>100</v>
      </c>
      <c r="V27" s="497"/>
      <c r="W27" s="497"/>
      <c r="X27" s="487"/>
      <c r="Y27" s="498"/>
      <c r="Z27" s="499"/>
      <c r="AA27" s="500"/>
      <c r="AB27" s="488"/>
      <c r="AC27" s="488"/>
      <c r="AD27" s="488"/>
      <c r="AE27" s="488"/>
      <c r="AF27" s="488"/>
      <c r="AG27" s="488"/>
      <c r="AH27" s="488"/>
      <c r="AI27" s="488"/>
      <c r="AJ27" s="488"/>
      <c r="AK27" s="488"/>
      <c r="AL27" s="488"/>
      <c r="AM27" s="488"/>
      <c r="AN27" s="488"/>
      <c r="AO27" s="489"/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Q33"/>
  <sheetViews>
    <sheetView topLeftCell="A10" zoomScaleNormal="100" zoomScaleSheetLayoutView="90" workbookViewId="0">
      <selection activeCell="AN50" sqref="AN5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1982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1799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2410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2411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2444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354.60000000000008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200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69.257812500000014</v>
      </c>
      <c r="J10" s="525"/>
      <c r="K10" s="525"/>
      <c r="L10" s="84" t="s">
        <v>734</v>
      </c>
      <c r="M10" s="86" t="s">
        <v>708</v>
      </c>
      <c r="N10" s="526">
        <f>M8*M9/1024/1024</f>
        <v>6.7634582519531264E-2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709</v>
      </c>
      <c r="B11" s="8"/>
      <c r="C11" s="8"/>
      <c r="D11" s="8"/>
      <c r="E11" s="8"/>
      <c r="F11" s="8"/>
      <c r="G11" s="8"/>
      <c r="H11" s="8"/>
      <c r="I11" s="88" t="s">
        <v>733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710</v>
      </c>
      <c r="U11" s="8"/>
      <c r="V11" s="8"/>
      <c r="W11" s="535">
        <v>64</v>
      </c>
      <c r="X11" s="536"/>
      <c r="Y11" s="98" t="s">
        <v>734</v>
      </c>
      <c r="Z11" s="8" t="s">
        <v>735</v>
      </c>
      <c r="AA11" s="8"/>
      <c r="AB11" s="12"/>
      <c r="AC11" s="521"/>
      <c r="AD11" s="522"/>
      <c r="AE11" s="85" t="s">
        <v>734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2443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5" t="s">
        <v>329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USER_NAME_KJ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16</v>
      </c>
      <c r="V15" s="91"/>
      <c r="W15" s="91"/>
      <c r="X15" s="45" t="s">
        <v>728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13.8</v>
      </c>
    </row>
    <row r="16" spans="1:43">
      <c r="A16" s="47">
        <f t="shared" si="0"/>
        <v>3</v>
      </c>
      <c r="B16" s="48" t="s">
        <v>330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USER_NAME_KN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30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25</v>
      </c>
    </row>
    <row r="17" spans="1:43">
      <c r="A17" s="47">
        <f t="shared" si="0"/>
        <v>4</v>
      </c>
      <c r="B17" s="48" t="s">
        <v>331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USER_NAME_A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25</v>
      </c>
    </row>
    <row r="18" spans="1:43">
      <c r="A18" s="47">
        <f t="shared" si="0"/>
        <v>5</v>
      </c>
      <c r="B18" s="45" t="s">
        <v>1403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56"/>
      <c r="W18" s="56"/>
      <c r="X18" s="45" t="s">
        <v>728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343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5" t="s">
        <v>728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205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EXTENSION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5.8000000000000007</v>
      </c>
    </row>
    <row r="21" spans="1:43">
      <c r="A21" s="47">
        <f t="shared" si="0"/>
        <v>8</v>
      </c>
      <c r="B21" s="48" t="s">
        <v>2412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ENCRYPT_PASSWORD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2403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PASSWORD_DATE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5" t="s">
        <v>728</v>
      </c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2643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2398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2399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2401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2.6</v>
      </c>
    </row>
    <row r="27" spans="1:43">
      <c r="A27" s="47">
        <f t="shared" si="0"/>
        <v>14</v>
      </c>
      <c r="B27" s="48" t="s">
        <v>334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2400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336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Q45"/>
  <sheetViews>
    <sheetView topLeftCell="A4" zoomScaleNormal="100" zoomScaleSheetLayoutView="90" workbookViewId="0">
      <selection activeCell="AZ67" sqref="AZ6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1983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1799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2450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2451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1600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1985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267.19999999999987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26.093749999999989</v>
      </c>
      <c r="J10" s="525"/>
      <c r="K10" s="525"/>
      <c r="L10" s="84" t="s">
        <v>734</v>
      </c>
      <c r="M10" s="86" t="s">
        <v>708</v>
      </c>
      <c r="N10" s="526">
        <f>M8*M9/1024/1024</f>
        <v>2.548217773437499E-2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709</v>
      </c>
      <c r="B11" s="8"/>
      <c r="C11" s="8"/>
      <c r="D11" s="8"/>
      <c r="E11" s="8"/>
      <c r="F11" s="8"/>
      <c r="G11" s="8"/>
      <c r="H11" s="8"/>
      <c r="I11" s="88" t="s">
        <v>733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710</v>
      </c>
      <c r="U11" s="8"/>
      <c r="V11" s="8"/>
      <c r="W11" s="521">
        <v>64</v>
      </c>
      <c r="X11" s="522"/>
      <c r="Y11" s="85" t="s">
        <v>734</v>
      </c>
      <c r="Z11" s="8" t="s">
        <v>735</v>
      </c>
      <c r="AA11" s="8"/>
      <c r="AB11" s="12"/>
      <c r="AC11" s="521"/>
      <c r="AD11" s="522"/>
      <c r="AE11" s="85" t="s">
        <v>734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5" si="0">ROW()-13</f>
        <v>1</v>
      </c>
      <c r="B14" s="45" t="s">
        <v>2446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728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2447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CUSTOMER_CD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5" t="s">
        <v>1404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</v>
      </c>
    </row>
    <row r="17" spans="1:43">
      <c r="A17" s="47">
        <f t="shared" si="0"/>
        <v>4</v>
      </c>
      <c r="B17" s="45" t="s">
        <v>1441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103.4</v>
      </c>
    </row>
    <row r="18" spans="1:43">
      <c r="A18" s="47">
        <f t="shared" si="0"/>
        <v>5</v>
      </c>
      <c r="B18" s="48" t="s">
        <v>1445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BRAND_CD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1222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PLATE_TYPE_CD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1446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 t="s">
        <v>2630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1447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1448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PACKAGING_CD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1449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BACK_SIGNATURE_CD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1450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UNDER_BLOCK_CD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1451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BACK_BLOCK_CD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2469</v>
      </c>
      <c r="C26" s="49"/>
      <c r="D26" s="49"/>
      <c r="E26" s="49" t="s">
        <v>1452</v>
      </c>
      <c r="F26" s="49"/>
      <c r="G26" s="49"/>
      <c r="H26" s="49"/>
      <c r="I26" s="50"/>
      <c r="J26" s="45" t="str">
        <f>VLOOKUP(CONCATENATE(B26,C26,D26,E26,F26,G26,H26,I26),項目一覧!B:AN,10,FALSE)</f>
        <v>BIND_ORDER_CD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2469</v>
      </c>
      <c r="C27" s="49"/>
      <c r="D27" s="49"/>
      <c r="E27" s="49" t="s">
        <v>1453</v>
      </c>
      <c r="F27" s="49"/>
      <c r="G27" s="49"/>
      <c r="H27" s="49"/>
      <c r="I27" s="50"/>
      <c r="J27" s="45" t="str">
        <f>VLOOKUP(CONCATENATE(B27,C27,D27,E27,F27,G27,H27,I27),項目一覧!B:AN,10,FALSE)</f>
        <v>BIND_POS_CD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2469</v>
      </c>
      <c r="C28" s="49"/>
      <c r="D28" s="49"/>
      <c r="E28" s="49" t="s">
        <v>1454</v>
      </c>
      <c r="F28" s="49"/>
      <c r="G28" s="49"/>
      <c r="H28" s="49"/>
      <c r="I28" s="50"/>
      <c r="J28" s="45" t="str">
        <f>VLOOKUP(CONCATENATE(B28,C28,D28,E28,F28,G28,H28,I28),項目一覧!B:AN,10,FALSE)</f>
        <v>BIND_METHOD_CD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2469</v>
      </c>
      <c r="C29" s="49"/>
      <c r="D29" s="49"/>
      <c r="E29" s="49" t="s">
        <v>1455</v>
      </c>
      <c r="F29" s="49"/>
      <c r="G29" s="49"/>
      <c r="H29" s="49"/>
      <c r="I29" s="50"/>
      <c r="J29" s="45" t="str">
        <f>VLOOKUP(CONCATENATE(B29,C29,D29,E29,F29,G29,H29,I29),項目一覧!B:AN,10,FALSE)</f>
        <v>BIND_LAP_POS_CD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2469</v>
      </c>
      <c r="C30" s="49"/>
      <c r="D30" s="49"/>
      <c r="E30" s="49" t="s">
        <v>2468</v>
      </c>
      <c r="F30" s="49"/>
      <c r="G30" s="49"/>
      <c r="H30" s="49"/>
      <c r="I30" s="50"/>
      <c r="J30" s="45" t="str">
        <f>VLOOKUP(CONCATENATE(B30,C30,D30,E30,F30,G30,H30,I30),項目一覧!B:AN,10,FALSE)</f>
        <v>BIND_LAP_LEN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5,1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4">
        <f>IF(Q30&lt;&gt;"",IF(Q30="CHAR",U30,IF(Q30="VARCHAR2",U30*0.8,IF(Q30="NUMBER",(ROUNDUP(INT(5)/2,0)+1),IF(Q30="DATE",7,0))))+IF(Q30="DATE",1,IF(U30&gt;250,3,1)),"")</f>
        <v>7</v>
      </c>
    </row>
    <row r="31" spans="1:43">
      <c r="A31" s="47">
        <f t="shared" si="0"/>
        <v>18</v>
      </c>
      <c r="B31" s="48" t="s">
        <v>2449</v>
      </c>
      <c r="C31" s="49"/>
      <c r="D31" s="49"/>
      <c r="E31" s="49" t="s">
        <v>2470</v>
      </c>
      <c r="F31" s="49"/>
      <c r="G31" s="49"/>
      <c r="H31" s="49"/>
      <c r="I31" s="50"/>
      <c r="J31" s="45" t="str">
        <f>VLOOKUP(CONCATENATE(B31,C31,D31,E31,F31,G31,H31,I31),項目一覧!B:AN,10,FALSE)</f>
        <v>PLATE_SIZE_TT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5,1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4">
        <f>IF(Q31&lt;&gt;"",IF(Q31="CHAR",U31,IF(Q31="VARCHAR2",U31*0.8,IF(Q31="NUMBER",(ROUNDUP(INT(5)/2,0)+1),IF(Q31="DATE",7,0))))+IF(Q31="DATE",1,IF(U31&gt;250,3,1)),"")</f>
        <v>7</v>
      </c>
    </row>
    <row r="32" spans="1:43">
      <c r="A32" s="47">
        <f t="shared" si="0"/>
        <v>19</v>
      </c>
      <c r="B32" s="48" t="s">
        <v>2449</v>
      </c>
      <c r="C32" s="49"/>
      <c r="D32" s="49"/>
      <c r="E32" s="49" t="s">
        <v>2471</v>
      </c>
      <c r="F32" s="49"/>
      <c r="G32" s="49"/>
      <c r="H32" s="49"/>
      <c r="I32" s="50"/>
      <c r="J32" s="45" t="str">
        <f>VLOOKUP(CONCATENATE(B32,C32,D32,E32,F32,G32,H32,I32),項目一覧!B:AN,10,FALSE)</f>
        <v>PLATE_SIZE_RL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5,1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4">
        <f>IF(Q32&lt;&gt;"",IF(Q32="CHAR",U32,IF(Q32="VARCHAR2",U32*0.8,IF(Q32="NUMBER",(ROUNDUP(INT(5)/2,0)+1),IF(Q32="DATE",7,0))))+IF(Q32="DATE",1,IF(U32&gt;250,3,1)),"")</f>
        <v>7</v>
      </c>
    </row>
    <row r="33" spans="1:43">
      <c r="A33" s="47">
        <f t="shared" si="0"/>
        <v>20</v>
      </c>
      <c r="B33" s="48" t="s">
        <v>2467</v>
      </c>
      <c r="C33" s="49"/>
      <c r="D33" s="49"/>
      <c r="E33" s="49" t="s">
        <v>1460</v>
      </c>
      <c r="F33" s="49"/>
      <c r="G33" s="49"/>
      <c r="H33" s="49"/>
      <c r="I33" s="50"/>
      <c r="J33" s="45" t="str">
        <f>VLOOKUP(CONCATENATE(B33,C33,D33,E33,F33,G33,H33,I33),項目一覧!B:AN,10,FALSE)</f>
        <v>PRESS_NUM_B_SPARE_P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 t="str">
        <f>VLOOKUP(CONCATENATE(B33,C33,D33,E33,F33,G33,H33,I33),項目一覧!B:AN,21,FALSE)</f>
        <v>4,2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4">
        <f>IF(Q33&lt;&gt;"",IF(Q33="CHAR",U33,IF(Q33="VARCHAR2",U33*0.8,IF(Q33="NUMBER",(ROUNDUP(INT(4)/2,0)+1),IF(Q33="DATE",7,0))))+IF(Q33="DATE",1,IF(U33&gt;250,3,1)),"")</f>
        <v>6</v>
      </c>
    </row>
    <row r="34" spans="1:43">
      <c r="A34" s="47">
        <f t="shared" si="0"/>
        <v>21</v>
      </c>
      <c r="B34" s="48" t="s">
        <v>2467</v>
      </c>
      <c r="C34" s="49"/>
      <c r="D34" s="49"/>
      <c r="E34" s="49" t="s">
        <v>1461</v>
      </c>
      <c r="F34" s="49"/>
      <c r="G34" s="49"/>
      <c r="H34" s="49"/>
      <c r="I34" s="50"/>
      <c r="J34" s="45" t="str">
        <f>VLOOKUP(CONCATENATE(B34,C34,D34,E34,F34,G34,H34,I34),項目一覧!B:AN,10,FALSE)</f>
        <v>PRESS_NUM_S_SPARE_P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 t="str">
        <f>VLOOKUP(CONCATENATE(B34,C34,D34,E34,F34,G34,H34,I34),項目一覧!B:AN,21,FALSE)</f>
        <v>4,2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4">
        <f>IF(Q34&lt;&gt;"",IF(Q34="CHAR",U34,IF(Q34="VARCHAR2",U34*0.8,IF(Q34="NUMBER",(ROUNDUP(INT(4)/2,0)+1),IF(Q34="DATE",7,0))))+IF(Q34="DATE",1,IF(U34&gt;250,3,1)),"")</f>
        <v>6</v>
      </c>
    </row>
    <row r="35" spans="1:43">
      <c r="A35" s="47">
        <f t="shared" si="0"/>
        <v>22</v>
      </c>
      <c r="B35" s="48" t="s">
        <v>2467</v>
      </c>
      <c r="C35" s="49"/>
      <c r="D35" s="49"/>
      <c r="E35" s="49" t="s">
        <v>2472</v>
      </c>
      <c r="F35" s="49"/>
      <c r="G35" s="49"/>
      <c r="H35" s="49"/>
      <c r="I35" s="50"/>
      <c r="J35" s="45" t="str">
        <f>VLOOKUP(CONCATENATE(B35,C35,D35,E35,F35,G35,H35,I35),項目一覧!B:AN,10,FALSE)</f>
        <v>PRESS_NUM_DELIVER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9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ref="AQ35:AQ44" si="2">IF(Q35&lt;&gt;"",IF(Q35="CHAR",U35,IF(Q35="VARCHAR2",U35*0.8,IF(Q35="NUMBER",(ROUNDUP(INT(U35)/2,0)+1),IF(Q35="DATE",7,0))))+IF(Q35="DATE",1,IF(U35&gt;250,3,1)),"")</f>
        <v>7</v>
      </c>
    </row>
    <row r="36" spans="1:43">
      <c r="A36" s="47">
        <f t="shared" si="0"/>
        <v>23</v>
      </c>
      <c r="B36" s="48" t="s">
        <v>2467</v>
      </c>
      <c r="C36" s="49"/>
      <c r="D36" s="49"/>
      <c r="E36" s="49" t="s">
        <v>2474</v>
      </c>
      <c r="F36" s="49"/>
      <c r="G36" s="49"/>
      <c r="H36" s="49"/>
      <c r="I36" s="50"/>
      <c r="J36" s="45" t="str">
        <f>VLOOKUP(CONCATENATE(B36,C36,D36,E36,F36,G36,H36,I36),項目一覧!B:AN,10,FALSE)</f>
        <v>PRESS_NUM_KEEP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9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2"/>
        <v>7</v>
      </c>
    </row>
    <row r="37" spans="1:43">
      <c r="A37" s="47">
        <f t="shared" si="0"/>
        <v>24</v>
      </c>
      <c r="B37" s="48" t="s">
        <v>2467</v>
      </c>
      <c r="C37" s="49"/>
      <c r="D37" s="49"/>
      <c r="E37" s="49" t="s">
        <v>2616</v>
      </c>
      <c r="F37" s="49"/>
      <c r="G37" s="49"/>
      <c r="H37" s="49"/>
      <c r="I37" s="50"/>
      <c r="J37" s="45" t="str">
        <f>VLOOKUP(CONCATENATE(B37,C37,D37,E37,F37,G37,H37,I37),項目一覧!B:AN,10,FALSE)</f>
        <v>PRESS_NUM_SAMPLE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9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7</v>
      </c>
    </row>
    <row r="38" spans="1:43">
      <c r="A38" s="47">
        <f t="shared" si="0"/>
        <v>25</v>
      </c>
      <c r="B38" s="48" t="s">
        <v>2398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56"/>
      <c r="W38" s="56"/>
      <c r="X38" s="45"/>
      <c r="Y38" s="46"/>
      <c r="Z38" s="57"/>
      <c r="AA38" s="58" t="s">
        <v>2399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1.8</v>
      </c>
    </row>
    <row r="39" spans="1:43">
      <c r="A39" s="47">
        <f t="shared" si="0"/>
        <v>26</v>
      </c>
      <c r="B39" s="48" t="s">
        <v>2401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8</v>
      </c>
    </row>
    <row r="40" spans="1:43">
      <c r="A40" s="47">
        <f t="shared" si="0"/>
        <v>27</v>
      </c>
      <c r="B40" s="48" t="s">
        <v>333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2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2.6</v>
      </c>
    </row>
    <row r="41" spans="1:43">
      <c r="A41" s="47">
        <f t="shared" si="0"/>
        <v>28</v>
      </c>
      <c r="B41" s="48" t="s">
        <v>334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2400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335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2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2.6</v>
      </c>
    </row>
    <row r="44" spans="1:43">
      <c r="A44" s="47">
        <f t="shared" si="0"/>
        <v>31</v>
      </c>
      <c r="B44" s="48" t="s">
        <v>336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5</v>
      </c>
    </row>
    <row r="45" spans="1:43">
      <c r="A45" s="276">
        <f t="shared" si="0"/>
        <v>32</v>
      </c>
      <c r="B45" s="277" t="s">
        <v>208</v>
      </c>
      <c r="C45" s="278"/>
      <c r="D45" s="278"/>
      <c r="E45" s="278"/>
      <c r="F45" s="278"/>
      <c r="G45" s="278"/>
      <c r="H45" s="278"/>
      <c r="I45" s="279"/>
      <c r="J45" s="280" t="str">
        <f>VLOOKUP(CONCATENATE(B45,C45,D45,E45,F45,G45,H45,I45),項目一覧!B:AN,10,FALSE)</f>
        <v>TITLE_CD</v>
      </c>
      <c r="K45" s="281"/>
      <c r="L45" s="281"/>
      <c r="M45" s="281"/>
      <c r="N45" s="281"/>
      <c r="O45" s="281"/>
      <c r="P45" s="281"/>
      <c r="Q45" s="282" t="str">
        <f>VLOOKUP(CONCATENATE(B45,C45,D45,E45,F45,G45,H45,I45),項目一覧!B:AN,17,FALSE)</f>
        <v>VARCHAR2</v>
      </c>
      <c r="R45" s="283"/>
      <c r="S45" s="284"/>
      <c r="T45" s="285"/>
      <c r="U45" s="286">
        <f>VLOOKUP(CONCATENATE(B45,C45,D45,E45,F45,G45,H45,I45),項目一覧!B:AN,21,FALSE)</f>
        <v>4</v>
      </c>
      <c r="V45" s="287"/>
      <c r="W45" s="287"/>
      <c r="X45" s="277"/>
      <c r="Y45" s="288"/>
      <c r="Z45" s="289"/>
      <c r="AA45" s="290" t="s">
        <v>1598</v>
      </c>
      <c r="AB45" s="278"/>
      <c r="AC45" s="278"/>
      <c r="AD45" s="278"/>
      <c r="AE45" s="278"/>
      <c r="AF45" s="278"/>
      <c r="AG45" s="278"/>
      <c r="AH45" s="278"/>
      <c r="AI45" s="278"/>
      <c r="AJ45" s="278"/>
      <c r="AK45" s="278"/>
      <c r="AL45" s="278"/>
      <c r="AM45" s="278"/>
      <c r="AN45" s="278"/>
      <c r="AO45" s="279"/>
      <c r="AQ45" s="273">
        <f>IF(Q45&lt;&gt;"",IF(Q45="CHAR",U45,IF(Q45="VARCHAR2",U45*0.8,IF(Q45="NUMBER",(ROUNDUP(INT(U45)/2,0)+1),IF(Q45="DATE",7,0))))+IF(Q45="DATE",1,IF(U45&gt;250,3,1)),"")</f>
        <v>4.2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Q24"/>
  <sheetViews>
    <sheetView zoomScaleNormal="100" zoomScaleSheetLayoutView="90" workbookViewId="0">
      <selection activeCell="P27" sqref="P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1101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1799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1102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1103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2096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61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5.95703125</v>
      </c>
      <c r="J10" s="525"/>
      <c r="K10" s="525"/>
      <c r="L10" s="84" t="s">
        <v>1104</v>
      </c>
      <c r="M10" s="86" t="s">
        <v>1105</v>
      </c>
      <c r="N10" s="526">
        <f>M8*M9/1024/1024</f>
        <v>5.817413330078125E-3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1106</v>
      </c>
      <c r="B11" s="8"/>
      <c r="C11" s="8"/>
      <c r="D11" s="8"/>
      <c r="E11" s="8"/>
      <c r="F11" s="8"/>
      <c r="G11" s="8"/>
      <c r="H11" s="8"/>
      <c r="I11" s="88" t="s">
        <v>1107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1108</v>
      </c>
      <c r="U11" s="8"/>
      <c r="V11" s="8"/>
      <c r="W11" s="521">
        <v>64</v>
      </c>
      <c r="X11" s="522"/>
      <c r="Y11" s="85" t="s">
        <v>1104</v>
      </c>
      <c r="Z11" s="8" t="s">
        <v>1109</v>
      </c>
      <c r="AA11" s="8"/>
      <c r="AB11" s="12"/>
      <c r="AC11" s="521"/>
      <c r="AD11" s="522"/>
      <c r="AE11" s="85" t="s">
        <v>1104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2446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1110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347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1110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2629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1111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4.2</v>
      </c>
    </row>
    <row r="17" spans="1:43">
      <c r="A17" s="47">
        <f t="shared" si="0"/>
        <v>4</v>
      </c>
      <c r="B17" s="48" t="s">
        <v>2374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2399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2401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1912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334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2400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1913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1914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Q23"/>
  <sheetViews>
    <sheetView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1983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1799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170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89.6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20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1.75</v>
      </c>
      <c r="J10" s="525"/>
      <c r="K10" s="525"/>
      <c r="L10" s="84" t="s">
        <v>734</v>
      </c>
      <c r="M10" s="86" t="s">
        <v>708</v>
      </c>
      <c r="N10" s="526">
        <f>M8*M9/1024/1024</f>
        <v>1.708984375E-3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709</v>
      </c>
      <c r="B11" s="8"/>
      <c r="C11" s="8"/>
      <c r="D11" s="8"/>
      <c r="E11" s="8"/>
      <c r="F11" s="8"/>
      <c r="G11" s="8"/>
      <c r="H11" s="8"/>
      <c r="I11" s="88" t="s">
        <v>733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710</v>
      </c>
      <c r="U11" s="8"/>
      <c r="V11" s="8"/>
      <c r="W11" s="521">
        <v>64</v>
      </c>
      <c r="X11" s="522"/>
      <c r="Y11" s="85" t="s">
        <v>734</v>
      </c>
      <c r="Z11" s="8" t="s">
        <v>735</v>
      </c>
      <c r="AA11" s="8"/>
      <c r="AB11" s="12"/>
      <c r="AC11" s="521"/>
      <c r="AD11" s="522"/>
      <c r="AE11" s="85" t="s">
        <v>734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1403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DEPT_CD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200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DEPT_NAME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64</v>
      </c>
      <c r="V15" s="91"/>
      <c r="W15" s="91"/>
      <c r="X15" s="45" t="s">
        <v>728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52.2</v>
      </c>
    </row>
    <row r="16" spans="1:43">
      <c r="A16" s="47">
        <f t="shared" si="0"/>
        <v>3</v>
      </c>
      <c r="B16" s="45" t="s">
        <v>201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DEPT_DIV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/>
      <c r="W16" s="91"/>
      <c r="X16" s="45"/>
      <c r="Y16" s="92"/>
      <c r="Z16" s="93"/>
      <c r="AA16" s="263" t="s">
        <v>1559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2398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2399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2401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334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2400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336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Q3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2369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1799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2404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2085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48.000000000000007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200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9.3750000000000018</v>
      </c>
      <c r="J10" s="525"/>
      <c r="K10" s="525"/>
      <c r="L10" s="84" t="s">
        <v>2413</v>
      </c>
      <c r="M10" s="86" t="s">
        <v>2414</v>
      </c>
      <c r="N10" s="526">
        <f>M8*M9/1024/1024</f>
        <v>9.1552734375000017E-3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2415</v>
      </c>
      <c r="B11" s="8"/>
      <c r="C11" s="8"/>
      <c r="D11" s="8"/>
      <c r="E11" s="8"/>
      <c r="F11" s="8"/>
      <c r="G11" s="8"/>
      <c r="H11" s="8"/>
      <c r="I11" s="88" t="s">
        <v>2416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2417</v>
      </c>
      <c r="U11" s="8"/>
      <c r="V11" s="8"/>
      <c r="W11" s="521">
        <v>64</v>
      </c>
      <c r="X11" s="522"/>
      <c r="Y11" s="85" t="s">
        <v>2413</v>
      </c>
      <c r="Z11" s="8" t="s">
        <v>2418</v>
      </c>
      <c r="AA11" s="8"/>
      <c r="AB11" s="12"/>
      <c r="AC11" s="535"/>
      <c r="AD11" s="536"/>
      <c r="AE11" s="98" t="s">
        <v>2413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2443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8" t="s">
        <v>2419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9" t="s">
        <v>2420</v>
      </c>
      <c r="W15" s="56"/>
      <c r="X15" s="45" t="s">
        <v>728</v>
      </c>
      <c r="Y15" s="46"/>
      <c r="Z15" s="57"/>
      <c r="AA15" s="58" t="s">
        <v>615</v>
      </c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2.6</v>
      </c>
    </row>
    <row r="16" spans="1:43">
      <c r="A16" s="47">
        <f t="shared" si="0"/>
        <v>3</v>
      </c>
      <c r="B16" s="45" t="s">
        <v>2406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AUTHORI_CD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2408</v>
      </c>
      <c r="W16" s="56"/>
      <c r="X16" s="45" t="s">
        <v>728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2398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2399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2401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334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2400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336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35" ht="10.5" customHeight="1"/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Q2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1982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1799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2404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2407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59.6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300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17.4609375</v>
      </c>
      <c r="J10" s="525"/>
      <c r="K10" s="525"/>
      <c r="L10" s="84" t="s">
        <v>734</v>
      </c>
      <c r="M10" s="86" t="s">
        <v>708</v>
      </c>
      <c r="N10" s="526">
        <f>M8*M9/1024/1024</f>
        <v>1.705169677734375E-2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709</v>
      </c>
      <c r="B11" s="8"/>
      <c r="C11" s="8"/>
      <c r="D11" s="8"/>
      <c r="E11" s="8"/>
      <c r="F11" s="8"/>
      <c r="G11" s="8"/>
      <c r="H11" s="8"/>
      <c r="I11" s="88" t="s">
        <v>733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710</v>
      </c>
      <c r="U11" s="8"/>
      <c r="V11" s="8"/>
      <c r="W11" s="521">
        <v>64</v>
      </c>
      <c r="X11" s="522"/>
      <c r="Y11" s="85" t="s">
        <v>734</v>
      </c>
      <c r="Z11" s="8" t="s">
        <v>735</v>
      </c>
      <c r="AA11" s="8"/>
      <c r="AB11" s="12"/>
      <c r="AC11" s="521"/>
      <c r="AD11" s="522"/>
      <c r="AE11" s="85" t="s">
        <v>734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2421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728</v>
      </c>
      <c r="Y14" s="92"/>
      <c r="Z14" s="93"/>
      <c r="AA14" s="58" t="s">
        <v>615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2406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AUTHORI_CD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728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2422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SUBSYSTEM_ID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2408</v>
      </c>
      <c r="W16" s="96"/>
      <c r="X16" s="45" t="s">
        <v>728</v>
      </c>
      <c r="Y16" s="46"/>
      <c r="Z16" s="57"/>
      <c r="AA16" s="58" t="s">
        <v>1613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2423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APP_ID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99" t="s">
        <v>2409</v>
      </c>
      <c r="W17" s="56"/>
      <c r="X17" s="45" t="s">
        <v>728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2402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AP_UPD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5"/>
      <c r="Y19" s="46"/>
      <c r="Z19" s="57"/>
      <c r="AA19" s="58" t="s">
        <v>2399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2401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2400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335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2.6</v>
      </c>
    </row>
    <row r="25" spans="1:43">
      <c r="A25" s="47">
        <f t="shared" si="0"/>
        <v>12</v>
      </c>
      <c r="B25" s="48" t="s">
        <v>336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Q2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183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593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1799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2404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611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588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100.79999999999998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30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2.9531249999999996</v>
      </c>
      <c r="J10" s="525"/>
      <c r="K10" s="525"/>
      <c r="L10" s="84" t="s">
        <v>597</v>
      </c>
      <c r="M10" s="86" t="s">
        <v>598</v>
      </c>
      <c r="N10" s="526">
        <f>M8*M9/1024/1024</f>
        <v>2.8839111328124996E-3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599</v>
      </c>
      <c r="B11" s="8"/>
      <c r="C11" s="8"/>
      <c r="D11" s="8"/>
      <c r="E11" s="8"/>
      <c r="F11" s="8"/>
      <c r="G11" s="8"/>
      <c r="H11" s="8"/>
      <c r="I11" s="88" t="s">
        <v>600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601</v>
      </c>
      <c r="U11" s="8"/>
      <c r="V11" s="8"/>
      <c r="W11" s="521">
        <v>64</v>
      </c>
      <c r="X11" s="522"/>
      <c r="Y11" s="85" t="s">
        <v>597</v>
      </c>
      <c r="Z11" s="8" t="s">
        <v>602</v>
      </c>
      <c r="AA11" s="8"/>
      <c r="AB11" s="12"/>
      <c r="AC11" s="521"/>
      <c r="AD11" s="522"/>
      <c r="AE11" s="85" t="s">
        <v>597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612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728</v>
      </c>
      <c r="Y14" s="92"/>
      <c r="Z14" s="93"/>
      <c r="AA14" s="58" t="s">
        <v>615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6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>ROW()-13</f>
        <v>2</v>
      </c>
      <c r="B15" s="48" t="s">
        <v>613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APP_ID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9" t="s">
        <v>614</v>
      </c>
      <c r="W15" s="56"/>
      <c r="X15" s="45" t="s">
        <v>728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7.4</v>
      </c>
    </row>
    <row r="16" spans="1:43">
      <c r="A16" s="47">
        <f>ROW()-13</f>
        <v>3</v>
      </c>
      <c r="B16" s="45" t="s">
        <v>589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APP_NAME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60</v>
      </c>
      <c r="V16" s="91"/>
      <c r="W16" s="91"/>
      <c r="X16" s="45"/>
      <c r="Y16" s="92"/>
      <c r="Z16" s="93"/>
      <c r="AA16" s="95"/>
      <c r="AB16" s="84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49</v>
      </c>
    </row>
    <row r="17" spans="1:43">
      <c r="A17" s="47">
        <f>ROW()-13</f>
        <v>4</v>
      </c>
      <c r="B17" s="48" t="s">
        <v>590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DISP_GROUP_DIV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>ROW()-13</f>
        <v>5</v>
      </c>
      <c r="B18" s="48" t="s">
        <v>1024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ORDER_BY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</v>
      </c>
    </row>
    <row r="19" spans="1:43">
      <c r="A19" s="47">
        <v>6</v>
      </c>
      <c r="B19" s="48" t="s">
        <v>591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MENU_DISP_DIV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9"/>
      <c r="W19" s="56"/>
      <c r="X19" s="48"/>
      <c r="Y19" s="46"/>
      <c r="Z19" s="57"/>
      <c r="AA19" s="58" t="s">
        <v>592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1.8</v>
      </c>
    </row>
    <row r="20" spans="1:43">
      <c r="A20" s="47">
        <f t="shared" ref="A20:A26" si="1">ROW()-13</f>
        <v>7</v>
      </c>
      <c r="B20" s="48" t="s">
        <v>2398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5"/>
      <c r="Y20" s="46"/>
      <c r="Z20" s="57"/>
      <c r="AA20" s="58" t="s">
        <v>2399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1.8</v>
      </c>
    </row>
    <row r="21" spans="1:43">
      <c r="A21" s="47">
        <f t="shared" si="1"/>
        <v>8</v>
      </c>
      <c r="B21" s="48" t="s">
        <v>2401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1912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2.6</v>
      </c>
    </row>
    <row r="23" spans="1:43">
      <c r="A23" s="47">
        <f t="shared" si="1"/>
        <v>10</v>
      </c>
      <c r="B23" s="48" t="s">
        <v>334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5</v>
      </c>
    </row>
    <row r="24" spans="1:43">
      <c r="A24" s="47">
        <f t="shared" si="1"/>
        <v>11</v>
      </c>
      <c r="B24" s="48" t="s">
        <v>2400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8</v>
      </c>
    </row>
    <row r="25" spans="1:43">
      <c r="A25" s="47">
        <f t="shared" si="1"/>
        <v>12</v>
      </c>
      <c r="B25" s="48" t="s">
        <v>1913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2.6</v>
      </c>
    </row>
    <row r="26" spans="1:43">
      <c r="A26" s="47">
        <f t="shared" si="1"/>
        <v>13</v>
      </c>
      <c r="B26" s="48" t="s">
        <v>1914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&amp;N&amp;Rスバルファイナンス㈱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76"/>
  <sheetViews>
    <sheetView view="pageBreakPreview" zoomScaleNormal="100" zoomScaleSheetLayoutView="90" workbookViewId="0"/>
  </sheetViews>
  <sheetFormatPr defaultColWidth="12" defaultRowHeight="13.5"/>
  <cols>
    <col min="1" max="29" width="5.83203125" style="40" customWidth="1"/>
    <col min="30" max="30" width="4.83203125" style="40" customWidth="1"/>
    <col min="31" max="16384" width="12" style="40"/>
  </cols>
  <sheetData>
    <row r="1" spans="1:30" s="104" customFormat="1" ht="13.5" customHeight="1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101"/>
      <c r="O1" s="101"/>
      <c r="P1" s="101"/>
      <c r="Q1" s="101"/>
      <c r="R1" s="101"/>
      <c r="S1" s="101"/>
      <c r="T1" s="101"/>
      <c r="U1" s="102"/>
      <c r="V1" s="102"/>
      <c r="W1" s="102"/>
      <c r="X1" s="102"/>
      <c r="Y1" s="102"/>
      <c r="Z1" s="102"/>
      <c r="AA1" s="102"/>
      <c r="AB1" s="102"/>
      <c r="AC1" s="102"/>
      <c r="AD1" s="103"/>
    </row>
    <row r="2" spans="1:30" s="104" customFormat="1" ht="13.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101"/>
      <c r="O2" s="101"/>
      <c r="P2" s="101"/>
      <c r="Q2" s="101"/>
      <c r="R2" s="101"/>
      <c r="S2" s="101"/>
      <c r="T2" s="101"/>
      <c r="U2" s="102"/>
      <c r="V2" s="102"/>
      <c r="W2" s="102"/>
      <c r="X2" s="102"/>
      <c r="Y2" s="102"/>
      <c r="Z2" s="102"/>
      <c r="AA2" s="102"/>
      <c r="AB2" s="102"/>
      <c r="AC2" s="102"/>
      <c r="AD2" s="103"/>
    </row>
    <row r="3" spans="1:30" s="107" customFormat="1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6"/>
    </row>
    <row r="4" spans="1:30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9"/>
    </row>
    <row r="5" spans="1:30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9"/>
    </row>
    <row r="6" spans="1:30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9"/>
    </row>
    <row r="7" spans="1:30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9"/>
    </row>
    <row r="8" spans="1:30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9"/>
    </row>
    <row r="9" spans="1:30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9"/>
    </row>
    <row r="10" spans="1:30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9"/>
    </row>
    <row r="11" spans="1:30">
      <c r="A11" s="10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9"/>
    </row>
    <row r="12" spans="1:30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9"/>
    </row>
    <row r="13" spans="1:30">
      <c r="A13" s="108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9"/>
    </row>
    <row r="14" spans="1:30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</row>
    <row r="15" spans="1:30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9"/>
    </row>
    <row r="16" spans="1:30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9"/>
    </row>
    <row r="17" spans="1:30">
      <c r="A17" s="108"/>
      <c r="B17" s="108"/>
      <c r="C17" s="108"/>
      <c r="D17" s="108"/>
      <c r="E17" s="108"/>
      <c r="F17" s="110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9"/>
    </row>
    <row r="18" spans="1:30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9"/>
    </row>
    <row r="19" spans="1:30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9"/>
    </row>
    <row r="20" spans="1:30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9"/>
    </row>
    <row r="21" spans="1:30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9"/>
    </row>
    <row r="22" spans="1:30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9"/>
    </row>
    <row r="23" spans="1:30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9"/>
    </row>
    <row r="24" spans="1:30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9"/>
    </row>
    <row r="25" spans="1:30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9"/>
    </row>
    <row r="26" spans="1:30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9"/>
    </row>
    <row r="27" spans="1:30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9"/>
    </row>
    <row r="28" spans="1:30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08"/>
      <c r="W28" s="108"/>
      <c r="X28" s="108"/>
      <c r="Y28" s="108"/>
      <c r="Z28" s="108"/>
      <c r="AA28" s="108"/>
      <c r="AB28" s="108"/>
      <c r="AC28" s="108"/>
      <c r="AD28" s="109"/>
    </row>
    <row r="29" spans="1:30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11"/>
      <c r="M29" s="111"/>
      <c r="N29" s="111"/>
      <c r="O29" s="111"/>
      <c r="P29" s="111"/>
      <c r="Q29" s="111"/>
      <c r="R29" s="111"/>
      <c r="S29" s="111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9"/>
    </row>
    <row r="30" spans="1:30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12"/>
      <c r="N30" s="112"/>
      <c r="O30" s="112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9"/>
    </row>
    <row r="31" spans="1:30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12"/>
      <c r="N31" s="112"/>
      <c r="O31" s="112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9"/>
    </row>
    <row r="32" spans="1:30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12"/>
      <c r="W32" s="112"/>
      <c r="X32" s="108"/>
      <c r="Y32" s="108"/>
      <c r="Z32" s="108"/>
      <c r="AA32" s="108"/>
      <c r="AB32" s="108"/>
      <c r="AC32" s="108"/>
      <c r="AD32" s="109"/>
    </row>
    <row r="33" spans="1:30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12"/>
      <c r="V33" s="111"/>
      <c r="W33" s="111"/>
      <c r="X33" s="111"/>
      <c r="Y33" s="108"/>
      <c r="Z33" s="108"/>
      <c r="AA33" s="108"/>
      <c r="AB33" s="108"/>
      <c r="AC33" s="108"/>
      <c r="AD33" s="109"/>
    </row>
    <row r="34" spans="1:30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11"/>
      <c r="V34" s="111"/>
      <c r="W34" s="111"/>
      <c r="X34" s="111"/>
      <c r="Y34" s="111"/>
      <c r="Z34" s="111"/>
      <c r="AA34" s="111"/>
      <c r="AB34" s="111"/>
      <c r="AC34" s="108"/>
      <c r="AD34" s="109"/>
    </row>
    <row r="35" spans="1:30" ht="17.25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501">
        <v>39270</v>
      </c>
      <c r="V35" s="501"/>
      <c r="W35" s="501"/>
      <c r="X35" s="501"/>
      <c r="Y35" s="501"/>
      <c r="Z35" s="501"/>
      <c r="AA35" s="501"/>
      <c r="AB35" s="501"/>
      <c r="AC35" s="108"/>
      <c r="AD35" s="109"/>
    </row>
    <row r="36" spans="1:30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12"/>
      <c r="V36" s="112"/>
      <c r="W36" s="112"/>
      <c r="X36" s="108"/>
      <c r="Y36" s="108"/>
      <c r="Z36" s="108"/>
      <c r="AA36" s="108"/>
      <c r="AB36" s="108"/>
      <c r="AC36" s="108"/>
      <c r="AD36" s="109"/>
    </row>
    <row r="37" spans="1:30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9"/>
    </row>
    <row r="38" spans="1:30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9"/>
    </row>
    <row r="39" spans="1:30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9"/>
    </row>
    <row r="40" spans="1:30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9"/>
    </row>
    <row r="41" spans="1:30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9"/>
    </row>
    <row r="42" spans="1:30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</row>
    <row r="43" spans="1:30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</row>
    <row r="44" spans="1:30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</row>
    <row r="45" spans="1:30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</row>
    <row r="46" spans="1:30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</row>
    <row r="47" spans="1:30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</row>
    <row r="48" spans="1:30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</row>
    <row r="49" spans="1:30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</row>
    <row r="50" spans="1:30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</row>
    <row r="51" spans="1:30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</row>
    <row r="52" spans="1:30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</row>
    <row r="53" spans="1:30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</row>
    <row r="54" spans="1:30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</row>
    <row r="55" spans="1:30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</row>
    <row r="56" spans="1:30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</row>
    <row r="57" spans="1:30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</row>
    <row r="58" spans="1:30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</row>
    <row r="59" spans="1:30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</row>
    <row r="60" spans="1:30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</row>
    <row r="61" spans="1:30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</row>
    <row r="62" spans="1:30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</row>
    <row r="63" spans="1:30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</row>
    <row r="64" spans="1:30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</row>
    <row r="65" spans="1:30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</row>
    <row r="66" spans="1:30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</row>
    <row r="67" spans="1:30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</row>
    <row r="68" spans="1:30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</row>
    <row r="69" spans="1:30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</row>
    <row r="70" spans="1:30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</row>
    <row r="71" spans="1:30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</row>
    <row r="72" spans="1:30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</row>
    <row r="73" spans="1:30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</row>
    <row r="74" spans="1:30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</row>
    <row r="75" spans="1:30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</row>
    <row r="76" spans="1:30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</row>
  </sheetData>
  <mergeCells count="1">
    <mergeCell ref="U35:AB35"/>
  </mergeCells>
  <phoneticPr fontId="7"/>
  <pageMargins left="0.59055118110236227" right="0.47" top="0.59055118110236227" bottom="0.59055118110236227" header="0.43307086614173229" footer="0.35433070866141736"/>
  <pageSetup paperSize="9" scale="98" orientation="landscape" horizontalDpi="360" verticalDpi="360" r:id="rId1"/>
  <headerFooter alignWithMargins="0">
    <oddFooter>&amp;RCopyright(c)2007 NDD Corporation all rights reserved.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Q31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1983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1799</v>
      </c>
      <c r="X4" s="65"/>
      <c r="Y4" s="66" t="s">
        <v>706</v>
      </c>
      <c r="Z4" s="67"/>
      <c r="AA4" s="68"/>
      <c r="AB4" s="69" t="s">
        <v>2368</v>
      </c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69" t="s">
        <v>523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2450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2451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1063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176.4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40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6.890625</v>
      </c>
      <c r="J10" s="525"/>
      <c r="K10" s="525"/>
      <c r="L10" s="84" t="s">
        <v>734</v>
      </c>
      <c r="M10" s="86" t="s">
        <v>708</v>
      </c>
      <c r="N10" s="526">
        <f>M8*M9/1024/1024</f>
        <v>6.7291259765625E-3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709</v>
      </c>
      <c r="B11" s="8"/>
      <c r="C11" s="8"/>
      <c r="D11" s="8"/>
      <c r="E11" s="8"/>
      <c r="F11" s="8"/>
      <c r="G11" s="8"/>
      <c r="H11" s="8"/>
      <c r="I11" s="88" t="s">
        <v>733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710</v>
      </c>
      <c r="U11" s="8"/>
      <c r="V11" s="8"/>
      <c r="W11" s="521">
        <v>64</v>
      </c>
      <c r="X11" s="522"/>
      <c r="Y11" s="85" t="s">
        <v>734</v>
      </c>
      <c r="Z11" s="8" t="s">
        <v>735</v>
      </c>
      <c r="AA11" s="8"/>
      <c r="AB11" s="12"/>
      <c r="AC11" s="521"/>
      <c r="AD11" s="522"/>
      <c r="AE11" s="85" t="s">
        <v>734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1" si="0">ROW()-13</f>
        <v>1</v>
      </c>
      <c r="B14" s="45" t="s">
        <v>340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RP_DIV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1118</v>
      </c>
      <c r="Y14" s="92"/>
      <c r="Z14" s="93"/>
      <c r="AA14" s="84" t="s">
        <v>1501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1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1402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WORK_CONTENT_CD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>
        <v>2</v>
      </c>
      <c r="W15" s="91"/>
      <c r="X15" s="45" t="s">
        <v>1118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5" t="s">
        <v>182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WORK_CONTENT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128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103.4</v>
      </c>
    </row>
    <row r="17" spans="1:43">
      <c r="A17" s="47">
        <f t="shared" si="0"/>
        <v>4</v>
      </c>
      <c r="B17" s="45" t="s">
        <v>1427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WORK_CONTENT_ABBR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16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13.8</v>
      </c>
    </row>
    <row r="18" spans="1:43">
      <c r="A18" s="47">
        <f t="shared" si="0"/>
        <v>5</v>
      </c>
      <c r="B18" s="45" t="s">
        <v>1428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EXPECT_HRS_THEME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95" t="s">
        <v>2651</v>
      </c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3</v>
      </c>
    </row>
    <row r="19" spans="1:43">
      <c r="A19" s="47">
        <f t="shared" si="0"/>
        <v>6</v>
      </c>
      <c r="B19" s="45" t="s">
        <v>1429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EXPECT_HRS_SEKIRYO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95" t="s">
        <v>2651</v>
      </c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3</v>
      </c>
    </row>
    <row r="20" spans="1:43">
      <c r="A20" s="47">
        <f t="shared" si="0"/>
        <v>7</v>
      </c>
      <c r="B20" s="48" t="s">
        <v>2452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ITEM_NUM_DIV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6"/>
      <c r="W20" s="96"/>
      <c r="X20" s="48"/>
      <c r="Y20" s="46"/>
      <c r="Z20" s="57"/>
      <c r="AA20" s="543" t="s">
        <v>342</v>
      </c>
      <c r="AB20" s="544"/>
      <c r="AC20" s="544"/>
      <c r="AD20" s="544"/>
      <c r="AE20" s="544"/>
      <c r="AF20" s="544"/>
      <c r="AG20" s="544"/>
      <c r="AH20" s="544"/>
      <c r="AI20" s="544"/>
      <c r="AJ20" s="544"/>
      <c r="AK20" s="544"/>
      <c r="AL20" s="544"/>
      <c r="AM20" s="544"/>
      <c r="AN20" s="544"/>
      <c r="AO20" s="545"/>
      <c r="AQ20" s="273">
        <f t="shared" si="1"/>
        <v>1.8</v>
      </c>
    </row>
    <row r="21" spans="1:43">
      <c r="A21" s="47">
        <f t="shared" si="0"/>
        <v>8</v>
      </c>
      <c r="B21" s="48" t="s">
        <v>2453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MSG_DISP_DIV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40" t="s">
        <v>341</v>
      </c>
      <c r="AB21" s="541"/>
      <c r="AC21" s="541"/>
      <c r="AD21" s="541"/>
      <c r="AE21" s="541"/>
      <c r="AF21" s="541"/>
      <c r="AG21" s="541"/>
      <c r="AH21" s="541"/>
      <c r="AI21" s="541"/>
      <c r="AJ21" s="541"/>
      <c r="AK21" s="541"/>
      <c r="AL21" s="541"/>
      <c r="AM21" s="541"/>
      <c r="AN21" s="541"/>
      <c r="AO21" s="542"/>
      <c r="AQ21" s="273">
        <f t="shared" si="1"/>
        <v>1.8</v>
      </c>
    </row>
    <row r="22" spans="1:43">
      <c r="A22" s="47">
        <f t="shared" si="0"/>
        <v>9</v>
      </c>
      <c r="B22" s="48" t="s">
        <v>114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WORK_OBJECT_DIV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5"/>
      <c r="Y22" s="46"/>
      <c r="Z22" s="57"/>
      <c r="AA22" s="58" t="s">
        <v>1560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1024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ORDER_BY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5"/>
      <c r="Y23" s="46"/>
      <c r="Z23" s="57"/>
      <c r="AA23" s="58" t="s">
        <v>1432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5" t="s">
        <v>1430</v>
      </c>
      <c r="C24" s="84"/>
      <c r="D24" s="84"/>
      <c r="E24" s="84"/>
      <c r="F24" s="84"/>
      <c r="G24" s="84"/>
      <c r="H24" s="84"/>
      <c r="I24" s="85"/>
      <c r="J24" s="45" t="str">
        <f>VLOOKUP(CONCATENATE(B24,C24,D24,E24,F24,G24,H24,I24),項目一覧!B:AN,10,FALSE)</f>
        <v>ORDER_BY_SN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91"/>
      <c r="W24" s="91"/>
      <c r="X24" s="45"/>
      <c r="Y24" s="92"/>
      <c r="Z24" s="93"/>
      <c r="AA24" s="537" t="s">
        <v>1431</v>
      </c>
      <c r="AB24" s="538"/>
      <c r="AC24" s="538"/>
      <c r="AD24" s="538"/>
      <c r="AE24" s="538"/>
      <c r="AF24" s="538"/>
      <c r="AG24" s="538"/>
      <c r="AH24" s="538"/>
      <c r="AI24" s="538"/>
      <c r="AJ24" s="538"/>
      <c r="AK24" s="538"/>
      <c r="AL24" s="538"/>
      <c r="AM24" s="538"/>
      <c r="AN24" s="538"/>
      <c r="AO24" s="539"/>
      <c r="AQ24" s="273">
        <f t="shared" si="1"/>
        <v>4</v>
      </c>
    </row>
    <row r="25" spans="1:43">
      <c r="A25" s="47">
        <f t="shared" si="0"/>
        <v>12</v>
      </c>
      <c r="B25" s="48" t="s">
        <v>2398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2399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2401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0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2400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2.6</v>
      </c>
    </row>
    <row r="31" spans="1:43">
      <c r="A31" s="47">
        <f t="shared" si="0"/>
        <v>18</v>
      </c>
      <c r="B31" s="48" t="s">
        <v>336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</sheetData>
  <mergeCells count="9">
    <mergeCell ref="I10:K10"/>
    <mergeCell ref="N10:P10"/>
    <mergeCell ref="W11:X11"/>
    <mergeCell ref="AC11:AD11"/>
    <mergeCell ref="AA24:AO24"/>
    <mergeCell ref="M8:O8"/>
    <mergeCell ref="M9:O9"/>
    <mergeCell ref="AA21:AO21"/>
    <mergeCell ref="AA20:AO2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Q36"/>
  <sheetViews>
    <sheetView zoomScaleNormal="100" zoomScaleSheetLayoutView="90" workbookViewId="0">
      <selection activeCell="U21" sqref="U21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2479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1182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2480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2481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2483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2482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348.80000000000007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500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170.31250000000003</v>
      </c>
      <c r="J10" s="525"/>
      <c r="K10" s="525"/>
      <c r="L10" s="84" t="s">
        <v>229</v>
      </c>
      <c r="M10" s="86" t="s">
        <v>230</v>
      </c>
      <c r="N10" s="526">
        <f>M8*M9/1024/1024</f>
        <v>0.16632080078125003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231</v>
      </c>
      <c r="B11" s="8"/>
      <c r="C11" s="8"/>
      <c r="D11" s="8"/>
      <c r="E11" s="8"/>
      <c r="F11" s="8"/>
      <c r="G11" s="8"/>
      <c r="H11" s="8"/>
      <c r="I11" s="88" t="s">
        <v>232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233</v>
      </c>
      <c r="U11" s="8"/>
      <c r="V11" s="8"/>
      <c r="W11" s="521">
        <v>64</v>
      </c>
      <c r="X11" s="522"/>
      <c r="Y11" s="85" t="s">
        <v>229</v>
      </c>
      <c r="Z11" s="8" t="s">
        <v>234</v>
      </c>
      <c r="AA11" s="8"/>
      <c r="AB11" s="12"/>
      <c r="AC11" s="521"/>
      <c r="AD11" s="522"/>
      <c r="AE11" s="85" t="s">
        <v>229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2502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1183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2486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1184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5" t="s">
        <v>769</v>
      </c>
      <c r="C16" s="84"/>
      <c r="D16" s="84"/>
      <c r="E16" s="84"/>
      <c r="F16" s="84"/>
      <c r="G16" s="84"/>
      <c r="H16" s="84"/>
      <c r="I16" s="85"/>
      <c r="J16" s="45" t="s">
        <v>774</v>
      </c>
      <c r="K16" s="84"/>
      <c r="L16" s="84"/>
      <c r="M16" s="84"/>
      <c r="N16" s="84"/>
      <c r="O16" s="84"/>
      <c r="P16" s="84"/>
      <c r="Q16" s="83" t="s">
        <v>794</v>
      </c>
      <c r="R16" s="90"/>
      <c r="S16" s="132"/>
      <c r="T16" s="54"/>
      <c r="U16" s="55">
        <v>100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</row>
    <row r="17" spans="1:43">
      <c r="A17" s="47">
        <f t="shared" si="0"/>
        <v>4</v>
      </c>
      <c r="B17" s="48" t="s">
        <v>770</v>
      </c>
      <c r="C17" s="49"/>
      <c r="D17" s="49"/>
      <c r="E17" s="49"/>
      <c r="F17" s="49"/>
      <c r="G17" s="49"/>
      <c r="H17" s="49"/>
      <c r="I17" s="50"/>
      <c r="J17" s="45" t="s">
        <v>775</v>
      </c>
      <c r="K17" s="84"/>
      <c r="L17" s="84"/>
      <c r="M17" s="84"/>
      <c r="N17" s="84"/>
      <c r="O17" s="84"/>
      <c r="P17" s="84"/>
      <c r="Q17" s="83" t="s">
        <v>794</v>
      </c>
      <c r="R17" s="90"/>
      <c r="S17" s="132"/>
      <c r="T17" s="54"/>
      <c r="U17" s="55">
        <v>100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81</v>
      </c>
    </row>
    <row r="18" spans="1:43">
      <c r="A18" s="47">
        <f t="shared" si="0"/>
        <v>5</v>
      </c>
      <c r="B18" s="45" t="s">
        <v>771</v>
      </c>
      <c r="C18" s="84"/>
      <c r="D18" s="84"/>
      <c r="E18" s="84"/>
      <c r="F18" s="84"/>
      <c r="G18" s="84"/>
      <c r="H18" s="84"/>
      <c r="I18" s="85"/>
      <c r="J18" s="45" t="s">
        <v>776</v>
      </c>
      <c r="K18" s="84"/>
      <c r="L18" s="84"/>
      <c r="M18" s="84"/>
      <c r="N18" s="84"/>
      <c r="O18" s="84"/>
      <c r="P18" s="84"/>
      <c r="Q18" s="83" t="s">
        <v>794</v>
      </c>
      <c r="R18" s="90"/>
      <c r="S18" s="132"/>
      <c r="T18" s="54"/>
      <c r="U18" s="55">
        <v>8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</row>
    <row r="19" spans="1:43">
      <c r="A19" s="47">
        <f t="shared" si="0"/>
        <v>6</v>
      </c>
      <c r="B19" s="45" t="s">
        <v>772</v>
      </c>
      <c r="C19" s="84"/>
      <c r="D19" s="84"/>
      <c r="E19" s="84"/>
      <c r="F19" s="84"/>
      <c r="G19" s="84"/>
      <c r="H19" s="84"/>
      <c r="I19" s="85"/>
      <c r="J19" s="45" t="s">
        <v>777</v>
      </c>
      <c r="K19" s="84"/>
      <c r="L19" s="84"/>
      <c r="M19" s="84"/>
      <c r="N19" s="84"/>
      <c r="O19" s="84"/>
      <c r="P19" s="84"/>
      <c r="Q19" s="83" t="s">
        <v>794</v>
      </c>
      <c r="R19" s="90"/>
      <c r="S19" s="132"/>
      <c r="T19" s="54"/>
      <c r="U19" s="55">
        <v>200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</row>
    <row r="20" spans="1:43">
      <c r="A20" s="47">
        <f t="shared" si="0"/>
        <v>7</v>
      </c>
      <c r="B20" s="48" t="s">
        <v>773</v>
      </c>
      <c r="C20" s="49"/>
      <c r="D20" s="49"/>
      <c r="E20" s="49"/>
      <c r="F20" s="49"/>
      <c r="G20" s="49"/>
      <c r="H20" s="49"/>
      <c r="I20" s="50"/>
      <c r="J20" s="45" t="s">
        <v>778</v>
      </c>
      <c r="K20" s="84"/>
      <c r="L20" s="84"/>
      <c r="M20" s="84"/>
      <c r="N20" s="84"/>
      <c r="O20" s="84"/>
      <c r="P20" s="84"/>
      <c r="Q20" s="83" t="s">
        <v>794</v>
      </c>
      <c r="R20" s="90"/>
      <c r="S20" s="132"/>
      <c r="T20" s="54"/>
      <c r="U20" s="55">
        <v>15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13</v>
      </c>
    </row>
    <row r="21" spans="1:43">
      <c r="A21" s="47">
        <f t="shared" si="0"/>
        <v>8</v>
      </c>
      <c r="B21" s="48" t="s">
        <v>2488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CUSTOMER_FLG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2490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PROCESSING_FLG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2492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BOOKBIND_FLG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 s="16" customFormat="1">
      <c r="A24" s="47">
        <f t="shared" si="0"/>
        <v>11</v>
      </c>
      <c r="B24" s="48" t="s">
        <v>2494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DELIVERY_FLG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5" t="s">
        <v>2643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5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si="0"/>
        <v>13</v>
      </c>
      <c r="B26" s="48" t="s">
        <v>2398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2399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2401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1912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2400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1913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1914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6" spans="4:4">
      <c r="D36" s="74" t="s">
        <v>1944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Q24"/>
  <sheetViews>
    <sheetView zoomScaleNormal="100" zoomScaleSheetLayoutView="90" workbookViewId="0">
      <selection activeCell="B8" sqref="B8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2503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1182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850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2505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91.399999999999977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500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44.628906249999986</v>
      </c>
      <c r="J10" s="525"/>
      <c r="K10" s="525"/>
      <c r="L10" s="84" t="s">
        <v>229</v>
      </c>
      <c r="M10" s="86" t="s">
        <v>230</v>
      </c>
      <c r="N10" s="526">
        <f>M8*M9/1024/1024</f>
        <v>4.3582916259765611E-2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231</v>
      </c>
      <c r="B11" s="8"/>
      <c r="C11" s="8"/>
      <c r="D11" s="8"/>
      <c r="E11" s="8"/>
      <c r="F11" s="8"/>
      <c r="G11" s="8"/>
      <c r="H11" s="8"/>
      <c r="I11" s="88" t="s">
        <v>232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233</v>
      </c>
      <c r="U11" s="8"/>
      <c r="V11" s="8"/>
      <c r="W11" s="521">
        <v>64</v>
      </c>
      <c r="X11" s="522"/>
      <c r="Y11" s="85" t="s">
        <v>229</v>
      </c>
      <c r="Z11" s="8" t="s">
        <v>234</v>
      </c>
      <c r="AA11" s="8"/>
      <c r="AB11" s="12"/>
      <c r="AC11" s="521"/>
      <c r="AD11" s="522"/>
      <c r="AE11" s="85" t="s">
        <v>229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2502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2486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2504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8" t="s">
        <v>1546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CLIENT_POST_CD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9" t="s">
        <v>2408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2507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CLIENT_POST_NM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49</v>
      </c>
    </row>
    <row r="18" spans="1:43">
      <c r="A18" s="47">
        <f t="shared" si="0"/>
        <v>5</v>
      </c>
      <c r="B18" s="48" t="s">
        <v>2398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2399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2401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1912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334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2400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1913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1914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indexed="13"/>
  </sheetPr>
  <dimension ref="A1:AQ33"/>
  <sheetViews>
    <sheetView view="pageBreakPreview" zoomScale="90" zoomScaleNormal="100" zoomScaleSheetLayoutView="90" workbookViewId="0">
      <selection activeCell="N37" sqref="N3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2561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1182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2562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2563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2614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 t="e">
        <f>SUM(AQ:AQ)</f>
        <v>#VALUE!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500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 t="e">
        <f>M8*M9/1024</f>
        <v>#VALUE!</v>
      </c>
      <c r="J10" s="525"/>
      <c r="K10" s="525"/>
      <c r="L10" s="84" t="s">
        <v>229</v>
      </c>
      <c r="M10" s="86" t="s">
        <v>230</v>
      </c>
      <c r="N10" s="526" t="e">
        <f>M8*M9/1024/1024</f>
        <v>#VALUE!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231</v>
      </c>
      <c r="B11" s="8"/>
      <c r="C11" s="8"/>
      <c r="D11" s="8"/>
      <c r="E11" s="8"/>
      <c r="F11" s="8"/>
      <c r="G11" s="8"/>
      <c r="H11" s="8"/>
      <c r="I11" s="88" t="s">
        <v>232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233</v>
      </c>
      <c r="U11" s="8"/>
      <c r="V11" s="8"/>
      <c r="W11" s="521">
        <v>64</v>
      </c>
      <c r="X11" s="522"/>
      <c r="Y11" s="85" t="s">
        <v>229</v>
      </c>
      <c r="Z11" s="8" t="s">
        <v>234</v>
      </c>
      <c r="AA11" s="8"/>
      <c r="AB11" s="12"/>
      <c r="AC11" s="521"/>
      <c r="AD11" s="522"/>
      <c r="AE11" s="85" t="s">
        <v>229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2566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PAPER_CD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12</v>
      </c>
      <c r="V14" s="91">
        <v>1</v>
      </c>
      <c r="W14" s="91"/>
      <c r="X14" s="45" t="s">
        <v>1118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10.600000000000001</v>
      </c>
    </row>
    <row r="15" spans="1:43">
      <c r="A15" s="47">
        <f t="shared" si="0"/>
        <v>2</v>
      </c>
      <c r="B15" s="45" t="s">
        <v>2567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PAPER_NAME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100</v>
      </c>
      <c r="V15" s="91"/>
      <c r="W15" s="91"/>
      <c r="X15" s="45" t="s">
        <v>2504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81</v>
      </c>
    </row>
    <row r="16" spans="1:43">
      <c r="A16" s="47">
        <f t="shared" si="0"/>
        <v>3</v>
      </c>
      <c r="B16" s="48" t="s">
        <v>2569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WIDTH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9,2</v>
      </c>
      <c r="V16" s="99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2571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FLOW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7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6</v>
      </c>
    </row>
    <row r="18" spans="1:43">
      <c r="A18" s="47">
        <f t="shared" si="0"/>
        <v>5</v>
      </c>
      <c r="B18" s="48" t="s">
        <v>1716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KINRYOU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9"/>
      <c r="W18" s="56"/>
      <c r="X18" s="48"/>
      <c r="Y18" s="46"/>
      <c r="Z18" s="57"/>
      <c r="AA18" s="58" t="s">
        <v>1563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ref="AQ18:AQ26" si="2"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2573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KG_COST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2"/>
        <v>#VALUE!</v>
      </c>
    </row>
    <row r="20" spans="1:43">
      <c r="A20" s="47">
        <f t="shared" si="0"/>
        <v>7</v>
      </c>
      <c r="B20" s="48" t="s">
        <v>2513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ROLL_COST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9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2"/>
        <v>#VALUE!</v>
      </c>
    </row>
    <row r="21" spans="1:43">
      <c r="A21" s="47">
        <f t="shared" si="0"/>
        <v>8</v>
      </c>
      <c r="B21" s="48" t="s">
        <v>2515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ROLL_NUM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9,2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2"/>
        <v>#VALUE!</v>
      </c>
    </row>
    <row r="22" spans="1:43">
      <c r="A22" s="47">
        <f t="shared" si="0"/>
        <v>9</v>
      </c>
      <c r="B22" s="48" t="s">
        <v>2575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MAKER_CD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99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4.2</v>
      </c>
    </row>
    <row r="23" spans="1:43">
      <c r="A23" s="47">
        <f t="shared" si="0"/>
        <v>10</v>
      </c>
      <c r="B23" s="48" t="s">
        <v>2577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MAKER_NAME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60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49</v>
      </c>
    </row>
    <row r="24" spans="1:43">
      <c r="A24" s="47">
        <f t="shared" si="0"/>
        <v>11</v>
      </c>
      <c r="B24" s="48" t="s">
        <v>2579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AGENT_CD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9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4.2</v>
      </c>
    </row>
    <row r="25" spans="1:43">
      <c r="A25" s="47">
        <f t="shared" si="0"/>
        <v>12</v>
      </c>
      <c r="B25" s="48" t="s">
        <v>2581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AGENT_NAME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60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49</v>
      </c>
    </row>
    <row r="26" spans="1:43">
      <c r="A26" s="47">
        <f t="shared" si="0"/>
        <v>13</v>
      </c>
      <c r="B26" s="48" t="s">
        <v>2583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PAPER_ORDER_NUM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10.600000000000001</v>
      </c>
    </row>
    <row r="27" spans="1:43">
      <c r="A27" s="47">
        <f t="shared" si="0"/>
        <v>14</v>
      </c>
      <c r="B27" s="48" t="s">
        <v>2398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DATA_DIV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56"/>
      <c r="W27" s="56"/>
      <c r="X27" s="48"/>
      <c r="Y27" s="46"/>
      <c r="Z27" s="57"/>
      <c r="AA27" s="58" t="s">
        <v>2399</v>
      </c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1.8</v>
      </c>
    </row>
    <row r="28" spans="1:43">
      <c r="A28" s="47">
        <f t="shared" si="0"/>
        <v>15</v>
      </c>
      <c r="B28" s="48" t="s">
        <v>2401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1912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2400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1913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2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2.6</v>
      </c>
    </row>
    <row r="33" spans="1:43">
      <c r="A33" s="47">
        <f t="shared" si="0"/>
        <v>20</v>
      </c>
      <c r="B33" s="48" t="s">
        <v>1914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Q29"/>
  <sheetViews>
    <sheetView view="pageBreakPreview" topLeftCell="A7" zoomScale="90" zoomScaleNormal="100" zoomScaleSheetLayoutView="90" workbookViewId="0">
      <selection activeCell="X16" sqref="X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2595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1182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2596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2597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2615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2599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 t="e">
        <f>SUM(AQ:AQ)</f>
        <v>#VALUE!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500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 t="e">
        <f>M8*M9/1024</f>
        <v>#VALUE!</v>
      </c>
      <c r="J10" s="525"/>
      <c r="K10" s="525"/>
      <c r="L10" s="84" t="s">
        <v>229</v>
      </c>
      <c r="M10" s="86" t="s">
        <v>230</v>
      </c>
      <c r="N10" s="526" t="e">
        <f>M8*M9/1024/1024</f>
        <v>#VALUE!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231</v>
      </c>
      <c r="B11" s="8"/>
      <c r="C11" s="8"/>
      <c r="D11" s="8"/>
      <c r="E11" s="8"/>
      <c r="F11" s="8"/>
      <c r="G11" s="8"/>
      <c r="H11" s="8"/>
      <c r="I11" s="88" t="s">
        <v>232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233</v>
      </c>
      <c r="U11" s="8"/>
      <c r="V11" s="8"/>
      <c r="W11" s="521">
        <v>64</v>
      </c>
      <c r="X11" s="522"/>
      <c r="Y11" s="85" t="s">
        <v>229</v>
      </c>
      <c r="Z11" s="8" t="s">
        <v>234</v>
      </c>
      <c r="AA11" s="8"/>
      <c r="AB11" s="12"/>
      <c r="AC11" s="521"/>
      <c r="AD11" s="522"/>
      <c r="AE11" s="85" t="s">
        <v>229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2601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MACHINE_CD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2598</v>
      </c>
      <c r="Y14" s="92"/>
      <c r="Z14" s="93"/>
      <c r="AA14" s="95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8" t="s">
        <v>755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FOLD_FORMAT_CD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9" t="s">
        <v>2420</v>
      </c>
      <c r="W15" s="56"/>
      <c r="X15" s="45" t="s">
        <v>2598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4.2</v>
      </c>
    </row>
    <row r="16" spans="1:43">
      <c r="A16" s="47">
        <f t="shared" si="0"/>
        <v>3</v>
      </c>
      <c r="B16" s="48" t="s">
        <v>761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MIN_COMPLETE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5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763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MIN_TWO_NUM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5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756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757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 xml:space="preserve">SIDE_PUT 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3</v>
      </c>
      <c r="V19" s="99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</v>
      </c>
    </row>
    <row r="20" spans="1:43">
      <c r="A20" s="47">
        <f t="shared" si="0"/>
        <v>7</v>
      </c>
      <c r="B20" s="48" t="s">
        <v>758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HANSAIKEISUU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7,2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2607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TURN_NUM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9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5" t="s">
        <v>754</v>
      </c>
      <c r="C22" s="84"/>
      <c r="D22" s="84"/>
      <c r="E22" s="84"/>
      <c r="F22" s="84"/>
      <c r="G22" s="84"/>
      <c r="H22" s="84"/>
      <c r="I22" s="85"/>
      <c r="J22" s="45" t="str">
        <f>VLOOKUP(CONCATENATE(B22,C22,D22,E22,F22,G22,H22,I22),項目一覧!B:AN,10,FALSE)</f>
        <v>FACTORY_CD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9"/>
      <c r="AN22" s="89"/>
      <c r="AO22" s="94"/>
      <c r="AQ22" s="273">
        <f>IF(Q22&lt;&gt;"",IF(Q22="CHAR",U22,IF(Q22="VARCHAR2",U22*0.8,IF(Q22="NUMBER",(ROUNDUP(INT(U22)/2,0)+1),IF(Q22="DATE",7,0))))+IF(Q22="DATE",1,IF(U22&gt;250,3,1)),"")</f>
        <v>2.6</v>
      </c>
    </row>
    <row r="23" spans="1:43">
      <c r="A23" s="47">
        <f t="shared" si="0"/>
        <v>10</v>
      </c>
      <c r="B23" s="48" t="s">
        <v>2398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2399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2401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1912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334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2400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335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0"/>
        <v>16</v>
      </c>
      <c r="B29" s="48" t="s">
        <v>336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Q23"/>
  <sheetViews>
    <sheetView view="pageBreakPreview"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2503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1182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2030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2029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48.6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500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23.73046875</v>
      </c>
      <c r="J10" s="525"/>
      <c r="K10" s="525"/>
      <c r="L10" s="84" t="s">
        <v>229</v>
      </c>
      <c r="M10" s="86" t="s">
        <v>230</v>
      </c>
      <c r="N10" s="526">
        <f>M8*M9/1024/1024</f>
        <v>2.3174285888671875E-2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231</v>
      </c>
      <c r="B11" s="8"/>
      <c r="C11" s="8"/>
      <c r="D11" s="8"/>
      <c r="E11" s="8"/>
      <c r="F11" s="8"/>
      <c r="G11" s="8"/>
      <c r="H11" s="8"/>
      <c r="I11" s="88" t="s">
        <v>232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233</v>
      </c>
      <c r="U11" s="8"/>
      <c r="V11" s="8"/>
      <c r="W11" s="521">
        <v>64</v>
      </c>
      <c r="X11" s="522"/>
      <c r="Y11" s="85" t="s">
        <v>229</v>
      </c>
      <c r="Z11" s="8" t="s">
        <v>234</v>
      </c>
      <c r="AA11" s="8"/>
      <c r="AB11" s="12"/>
      <c r="AC11" s="521"/>
      <c r="AD11" s="522"/>
      <c r="AE11" s="85" t="s">
        <v>229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2445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NUMBER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2504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</v>
      </c>
    </row>
    <row r="15" spans="1:43">
      <c r="A15" s="47">
        <f t="shared" si="0"/>
        <v>2</v>
      </c>
      <c r="B15" s="45" t="s">
        <v>817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1945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2.6</v>
      </c>
    </row>
    <row r="16" spans="1:43">
      <c r="A16" s="47">
        <f t="shared" si="0"/>
        <v>3</v>
      </c>
      <c r="B16" s="45" t="s">
        <v>820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LAST_NO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9</v>
      </c>
    </row>
    <row r="17" spans="1:43">
      <c r="A17" s="47">
        <f t="shared" si="0"/>
        <v>4</v>
      </c>
      <c r="B17" s="48" t="s">
        <v>2398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2399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2401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1912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334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2400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1913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1914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Q24"/>
  <sheetViews>
    <sheetView view="pageBreakPreview" zoomScaleNormal="100" zoomScaleSheetLayoutView="90" workbookViewId="0">
      <selection activeCell="O24" sqref="O24:P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2503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1182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1516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1515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51.800000000000004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500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25.292968750000004</v>
      </c>
      <c r="J10" s="525"/>
      <c r="K10" s="525"/>
      <c r="L10" s="84" t="s">
        <v>229</v>
      </c>
      <c r="M10" s="86" t="s">
        <v>230</v>
      </c>
      <c r="N10" s="526">
        <f>M8*M9/1024/1024</f>
        <v>2.4700164794921878E-2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231</v>
      </c>
      <c r="B11" s="8"/>
      <c r="C11" s="8"/>
      <c r="D11" s="8"/>
      <c r="E11" s="8"/>
      <c r="F11" s="8"/>
      <c r="G11" s="8"/>
      <c r="H11" s="8"/>
      <c r="I11" s="88" t="s">
        <v>232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233</v>
      </c>
      <c r="U11" s="8"/>
      <c r="V11" s="8"/>
      <c r="W11" s="521">
        <v>64</v>
      </c>
      <c r="X11" s="522"/>
      <c r="Y11" s="85" t="s">
        <v>229</v>
      </c>
      <c r="Z11" s="8" t="s">
        <v>234</v>
      </c>
      <c r="AA11" s="8"/>
      <c r="AB11" s="12"/>
      <c r="AC11" s="521"/>
      <c r="AD11" s="522"/>
      <c r="AE11" s="85" t="s">
        <v>229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1518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SUBJECT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1183</v>
      </c>
      <c r="Y14" s="92"/>
      <c r="Z14" s="93"/>
      <c r="AA14" s="84" t="s">
        <v>399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1520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APPROVE_USER_CD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>
        <v>2</v>
      </c>
      <c r="W15" s="91"/>
      <c r="X15" s="45" t="s">
        <v>2504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 t="s">
        <v>1522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SUBJECT_DEPT_CD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9" t="s">
        <v>1514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1524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APPROVE_LIMIT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2399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2401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1912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334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2400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1913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1914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Q27"/>
  <sheetViews>
    <sheetView zoomScaleNormal="100" zoomScaleSheetLayoutView="90" workbookViewId="0">
      <selection activeCell="Z20" sqref="Z2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1463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1799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2427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2428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260.60000000000002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500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127.24609375000001</v>
      </c>
      <c r="J10" s="525"/>
      <c r="K10" s="525"/>
      <c r="L10" s="84" t="s">
        <v>2429</v>
      </c>
      <c r="M10" s="86" t="s">
        <v>2430</v>
      </c>
      <c r="N10" s="526">
        <f>M8*M9/1024/1024</f>
        <v>0.12426376342773439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2431</v>
      </c>
      <c r="B11" s="8"/>
      <c r="C11" s="8"/>
      <c r="D11" s="8"/>
      <c r="E11" s="8"/>
      <c r="F11" s="8"/>
      <c r="G11" s="8"/>
      <c r="H11" s="8"/>
      <c r="I11" s="88" t="s">
        <v>2432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2433</v>
      </c>
      <c r="U11" s="8"/>
      <c r="V11" s="8"/>
      <c r="W11" s="521">
        <v>64</v>
      </c>
      <c r="X11" s="522"/>
      <c r="Y11" s="85" t="s">
        <v>2429</v>
      </c>
      <c r="Z11" s="8" t="s">
        <v>2434</v>
      </c>
      <c r="AA11" s="8"/>
      <c r="AB11" s="12"/>
      <c r="AC11" s="521"/>
      <c r="AD11" s="522"/>
      <c r="AE11" s="85" t="s">
        <v>2429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458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CD_NO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1118</v>
      </c>
      <c r="Y14" s="92"/>
      <c r="Z14" s="93"/>
      <c r="AA14" s="84" t="s">
        <v>1774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459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12</v>
      </c>
      <c r="V15" s="91">
        <v>2</v>
      </c>
      <c r="W15" s="91"/>
      <c r="X15" s="45" t="s">
        <v>1118</v>
      </c>
      <c r="Y15" s="92"/>
      <c r="Z15" s="93"/>
      <c r="AA15" s="95" t="s">
        <v>1775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10.600000000000001</v>
      </c>
    </row>
    <row r="16" spans="1:43">
      <c r="A16" s="47">
        <f t="shared" si="0"/>
        <v>3</v>
      </c>
      <c r="B16" s="48" t="s">
        <v>1728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VALUE1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56"/>
      <c r="W16" s="56"/>
      <c r="X16" s="48"/>
      <c r="Y16" s="46"/>
      <c r="Z16" s="57"/>
      <c r="AA16" s="58" t="s">
        <v>1771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1729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VALUE2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56"/>
      <c r="W17" s="56"/>
      <c r="X17" s="48"/>
      <c r="Y17" s="46"/>
      <c r="Z17" s="57"/>
      <c r="AA17" s="58" t="s">
        <v>1781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1730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VALUE3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 t="s">
        <v>1781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1731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VALUE4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1781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52.2</v>
      </c>
    </row>
    <row r="20" spans="1:43">
      <c r="A20" s="47">
        <f t="shared" si="0"/>
        <v>7</v>
      </c>
      <c r="B20" s="45" t="s">
        <v>1024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ORDER_BY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2398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DATA_DIV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2399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2401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  <row r="25" spans="1:43">
      <c r="A25" s="47">
        <f t="shared" si="0"/>
        <v>12</v>
      </c>
      <c r="B25" s="48" t="s">
        <v>2400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335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2.6</v>
      </c>
    </row>
    <row r="27" spans="1:43">
      <c r="A27" s="47">
        <f t="shared" si="0"/>
        <v>14</v>
      </c>
      <c r="B27" s="48" t="s">
        <v>336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Q24"/>
  <sheetViews>
    <sheetView zoomScaleNormal="100" zoomScaleSheetLayoutView="90" workbookViewId="0">
      <selection activeCell="Z20" sqref="Z2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2619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1799</v>
      </c>
      <c r="X4" s="65"/>
      <c r="Y4" s="66" t="s">
        <v>706</v>
      </c>
      <c r="Z4" s="67"/>
      <c r="AA4" s="68"/>
      <c r="AB4" s="69" t="s">
        <v>2368</v>
      </c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2620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2621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53.800000000000004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6000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315.234375</v>
      </c>
      <c r="J10" s="525"/>
      <c r="K10" s="525"/>
      <c r="L10" s="84" t="s">
        <v>2622</v>
      </c>
      <c r="M10" s="86" t="s">
        <v>2623</v>
      </c>
      <c r="N10" s="526">
        <f>M8*M9/1024/1024</f>
        <v>0.3078460693359375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2624</v>
      </c>
      <c r="B11" s="8"/>
      <c r="C11" s="8"/>
      <c r="D11" s="8"/>
      <c r="E11" s="8"/>
      <c r="F11" s="8"/>
      <c r="G11" s="8"/>
      <c r="H11" s="8"/>
      <c r="I11" s="88" t="s">
        <v>2625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2626</v>
      </c>
      <c r="U11" s="8"/>
      <c r="V11" s="8"/>
      <c r="W11" s="521">
        <v>64</v>
      </c>
      <c r="X11" s="522"/>
      <c r="Y11" s="85" t="s">
        <v>2622</v>
      </c>
      <c r="Z11" s="8" t="s">
        <v>2627</v>
      </c>
      <c r="AA11" s="8"/>
      <c r="AB11" s="12"/>
      <c r="AC11" s="521"/>
      <c r="AD11" s="522"/>
      <c r="AE11" s="85" t="s">
        <v>2622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347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1118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</v>
      </c>
    </row>
    <row r="16" spans="1:43">
      <c r="A16" s="47">
        <f>ROW()-13</f>
        <v>3</v>
      </c>
      <c r="B16" s="48" t="s">
        <v>2629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1118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4.2</v>
      </c>
    </row>
    <row r="17" spans="1:43">
      <c r="A17" s="47">
        <f>ROW()-13</f>
        <v>4</v>
      </c>
      <c r="B17" s="48" t="s">
        <v>2374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</v>
      </c>
    </row>
    <row r="18" spans="1:43">
      <c r="A18" s="47">
        <f>ROW()-13</f>
        <v>5</v>
      </c>
      <c r="B18" s="48" t="s">
        <v>2398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2399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1.8</v>
      </c>
    </row>
    <row r="19" spans="1:43">
      <c r="A19" s="47">
        <f t="shared" ref="A19:A24" si="1">ROW()-13</f>
        <v>6</v>
      </c>
      <c r="B19" s="48" t="s">
        <v>2401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8</v>
      </c>
    </row>
    <row r="20" spans="1:43">
      <c r="A20" s="47">
        <f t="shared" si="1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2.6</v>
      </c>
    </row>
    <row r="21" spans="1:43">
      <c r="A21" s="47">
        <f t="shared" si="1"/>
        <v>8</v>
      </c>
      <c r="B21" s="48" t="s">
        <v>334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5</v>
      </c>
    </row>
    <row r="22" spans="1:43">
      <c r="A22" s="47">
        <f t="shared" si="1"/>
        <v>9</v>
      </c>
      <c r="B22" s="48" t="s">
        <v>2400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8</v>
      </c>
    </row>
    <row r="23" spans="1:43">
      <c r="A23" s="47">
        <f t="shared" si="1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2.6</v>
      </c>
    </row>
    <row r="24" spans="1:43">
      <c r="A24" s="47">
        <f t="shared" si="1"/>
        <v>11</v>
      </c>
      <c r="B24" s="48" t="s">
        <v>336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Q73"/>
  <sheetViews>
    <sheetView topLeftCell="A52" zoomScaleNormal="100" zoomScaleSheetLayoutView="90" workbookViewId="0">
      <selection activeCell="Z20" sqref="Z2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1603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1799</v>
      </c>
      <c r="X4" s="65"/>
      <c r="Y4" s="66" t="s">
        <v>706</v>
      </c>
      <c r="Z4" s="67"/>
      <c r="AA4" s="68"/>
      <c r="AB4" s="69" t="s">
        <v>2368</v>
      </c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69" t="s">
        <v>622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1604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1605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1606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407.79999999999978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20000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7964.8437499999955</v>
      </c>
      <c r="J10" s="525"/>
      <c r="K10" s="525"/>
      <c r="L10" s="84" t="s">
        <v>190</v>
      </c>
      <c r="M10" s="86" t="s">
        <v>191</v>
      </c>
      <c r="N10" s="526">
        <f>M8*M9/1024/1024</f>
        <v>7.7781677246093706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192</v>
      </c>
      <c r="B11" s="8"/>
      <c r="C11" s="8"/>
      <c r="D11" s="8"/>
      <c r="E11" s="8"/>
      <c r="F11" s="8"/>
      <c r="G11" s="8"/>
      <c r="H11" s="8"/>
      <c r="I11" s="88" t="s">
        <v>193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194</v>
      </c>
      <c r="U11" s="8"/>
      <c r="V11" s="8"/>
      <c r="W11" s="521">
        <v>64</v>
      </c>
      <c r="X11" s="522"/>
      <c r="Y11" s="85" t="s">
        <v>190</v>
      </c>
      <c r="Z11" s="8" t="s">
        <v>195</v>
      </c>
      <c r="AA11" s="8"/>
      <c r="AB11" s="12"/>
      <c r="AC11" s="521"/>
      <c r="AD11" s="522"/>
      <c r="AE11" s="85" t="s">
        <v>190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185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1118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1409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PAGE_NUM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6"/>
      <c r="W16" s="96"/>
      <c r="X16" s="45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1408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LEFT_PAGE_NUM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6"/>
      <c r="W17" s="9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1411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RIGHT_PAGE_NUM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6"/>
      <c r="W18" s="96"/>
      <c r="X18" s="45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571</v>
      </c>
      <c r="C19" s="49"/>
      <c r="D19" s="49"/>
      <c r="E19" s="49" t="s">
        <v>1607</v>
      </c>
      <c r="F19" s="49"/>
      <c r="G19" s="49"/>
      <c r="H19" s="49"/>
      <c r="I19" s="50"/>
      <c r="J19" s="45" t="str">
        <f>VLOOKUP(CONCATENATE(B19,C19,D19,E19,F19,G19,H19,I19),項目一覧!B:AN,10,FALSE)</f>
        <v>NOMBRE_1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571</v>
      </c>
      <c r="C20" s="49"/>
      <c r="D20" s="49"/>
      <c r="E20" s="49" t="s">
        <v>1608</v>
      </c>
      <c r="F20" s="49"/>
      <c r="G20" s="49"/>
      <c r="H20" s="49"/>
      <c r="I20" s="50"/>
      <c r="J20" s="45" t="str">
        <f>VLOOKUP(CONCATENATE(B20,C20,D20,E20,F20,G20,H20,I20),項目一覧!B:AN,10,FALSE)</f>
        <v>NOMBRE_2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571</v>
      </c>
      <c r="C21" s="49"/>
      <c r="D21" s="49"/>
      <c r="E21" s="49" t="s">
        <v>1609</v>
      </c>
      <c r="F21" s="49"/>
      <c r="G21" s="49"/>
      <c r="H21" s="49"/>
      <c r="I21" s="50"/>
      <c r="J21" s="45" t="str">
        <f>VLOOKUP(CONCATENATE(B21,C21,D21,E21,F21,G21,H21,I21),項目一覧!B:AN,10,FALSE)</f>
        <v>NOMBRE_3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8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7.4</v>
      </c>
    </row>
    <row r="22" spans="1:43" s="16" customFormat="1">
      <c r="A22" s="47">
        <f t="shared" si="0"/>
        <v>9</v>
      </c>
      <c r="B22" s="48" t="s">
        <v>571</v>
      </c>
      <c r="C22" s="49"/>
      <c r="D22" s="49"/>
      <c r="E22" s="49" t="s">
        <v>1610</v>
      </c>
      <c r="F22" s="49"/>
      <c r="G22" s="49"/>
      <c r="H22" s="49"/>
      <c r="I22" s="50"/>
      <c r="J22" s="45" t="str">
        <f>VLOOKUP(CONCATENATE(B22,C22,D22,E22,F22,G22,H22,I22),項目一覧!B:AN,10,FALSE)</f>
        <v>NOMBRE_4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571</v>
      </c>
      <c r="C23" s="49"/>
      <c r="D23" s="49"/>
      <c r="E23" s="49" t="s">
        <v>1611</v>
      </c>
      <c r="F23" s="49"/>
      <c r="G23" s="49"/>
      <c r="H23" s="49"/>
      <c r="I23" s="50"/>
      <c r="J23" s="45" t="str">
        <f>VLOOKUP(CONCATENATE(B23,C23,D23,E23,F23,G23,H23,I23),項目一覧!B:AN,10,FALSE)</f>
        <v>NOMBRE_5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8</v>
      </c>
      <c r="V23" s="56"/>
      <c r="W23" s="56"/>
      <c r="X23" s="45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7.4</v>
      </c>
    </row>
    <row r="24" spans="1:43">
      <c r="A24" s="47">
        <f t="shared" si="0"/>
        <v>11</v>
      </c>
      <c r="B24" s="48" t="s">
        <v>571</v>
      </c>
      <c r="C24" s="49"/>
      <c r="D24" s="49"/>
      <c r="E24" s="49" t="s">
        <v>1616</v>
      </c>
      <c r="F24" s="49"/>
      <c r="G24" s="49"/>
      <c r="H24" s="49"/>
      <c r="I24" s="50"/>
      <c r="J24" s="45" t="str">
        <f>VLOOKUP(CONCATENATE(B24,C24,D24,E24,F24,G24,H24,I24),項目一覧!B:AN,10,FALSE)</f>
        <v>NOMBRE_6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7.4</v>
      </c>
    </row>
    <row r="25" spans="1:43">
      <c r="A25" s="47">
        <f t="shared" si="0"/>
        <v>12</v>
      </c>
      <c r="B25" s="48" t="s">
        <v>571</v>
      </c>
      <c r="C25" s="49"/>
      <c r="D25" s="49"/>
      <c r="E25" s="49" t="s">
        <v>1617</v>
      </c>
      <c r="F25" s="49"/>
      <c r="G25" s="49"/>
      <c r="H25" s="49"/>
      <c r="I25" s="50"/>
      <c r="J25" s="45" t="str">
        <f>VLOOKUP(CONCATENATE(B25,C25,D25,E25,F25,G25,H25,I25),項目一覧!B:AN,10,FALSE)</f>
        <v>NOMBRE_7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7.4</v>
      </c>
    </row>
    <row r="26" spans="1:43">
      <c r="A26" s="47">
        <f t="shared" si="0"/>
        <v>13</v>
      </c>
      <c r="B26" s="48" t="s">
        <v>571</v>
      </c>
      <c r="C26" s="49"/>
      <c r="D26" s="49"/>
      <c r="E26" s="49" t="s">
        <v>1618</v>
      </c>
      <c r="F26" s="49"/>
      <c r="G26" s="49"/>
      <c r="H26" s="49"/>
      <c r="I26" s="50"/>
      <c r="J26" s="45" t="str">
        <f>VLOOKUP(CONCATENATE(B26,C26,D26,E26,F26,G26,H26,I26),項目一覧!B:AN,10,FALSE)</f>
        <v>NOMBRE_8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8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7.4</v>
      </c>
    </row>
    <row r="27" spans="1:43">
      <c r="A27" s="47">
        <f t="shared" si="0"/>
        <v>14</v>
      </c>
      <c r="B27" s="48" t="s">
        <v>571</v>
      </c>
      <c r="C27" s="49"/>
      <c r="D27" s="49"/>
      <c r="E27" s="49" t="s">
        <v>1619</v>
      </c>
      <c r="F27" s="49"/>
      <c r="G27" s="49"/>
      <c r="H27" s="49"/>
      <c r="I27" s="50"/>
      <c r="J27" s="45" t="str">
        <f>VLOOKUP(CONCATENATE(B27,C27,D27,E27,F27,G27,H27,I27),項目一覧!B:AN,10,FALSE)</f>
        <v>NOMBRE_9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8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7.4</v>
      </c>
    </row>
    <row r="28" spans="1:43">
      <c r="A28" s="47">
        <f t="shared" si="0"/>
        <v>15</v>
      </c>
      <c r="B28" s="48" t="s">
        <v>571</v>
      </c>
      <c r="C28" s="49"/>
      <c r="D28" s="49"/>
      <c r="E28" s="49" t="s">
        <v>1620</v>
      </c>
      <c r="F28" s="49"/>
      <c r="G28" s="49"/>
      <c r="H28" s="49"/>
      <c r="I28" s="50"/>
      <c r="J28" s="45" t="str">
        <f>VLOOKUP(CONCATENATE(B28,C28,D28,E28,F28,G28,H28,I28),項目一覧!B:AN,10,FALSE)</f>
        <v>NOMBRE_10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7.4</v>
      </c>
    </row>
    <row r="29" spans="1:43">
      <c r="A29" s="47">
        <f t="shared" si="0"/>
        <v>16</v>
      </c>
      <c r="B29" s="48" t="s">
        <v>571</v>
      </c>
      <c r="C29" s="49"/>
      <c r="D29" s="49"/>
      <c r="E29" s="49" t="s">
        <v>1621</v>
      </c>
      <c r="F29" s="49"/>
      <c r="G29" s="49"/>
      <c r="H29" s="49"/>
      <c r="I29" s="50"/>
      <c r="J29" s="45" t="str">
        <f>VLOOKUP(CONCATENATE(B29,C29,D29,E29,F29,G29,H29,I29),項目一覧!B:AN,10,FALSE)</f>
        <v>NOMBRE_11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571</v>
      </c>
      <c r="C30" s="49"/>
      <c r="D30" s="49"/>
      <c r="E30" s="49" t="s">
        <v>1622</v>
      </c>
      <c r="F30" s="49"/>
      <c r="G30" s="49"/>
      <c r="H30" s="49"/>
      <c r="I30" s="50"/>
      <c r="J30" s="45" t="str">
        <f>VLOOKUP(CONCATENATE(B30,C30,D30,E30,F30,G30,H30,I30),項目一覧!B:AN,10,FALSE)</f>
        <v>NOMBRE_12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571</v>
      </c>
      <c r="C31" s="49"/>
      <c r="D31" s="49"/>
      <c r="E31" s="49" t="s">
        <v>1623</v>
      </c>
      <c r="F31" s="49"/>
      <c r="G31" s="49"/>
      <c r="H31" s="49"/>
      <c r="I31" s="50"/>
      <c r="J31" s="45" t="str">
        <f>VLOOKUP(CONCATENATE(B31,C31,D31,E31,F31,G31,H31,I31),項目一覧!B:AN,10,FALSE)</f>
        <v>NOMBRE_13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571</v>
      </c>
      <c r="C32" s="49"/>
      <c r="D32" s="49"/>
      <c r="E32" s="49" t="s">
        <v>1624</v>
      </c>
      <c r="F32" s="49"/>
      <c r="G32" s="49"/>
      <c r="H32" s="49"/>
      <c r="I32" s="50"/>
      <c r="J32" s="45" t="str">
        <f>VLOOKUP(CONCATENATE(B32,C32,D32,E32,F32,G32,H32,I32),項目一覧!B:AN,10,FALSE)</f>
        <v>NOMBRE_14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8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7.4</v>
      </c>
    </row>
    <row r="33" spans="1:43">
      <c r="A33" s="47">
        <f t="shared" si="0"/>
        <v>20</v>
      </c>
      <c r="B33" s="48" t="s">
        <v>571</v>
      </c>
      <c r="C33" s="49"/>
      <c r="D33" s="49"/>
      <c r="E33" s="49" t="s">
        <v>1625</v>
      </c>
      <c r="F33" s="49"/>
      <c r="G33" s="49"/>
      <c r="H33" s="49"/>
      <c r="I33" s="50"/>
      <c r="J33" s="45" t="str">
        <f>VLOOKUP(CONCATENATE(B33,C33,D33,E33,F33,G33,H33,I33),項目一覧!B:AN,10,FALSE)</f>
        <v>NOMBRE_15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8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7.4</v>
      </c>
    </row>
    <row r="34" spans="1:43">
      <c r="A34" s="47">
        <f t="shared" si="0"/>
        <v>21</v>
      </c>
      <c r="B34" s="48" t="s">
        <v>571</v>
      </c>
      <c r="C34" s="49"/>
      <c r="D34" s="49"/>
      <c r="E34" s="49" t="s">
        <v>1626</v>
      </c>
      <c r="F34" s="49"/>
      <c r="G34" s="49"/>
      <c r="H34" s="49"/>
      <c r="I34" s="50"/>
      <c r="J34" s="45" t="str">
        <f>VLOOKUP(CONCATENATE(B34,C34,D34,E34,F34,G34,H34,I34),項目一覧!B:AN,10,FALSE)</f>
        <v>NOMBRE_16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8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7.4</v>
      </c>
    </row>
    <row r="35" spans="1:43">
      <c r="A35" s="47">
        <f t="shared" si="0"/>
        <v>22</v>
      </c>
      <c r="B35" s="48" t="s">
        <v>571</v>
      </c>
      <c r="C35" s="49"/>
      <c r="D35" s="49"/>
      <c r="E35" s="49" t="s">
        <v>1627</v>
      </c>
      <c r="F35" s="49"/>
      <c r="G35" s="49"/>
      <c r="H35" s="49"/>
      <c r="I35" s="50"/>
      <c r="J35" s="45" t="str">
        <f>VLOOKUP(CONCATENATE(B35,C35,D35,E35,F35,G35,H35,I35),項目一覧!B:AN,10,FALSE)</f>
        <v>NOMBRE_17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8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7.4</v>
      </c>
    </row>
    <row r="36" spans="1:43">
      <c r="A36" s="47">
        <f t="shared" si="0"/>
        <v>23</v>
      </c>
      <c r="B36" s="48" t="s">
        <v>571</v>
      </c>
      <c r="C36" s="49"/>
      <c r="D36" s="49"/>
      <c r="E36" s="49" t="s">
        <v>1628</v>
      </c>
      <c r="F36" s="49"/>
      <c r="G36" s="49"/>
      <c r="H36" s="49"/>
      <c r="I36" s="50"/>
      <c r="J36" s="45" t="str">
        <f>VLOOKUP(CONCATENATE(B36,C36,D36,E36,F36,G36,H36,I36),項目一覧!B:AN,10,FALSE)</f>
        <v>NOMBRE_18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571</v>
      </c>
      <c r="C37" s="49"/>
      <c r="D37" s="49"/>
      <c r="E37" s="49" t="s">
        <v>1629</v>
      </c>
      <c r="F37" s="49"/>
      <c r="G37" s="49"/>
      <c r="H37" s="49"/>
      <c r="I37" s="50"/>
      <c r="J37" s="45" t="str">
        <f>VLOOKUP(CONCATENATE(B37,C37,D37,E37,F37,G37,H37,I37),項目一覧!B:AN,10,FALSE)</f>
        <v>NOMBRE_19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8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7.4</v>
      </c>
    </row>
    <row r="38" spans="1:43">
      <c r="A38" s="47">
        <f t="shared" si="0"/>
        <v>25</v>
      </c>
      <c r="B38" s="48" t="s">
        <v>571</v>
      </c>
      <c r="C38" s="49"/>
      <c r="D38" s="49"/>
      <c r="E38" s="49" t="s">
        <v>1630</v>
      </c>
      <c r="F38" s="49"/>
      <c r="G38" s="49"/>
      <c r="H38" s="49"/>
      <c r="I38" s="50"/>
      <c r="J38" s="45" t="str">
        <f>VLOOKUP(CONCATENATE(B38,C38,D38,E38,F38,G38,H38,I38),項目一覧!B:AN,10,FALSE)</f>
        <v>NOMBRE_20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8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7.4</v>
      </c>
    </row>
    <row r="39" spans="1:43">
      <c r="A39" s="47">
        <f t="shared" si="0"/>
        <v>26</v>
      </c>
      <c r="B39" s="48" t="s">
        <v>571</v>
      </c>
      <c r="C39" s="49"/>
      <c r="D39" s="49"/>
      <c r="E39" s="49" t="s">
        <v>1631</v>
      </c>
      <c r="F39" s="49"/>
      <c r="G39" s="49"/>
      <c r="H39" s="49"/>
      <c r="I39" s="50"/>
      <c r="J39" s="45" t="str">
        <f>VLOOKUP(CONCATENATE(B39,C39,D39,E39,F39,G39,H39,I39),項目一覧!B:AN,10,FALSE)</f>
        <v>NOMBRE_21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73" si="2">IF(Q39&lt;&gt;"",IF(Q39="CHAR",U39,IF(Q39="VARCHAR2",U39*0.8,IF(Q39="NUMBER",(ROUNDUP(INT(U39)/2,0)+1),IF(Q39="DATE",7,0))))+IF(Q39="DATE",1,IF(U39&gt;250,3,1)),"")</f>
        <v>7.4</v>
      </c>
    </row>
    <row r="40" spans="1:43">
      <c r="A40" s="47">
        <f t="shared" si="0"/>
        <v>27</v>
      </c>
      <c r="B40" s="48" t="s">
        <v>571</v>
      </c>
      <c r="C40" s="49"/>
      <c r="D40" s="49"/>
      <c r="E40" s="49" t="s">
        <v>1632</v>
      </c>
      <c r="F40" s="49"/>
      <c r="G40" s="49"/>
      <c r="H40" s="49"/>
      <c r="I40" s="50"/>
      <c r="J40" s="45" t="str">
        <f>VLOOKUP(CONCATENATE(B40,C40,D40,E40,F40,G40,H40,I40),項目一覧!B:AN,10,FALSE)</f>
        <v>NOMBRE_22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8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7.4</v>
      </c>
    </row>
    <row r="41" spans="1:43">
      <c r="A41" s="47">
        <f t="shared" si="0"/>
        <v>28</v>
      </c>
      <c r="B41" s="48" t="s">
        <v>571</v>
      </c>
      <c r="C41" s="49"/>
      <c r="D41" s="49"/>
      <c r="E41" s="49" t="s">
        <v>1633</v>
      </c>
      <c r="F41" s="49"/>
      <c r="G41" s="49"/>
      <c r="H41" s="49"/>
      <c r="I41" s="50"/>
      <c r="J41" s="45" t="str">
        <f>VLOOKUP(CONCATENATE(B41,C41,D41,E41,F41,G41,H41,I41),項目一覧!B:AN,10,FALSE)</f>
        <v>NOMBRE_23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8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7.4</v>
      </c>
    </row>
    <row r="42" spans="1:43">
      <c r="A42" s="47">
        <f t="shared" si="0"/>
        <v>29</v>
      </c>
      <c r="B42" s="48" t="s">
        <v>571</v>
      </c>
      <c r="C42" s="49"/>
      <c r="D42" s="49"/>
      <c r="E42" s="49" t="s">
        <v>1634</v>
      </c>
      <c r="F42" s="49"/>
      <c r="G42" s="49"/>
      <c r="H42" s="49"/>
      <c r="I42" s="50"/>
      <c r="J42" s="45" t="str">
        <f>VLOOKUP(CONCATENATE(B42,C42,D42,E42,F42,G42,H42,I42),項目一覧!B:AN,10,FALSE)</f>
        <v>NOMBRE_24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7.4</v>
      </c>
    </row>
    <row r="43" spans="1:43">
      <c r="A43" s="47">
        <f t="shared" ref="A43:A73" si="3">ROW()-13</f>
        <v>30</v>
      </c>
      <c r="B43" s="48" t="s">
        <v>571</v>
      </c>
      <c r="C43" s="49"/>
      <c r="D43" s="49"/>
      <c r="E43" s="49" t="s">
        <v>1635</v>
      </c>
      <c r="F43" s="49"/>
      <c r="G43" s="49"/>
      <c r="H43" s="49"/>
      <c r="I43" s="50"/>
      <c r="J43" s="45" t="str">
        <f>VLOOKUP(CONCATENATE(B43,C43,D43,E43,F43,G43,H43,I43),項目一覧!B:AN,10,FALSE)</f>
        <v>NOMBRE_25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8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7.4</v>
      </c>
    </row>
    <row r="44" spans="1:43">
      <c r="A44" s="47">
        <f t="shared" si="3"/>
        <v>31</v>
      </c>
      <c r="B44" s="48" t="s">
        <v>571</v>
      </c>
      <c r="C44" s="49"/>
      <c r="D44" s="49"/>
      <c r="E44" s="49" t="s">
        <v>1636</v>
      </c>
      <c r="F44" s="49"/>
      <c r="G44" s="49"/>
      <c r="H44" s="49"/>
      <c r="I44" s="50"/>
      <c r="J44" s="45" t="str">
        <f>VLOOKUP(CONCATENATE(B44,C44,D44,E44,F44,G44,H44,I44),項目一覧!B:AN,10,FALSE)</f>
        <v>NOMBRE_26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8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7.4</v>
      </c>
    </row>
    <row r="45" spans="1:43">
      <c r="A45" s="47">
        <f t="shared" si="3"/>
        <v>32</v>
      </c>
      <c r="B45" s="48" t="s">
        <v>571</v>
      </c>
      <c r="C45" s="49"/>
      <c r="D45" s="49"/>
      <c r="E45" s="49" t="s">
        <v>1637</v>
      </c>
      <c r="F45" s="49"/>
      <c r="G45" s="49"/>
      <c r="H45" s="49"/>
      <c r="I45" s="50"/>
      <c r="J45" s="45" t="str">
        <f>VLOOKUP(CONCATENATE(B45,C45,D45,E45,F45,G45,H45,I45),項目一覧!B:AN,10,FALSE)</f>
        <v>NOMBRE_27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8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7.4</v>
      </c>
    </row>
    <row r="46" spans="1:43">
      <c r="A46" s="47">
        <f t="shared" si="3"/>
        <v>33</v>
      </c>
      <c r="B46" s="48" t="s">
        <v>571</v>
      </c>
      <c r="C46" s="49"/>
      <c r="D46" s="49"/>
      <c r="E46" s="49" t="s">
        <v>1638</v>
      </c>
      <c r="F46" s="49"/>
      <c r="G46" s="49"/>
      <c r="H46" s="49"/>
      <c r="I46" s="50"/>
      <c r="J46" s="45" t="str">
        <f>VLOOKUP(CONCATENATE(B46,C46,D46,E46,F46,G46,H46,I46),項目一覧!B:AN,10,FALSE)</f>
        <v>NOMBRE_28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8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7.4</v>
      </c>
    </row>
    <row r="47" spans="1:43">
      <c r="A47" s="47">
        <f t="shared" si="3"/>
        <v>34</v>
      </c>
      <c r="B47" s="48" t="s">
        <v>571</v>
      </c>
      <c r="C47" s="49"/>
      <c r="D47" s="49"/>
      <c r="E47" s="49" t="s">
        <v>1639</v>
      </c>
      <c r="F47" s="49"/>
      <c r="G47" s="49"/>
      <c r="H47" s="49"/>
      <c r="I47" s="50"/>
      <c r="J47" s="45" t="str">
        <f>VLOOKUP(CONCATENATE(B47,C47,D47,E47,F47,G47,H47,I47),項目一覧!B:AN,10,FALSE)</f>
        <v>NOMBRE_29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8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7.4</v>
      </c>
    </row>
    <row r="48" spans="1:43">
      <c r="A48" s="47">
        <f t="shared" si="3"/>
        <v>35</v>
      </c>
      <c r="B48" s="48" t="s">
        <v>571</v>
      </c>
      <c r="C48" s="49"/>
      <c r="D48" s="49"/>
      <c r="E48" s="49" t="s">
        <v>422</v>
      </c>
      <c r="F48" s="49"/>
      <c r="G48" s="49"/>
      <c r="H48" s="49"/>
      <c r="I48" s="50"/>
      <c r="J48" s="45" t="str">
        <f>VLOOKUP(CONCATENATE(B48,C48,D48,E48,F48,G48,H48,I48),項目一覧!B:AN,10,FALSE)</f>
        <v>NOMBRE_30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8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7.4</v>
      </c>
    </row>
    <row r="49" spans="1:43">
      <c r="A49" s="47">
        <f t="shared" si="3"/>
        <v>36</v>
      </c>
      <c r="B49" s="48" t="s">
        <v>571</v>
      </c>
      <c r="C49" s="49"/>
      <c r="D49" s="49"/>
      <c r="E49" s="49" t="s">
        <v>440</v>
      </c>
      <c r="F49" s="49"/>
      <c r="G49" s="49"/>
      <c r="H49" s="49"/>
      <c r="I49" s="50"/>
      <c r="J49" s="45" t="str">
        <f>VLOOKUP(CONCATENATE(B49,C49,D49,E49,F49,G49,H49,I49),項目一覧!B:AN,10,FALSE)</f>
        <v>NOMBRE_31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8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7.4</v>
      </c>
    </row>
    <row r="50" spans="1:43">
      <c r="A50" s="47">
        <f t="shared" si="3"/>
        <v>37</v>
      </c>
      <c r="B50" s="48" t="s">
        <v>571</v>
      </c>
      <c r="C50" s="49"/>
      <c r="D50" s="49"/>
      <c r="E50" s="49" t="s">
        <v>441</v>
      </c>
      <c r="F50" s="49"/>
      <c r="G50" s="49"/>
      <c r="H50" s="49"/>
      <c r="I50" s="50"/>
      <c r="J50" s="45" t="str">
        <f>VLOOKUP(CONCATENATE(B50,C50,D50,E50,F50,G50,H50,I50),項目一覧!B:AN,10,FALSE)</f>
        <v>NOMBRE_32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8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7.4</v>
      </c>
    </row>
    <row r="51" spans="1:43">
      <c r="A51" s="47">
        <f t="shared" si="3"/>
        <v>38</v>
      </c>
      <c r="B51" s="48" t="s">
        <v>571</v>
      </c>
      <c r="C51" s="49"/>
      <c r="D51" s="49"/>
      <c r="E51" s="49" t="s">
        <v>442</v>
      </c>
      <c r="F51" s="49"/>
      <c r="G51" s="49"/>
      <c r="H51" s="49"/>
      <c r="I51" s="50"/>
      <c r="J51" s="45" t="str">
        <f>VLOOKUP(CONCATENATE(B51,C51,D51,E51,F51,G51,H51,I51),項目一覧!B:AN,10,FALSE)</f>
        <v>NOMBRE_33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8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7.4</v>
      </c>
    </row>
    <row r="52" spans="1:43">
      <c r="A52" s="47">
        <f t="shared" si="3"/>
        <v>39</v>
      </c>
      <c r="B52" s="48" t="s">
        <v>571</v>
      </c>
      <c r="C52" s="49"/>
      <c r="D52" s="49"/>
      <c r="E52" s="49" t="s">
        <v>443</v>
      </c>
      <c r="F52" s="49"/>
      <c r="G52" s="49"/>
      <c r="H52" s="49"/>
      <c r="I52" s="50"/>
      <c r="J52" s="45" t="str">
        <f>VLOOKUP(CONCATENATE(B52,C52,D52,E52,F52,G52,H52,I52),項目一覧!B:AN,10,FALSE)</f>
        <v>NOMBRE_34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8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7.4</v>
      </c>
    </row>
    <row r="53" spans="1:43">
      <c r="A53" s="47">
        <f t="shared" si="3"/>
        <v>40</v>
      </c>
      <c r="B53" s="48" t="s">
        <v>571</v>
      </c>
      <c r="C53" s="49"/>
      <c r="D53" s="49"/>
      <c r="E53" s="49" t="s">
        <v>444</v>
      </c>
      <c r="F53" s="49"/>
      <c r="G53" s="49"/>
      <c r="H53" s="49"/>
      <c r="I53" s="50"/>
      <c r="J53" s="45" t="str">
        <f>VLOOKUP(CONCATENATE(B53,C53,D53,E53,F53,G53,H53,I53),項目一覧!B:AN,10,FALSE)</f>
        <v>NOMBRE_35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8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7.4</v>
      </c>
    </row>
    <row r="54" spans="1:43">
      <c r="A54" s="47">
        <f t="shared" si="3"/>
        <v>41</v>
      </c>
      <c r="B54" s="48" t="s">
        <v>571</v>
      </c>
      <c r="C54" s="49"/>
      <c r="D54" s="49"/>
      <c r="E54" s="49" t="s">
        <v>445</v>
      </c>
      <c r="F54" s="49"/>
      <c r="G54" s="49"/>
      <c r="H54" s="49"/>
      <c r="I54" s="50"/>
      <c r="J54" s="45" t="str">
        <f>VLOOKUP(CONCATENATE(B54,C54,D54,E54,F54,G54,H54,I54),項目一覧!B:AN,10,FALSE)</f>
        <v>NOMBRE_36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8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7.4</v>
      </c>
    </row>
    <row r="55" spans="1:43">
      <c r="A55" s="47">
        <f t="shared" si="3"/>
        <v>42</v>
      </c>
      <c r="B55" s="48" t="s">
        <v>571</v>
      </c>
      <c r="C55" s="49"/>
      <c r="D55" s="49"/>
      <c r="E55" s="49" t="s">
        <v>446</v>
      </c>
      <c r="F55" s="49"/>
      <c r="G55" s="49"/>
      <c r="H55" s="49"/>
      <c r="I55" s="50"/>
      <c r="J55" s="45" t="str">
        <f>VLOOKUP(CONCATENATE(B55,C55,D55,E55,F55,G55,H55,I55),項目一覧!B:AN,10,FALSE)</f>
        <v>NOMBRE_37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8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7.4</v>
      </c>
    </row>
    <row r="56" spans="1:43">
      <c r="A56" s="47">
        <f t="shared" si="3"/>
        <v>43</v>
      </c>
      <c r="B56" s="48" t="s">
        <v>571</v>
      </c>
      <c r="C56" s="49"/>
      <c r="D56" s="49"/>
      <c r="E56" s="49" t="s">
        <v>447</v>
      </c>
      <c r="F56" s="49"/>
      <c r="G56" s="49"/>
      <c r="H56" s="49"/>
      <c r="I56" s="50"/>
      <c r="J56" s="45" t="str">
        <f>VLOOKUP(CONCATENATE(B56,C56,D56,E56,F56,G56,H56,I56),項目一覧!B:AN,10,FALSE)</f>
        <v>NOMBRE_38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8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7.4</v>
      </c>
    </row>
    <row r="57" spans="1:43">
      <c r="A57" s="47">
        <f t="shared" si="3"/>
        <v>44</v>
      </c>
      <c r="B57" s="48" t="s">
        <v>571</v>
      </c>
      <c r="C57" s="49"/>
      <c r="D57" s="49"/>
      <c r="E57" s="49" t="s">
        <v>448</v>
      </c>
      <c r="F57" s="49"/>
      <c r="G57" s="49"/>
      <c r="H57" s="49"/>
      <c r="I57" s="50"/>
      <c r="J57" s="45" t="str">
        <f>VLOOKUP(CONCATENATE(B57,C57,D57,E57,F57,G57,H57,I57),項目一覧!B:AN,10,FALSE)</f>
        <v>NOMBRE_39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8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7.4</v>
      </c>
    </row>
    <row r="58" spans="1:43">
      <c r="A58" s="47">
        <f t="shared" si="3"/>
        <v>45</v>
      </c>
      <c r="B58" s="48" t="s">
        <v>571</v>
      </c>
      <c r="C58" s="49"/>
      <c r="D58" s="49"/>
      <c r="E58" s="49" t="s">
        <v>449</v>
      </c>
      <c r="F58" s="49"/>
      <c r="G58" s="49"/>
      <c r="H58" s="49"/>
      <c r="I58" s="50"/>
      <c r="J58" s="45" t="str">
        <f>VLOOKUP(CONCATENATE(B58,C58,D58,E58,F58,G58,H58,I58),項目一覧!B:AN,10,FALSE)</f>
        <v>NOMBRE_40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8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7.4</v>
      </c>
    </row>
    <row r="59" spans="1:43">
      <c r="A59" s="47">
        <f t="shared" si="3"/>
        <v>46</v>
      </c>
      <c r="B59" s="48" t="s">
        <v>571</v>
      </c>
      <c r="C59" s="49"/>
      <c r="D59" s="49"/>
      <c r="E59" s="49" t="s">
        <v>450</v>
      </c>
      <c r="F59" s="49"/>
      <c r="G59" s="49"/>
      <c r="H59" s="49"/>
      <c r="I59" s="50"/>
      <c r="J59" s="45" t="str">
        <f>VLOOKUP(CONCATENATE(B59,C59,D59,E59,F59,G59,H59,I59),項目一覧!B:AN,10,FALSE)</f>
        <v>NOMBRE_41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8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7.4</v>
      </c>
    </row>
    <row r="60" spans="1:43">
      <c r="A60" s="47">
        <f t="shared" si="3"/>
        <v>47</v>
      </c>
      <c r="B60" s="48" t="s">
        <v>571</v>
      </c>
      <c r="C60" s="49"/>
      <c r="D60" s="49"/>
      <c r="E60" s="49" t="s">
        <v>451</v>
      </c>
      <c r="F60" s="49"/>
      <c r="G60" s="49"/>
      <c r="H60" s="49"/>
      <c r="I60" s="50"/>
      <c r="J60" s="45" t="str">
        <f>VLOOKUP(CONCATENATE(B60,C60,D60,E60,F60,G60,H60,I60),項目一覧!B:AN,10,FALSE)</f>
        <v>NOMBRE_42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8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7.4</v>
      </c>
    </row>
    <row r="61" spans="1:43">
      <c r="A61" s="47">
        <f t="shared" si="3"/>
        <v>48</v>
      </c>
      <c r="B61" s="48" t="s">
        <v>571</v>
      </c>
      <c r="C61" s="49"/>
      <c r="D61" s="49"/>
      <c r="E61" s="49" t="s">
        <v>452</v>
      </c>
      <c r="F61" s="49"/>
      <c r="G61" s="49"/>
      <c r="H61" s="49"/>
      <c r="I61" s="50"/>
      <c r="J61" s="45" t="str">
        <f>VLOOKUP(CONCATENATE(B61,C61,D61,E61,F61,G61,H61,I61),項目一覧!B:AN,10,FALSE)</f>
        <v>NOMBRE_43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8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7.4</v>
      </c>
    </row>
    <row r="62" spans="1:43">
      <c r="A62" s="47">
        <f t="shared" si="3"/>
        <v>49</v>
      </c>
      <c r="B62" s="48" t="s">
        <v>571</v>
      </c>
      <c r="C62" s="49"/>
      <c r="D62" s="49"/>
      <c r="E62" s="49" t="s">
        <v>453</v>
      </c>
      <c r="F62" s="49"/>
      <c r="G62" s="49"/>
      <c r="H62" s="49"/>
      <c r="I62" s="50"/>
      <c r="J62" s="45" t="str">
        <f>VLOOKUP(CONCATENATE(B62,C62,D62,E62,F62,G62,H62,I62),項目一覧!B:AN,10,FALSE)</f>
        <v>NOMBRE_44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8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7.4</v>
      </c>
    </row>
    <row r="63" spans="1:43">
      <c r="A63" s="47">
        <f t="shared" si="3"/>
        <v>50</v>
      </c>
      <c r="B63" s="48" t="s">
        <v>571</v>
      </c>
      <c r="C63" s="49"/>
      <c r="D63" s="49"/>
      <c r="E63" s="49" t="s">
        <v>454</v>
      </c>
      <c r="F63" s="49"/>
      <c r="G63" s="49"/>
      <c r="H63" s="49"/>
      <c r="I63" s="50"/>
      <c r="J63" s="45" t="str">
        <f>VLOOKUP(CONCATENATE(B63,C63,D63,E63,F63,G63,H63,I63),項目一覧!B:AN,10,FALSE)</f>
        <v>NOMBRE_45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8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7.4</v>
      </c>
    </row>
    <row r="64" spans="1:43">
      <c r="A64" s="47">
        <f t="shared" si="3"/>
        <v>51</v>
      </c>
      <c r="B64" s="48" t="s">
        <v>571</v>
      </c>
      <c r="C64" s="49"/>
      <c r="D64" s="49"/>
      <c r="E64" s="49" t="s">
        <v>455</v>
      </c>
      <c r="F64" s="49"/>
      <c r="G64" s="49"/>
      <c r="H64" s="49"/>
      <c r="I64" s="50"/>
      <c r="J64" s="45" t="str">
        <f>VLOOKUP(CONCATENATE(B64,C64,D64,E64,F64,G64,H64,I64),項目一覧!B:AN,10,FALSE)</f>
        <v>NOMBRE_46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8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7.4</v>
      </c>
    </row>
    <row r="65" spans="1:43">
      <c r="A65" s="47">
        <f t="shared" si="3"/>
        <v>52</v>
      </c>
      <c r="B65" s="48" t="s">
        <v>571</v>
      </c>
      <c r="C65" s="49"/>
      <c r="D65" s="49"/>
      <c r="E65" s="49" t="s">
        <v>456</v>
      </c>
      <c r="F65" s="49"/>
      <c r="G65" s="49"/>
      <c r="H65" s="49"/>
      <c r="I65" s="50"/>
      <c r="J65" s="45" t="str">
        <f>VLOOKUP(CONCATENATE(B65,C65,D65,E65,F65,G65,H65,I65),項目一覧!B:AN,10,FALSE)</f>
        <v>NOMBRE_47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8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7.4</v>
      </c>
    </row>
    <row r="66" spans="1:43">
      <c r="A66" s="47">
        <f t="shared" si="3"/>
        <v>53</v>
      </c>
      <c r="B66" s="48" t="s">
        <v>571</v>
      </c>
      <c r="C66" s="49"/>
      <c r="D66" s="49"/>
      <c r="E66" s="49" t="s">
        <v>457</v>
      </c>
      <c r="F66" s="49"/>
      <c r="G66" s="49"/>
      <c r="H66" s="49"/>
      <c r="I66" s="50"/>
      <c r="J66" s="45" t="str">
        <f>VLOOKUP(CONCATENATE(B66,C66,D66,E66,F66,G66,H66,I66),項目一覧!B:AN,10,FALSE)</f>
        <v>NOMBRE_48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VARCHAR2</v>
      </c>
      <c r="R66" s="90"/>
      <c r="S66" s="132"/>
      <c r="T66" s="54"/>
      <c r="U66" s="55">
        <f>VLOOKUP(CONCATENATE(B66,C66,D66,E66,F66,G66,H66,I66),項目一覧!B:AN,21,FALSE)</f>
        <v>8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7.4</v>
      </c>
    </row>
    <row r="67" spans="1:43">
      <c r="A67" s="47">
        <f t="shared" si="3"/>
        <v>54</v>
      </c>
      <c r="B67" s="48" t="s">
        <v>2398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DATA_DIV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</v>
      </c>
      <c r="V67" s="56"/>
      <c r="W67" s="56"/>
      <c r="X67" s="48"/>
      <c r="Y67" s="46"/>
      <c r="Z67" s="57"/>
      <c r="AA67" s="58" t="s">
        <v>2399</v>
      </c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1.8</v>
      </c>
    </row>
    <row r="68" spans="1:43">
      <c r="A68" s="47">
        <f t="shared" si="3"/>
        <v>55</v>
      </c>
      <c r="B68" s="48" t="s">
        <v>2401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FIRST_DATE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DATE</v>
      </c>
      <c r="R68" s="90"/>
      <c r="S68" s="132"/>
      <c r="T68" s="54"/>
      <c r="U68" s="55" t="str">
        <f>VLOOKUP(CONCATENATE(B68,C68,D68,E68,F68,G68,H68,I68),項目一覧!B:AN,21,FALSE)</f>
        <v xml:space="preserve"> 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8</v>
      </c>
    </row>
    <row r="69" spans="1:43">
      <c r="A69" s="47">
        <f t="shared" si="3"/>
        <v>56</v>
      </c>
      <c r="B69" s="48" t="s">
        <v>333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FIRST_DEPT_CD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2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2.6</v>
      </c>
    </row>
    <row r="70" spans="1:43">
      <c r="A70" s="47">
        <f t="shared" si="3"/>
        <v>57</v>
      </c>
      <c r="B70" s="48" t="s">
        <v>334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FIRST_USER_CD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5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5</v>
      </c>
    </row>
    <row r="71" spans="1:43">
      <c r="A71" s="47">
        <f t="shared" si="3"/>
        <v>58</v>
      </c>
      <c r="B71" s="48" t="s">
        <v>2400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LAST_DATE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3"/>
        <v>59</v>
      </c>
      <c r="B72" s="48" t="s">
        <v>335</v>
      </c>
      <c r="C72" s="49"/>
      <c r="D72" s="49"/>
      <c r="E72" s="49"/>
      <c r="F72" s="49"/>
      <c r="G72" s="49"/>
      <c r="H72" s="49"/>
      <c r="I72" s="50"/>
      <c r="J72" s="45" t="str">
        <f>VLOOKUP(CONCATENATE(B72,C72,D72,E72,F72,G72,H72,I72),項目一覧!B:AN,10,FALSE)</f>
        <v>LAST_DEPT_CD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2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2.6</v>
      </c>
    </row>
    <row r="73" spans="1:43">
      <c r="A73" s="47">
        <f t="shared" si="3"/>
        <v>60</v>
      </c>
      <c r="B73" s="48" t="s">
        <v>336</v>
      </c>
      <c r="C73" s="49"/>
      <c r="D73" s="49"/>
      <c r="E73" s="49"/>
      <c r="F73" s="49"/>
      <c r="G73" s="49"/>
      <c r="H73" s="49"/>
      <c r="I73" s="50"/>
      <c r="J73" s="45" t="str">
        <f>VLOOKUP(CONCATENATE(B73,C73,D73,E73,F73,G73,H73,I73),項目一覧!B:AN,10,FALSE)</f>
        <v>LAST_USER_CD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5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N64"/>
  <sheetViews>
    <sheetView view="pageBreakPreview" zoomScaleNormal="100" zoomScaleSheetLayoutView="90" workbookViewId="0">
      <selection activeCell="L23" sqref="L23"/>
    </sheetView>
  </sheetViews>
  <sheetFormatPr defaultColWidth="12" defaultRowHeight="13.5"/>
  <cols>
    <col min="1" max="30" width="4" style="40" customWidth="1"/>
    <col min="31" max="52" width="4.33203125" style="40" customWidth="1"/>
    <col min="53" max="16384" width="12" style="40"/>
  </cols>
  <sheetData>
    <row r="2" spans="1:40">
      <c r="A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AH2" s="39"/>
      <c r="AI2" s="41"/>
      <c r="AJ2" s="42"/>
      <c r="AK2" s="39"/>
      <c r="AL2" s="39"/>
      <c r="AM2" s="39"/>
      <c r="AN2" s="39"/>
    </row>
    <row r="3" spans="1:40" ht="17.25">
      <c r="A3" s="39"/>
      <c r="B3" s="43" t="s">
        <v>2361</v>
      </c>
      <c r="C3" s="43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H3" s="39"/>
      <c r="AI3" s="41"/>
      <c r="AJ3" s="42"/>
      <c r="AK3" s="39"/>
      <c r="AL3" s="39"/>
      <c r="AM3" s="39"/>
      <c r="AN3" s="39"/>
    </row>
    <row r="4" spans="1:40">
      <c r="A4" s="39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40">
      <c r="A5" s="39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40">
      <c r="B6" s="510" t="s">
        <v>2362</v>
      </c>
      <c r="C6" s="510"/>
      <c r="D6" s="510"/>
      <c r="E6" s="510" t="s">
        <v>2363</v>
      </c>
      <c r="F6" s="510"/>
      <c r="G6" s="510"/>
      <c r="H6" s="510" t="s">
        <v>2364</v>
      </c>
      <c r="I6" s="510"/>
      <c r="J6" s="510"/>
      <c r="K6" s="510"/>
      <c r="L6" s="510"/>
      <c r="M6" s="510"/>
      <c r="N6" s="510"/>
      <c r="O6" s="510"/>
      <c r="P6" s="510"/>
      <c r="Q6" s="510"/>
      <c r="R6" s="510"/>
      <c r="S6" s="510"/>
      <c r="T6" s="510"/>
      <c r="U6" s="510"/>
      <c r="V6" s="510"/>
      <c r="W6" s="510"/>
      <c r="X6" s="510"/>
      <c r="Y6" s="510"/>
      <c r="Z6" s="510"/>
    </row>
    <row r="7" spans="1:40">
      <c r="B7" s="511" t="s">
        <v>1757</v>
      </c>
      <c r="C7" s="512"/>
      <c r="D7" s="512"/>
      <c r="E7" s="513">
        <v>39270</v>
      </c>
      <c r="F7" s="510"/>
      <c r="G7" s="510"/>
      <c r="H7" s="505" t="s">
        <v>1292</v>
      </c>
      <c r="I7" s="506"/>
      <c r="J7" s="506"/>
      <c r="K7" s="506"/>
      <c r="L7" s="506"/>
      <c r="M7" s="506"/>
      <c r="N7" s="506"/>
      <c r="O7" s="506"/>
      <c r="P7" s="506"/>
      <c r="Q7" s="506"/>
      <c r="R7" s="506"/>
      <c r="S7" s="506"/>
      <c r="T7" s="506"/>
      <c r="U7" s="506"/>
      <c r="V7" s="506"/>
      <c r="W7" s="506"/>
      <c r="X7" s="506"/>
      <c r="Y7" s="506"/>
      <c r="Z7" s="506"/>
    </row>
    <row r="8" spans="1:40" ht="27" customHeight="1">
      <c r="B8" s="502">
        <v>1.1000000000000001</v>
      </c>
      <c r="C8" s="503"/>
      <c r="D8" s="503"/>
      <c r="E8" s="504">
        <v>39374</v>
      </c>
      <c r="F8" s="503"/>
      <c r="G8" s="503"/>
      <c r="H8" s="505" t="s">
        <v>1247</v>
      </c>
      <c r="I8" s="506"/>
      <c r="J8" s="506"/>
      <c r="K8" s="506"/>
      <c r="L8" s="506"/>
      <c r="M8" s="506"/>
      <c r="N8" s="506"/>
      <c r="O8" s="506"/>
      <c r="P8" s="506"/>
      <c r="Q8" s="506"/>
      <c r="R8" s="506"/>
      <c r="S8" s="506"/>
      <c r="T8" s="506"/>
      <c r="U8" s="506"/>
      <c r="V8" s="506"/>
      <c r="W8" s="506"/>
      <c r="X8" s="506"/>
      <c r="Y8" s="506"/>
      <c r="Z8" s="506"/>
    </row>
    <row r="9" spans="1:40" ht="13.5" customHeight="1">
      <c r="B9" s="507"/>
      <c r="C9" s="508"/>
      <c r="D9" s="508"/>
      <c r="E9" s="509"/>
      <c r="F9" s="508"/>
      <c r="G9" s="508"/>
      <c r="H9" s="505" t="s">
        <v>1249</v>
      </c>
      <c r="I9" s="506"/>
      <c r="J9" s="506"/>
      <c r="K9" s="506"/>
      <c r="L9" s="506"/>
      <c r="M9" s="506"/>
      <c r="N9" s="506"/>
      <c r="O9" s="506"/>
      <c r="P9" s="506"/>
      <c r="Q9" s="506"/>
      <c r="R9" s="506"/>
      <c r="S9" s="506"/>
      <c r="T9" s="506"/>
      <c r="U9" s="506"/>
      <c r="V9" s="506"/>
      <c r="W9" s="506"/>
      <c r="X9" s="506"/>
      <c r="Y9" s="506"/>
      <c r="Z9" s="506"/>
    </row>
    <row r="10" spans="1:40" ht="13.5" customHeight="1">
      <c r="B10" s="507"/>
      <c r="C10" s="508"/>
      <c r="D10" s="508"/>
      <c r="E10" s="509"/>
      <c r="F10" s="508"/>
      <c r="G10" s="508"/>
      <c r="H10" s="505" t="s">
        <v>1250</v>
      </c>
      <c r="I10" s="506"/>
      <c r="J10" s="506"/>
      <c r="K10" s="506"/>
      <c r="L10" s="506"/>
      <c r="M10" s="506"/>
      <c r="N10" s="506"/>
      <c r="O10" s="506"/>
      <c r="P10" s="506"/>
      <c r="Q10" s="506"/>
      <c r="R10" s="506"/>
      <c r="S10" s="506"/>
      <c r="T10" s="506"/>
      <c r="U10" s="506"/>
      <c r="V10" s="506"/>
      <c r="W10" s="506"/>
      <c r="X10" s="506"/>
      <c r="Y10" s="506"/>
      <c r="Z10" s="506"/>
    </row>
    <row r="11" spans="1:40" ht="13.5" customHeight="1">
      <c r="B11" s="507"/>
      <c r="C11" s="508"/>
      <c r="D11" s="508"/>
      <c r="E11" s="509"/>
      <c r="F11" s="508"/>
      <c r="G11" s="508"/>
      <c r="H11" s="505" t="s">
        <v>581</v>
      </c>
      <c r="I11" s="506"/>
      <c r="J11" s="506"/>
      <c r="K11" s="506"/>
      <c r="L11" s="506"/>
      <c r="M11" s="506"/>
      <c r="N11" s="506"/>
      <c r="O11" s="506"/>
      <c r="P11" s="506"/>
      <c r="Q11" s="506"/>
      <c r="R11" s="506"/>
      <c r="S11" s="506"/>
      <c r="T11" s="506"/>
      <c r="U11" s="506"/>
      <c r="V11" s="506"/>
      <c r="W11" s="506"/>
      <c r="X11" s="506"/>
      <c r="Y11" s="506"/>
      <c r="Z11" s="506"/>
    </row>
    <row r="12" spans="1:40" ht="13.5" customHeight="1">
      <c r="B12" s="507"/>
      <c r="C12" s="508"/>
      <c r="D12" s="508"/>
      <c r="E12" s="509"/>
      <c r="F12" s="508"/>
      <c r="G12" s="508"/>
      <c r="H12" s="505" t="s">
        <v>2673</v>
      </c>
      <c r="I12" s="506"/>
      <c r="J12" s="506"/>
      <c r="K12" s="506"/>
      <c r="L12" s="506"/>
      <c r="M12" s="506"/>
      <c r="N12" s="506"/>
      <c r="O12" s="506"/>
      <c r="P12" s="506"/>
      <c r="Q12" s="506"/>
      <c r="R12" s="506"/>
      <c r="S12" s="506"/>
      <c r="T12" s="506"/>
      <c r="U12" s="506"/>
      <c r="V12" s="506"/>
      <c r="W12" s="506"/>
      <c r="X12" s="506"/>
      <c r="Y12" s="506"/>
      <c r="Z12" s="506"/>
    </row>
    <row r="13" spans="1:40" ht="13.5" customHeight="1">
      <c r="B13" s="507"/>
      <c r="C13" s="508"/>
      <c r="D13" s="508"/>
      <c r="E13" s="509"/>
      <c r="F13" s="508"/>
      <c r="G13" s="508"/>
      <c r="H13" s="505" t="s">
        <v>2674</v>
      </c>
      <c r="I13" s="506"/>
      <c r="J13" s="506"/>
      <c r="K13" s="506"/>
      <c r="L13" s="506"/>
      <c r="M13" s="506"/>
      <c r="N13" s="506"/>
      <c r="O13" s="506"/>
      <c r="P13" s="506"/>
      <c r="Q13" s="506"/>
      <c r="R13" s="506"/>
      <c r="S13" s="506"/>
      <c r="T13" s="506"/>
      <c r="U13" s="506"/>
      <c r="V13" s="506"/>
      <c r="W13" s="506"/>
      <c r="X13" s="506"/>
      <c r="Y13" s="506"/>
      <c r="Z13" s="506"/>
    </row>
    <row r="14" spans="1:40" ht="13.5" customHeight="1">
      <c r="B14" s="507"/>
      <c r="C14" s="508"/>
      <c r="D14" s="508"/>
      <c r="E14" s="509"/>
      <c r="F14" s="508"/>
      <c r="G14" s="508"/>
      <c r="H14" s="505" t="s">
        <v>732</v>
      </c>
      <c r="I14" s="506"/>
      <c r="J14" s="506"/>
      <c r="K14" s="506"/>
      <c r="L14" s="506"/>
      <c r="M14" s="506"/>
      <c r="N14" s="506"/>
      <c r="O14" s="506"/>
      <c r="P14" s="506"/>
      <c r="Q14" s="506"/>
      <c r="R14" s="506"/>
      <c r="S14" s="506"/>
      <c r="T14" s="506"/>
      <c r="U14" s="506"/>
      <c r="V14" s="506"/>
      <c r="W14" s="506"/>
      <c r="X14" s="506"/>
      <c r="Y14" s="506"/>
      <c r="Z14" s="506"/>
    </row>
    <row r="15" spans="1:40" ht="38.25" customHeight="1">
      <c r="B15" s="507"/>
      <c r="C15" s="508"/>
      <c r="D15" s="508"/>
      <c r="E15" s="509"/>
      <c r="F15" s="508"/>
      <c r="G15" s="508"/>
      <c r="H15" s="505" t="s">
        <v>1278</v>
      </c>
      <c r="I15" s="506"/>
      <c r="J15" s="506"/>
      <c r="K15" s="506"/>
      <c r="L15" s="506"/>
      <c r="M15" s="506"/>
      <c r="N15" s="506"/>
      <c r="O15" s="506"/>
      <c r="P15" s="506"/>
      <c r="Q15" s="506"/>
      <c r="R15" s="506"/>
      <c r="S15" s="506"/>
      <c r="T15" s="506"/>
      <c r="U15" s="506"/>
      <c r="V15" s="506"/>
      <c r="W15" s="506"/>
      <c r="X15" s="506"/>
      <c r="Y15" s="506"/>
      <c r="Z15" s="506"/>
    </row>
    <row r="16" spans="1:40" ht="13.5" customHeight="1">
      <c r="B16" s="514"/>
      <c r="C16" s="515"/>
      <c r="D16" s="515"/>
      <c r="E16" s="516"/>
      <c r="F16" s="515"/>
      <c r="G16" s="515"/>
      <c r="H16" s="505" t="s">
        <v>127</v>
      </c>
      <c r="I16" s="506"/>
      <c r="J16" s="506"/>
      <c r="K16" s="506"/>
      <c r="L16" s="506"/>
      <c r="M16" s="506"/>
      <c r="N16" s="506"/>
      <c r="O16" s="506"/>
      <c r="P16" s="506"/>
      <c r="Q16" s="506"/>
      <c r="R16" s="506"/>
      <c r="S16" s="506"/>
      <c r="T16" s="506"/>
      <c r="U16" s="506"/>
      <c r="V16" s="506"/>
      <c r="W16" s="506"/>
      <c r="X16" s="506"/>
      <c r="Y16" s="506"/>
      <c r="Z16" s="506"/>
    </row>
    <row r="17" spans="2:26" ht="51.75" customHeight="1">
      <c r="B17" s="520">
        <v>1.2</v>
      </c>
      <c r="C17" s="510"/>
      <c r="D17" s="510"/>
      <c r="E17" s="513">
        <v>39426</v>
      </c>
      <c r="F17" s="510"/>
      <c r="G17" s="510"/>
      <c r="H17" s="505" t="s">
        <v>1798</v>
      </c>
      <c r="I17" s="506"/>
      <c r="J17" s="506"/>
      <c r="K17" s="506"/>
      <c r="L17" s="506"/>
      <c r="M17" s="506"/>
      <c r="N17" s="506"/>
      <c r="O17" s="506"/>
      <c r="P17" s="506"/>
      <c r="Q17" s="506"/>
      <c r="R17" s="506"/>
      <c r="S17" s="506"/>
      <c r="T17" s="506"/>
      <c r="U17" s="506"/>
      <c r="V17" s="506"/>
      <c r="W17" s="506"/>
      <c r="X17" s="506"/>
      <c r="Y17" s="506"/>
      <c r="Z17" s="506"/>
    </row>
    <row r="18" spans="2:26" ht="47.25" customHeight="1">
      <c r="B18" s="520">
        <v>1.3</v>
      </c>
      <c r="C18" s="510"/>
      <c r="D18" s="510"/>
      <c r="E18" s="513">
        <v>39640</v>
      </c>
      <c r="F18" s="510"/>
      <c r="G18" s="510"/>
      <c r="H18" s="505" t="s">
        <v>2476</v>
      </c>
      <c r="I18" s="506"/>
      <c r="J18" s="506"/>
      <c r="K18" s="506"/>
      <c r="L18" s="506"/>
      <c r="M18" s="506"/>
      <c r="N18" s="506"/>
      <c r="O18" s="506"/>
      <c r="P18" s="506"/>
      <c r="Q18" s="506"/>
      <c r="R18" s="506"/>
      <c r="S18" s="506"/>
      <c r="T18" s="506"/>
      <c r="U18" s="506"/>
      <c r="V18" s="506"/>
      <c r="W18" s="506"/>
      <c r="X18" s="506"/>
      <c r="Y18" s="506"/>
      <c r="Z18" s="506"/>
    </row>
    <row r="19" spans="2:26" ht="13.5" customHeight="1">
      <c r="B19" s="520">
        <v>1.4</v>
      </c>
      <c r="C19" s="510"/>
      <c r="D19" s="510"/>
      <c r="E19" s="513">
        <v>39658</v>
      </c>
      <c r="F19" s="510"/>
      <c r="G19" s="510"/>
      <c r="H19" s="505" t="s">
        <v>1191</v>
      </c>
      <c r="I19" s="506"/>
      <c r="J19" s="506"/>
      <c r="K19" s="506"/>
      <c r="L19" s="506"/>
      <c r="M19" s="506"/>
      <c r="N19" s="506"/>
      <c r="O19" s="506"/>
      <c r="P19" s="506"/>
      <c r="Q19" s="506"/>
      <c r="R19" s="506"/>
      <c r="S19" s="506"/>
      <c r="T19" s="506"/>
      <c r="U19" s="506"/>
      <c r="V19" s="506"/>
      <c r="W19" s="506"/>
      <c r="X19" s="506"/>
      <c r="Y19" s="506"/>
      <c r="Z19" s="506"/>
    </row>
    <row r="20" spans="2:26" ht="31.5" customHeight="1">
      <c r="B20" s="517">
        <v>1.5</v>
      </c>
      <c r="C20" s="517"/>
      <c r="D20" s="517"/>
      <c r="E20" s="518">
        <v>42810</v>
      </c>
      <c r="F20" s="517"/>
      <c r="G20" s="517"/>
      <c r="H20" s="519" t="s">
        <v>2688</v>
      </c>
      <c r="I20" s="519"/>
      <c r="J20" s="519"/>
      <c r="K20" s="519"/>
      <c r="L20" s="519"/>
      <c r="M20" s="519"/>
      <c r="N20" s="519"/>
      <c r="O20" s="519"/>
      <c r="P20" s="519"/>
      <c r="Q20" s="519"/>
      <c r="R20" s="519"/>
      <c r="S20" s="519"/>
      <c r="T20" s="519"/>
      <c r="U20" s="519"/>
      <c r="V20" s="519"/>
      <c r="W20" s="519"/>
      <c r="X20" s="519"/>
      <c r="Y20" s="519"/>
      <c r="Z20" s="519"/>
    </row>
    <row r="21" spans="2:26" ht="13.5" customHeight="1">
      <c r="B21" s="520"/>
      <c r="C21" s="510"/>
      <c r="D21" s="510"/>
      <c r="E21" s="513"/>
      <c r="F21" s="510"/>
      <c r="G21" s="510"/>
      <c r="H21" s="505"/>
      <c r="I21" s="506"/>
      <c r="J21" s="506"/>
      <c r="K21" s="506"/>
      <c r="L21" s="506"/>
      <c r="M21" s="506"/>
      <c r="N21" s="506"/>
      <c r="O21" s="506"/>
      <c r="P21" s="506"/>
      <c r="Q21" s="506"/>
      <c r="R21" s="506"/>
      <c r="S21" s="506"/>
      <c r="T21" s="506"/>
      <c r="U21" s="506"/>
      <c r="V21" s="506"/>
      <c r="W21" s="506"/>
      <c r="X21" s="506"/>
      <c r="Y21" s="506"/>
      <c r="Z21" s="506"/>
    </row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</sheetData>
  <mergeCells count="48">
    <mergeCell ref="B21:D21"/>
    <mergeCell ref="E21:G21"/>
    <mergeCell ref="H21:Z21"/>
    <mergeCell ref="H18:Z18"/>
    <mergeCell ref="B19:D19"/>
    <mergeCell ref="E19:G19"/>
    <mergeCell ref="H19:Z19"/>
    <mergeCell ref="E18:G18"/>
    <mergeCell ref="B16:D16"/>
    <mergeCell ref="E16:G16"/>
    <mergeCell ref="H16:Z16"/>
    <mergeCell ref="B20:D20"/>
    <mergeCell ref="E20:G20"/>
    <mergeCell ref="H20:Z20"/>
    <mergeCell ref="B17:D17"/>
    <mergeCell ref="E17:G17"/>
    <mergeCell ref="H17:Z17"/>
    <mergeCell ref="B18:D18"/>
    <mergeCell ref="B14:D14"/>
    <mergeCell ref="E14:G14"/>
    <mergeCell ref="H14:Z14"/>
    <mergeCell ref="B15:D15"/>
    <mergeCell ref="E15:G15"/>
    <mergeCell ref="H15:Z15"/>
    <mergeCell ref="B12:D12"/>
    <mergeCell ref="E12:G12"/>
    <mergeCell ref="H12:Z12"/>
    <mergeCell ref="B13:D13"/>
    <mergeCell ref="E13:G13"/>
    <mergeCell ref="H13:Z13"/>
    <mergeCell ref="H10:Z10"/>
    <mergeCell ref="B11:D11"/>
    <mergeCell ref="E11:G11"/>
    <mergeCell ref="H11:Z11"/>
    <mergeCell ref="B10:D10"/>
    <mergeCell ref="E10:G10"/>
    <mergeCell ref="B6:D6"/>
    <mergeCell ref="E6:G6"/>
    <mergeCell ref="H6:Z6"/>
    <mergeCell ref="B7:D7"/>
    <mergeCell ref="E7:G7"/>
    <mergeCell ref="H7:Z7"/>
    <mergeCell ref="B8:D8"/>
    <mergeCell ref="E8:G8"/>
    <mergeCell ref="H8:Z8"/>
    <mergeCell ref="B9:D9"/>
    <mergeCell ref="E9:G9"/>
    <mergeCell ref="H9:Z9"/>
  </mergeCells>
  <phoneticPr fontId="7"/>
  <printOptions horizontalCentered="1"/>
  <pageMargins left="0.43307086614173229" right="0.39370078740157483" top="0.59055118110236227" bottom="0.59055118110236227" header="0.31496062992125984" footer="0.31496062992125984"/>
  <pageSetup paperSize="9" orientation="landscape" horizontalDpi="360" verticalDpi="360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13"/>
  </sheetPr>
  <dimension ref="A1:AQ39"/>
  <sheetViews>
    <sheetView topLeftCell="A26" zoomScaleNormal="100" zoomScaleSheetLayoutView="90" workbookViewId="0">
      <selection activeCell="T52" sqref="T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140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1799</v>
      </c>
      <c r="X4" s="65"/>
      <c r="Y4" s="66" t="s">
        <v>706</v>
      </c>
      <c r="Z4" s="67"/>
      <c r="AA4" s="68"/>
      <c r="AB4" s="69" t="s">
        <v>2368</v>
      </c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141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142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691.40000000000009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150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101.27929687500001</v>
      </c>
      <c r="J10" s="525"/>
      <c r="K10" s="525"/>
      <c r="L10" s="84" t="s">
        <v>190</v>
      </c>
      <c r="M10" s="86" t="s">
        <v>191</v>
      </c>
      <c r="N10" s="526">
        <f>M8*M9/1024/1024</f>
        <v>9.8905563354492201E-2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192</v>
      </c>
      <c r="B11" s="8"/>
      <c r="C11" s="8"/>
      <c r="D11" s="8"/>
      <c r="E11" s="8"/>
      <c r="F11" s="8"/>
      <c r="G11" s="8"/>
      <c r="H11" s="8"/>
      <c r="I11" s="88" t="s">
        <v>193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194</v>
      </c>
      <c r="U11" s="8"/>
      <c r="V11" s="8"/>
      <c r="W11" s="521">
        <v>64</v>
      </c>
      <c r="X11" s="522"/>
      <c r="Y11" s="85" t="s">
        <v>190</v>
      </c>
      <c r="Z11" s="8" t="s">
        <v>195</v>
      </c>
      <c r="AA11" s="8"/>
      <c r="AB11" s="12"/>
      <c r="AC11" s="521"/>
      <c r="AD11" s="522"/>
      <c r="AE11" s="85" t="s">
        <v>190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1056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FOLD_NO1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1121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5" t="s">
        <v>1057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FOLD_NO2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5" t="s">
        <v>199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91"/>
      <c r="X17" s="45" t="s">
        <v>1121</v>
      </c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3</v>
      </c>
    </row>
    <row r="18" spans="1:43">
      <c r="A18" s="47">
        <f t="shared" si="0"/>
        <v>5</v>
      </c>
      <c r="B18" s="48" t="s">
        <v>1602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PRESS_NAME_CD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5" t="s">
        <v>1917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RE_PRESS_DATE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8</v>
      </c>
    </row>
    <row r="20" spans="1:43">
      <c r="A20" s="47">
        <f t="shared" ref="A20:A25" si="2">ROW()-13</f>
        <v>7</v>
      </c>
      <c r="B20" s="48" t="s">
        <v>198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FRONT_NUM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7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6.6000000000000005</v>
      </c>
    </row>
    <row r="21" spans="1:43">
      <c r="A21" s="47">
        <f t="shared" si="2"/>
        <v>8</v>
      </c>
      <c r="B21" s="48" t="s">
        <v>197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BACK_NUM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7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6.6000000000000005</v>
      </c>
    </row>
    <row r="22" spans="1:43" s="16" customFormat="1">
      <c r="A22" s="47">
        <f t="shared" si="2"/>
        <v>9</v>
      </c>
      <c r="B22" s="48" t="s">
        <v>1407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DATA_REVISE_PAGE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39.400000000000006</v>
      </c>
    </row>
    <row r="23" spans="1:43">
      <c r="A23" s="47">
        <f t="shared" si="2"/>
        <v>10</v>
      </c>
      <c r="B23" s="48" t="s">
        <v>1410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FACTORY_REVISE_PAGE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48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39.400000000000006</v>
      </c>
    </row>
    <row r="24" spans="1:43">
      <c r="A24" s="47">
        <f t="shared" si="2"/>
        <v>11</v>
      </c>
      <c r="B24" s="48" t="s">
        <v>1054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DATA_REVISE_REMARK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2"/>
        <v>12</v>
      </c>
      <c r="B25" s="48" t="s">
        <v>1053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FACTORY_REVISE_REMARK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ref="A26:A39" si="3">ROW()-13</f>
        <v>13</v>
      </c>
      <c r="B26" s="48" t="s">
        <v>1499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3"/>
        <v>14</v>
      </c>
      <c r="B27" s="48" t="s">
        <v>1503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ENTRY_USER_DEPT_CD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3"/>
        <v>15</v>
      </c>
      <c r="B28" s="48" t="s">
        <v>2398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56"/>
      <c r="W28" s="56"/>
      <c r="X28" s="48"/>
      <c r="Y28" s="46"/>
      <c r="Z28" s="57"/>
      <c r="AA28" s="58" t="s">
        <v>2399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3"/>
        <v>16</v>
      </c>
      <c r="B29" s="48" t="s">
        <v>2401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3"/>
        <v>17</v>
      </c>
      <c r="B30" s="48" t="s">
        <v>333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2.6</v>
      </c>
    </row>
    <row r="31" spans="1:43">
      <c r="A31" s="47">
        <f t="shared" si="3"/>
        <v>18</v>
      </c>
      <c r="B31" s="48" t="s">
        <v>334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3"/>
        <v>19</v>
      </c>
      <c r="B32" s="48" t="s">
        <v>2400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3"/>
        <v>20</v>
      </c>
      <c r="B33" s="48" t="s">
        <v>335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2.6</v>
      </c>
    </row>
    <row r="34" spans="1:43">
      <c r="A34" s="47">
        <f t="shared" si="3"/>
        <v>21</v>
      </c>
      <c r="B34" s="48" t="s">
        <v>113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  <row r="35" spans="1:43">
      <c r="A35" s="47">
        <f t="shared" si="3"/>
        <v>22</v>
      </c>
      <c r="B35" s="277" t="s">
        <v>69</v>
      </c>
      <c r="C35" s="278"/>
      <c r="D35" s="278"/>
      <c r="E35" s="278"/>
      <c r="F35" s="278"/>
      <c r="G35" s="278"/>
      <c r="H35" s="278"/>
      <c r="I35" s="279"/>
      <c r="J35" s="280" t="str">
        <f>VLOOKUP(CONCATENATE(B35,C35,D35,E35,F35,G35,H35,I35),項目一覧!B:AN,10,FALSE)</f>
        <v>EXECUTION_TIMING</v>
      </c>
      <c r="K35" s="281"/>
      <c r="L35" s="281"/>
      <c r="M35" s="281"/>
      <c r="N35" s="281"/>
      <c r="O35" s="281"/>
      <c r="P35" s="281"/>
      <c r="Q35" s="282" t="str">
        <f>VLOOKUP(CONCATENATE(B35,C35,D35,E35,F35,G35,H35,I35),項目一覧!B:AN,17,FALSE)</f>
        <v>VARCHAR2</v>
      </c>
      <c r="R35" s="283"/>
      <c r="S35" s="284"/>
      <c r="T35" s="285"/>
      <c r="U35" s="286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78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1.8</v>
      </c>
    </row>
    <row r="36" spans="1:43">
      <c r="A36" s="47">
        <f t="shared" si="3"/>
        <v>23</v>
      </c>
      <c r="B36" s="277" t="s">
        <v>71</v>
      </c>
      <c r="C36" s="278"/>
      <c r="D36" s="278"/>
      <c r="E36" s="278"/>
      <c r="F36" s="278"/>
      <c r="G36" s="278"/>
      <c r="H36" s="278"/>
      <c r="I36" s="279"/>
      <c r="J36" s="280" t="str">
        <f>VLOOKUP(CONCATENATE(B36,C36,D36,E36,F36,G36,H36,I36),項目一覧!B:AN,10,FALSE)</f>
        <v>DISCOVERY_USER</v>
      </c>
      <c r="K36" s="281"/>
      <c r="L36" s="281"/>
      <c r="M36" s="281"/>
      <c r="N36" s="281"/>
      <c r="O36" s="281"/>
      <c r="P36" s="281"/>
      <c r="Q36" s="282" t="str">
        <f>VLOOKUP(CONCATENATE(B36,C36,D36,E36,F36,G36,H36,I36),項目一覧!B:AN,17,FALSE)</f>
        <v>VARCHAR2</v>
      </c>
      <c r="R36" s="283"/>
      <c r="S36" s="284"/>
      <c r="T36" s="285"/>
      <c r="U36" s="286">
        <f>VLOOKUP(CONCATENATE(B36,C36,D36,E36,F36,G36,H36,I36),項目一覧!B:AN,21,FALSE)</f>
        <v>5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5</v>
      </c>
    </row>
    <row r="37" spans="1:43">
      <c r="A37" s="47">
        <f t="shared" si="3"/>
        <v>24</v>
      </c>
      <c r="B37" s="277" t="s">
        <v>73</v>
      </c>
      <c r="C37" s="278"/>
      <c r="D37" s="278"/>
      <c r="E37" s="278"/>
      <c r="F37" s="278"/>
      <c r="G37" s="278"/>
      <c r="H37" s="278"/>
      <c r="I37" s="279"/>
      <c r="J37" s="280" t="str">
        <f>VLOOKUP(CONCATENATE(B37,C37,D37,E37,F37,G37,H37,I37),項目一覧!B:AN,10,FALSE)</f>
        <v>OCCUR_DEPT</v>
      </c>
      <c r="K37" s="281"/>
      <c r="L37" s="281"/>
      <c r="M37" s="281"/>
      <c r="N37" s="281"/>
      <c r="O37" s="281"/>
      <c r="P37" s="281"/>
      <c r="Q37" s="282" t="str">
        <f>VLOOKUP(CONCATENATE(B37,C37,D37,E37,F37,G37,H37,I37),項目一覧!B:AN,17,FALSE)</f>
        <v>VARCHAR2</v>
      </c>
      <c r="R37" s="283"/>
      <c r="S37" s="284"/>
      <c r="T37" s="285"/>
      <c r="U37" s="286">
        <f>VLOOKUP(CONCATENATE(B37,C37,D37,E37,F37,G37,H37,I37),項目一覧!B:AN,21,FALSE)</f>
        <v>2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2.6</v>
      </c>
    </row>
    <row r="38" spans="1:43">
      <c r="A38" s="47">
        <f t="shared" si="3"/>
        <v>25</v>
      </c>
      <c r="B38" s="277" t="s">
        <v>75</v>
      </c>
      <c r="C38" s="278"/>
      <c r="D38" s="278"/>
      <c r="E38" s="278"/>
      <c r="F38" s="278"/>
      <c r="G38" s="278"/>
      <c r="H38" s="278"/>
      <c r="I38" s="279"/>
      <c r="J38" s="280" t="str">
        <f>VLOOKUP(CONCATENATE(B38,C38,D38,E38,F38,G38,H38,I38),項目一覧!B:AN,10,FALSE)</f>
        <v>OCCUR_EFFECT_CD</v>
      </c>
      <c r="K38" s="281"/>
      <c r="L38" s="281"/>
      <c r="M38" s="281"/>
      <c r="N38" s="281"/>
      <c r="O38" s="281"/>
      <c r="P38" s="281"/>
      <c r="Q38" s="282" t="str">
        <f>VLOOKUP(CONCATENATE(B38,C38,D38,E38,F38,G38,H38,I38),項目一覧!B:AN,17,FALSE)</f>
        <v>VARCHAR2</v>
      </c>
      <c r="R38" s="283"/>
      <c r="S38" s="284"/>
      <c r="T38" s="285"/>
      <c r="U38" s="286">
        <f>VLOOKUP(CONCATENATE(B38,C38,D38,E38,F38,G38,H38,I38),項目一覧!B:AN,21,FALSE)</f>
        <v>2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>IF(Q38&lt;&gt;"",IF(Q38="CHAR",U38,IF(Q38="VARCHAR2",U38*0.8,IF(Q38="NUMBER",(ROUNDUP(INT(U38)/2,0)+1),IF(Q38="DATE",7,0))))+IF(Q38="DATE",1,IF(U38&gt;250,3,1)),"")</f>
        <v>2.6</v>
      </c>
    </row>
    <row r="39" spans="1:43">
      <c r="A39" s="47">
        <f t="shared" si="3"/>
        <v>26</v>
      </c>
      <c r="B39" s="277" t="s">
        <v>77</v>
      </c>
      <c r="C39" s="278"/>
      <c r="D39" s="278"/>
      <c r="E39" s="278"/>
      <c r="F39" s="278"/>
      <c r="G39" s="278"/>
      <c r="H39" s="278"/>
      <c r="I39" s="279"/>
      <c r="J39" s="280" t="str">
        <f>VLOOKUP(CONCATENATE(B39,C39,D39,E39,F39,G39,H39,I39),項目一覧!B:AN,10,FALSE)</f>
        <v>OCCUR_EFFECT</v>
      </c>
      <c r="K39" s="281"/>
      <c r="L39" s="281"/>
      <c r="M39" s="281"/>
      <c r="N39" s="281"/>
      <c r="O39" s="281"/>
      <c r="P39" s="281"/>
      <c r="Q39" s="282" t="str">
        <f>VLOOKUP(CONCATENATE(B39,C39,D39,E39,F39,G39,H39,I39),項目一覧!B:AN,17,FALSE)</f>
        <v>VARCHAR2</v>
      </c>
      <c r="R39" s="283"/>
      <c r="S39" s="284"/>
      <c r="T39" s="285"/>
      <c r="U39" s="286">
        <f>VLOOKUP(CONCATENATE(B39,C39,D39,E39,F39,G39,H39,I39),項目一覧!B:AN,21,FALSE)</f>
        <v>128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>IF(Q39&lt;&gt;"",IF(Q39="CHAR",U39,IF(Q39="VARCHAR2",U39*0.8,IF(Q39="NUMBER",(ROUNDUP(INT(U39)/2,0)+1),IF(Q39="DATE",7,0))))+IF(Q39="DATE",1,IF(U39&gt;250,3,1)),"")</f>
        <v>103.4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Q127"/>
  <sheetViews>
    <sheetView view="pageBreakPreview" topLeftCell="A13" zoomScale="90" zoomScaleNormal="100" zoomScaleSheetLayoutView="90" workbookViewId="0">
      <selection activeCell="J21" sqref="J21"/>
    </sheetView>
  </sheetViews>
  <sheetFormatPr defaultColWidth="3.83203125" defaultRowHeight="11.25"/>
  <cols>
    <col min="1" max="1" width="4.83203125" style="1" customWidth="1"/>
    <col min="2" max="3" width="3.83203125" style="1" customWidth="1"/>
    <col min="4" max="4" width="3.33203125" style="1" customWidth="1"/>
    <col min="5" max="5" width="3.83203125" style="1" customWidth="1"/>
    <col min="6" max="6" width="5.1640625" style="1" customWidth="1"/>
    <col min="7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1119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1799</v>
      </c>
      <c r="X4" s="65"/>
      <c r="Y4" s="66" t="s">
        <v>706</v>
      </c>
      <c r="Z4" s="67"/>
      <c r="AA4" s="68"/>
      <c r="AB4" s="69" t="s">
        <v>2368</v>
      </c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69" t="s">
        <v>623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2382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2383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2391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1509.9999999999989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125000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184326.17187499985</v>
      </c>
      <c r="J10" s="525"/>
      <c r="K10" s="525"/>
      <c r="L10" s="84" t="s">
        <v>2384</v>
      </c>
      <c r="M10" s="86" t="s">
        <v>2385</v>
      </c>
      <c r="N10" s="526">
        <f>M8*M9/1024/1024</f>
        <v>180.00602722167955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2386</v>
      </c>
      <c r="B11" s="8"/>
      <c r="C11" s="8"/>
      <c r="D11" s="8"/>
      <c r="E11" s="8"/>
      <c r="F11" s="8"/>
      <c r="G11" s="8"/>
      <c r="H11" s="8"/>
      <c r="I11" s="88" t="s">
        <v>2387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2388</v>
      </c>
      <c r="U11" s="8"/>
      <c r="V11" s="8"/>
      <c r="W11" s="521">
        <v>64</v>
      </c>
      <c r="X11" s="522"/>
      <c r="Y11" s="85" t="s">
        <v>2384</v>
      </c>
      <c r="Z11" s="8" t="s">
        <v>2389</v>
      </c>
      <c r="AA11" s="8"/>
      <c r="AB11" s="12"/>
      <c r="AC11" s="521"/>
      <c r="AD11" s="522"/>
      <c r="AE11" s="85" t="s">
        <v>2384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2426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1118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 t="shared" ref="A16:A127" si="1">ROW()-13</f>
        <v>3</v>
      </c>
      <c r="B16" s="45" t="s">
        <v>2390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 t="shared" si="1"/>
        <v>4</v>
      </c>
      <c r="B17" s="45" t="s">
        <v>1592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REC_USER_CD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 t="shared" si="1"/>
        <v>5</v>
      </c>
      <c r="B18" s="48" t="s">
        <v>1593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REC_USER_DEPT_CD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2.6</v>
      </c>
    </row>
    <row r="19" spans="1:43">
      <c r="A19" s="47">
        <f t="shared" si="1"/>
        <v>6</v>
      </c>
      <c r="B19" s="48" t="s">
        <v>181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1440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52.2</v>
      </c>
    </row>
    <row r="20" spans="1:43" s="16" customFormat="1">
      <c r="A20" s="47">
        <f t="shared" si="1"/>
        <v>7</v>
      </c>
      <c r="B20" s="48" t="s">
        <v>1470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REC_TYPE_CD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2.6</v>
      </c>
    </row>
    <row r="21" spans="1:43">
      <c r="A21" s="47">
        <f t="shared" si="1"/>
        <v>8</v>
      </c>
      <c r="B21" s="48" t="s">
        <v>1469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PRC_TYPE_CD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5"/>
      <c r="Y21" s="46"/>
      <c r="Z21" s="57"/>
      <c r="AA21" s="58" t="s">
        <v>1756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4.2</v>
      </c>
    </row>
    <row r="22" spans="1:43">
      <c r="A22" s="47">
        <f t="shared" si="1"/>
        <v>9</v>
      </c>
      <c r="B22" s="48" t="s">
        <v>1468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SPECIAL_PAGE_CD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5"/>
      <c r="Y22" s="46"/>
      <c r="Z22" s="57"/>
      <c r="AA22" s="58" t="s">
        <v>1755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1903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PLAN_FOLD_NUM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 t="s">
        <v>1758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3</v>
      </c>
    </row>
    <row r="24" spans="1:43">
      <c r="A24" s="47">
        <f t="shared" si="1"/>
        <v>11</v>
      </c>
      <c r="B24" s="48" t="s">
        <v>1415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TMP_NOMBRE_FROM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7.4</v>
      </c>
    </row>
    <row r="25" spans="1:43">
      <c r="A25" s="47">
        <f t="shared" si="1"/>
        <v>12</v>
      </c>
      <c r="B25" s="48" t="s">
        <v>1416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TMP_NOMBRE_TO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7.4</v>
      </c>
    </row>
    <row r="26" spans="1:43">
      <c r="A26" s="47">
        <f t="shared" si="1"/>
        <v>13</v>
      </c>
      <c r="B26" s="48" t="s">
        <v>1839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REVISE_DIV_CD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2.6</v>
      </c>
    </row>
    <row r="27" spans="1:43">
      <c r="A27" s="47">
        <f t="shared" si="1"/>
        <v>14</v>
      </c>
      <c r="B27" s="48" t="s">
        <v>1409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PAGE_NUM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1471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GROUP_CD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 t="s">
        <v>1417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1219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PRESS_DIV_CD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4.2</v>
      </c>
    </row>
    <row r="30" spans="1:43">
      <c r="A30" s="47">
        <f t="shared" si="1"/>
        <v>17</v>
      </c>
      <c r="B30" s="48" t="s">
        <v>2656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56"/>
      <c r="W30" s="56"/>
      <c r="X30" s="48"/>
      <c r="Y30" s="46"/>
      <c r="Z30" s="57"/>
      <c r="AA30" s="58" t="s">
        <v>570</v>
      </c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13.8</v>
      </c>
    </row>
    <row r="31" spans="1:43">
      <c r="A31" s="47">
        <f t="shared" si="1"/>
        <v>18</v>
      </c>
      <c r="B31" s="48" t="s">
        <v>2657</v>
      </c>
      <c r="C31" s="49"/>
      <c r="D31" s="49"/>
      <c r="E31" s="49" t="s">
        <v>2658</v>
      </c>
      <c r="F31" s="49"/>
      <c r="G31" s="49"/>
      <c r="H31" s="49"/>
      <c r="I31" s="50"/>
      <c r="J31" s="45" t="str">
        <f>VLOOKUP(CONCATENATE(B31,C31,D31,E31,F31,G31,H31,I31),項目一覧!B:AN,10,FALSE)</f>
        <v>PHOTO_TRN_NUM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2657</v>
      </c>
      <c r="C32" s="49"/>
      <c r="D32" s="49"/>
      <c r="E32" s="49" t="s">
        <v>2659</v>
      </c>
      <c r="F32" s="49"/>
      <c r="G32" s="49"/>
      <c r="H32" s="49"/>
      <c r="I32" s="50"/>
      <c r="J32" s="45" t="str">
        <f>VLOOKUP(CONCATENATE(B32,C32,D32,E32,F32,G32,H32,I32),項目一覧!B:AN,10,FALSE)</f>
        <v>PHOTO_RFL_NUM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3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</v>
      </c>
    </row>
    <row r="33" spans="1:43">
      <c r="A33" s="47">
        <f t="shared" si="1"/>
        <v>20</v>
      </c>
      <c r="B33" s="48" t="s">
        <v>2657</v>
      </c>
      <c r="C33" s="49"/>
      <c r="D33" s="49"/>
      <c r="E33" s="49" t="s">
        <v>2660</v>
      </c>
      <c r="F33" s="49"/>
      <c r="G33" s="49"/>
      <c r="H33" s="49"/>
      <c r="I33" s="50"/>
      <c r="J33" s="45" t="str">
        <f>VLOOKUP(CONCATENATE(B33,C33,D33,E33,F33,G33,H33,I33),項目一覧!B:AN,10,FALSE)</f>
        <v>PHOTO_SPR_NUM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2657</v>
      </c>
      <c r="C34" s="49"/>
      <c r="D34" s="49"/>
      <c r="E34" s="49" t="s">
        <v>2675</v>
      </c>
      <c r="F34" s="49"/>
      <c r="G34" s="49"/>
      <c r="H34" s="49"/>
      <c r="I34" s="50"/>
      <c r="J34" s="45" t="str">
        <f>VLOOKUP(CONCATENATE(B34,C34,D34,E34,F34,G34,H34,I34),項目一覧!B:AN,10,FALSE)</f>
        <v>PHOTO_SPC_NUM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>
        <f>VLOOKUP(CONCATENATE(B34,C34,D34,E34,F34,G34,H34,I34),項目一覧!B:AN,21,FALSE)</f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</v>
      </c>
    </row>
    <row r="35" spans="1:43">
      <c r="A35" s="47">
        <f t="shared" si="1"/>
        <v>22</v>
      </c>
      <c r="B35" s="48" t="s">
        <v>2657</v>
      </c>
      <c r="C35" s="49"/>
      <c r="D35" s="49"/>
      <c r="E35" s="49" t="s">
        <v>321</v>
      </c>
      <c r="F35" s="49"/>
      <c r="G35" s="49"/>
      <c r="H35" s="49"/>
      <c r="I35" s="50"/>
      <c r="J35" s="45" t="str">
        <f>VLOOKUP(CONCATENATE(B35,C35,D35,E35,F35,G35,H35,I35),項目一覧!B:AN,10,FALSE)</f>
        <v>PHOTO_IMG_NUM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2657</v>
      </c>
      <c r="C36" s="49"/>
      <c r="D36" s="49"/>
      <c r="E36" s="49" t="s">
        <v>2676</v>
      </c>
      <c r="F36" s="49"/>
      <c r="G36" s="49"/>
      <c r="H36" s="49"/>
      <c r="I36" s="50"/>
      <c r="J36" s="45" t="str">
        <f>VLOOKUP(CONCATENATE(B36,C36,D36,E36,F36,G36,H36,I36),項目一覧!B:AN,10,FALSE)</f>
        <v>PHOTO_COLOR_NUM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2657</v>
      </c>
      <c r="C37" s="49"/>
      <c r="D37" s="49"/>
      <c r="E37" s="49" t="s">
        <v>2661</v>
      </c>
      <c r="F37" s="49"/>
      <c r="G37" s="49"/>
      <c r="H37" s="49"/>
      <c r="I37" s="50"/>
      <c r="J37" s="45" t="str">
        <f>VLOOKUP(CONCATENATE(B37,C37,D37,E37,F37,G37,H37,I37),項目一覧!B:AN,10,FALSE)</f>
        <v>PHOTO_OTHER_NUM1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2657</v>
      </c>
      <c r="C38" s="49"/>
      <c r="D38" s="49"/>
      <c r="E38" s="49" t="s">
        <v>2663</v>
      </c>
      <c r="F38" s="49"/>
      <c r="G38" s="49"/>
      <c r="H38" s="49"/>
      <c r="I38" s="50"/>
      <c r="J38" s="45" t="str">
        <f>VLOOKUP(CONCATENATE(B38,C38,D38,E38,F38,G38,H38,I38),項目一覧!B:AN,10,FALSE)</f>
        <v>PHOTO_OTHER1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52.2</v>
      </c>
    </row>
    <row r="39" spans="1:43">
      <c r="A39" s="47">
        <f t="shared" si="1"/>
        <v>26</v>
      </c>
      <c r="B39" s="48" t="s">
        <v>2657</v>
      </c>
      <c r="C39" s="49"/>
      <c r="D39" s="49"/>
      <c r="E39" s="49" t="s">
        <v>2662</v>
      </c>
      <c r="F39" s="49"/>
      <c r="G39" s="49"/>
      <c r="H39" s="49"/>
      <c r="I39" s="50"/>
      <c r="J39" s="45" t="str">
        <f>VLOOKUP(CONCATENATE(B39,C39,D39,E39,F39,G39,H39,I39),項目一覧!B:AN,10,FALSE)</f>
        <v>PHOTO_OTHER_NUM2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NUMBER</v>
      </c>
      <c r="R39" s="90"/>
      <c r="S39" s="132"/>
      <c r="T39" s="54"/>
      <c r="U39" s="55">
        <f>VLOOKUP(CONCATENATE(B39,C39,D39,E39,F39,G39,H39,I39),項目一覧!B:AN,21,FALSE)</f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</v>
      </c>
    </row>
    <row r="40" spans="1:43">
      <c r="A40" s="47">
        <f t="shared" si="1"/>
        <v>27</v>
      </c>
      <c r="B40" s="48" t="s">
        <v>2657</v>
      </c>
      <c r="C40" s="49"/>
      <c r="D40" s="49"/>
      <c r="E40" s="49" t="s">
        <v>2664</v>
      </c>
      <c r="F40" s="49"/>
      <c r="G40" s="49"/>
      <c r="H40" s="49"/>
      <c r="I40" s="50"/>
      <c r="J40" s="45" t="str">
        <f>VLOOKUP(CONCATENATE(B40,C40,D40,E40,F40,G40,H40,I40),項目一覧!B:AN,10,FALSE)</f>
        <v>PHOTO_OTHER2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64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52.2</v>
      </c>
    </row>
    <row r="41" spans="1:43">
      <c r="A41" s="47">
        <f t="shared" si="1"/>
        <v>28</v>
      </c>
      <c r="B41" s="48" t="s">
        <v>2665</v>
      </c>
      <c r="C41" s="49"/>
      <c r="D41" s="49"/>
      <c r="E41" s="49" t="s">
        <v>2666</v>
      </c>
      <c r="F41" s="49"/>
      <c r="G41" s="49"/>
      <c r="H41" s="49"/>
      <c r="I41" s="50"/>
      <c r="J41" s="45" t="str">
        <f>VLOOKUP(CONCATENATE(B41,C41,D41,E41,F41,G41,H41,I41),項目一覧!B:AN,10,FALSE)</f>
        <v>TEXT_HLAYOUT_NUM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3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4</v>
      </c>
    </row>
    <row r="42" spans="1:43">
      <c r="A42" s="47">
        <f t="shared" si="1"/>
        <v>29</v>
      </c>
      <c r="B42" s="48" t="s">
        <v>2665</v>
      </c>
      <c r="C42" s="49"/>
      <c r="D42" s="49"/>
      <c r="E42" s="49" t="s">
        <v>324</v>
      </c>
      <c r="F42" s="49"/>
      <c r="G42" s="49"/>
      <c r="H42" s="49"/>
      <c r="I42" s="50"/>
      <c r="J42" s="45" t="str">
        <f>VLOOKUP(CONCATENATE(B42,C42,D42,E42,F42,G42,H42,I42),項目一覧!B:AN,10,FALSE)</f>
        <v>TEXT_LAYOUT_NUM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NUMBER</v>
      </c>
      <c r="R42" s="90"/>
      <c r="S42" s="132"/>
      <c r="T42" s="54"/>
      <c r="U42" s="55">
        <f>VLOOKUP(CONCATENATE(B42,C42,D42,E42,F42,G42,H42,I42),項目一覧!B:AN,21,FALSE)</f>
        <v>3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4</v>
      </c>
    </row>
    <row r="43" spans="1:43">
      <c r="A43" s="47">
        <f t="shared" si="1"/>
        <v>30</v>
      </c>
      <c r="B43" s="48" t="s">
        <v>2665</v>
      </c>
      <c r="C43" s="49"/>
      <c r="D43" s="49"/>
      <c r="E43" s="49" t="s">
        <v>325</v>
      </c>
      <c r="F43" s="49"/>
      <c r="G43" s="49"/>
      <c r="H43" s="49"/>
      <c r="I43" s="50"/>
      <c r="J43" s="45" t="str">
        <f>VLOOKUP(CONCATENATE(B43,C43,D43,E43,F43,G43,H43,I43),項目一覧!B:AN,10,FALSE)</f>
        <v>TEXT_MNS_NUM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NUMBER</v>
      </c>
      <c r="R43" s="90"/>
      <c r="S43" s="132"/>
      <c r="T43" s="54"/>
      <c r="U43" s="55">
        <f>VLOOKUP(CONCATENATE(B43,C43,D43,E43,F43,G43,H43,I43),項目一覧!B:AN,21,FALSE)</f>
        <v>3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</v>
      </c>
    </row>
    <row r="44" spans="1:43">
      <c r="A44" s="47">
        <f t="shared" si="1"/>
        <v>31</v>
      </c>
      <c r="B44" s="48" t="s">
        <v>2665</v>
      </c>
      <c r="C44" s="49"/>
      <c r="D44" s="49"/>
      <c r="E44" s="49" t="s">
        <v>2661</v>
      </c>
      <c r="F44" s="49"/>
      <c r="G44" s="49"/>
      <c r="H44" s="49"/>
      <c r="I44" s="50"/>
      <c r="J44" s="45" t="str">
        <f>VLOOKUP(CONCATENATE(B44,C44,D44,E44,F44,G44,H44,I44),項目一覧!B:AN,10,FALSE)</f>
        <v>TEXT_OTHER_NUM1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NUMBER</v>
      </c>
      <c r="R44" s="90"/>
      <c r="S44" s="132"/>
      <c r="T44" s="54"/>
      <c r="U44" s="55">
        <f>VLOOKUP(CONCATENATE(B44,C44,D44,E44,F44,G44,H44,I44),項目一覧!B:AN,21,FALSE)</f>
        <v>3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4</v>
      </c>
    </row>
    <row r="45" spans="1:43">
      <c r="A45" s="47">
        <f t="shared" si="1"/>
        <v>32</v>
      </c>
      <c r="B45" s="48" t="s">
        <v>2665</v>
      </c>
      <c r="C45" s="49"/>
      <c r="D45" s="49"/>
      <c r="E45" s="49" t="s">
        <v>2663</v>
      </c>
      <c r="F45" s="49"/>
      <c r="G45" s="49"/>
      <c r="H45" s="49"/>
      <c r="I45" s="50"/>
      <c r="J45" s="45" t="str">
        <f>VLOOKUP(CONCATENATE(B45,C45,D45,E45,F45,G45,H45,I45),項目一覧!B:AN,10,FALSE)</f>
        <v>TEXT_OTHER1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64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52.2</v>
      </c>
    </row>
    <row r="46" spans="1:43">
      <c r="A46" s="47">
        <f t="shared" si="1"/>
        <v>33</v>
      </c>
      <c r="B46" s="48" t="s">
        <v>2665</v>
      </c>
      <c r="C46" s="49"/>
      <c r="D46" s="49"/>
      <c r="E46" s="49" t="s">
        <v>2662</v>
      </c>
      <c r="F46" s="49"/>
      <c r="G46" s="49"/>
      <c r="H46" s="49"/>
      <c r="I46" s="50"/>
      <c r="J46" s="45" t="str">
        <f>VLOOKUP(CONCATENATE(B46,C46,D46,E46,F46,G46,H46,I46),項目一覧!B:AN,10,FALSE)</f>
        <v>TEXT_OTHER_NUM2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3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4</v>
      </c>
    </row>
    <row r="47" spans="1:43">
      <c r="A47" s="47">
        <f t="shared" si="1"/>
        <v>34</v>
      </c>
      <c r="B47" s="48" t="s">
        <v>2665</v>
      </c>
      <c r="C47" s="49"/>
      <c r="D47" s="49"/>
      <c r="E47" s="49" t="s">
        <v>2664</v>
      </c>
      <c r="F47" s="49"/>
      <c r="G47" s="49"/>
      <c r="H47" s="49"/>
      <c r="I47" s="50"/>
      <c r="J47" s="45" t="str">
        <f>VLOOKUP(CONCATENATE(B47,C47,D47,E47,F47,G47,H47,I47),項目一覧!B:AN,10,FALSE)</f>
        <v>TEXT_OTHER2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64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52.2</v>
      </c>
    </row>
    <row r="48" spans="1:43">
      <c r="A48" s="47">
        <f t="shared" si="1"/>
        <v>35</v>
      </c>
      <c r="B48" s="48" t="s">
        <v>2667</v>
      </c>
      <c r="C48" s="49"/>
      <c r="D48" s="49"/>
      <c r="E48" s="49" t="s">
        <v>2668</v>
      </c>
      <c r="F48" s="49"/>
      <c r="G48" s="49"/>
      <c r="H48" s="49"/>
      <c r="I48" s="50"/>
      <c r="J48" s="45" t="str">
        <f>VLOOKUP(CONCATENATE(B48,C48,D48,E48,F48,G48,H48,I48),項目一覧!B:AN,10,FALSE)</f>
        <v>MEDIA_MO_NUM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3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</v>
      </c>
    </row>
    <row r="49" spans="1:43">
      <c r="A49" s="47">
        <f t="shared" si="1"/>
        <v>36</v>
      </c>
      <c r="B49" s="48" t="s">
        <v>2667</v>
      </c>
      <c r="C49" s="49"/>
      <c r="D49" s="49"/>
      <c r="E49" s="49" t="s">
        <v>2669</v>
      </c>
      <c r="F49" s="49"/>
      <c r="G49" s="49"/>
      <c r="H49" s="49"/>
      <c r="I49" s="50"/>
      <c r="J49" s="45" t="str">
        <f>VLOOKUP(CONCATENATE(B49,C49,D49,E49,F49,G49,H49,I49),項目一覧!B:AN,10,FALSE)</f>
        <v>MEDIA_CD_NUM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3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</v>
      </c>
    </row>
    <row r="50" spans="1:43">
      <c r="A50" s="47">
        <f t="shared" si="1"/>
        <v>37</v>
      </c>
      <c r="B50" s="48" t="s">
        <v>2667</v>
      </c>
      <c r="C50" s="49"/>
      <c r="D50" s="49"/>
      <c r="E50" s="49" t="s">
        <v>2670</v>
      </c>
      <c r="F50" s="49"/>
      <c r="G50" s="49"/>
      <c r="H50" s="49"/>
      <c r="I50" s="50"/>
      <c r="J50" s="45" t="str">
        <f>VLOOKUP(CONCATENATE(B50,C50,D50,E50,F50,G50,H50,I50),項目一覧!B:AN,10,FALSE)</f>
        <v>MEDIA_FD_NUM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3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</v>
      </c>
    </row>
    <row r="51" spans="1:43">
      <c r="A51" s="47">
        <f t="shared" si="1"/>
        <v>38</v>
      </c>
      <c r="B51" s="48" t="s">
        <v>2667</v>
      </c>
      <c r="C51" s="49"/>
      <c r="D51" s="49"/>
      <c r="E51" s="49" t="s">
        <v>2671</v>
      </c>
      <c r="F51" s="49"/>
      <c r="G51" s="49"/>
      <c r="H51" s="49"/>
      <c r="I51" s="50"/>
      <c r="J51" s="45" t="str">
        <f>VLOOKUP(CONCATENATE(B51,C51,D51,E51,F51,G51,H51,I51),項目一覧!B:AN,10,FALSE)</f>
        <v>MEDIA_OTHER_NUM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3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</v>
      </c>
    </row>
    <row r="52" spans="1:43">
      <c r="A52" s="47">
        <f t="shared" si="1"/>
        <v>39</v>
      </c>
      <c r="B52" s="48" t="s">
        <v>2667</v>
      </c>
      <c r="C52" s="49"/>
      <c r="D52" s="49"/>
      <c r="E52" s="49" t="s">
        <v>2672</v>
      </c>
      <c r="F52" s="49"/>
      <c r="G52" s="49"/>
      <c r="H52" s="49"/>
      <c r="I52" s="50"/>
      <c r="J52" s="45" t="str">
        <f>VLOOKUP(CONCATENATE(B52,C52,D52,E52,F52,G52,H52,I52),項目一覧!B:AN,10,FALSE)</f>
        <v>MEDIA_OTHER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64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52.2</v>
      </c>
    </row>
    <row r="53" spans="1:43">
      <c r="A53" s="47">
        <f t="shared" si="1"/>
        <v>40</v>
      </c>
      <c r="B53" s="48" t="s">
        <v>206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SPECIAL_COLOR1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30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25</v>
      </c>
    </row>
    <row r="54" spans="1:43">
      <c r="A54" s="47">
        <f t="shared" si="1"/>
        <v>41</v>
      </c>
      <c r="B54" s="48" t="s">
        <v>1400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SPECIAL_COLOR2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30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25</v>
      </c>
    </row>
    <row r="55" spans="1:43">
      <c r="A55" s="47">
        <f t="shared" si="1"/>
        <v>42</v>
      </c>
      <c r="B55" s="48" t="s">
        <v>1401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SPECIAL_COLOR3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30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25</v>
      </c>
    </row>
    <row r="56" spans="1:43">
      <c r="A56" s="47">
        <f t="shared" si="1"/>
        <v>43</v>
      </c>
      <c r="B56" s="48" t="s">
        <v>1583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PROOF_METHOD_CD1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1"/>
        <v>44</v>
      </c>
      <c r="B57" s="48" t="s">
        <v>1472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PROOF_NUM1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>
        <f>VLOOKUP(CONCATENATE(B57,C57,D57,E57,F57,G57,H57,I57),項目一覧!B:AN,21,FALSE)</f>
        <v>3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4</v>
      </c>
    </row>
    <row r="58" spans="1:43">
      <c r="A58" s="47">
        <f t="shared" si="1"/>
        <v>45</v>
      </c>
      <c r="B58" s="48" t="s">
        <v>1473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PROOF_DUE_DATE1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DATE</v>
      </c>
      <c r="R58" s="90"/>
      <c r="S58" s="132"/>
      <c r="T58" s="54"/>
      <c r="U58" s="55" t="str">
        <f>VLOOKUP(CONCATENATE(B58,C58,D58,E58,F58,G58,H58,I58),項目一覧!B:AN,21,FALSE)</f>
        <v xml:space="preserve"> 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8</v>
      </c>
    </row>
    <row r="59" spans="1:43">
      <c r="A59" s="47">
        <f t="shared" si="1"/>
        <v>46</v>
      </c>
      <c r="B59" s="48" t="s">
        <v>423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PROOF_PAPER1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100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81</v>
      </c>
    </row>
    <row r="60" spans="1:43">
      <c r="A60" s="47">
        <f t="shared" si="1"/>
        <v>47</v>
      </c>
      <c r="B60" s="48" t="s">
        <v>1584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PROOF_METHOD_CD2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4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4.2</v>
      </c>
    </row>
    <row r="61" spans="1:43">
      <c r="A61" s="47">
        <f t="shared" si="1"/>
        <v>48</v>
      </c>
      <c r="B61" s="48" t="s">
        <v>1474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PROOF_NUM2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3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</v>
      </c>
    </row>
    <row r="62" spans="1:43">
      <c r="A62" s="47">
        <f t="shared" si="1"/>
        <v>49</v>
      </c>
      <c r="B62" s="48" t="s">
        <v>309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PROOF_DUE_DATE2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DATE</v>
      </c>
      <c r="R62" s="90"/>
      <c r="S62" s="132"/>
      <c r="T62" s="54"/>
      <c r="U62" s="55" t="str">
        <f>VLOOKUP(CONCATENATE(B62,C62,D62,E62,F62,G62,H62,I62),項目一覧!B:AN,21,FALSE)</f>
        <v xml:space="preserve"> 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8</v>
      </c>
    </row>
    <row r="63" spans="1:43">
      <c r="A63" s="47">
        <f t="shared" si="1"/>
        <v>50</v>
      </c>
      <c r="B63" s="48" t="s">
        <v>424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PROOF_PAPER2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100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81</v>
      </c>
    </row>
    <row r="64" spans="1:43">
      <c r="A64" s="47">
        <f t="shared" si="1"/>
        <v>51</v>
      </c>
      <c r="B64" s="48" t="s">
        <v>1585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PROOF_METHOD_CD3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310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PROOF_NUM3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4"/>
      <c r="U65" s="55">
        <f>VLOOKUP(CONCATENATE(B65,C65,D65,E65,F65,G65,H65,I65),項目一覧!B:AN,21,FALSE)</f>
        <v>3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4</v>
      </c>
    </row>
    <row r="66" spans="1:43">
      <c r="A66" s="47">
        <f t="shared" si="1"/>
        <v>53</v>
      </c>
      <c r="B66" s="48" t="s">
        <v>311</v>
      </c>
      <c r="C66" s="49"/>
      <c r="D66" s="49"/>
      <c r="E66" s="49"/>
      <c r="F66" s="49"/>
      <c r="G66" s="49"/>
      <c r="H66" s="49"/>
      <c r="I66" s="50"/>
      <c r="J66" s="45" t="str">
        <f>VLOOKUP(CONCATENATE(B66,C66,D66,E66,F66,G66,H66,I66),項目一覧!B:AN,10,FALSE)</f>
        <v>PROOF_DUE_DATE3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DATE</v>
      </c>
      <c r="R66" s="90"/>
      <c r="S66" s="132"/>
      <c r="T66" s="54"/>
      <c r="U66" s="55" t="str">
        <f>VLOOKUP(CONCATENATE(B66,C66,D66,E66,F66,G66,H66,I66),項目一覧!B:AN,21,FALSE)</f>
        <v xml:space="preserve"> 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8</v>
      </c>
    </row>
    <row r="67" spans="1:43">
      <c r="A67" s="47">
        <f t="shared" si="1"/>
        <v>54</v>
      </c>
      <c r="B67" s="48" t="s">
        <v>425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PROOF_PAPER3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100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81</v>
      </c>
    </row>
    <row r="68" spans="1:43">
      <c r="A68" s="47">
        <f t="shared" si="1"/>
        <v>55</v>
      </c>
      <c r="B68" s="48" t="s">
        <v>104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DIVERT_REMARK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VARCHAR2</v>
      </c>
      <c r="R68" s="90"/>
      <c r="S68" s="132"/>
      <c r="T68" s="54"/>
      <c r="U68" s="55">
        <f>VLOOKUP(CONCATENATE(B68,C68,D68,E68,F68,G68,H68,I68),項目一覧!B:AN,21,FALSE)</f>
        <v>60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49</v>
      </c>
    </row>
    <row r="69" spans="1:43">
      <c r="A69" s="47">
        <f t="shared" si="1"/>
        <v>56</v>
      </c>
      <c r="B69" s="48" t="s">
        <v>1456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DETAIL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256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207.8</v>
      </c>
    </row>
    <row r="70" spans="1:43">
      <c r="A70" s="47">
        <f t="shared" si="1"/>
        <v>57</v>
      </c>
      <c r="B70" s="48" t="s">
        <v>327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WORK_OKNG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1</v>
      </c>
      <c r="V70" s="56"/>
      <c r="W70" s="56"/>
      <c r="X70" s="48"/>
      <c r="Y70" s="46"/>
      <c r="Z70" s="57"/>
      <c r="AA70" s="58" t="s">
        <v>320</v>
      </c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1.8</v>
      </c>
    </row>
    <row r="71" spans="1:43">
      <c r="A71" s="47">
        <f t="shared" si="1"/>
        <v>58</v>
      </c>
      <c r="B71" s="48" t="s">
        <v>328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WORK_NG_REASON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VARCHAR2</v>
      </c>
      <c r="R71" s="90"/>
      <c r="S71" s="132"/>
      <c r="T71" s="54"/>
      <c r="U71" s="55">
        <f>VLOOKUP(CONCATENATE(B71,C71,D71,E71,F71,G71,H71,I71),項目一覧!B:AN,21,FALSE)</f>
        <v>200</v>
      </c>
      <c r="V71" s="56"/>
      <c r="W71" s="56"/>
      <c r="X71" s="48"/>
      <c r="Y71" s="46"/>
      <c r="Z71" s="57"/>
      <c r="AA71" s="58" t="s">
        <v>320</v>
      </c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161</v>
      </c>
    </row>
    <row r="72" spans="1:43">
      <c r="A72" s="47">
        <f t="shared" si="1"/>
        <v>59</v>
      </c>
      <c r="B72" s="48" t="s">
        <v>2657</v>
      </c>
      <c r="C72" s="49"/>
      <c r="D72" s="49"/>
      <c r="E72" s="49" t="s">
        <v>2658</v>
      </c>
      <c r="F72" s="49"/>
      <c r="G72" s="49" t="s">
        <v>313</v>
      </c>
      <c r="H72" s="49"/>
      <c r="I72" s="50"/>
      <c r="J72" s="45" t="str">
        <f>VLOOKUP(CONCATENATE(B72,C72,D72,E72,F72,G72,H72,I72),項目一覧!B:AN,10,FALSE)</f>
        <v>PHOTO_TRN_CHK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1</v>
      </c>
      <c r="V72" s="56"/>
      <c r="W72" s="56"/>
      <c r="X72" s="48"/>
      <c r="Y72" s="46"/>
      <c r="Z72" s="57"/>
      <c r="AA72" s="58" t="s">
        <v>319</v>
      </c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1.8</v>
      </c>
    </row>
    <row r="73" spans="1:43">
      <c r="A73" s="47">
        <f t="shared" si="1"/>
        <v>60</v>
      </c>
      <c r="B73" s="48" t="s">
        <v>2657</v>
      </c>
      <c r="C73" s="49"/>
      <c r="D73" s="49"/>
      <c r="E73" s="49" t="s">
        <v>2659</v>
      </c>
      <c r="F73" s="49"/>
      <c r="G73" s="49" t="s">
        <v>313</v>
      </c>
      <c r="H73" s="49"/>
      <c r="I73" s="50"/>
      <c r="J73" s="45" t="str">
        <f>VLOOKUP(CONCATENATE(B73,C73,D73,E73,F73,G73,H73,I73),項目一覧!B:AN,10,FALSE)</f>
        <v>PHOTO_RFL_CHK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1</v>
      </c>
      <c r="V73" s="56"/>
      <c r="W73" s="56"/>
      <c r="X73" s="48"/>
      <c r="Y73" s="46"/>
      <c r="Z73" s="57"/>
      <c r="AA73" s="58" t="s">
        <v>319</v>
      </c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1.8</v>
      </c>
    </row>
    <row r="74" spans="1:43">
      <c r="A74" s="47">
        <f t="shared" si="1"/>
        <v>61</v>
      </c>
      <c r="B74" s="48" t="s">
        <v>2657</v>
      </c>
      <c r="C74" s="49"/>
      <c r="D74" s="49"/>
      <c r="E74" s="49" t="s">
        <v>2660</v>
      </c>
      <c r="F74" s="49"/>
      <c r="G74" s="49" t="s">
        <v>313</v>
      </c>
      <c r="H74" s="49"/>
      <c r="I74" s="50"/>
      <c r="J74" s="45" t="str">
        <f>VLOOKUP(CONCATENATE(B74,C74,D74,E74,F74,G74,H74,I74),項目一覧!B:AN,10,FALSE)</f>
        <v>PHOTO_SPR_CHK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VARCHAR2</v>
      </c>
      <c r="R74" s="90"/>
      <c r="S74" s="132"/>
      <c r="T74" s="54"/>
      <c r="U74" s="55">
        <f>VLOOKUP(CONCATENATE(B74,C74,D74,E74,F74,G74,H74,I74),項目一覧!B:AN,21,FALSE)</f>
        <v>1</v>
      </c>
      <c r="V74" s="56"/>
      <c r="W74" s="56"/>
      <c r="X74" s="48"/>
      <c r="Y74" s="46"/>
      <c r="Z74" s="57"/>
      <c r="AA74" s="58" t="s">
        <v>319</v>
      </c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3">
        <f t="shared" si="2"/>
        <v>1.8</v>
      </c>
    </row>
    <row r="75" spans="1:43">
      <c r="A75" s="47">
        <f t="shared" si="1"/>
        <v>62</v>
      </c>
      <c r="B75" s="48" t="s">
        <v>2657</v>
      </c>
      <c r="C75" s="49"/>
      <c r="D75" s="49"/>
      <c r="E75" s="49" t="s">
        <v>2675</v>
      </c>
      <c r="F75" s="49"/>
      <c r="G75" s="49" t="s">
        <v>313</v>
      </c>
      <c r="H75" s="49"/>
      <c r="I75" s="50"/>
      <c r="J75" s="45" t="str">
        <f>VLOOKUP(CONCATENATE(B75,C75,D75,E75,F75,G75,H75,I75),項目一覧!B:AN,10,FALSE)</f>
        <v>PHOTO_SPC_CHK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VARCHAR2</v>
      </c>
      <c r="R75" s="90"/>
      <c r="S75" s="132"/>
      <c r="T75" s="54"/>
      <c r="U75" s="55">
        <f>VLOOKUP(CONCATENATE(B75,C75,D75,E75,F75,G75,H75,I75),項目一覧!B:AN,21,FALSE)</f>
        <v>1</v>
      </c>
      <c r="V75" s="56"/>
      <c r="W75" s="56"/>
      <c r="X75" s="48"/>
      <c r="Y75" s="46"/>
      <c r="Z75" s="57"/>
      <c r="AA75" s="58" t="s">
        <v>319</v>
      </c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3">
        <f t="shared" si="2"/>
        <v>1.8</v>
      </c>
    </row>
    <row r="76" spans="1:43">
      <c r="A76" s="47">
        <f t="shared" si="1"/>
        <v>63</v>
      </c>
      <c r="B76" s="48" t="s">
        <v>2657</v>
      </c>
      <c r="C76" s="49"/>
      <c r="D76" s="49"/>
      <c r="E76" s="49" t="s">
        <v>322</v>
      </c>
      <c r="F76" s="49"/>
      <c r="G76" s="49" t="s">
        <v>313</v>
      </c>
      <c r="H76" s="49"/>
      <c r="I76" s="50"/>
      <c r="J76" s="45" t="str">
        <f>VLOOKUP(CONCATENATE(B76,C76,D76,E76,F76,G76,H76,I76),項目一覧!B:AN,10,FALSE)</f>
        <v>PHOTO_IMG_CHK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VARCHAR2</v>
      </c>
      <c r="R76" s="90"/>
      <c r="S76" s="132"/>
      <c r="T76" s="54"/>
      <c r="U76" s="55">
        <f>VLOOKUP(CONCATENATE(B76,C76,D76,E76,F76,G76,H76,I76),項目一覧!B:AN,21,FALSE)</f>
        <v>1</v>
      </c>
      <c r="V76" s="56"/>
      <c r="W76" s="56"/>
      <c r="X76" s="48"/>
      <c r="Y76" s="46"/>
      <c r="Z76" s="57"/>
      <c r="AA76" s="58" t="s">
        <v>319</v>
      </c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3">
        <f t="shared" si="2"/>
        <v>1.8</v>
      </c>
    </row>
    <row r="77" spans="1:43">
      <c r="A77" s="47">
        <f t="shared" si="1"/>
        <v>64</v>
      </c>
      <c r="B77" s="48" t="s">
        <v>2657</v>
      </c>
      <c r="C77" s="49"/>
      <c r="D77" s="49"/>
      <c r="E77" s="49" t="s">
        <v>2676</v>
      </c>
      <c r="F77" s="49"/>
      <c r="G77" s="49" t="s">
        <v>313</v>
      </c>
      <c r="H77" s="49"/>
      <c r="I77" s="50"/>
      <c r="J77" s="45" t="str">
        <f>VLOOKUP(CONCATENATE(B77,C77,D77,E77,F77,G77,H77,I77),項目一覧!B:AN,10,FALSE)</f>
        <v>PHOTO_COLOR_CHK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VARCHAR2</v>
      </c>
      <c r="R77" s="90"/>
      <c r="S77" s="132"/>
      <c r="T77" s="54"/>
      <c r="U77" s="55">
        <f>VLOOKUP(CONCATENATE(B77,C77,D77,E77,F77,G77,H77,I77),項目一覧!B:AN,21,FALSE)</f>
        <v>1</v>
      </c>
      <c r="V77" s="56"/>
      <c r="W77" s="56"/>
      <c r="X77" s="48"/>
      <c r="Y77" s="46"/>
      <c r="Z77" s="57"/>
      <c r="AA77" s="58" t="s">
        <v>319</v>
      </c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3">
        <f t="shared" si="2"/>
        <v>1.8</v>
      </c>
    </row>
    <row r="78" spans="1:43">
      <c r="A78" s="47">
        <f t="shared" si="1"/>
        <v>65</v>
      </c>
      <c r="B78" s="48" t="s">
        <v>2657</v>
      </c>
      <c r="C78" s="49"/>
      <c r="D78" s="49"/>
      <c r="E78" s="49" t="s">
        <v>2661</v>
      </c>
      <c r="F78" s="49"/>
      <c r="G78" s="49" t="s">
        <v>313</v>
      </c>
      <c r="H78" s="49"/>
      <c r="I78" s="50"/>
      <c r="J78" s="45" t="str">
        <f>VLOOKUP(CONCATENATE(B78,C78,D78,E78,F78,G78,H78,I78),項目一覧!B:AN,10,FALSE)</f>
        <v>PHOTO_OTHER_CHK1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VARCHAR2</v>
      </c>
      <c r="R78" s="90"/>
      <c r="S78" s="132"/>
      <c r="T78" s="54"/>
      <c r="U78" s="55">
        <f>VLOOKUP(CONCATENATE(B78,C78,D78,E78,F78,G78,H78,I78),項目一覧!B:AN,21,FALSE)</f>
        <v>1</v>
      </c>
      <c r="V78" s="56"/>
      <c r="W78" s="56"/>
      <c r="X78" s="48"/>
      <c r="Y78" s="46"/>
      <c r="Z78" s="57"/>
      <c r="AA78" s="58" t="s">
        <v>319</v>
      </c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1.8</v>
      </c>
    </row>
    <row r="79" spans="1:43">
      <c r="A79" s="47">
        <f t="shared" si="1"/>
        <v>66</v>
      </c>
      <c r="B79" s="48" t="s">
        <v>2657</v>
      </c>
      <c r="C79" s="49"/>
      <c r="D79" s="49"/>
      <c r="E79" s="49" t="s">
        <v>2662</v>
      </c>
      <c r="F79" s="49"/>
      <c r="G79" s="49" t="s">
        <v>313</v>
      </c>
      <c r="H79" s="49"/>
      <c r="I79" s="50"/>
      <c r="J79" s="45" t="str">
        <f>VLOOKUP(CONCATENATE(B79,C79,D79,E79,F79,G79,H79,I79),項目一覧!B:AN,10,FALSE)</f>
        <v>PHOTO_OTHER_CHK2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1</v>
      </c>
      <c r="V79" s="56"/>
      <c r="W79" s="56"/>
      <c r="X79" s="48"/>
      <c r="Y79" s="46"/>
      <c r="Z79" s="57"/>
      <c r="AA79" s="58" t="s">
        <v>319</v>
      </c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1.8</v>
      </c>
    </row>
    <row r="80" spans="1:43">
      <c r="A80" s="47">
        <f t="shared" si="1"/>
        <v>67</v>
      </c>
      <c r="B80" s="48" t="s">
        <v>2665</v>
      </c>
      <c r="C80" s="49"/>
      <c r="D80" s="49"/>
      <c r="E80" s="49" t="s">
        <v>2666</v>
      </c>
      <c r="F80" s="49"/>
      <c r="G80" s="49" t="s">
        <v>313</v>
      </c>
      <c r="H80" s="49"/>
      <c r="I80" s="50"/>
      <c r="J80" s="45" t="str">
        <f>VLOOKUP(CONCATENATE(B80,C80,D80,E80,F80,G80,H80,I80),項目一覧!B:AN,10,FALSE)</f>
        <v>TEXT_HLAYOUT_CHK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1</v>
      </c>
      <c r="V80" s="56"/>
      <c r="W80" s="56"/>
      <c r="X80" s="48"/>
      <c r="Y80" s="46"/>
      <c r="Z80" s="57"/>
      <c r="AA80" s="58" t="s">
        <v>319</v>
      </c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1.8</v>
      </c>
    </row>
    <row r="81" spans="1:43">
      <c r="A81" s="47">
        <f t="shared" si="1"/>
        <v>68</v>
      </c>
      <c r="B81" s="48" t="s">
        <v>2665</v>
      </c>
      <c r="C81" s="49"/>
      <c r="D81" s="49"/>
      <c r="E81" s="49" t="s">
        <v>324</v>
      </c>
      <c r="F81" s="49"/>
      <c r="G81" s="49" t="s">
        <v>313</v>
      </c>
      <c r="H81" s="49"/>
      <c r="I81" s="50"/>
      <c r="J81" s="45" t="str">
        <f>VLOOKUP(CONCATENATE(B81,C81,D81,E81,F81,G81,H81,I81),項目一覧!B:AN,10,FALSE)</f>
        <v>TEXT_LAYOUT_CHK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1</v>
      </c>
      <c r="V81" s="56"/>
      <c r="W81" s="56"/>
      <c r="X81" s="48"/>
      <c r="Y81" s="46"/>
      <c r="Z81" s="57"/>
      <c r="AA81" s="58" t="s">
        <v>319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1.8</v>
      </c>
    </row>
    <row r="82" spans="1:43">
      <c r="A82" s="47">
        <f t="shared" si="1"/>
        <v>69</v>
      </c>
      <c r="B82" s="48" t="s">
        <v>2665</v>
      </c>
      <c r="C82" s="49"/>
      <c r="D82" s="49"/>
      <c r="E82" s="49" t="s">
        <v>325</v>
      </c>
      <c r="F82" s="49"/>
      <c r="G82" s="49" t="s">
        <v>313</v>
      </c>
      <c r="H82" s="49"/>
      <c r="I82" s="50"/>
      <c r="J82" s="45" t="str">
        <f>VLOOKUP(CONCATENATE(B82,C82,D82,E82,F82,G82,H82,I82),項目一覧!B:AN,10,FALSE)</f>
        <v>TEXT_MNS_CHK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1</v>
      </c>
      <c r="V82" s="56"/>
      <c r="W82" s="56"/>
      <c r="X82" s="48"/>
      <c r="Y82" s="46"/>
      <c r="Z82" s="57"/>
      <c r="AA82" s="58" t="s">
        <v>319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1.8</v>
      </c>
    </row>
    <row r="83" spans="1:43">
      <c r="A83" s="47">
        <f t="shared" si="1"/>
        <v>70</v>
      </c>
      <c r="B83" s="48" t="s">
        <v>2665</v>
      </c>
      <c r="C83" s="49"/>
      <c r="D83" s="49"/>
      <c r="E83" s="49" t="s">
        <v>2661</v>
      </c>
      <c r="F83" s="49"/>
      <c r="G83" s="49" t="s">
        <v>313</v>
      </c>
      <c r="H83" s="49"/>
      <c r="I83" s="50"/>
      <c r="J83" s="45" t="str">
        <f>VLOOKUP(CONCATENATE(B83,C83,D83,E83,F83,G83,H83,I83),項目一覧!B:AN,10,FALSE)</f>
        <v>TEXT_OTHER_CHK1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VARCHAR2</v>
      </c>
      <c r="R83" s="90"/>
      <c r="S83" s="132"/>
      <c r="T83" s="54"/>
      <c r="U83" s="55">
        <f>VLOOKUP(CONCATENATE(B83,C83,D83,E83,F83,G83,H83,I83),項目一覧!B:AN,21,FALSE)</f>
        <v>1</v>
      </c>
      <c r="V83" s="56"/>
      <c r="W83" s="56"/>
      <c r="X83" s="48"/>
      <c r="Y83" s="46"/>
      <c r="Z83" s="57"/>
      <c r="AA83" s="58" t="s">
        <v>319</v>
      </c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1.8</v>
      </c>
    </row>
    <row r="84" spans="1:43">
      <c r="A84" s="47">
        <f t="shared" si="1"/>
        <v>71</v>
      </c>
      <c r="B84" s="48" t="s">
        <v>2665</v>
      </c>
      <c r="C84" s="49"/>
      <c r="D84" s="49"/>
      <c r="E84" s="49" t="s">
        <v>2662</v>
      </c>
      <c r="F84" s="49"/>
      <c r="G84" s="49" t="s">
        <v>313</v>
      </c>
      <c r="H84" s="49"/>
      <c r="I84" s="50"/>
      <c r="J84" s="45" t="str">
        <f>VLOOKUP(CONCATENATE(B84,C84,D84,E84,F84,G84,H84,I84),項目一覧!B:AN,10,FALSE)</f>
        <v>TEXT_OTHER_CHK2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VARCHAR2</v>
      </c>
      <c r="R84" s="90"/>
      <c r="S84" s="132"/>
      <c r="T84" s="54"/>
      <c r="U84" s="55">
        <f>VLOOKUP(CONCATENATE(B84,C84,D84,E84,F84,G84,H84,I84),項目一覧!B:AN,21,FALSE)</f>
        <v>1</v>
      </c>
      <c r="V84" s="56"/>
      <c r="W84" s="56"/>
      <c r="X84" s="48"/>
      <c r="Y84" s="46"/>
      <c r="Z84" s="57"/>
      <c r="AA84" s="58" t="s">
        <v>319</v>
      </c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1.8</v>
      </c>
    </row>
    <row r="85" spans="1:43">
      <c r="A85" s="47">
        <f t="shared" si="1"/>
        <v>72</v>
      </c>
      <c r="B85" s="48" t="s">
        <v>2667</v>
      </c>
      <c r="C85" s="49"/>
      <c r="D85" s="49"/>
      <c r="E85" s="49" t="s">
        <v>2668</v>
      </c>
      <c r="F85" s="49"/>
      <c r="G85" s="49" t="s">
        <v>313</v>
      </c>
      <c r="H85" s="49"/>
      <c r="I85" s="50"/>
      <c r="J85" s="45" t="str">
        <f>VLOOKUP(CONCATENATE(B85,C85,D85,E85,F85,G85,H85,I85),項目一覧!B:AN,10,FALSE)</f>
        <v>MEDIA_MO_CHK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1</v>
      </c>
      <c r="V85" s="56"/>
      <c r="W85" s="56"/>
      <c r="X85" s="48"/>
      <c r="Y85" s="46"/>
      <c r="Z85" s="57"/>
      <c r="AA85" s="58" t="s">
        <v>319</v>
      </c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1.8</v>
      </c>
    </row>
    <row r="86" spans="1:43">
      <c r="A86" s="47">
        <f t="shared" si="1"/>
        <v>73</v>
      </c>
      <c r="B86" s="48" t="s">
        <v>2667</v>
      </c>
      <c r="C86" s="49"/>
      <c r="D86" s="49"/>
      <c r="E86" s="49" t="s">
        <v>2669</v>
      </c>
      <c r="F86" s="49"/>
      <c r="G86" s="49" t="s">
        <v>313</v>
      </c>
      <c r="H86" s="49"/>
      <c r="I86" s="50"/>
      <c r="J86" s="45" t="str">
        <f>VLOOKUP(CONCATENATE(B86,C86,D86,E86,F86,G86,H86,I86),項目一覧!B:AN,10,FALSE)</f>
        <v>MEDIA_CD_CHK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1</v>
      </c>
      <c r="V86" s="56"/>
      <c r="W86" s="56"/>
      <c r="X86" s="48"/>
      <c r="Y86" s="46"/>
      <c r="Z86" s="57"/>
      <c r="AA86" s="58" t="s">
        <v>319</v>
      </c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1.8</v>
      </c>
    </row>
    <row r="87" spans="1:43">
      <c r="A87" s="47">
        <f t="shared" si="1"/>
        <v>74</v>
      </c>
      <c r="B87" s="48" t="s">
        <v>2667</v>
      </c>
      <c r="C87" s="49"/>
      <c r="D87" s="49"/>
      <c r="E87" s="49" t="s">
        <v>2670</v>
      </c>
      <c r="F87" s="49"/>
      <c r="G87" s="49" t="s">
        <v>313</v>
      </c>
      <c r="H87" s="49"/>
      <c r="I87" s="50"/>
      <c r="J87" s="45" t="str">
        <f>VLOOKUP(CONCATENATE(B87,C87,D87,E87,F87,G87,H87,I87),項目一覧!B:AN,10,FALSE)</f>
        <v>MEDIA_FD_CHK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VARCHAR2</v>
      </c>
      <c r="R87" s="90"/>
      <c r="S87" s="132"/>
      <c r="T87" s="54"/>
      <c r="U87" s="55">
        <f>VLOOKUP(CONCATENATE(B87,C87,D87,E87,F87,G87,H87,I87),項目一覧!B:AN,21,FALSE)</f>
        <v>1</v>
      </c>
      <c r="V87" s="56"/>
      <c r="W87" s="56"/>
      <c r="X87" s="48"/>
      <c r="Y87" s="46"/>
      <c r="Z87" s="57"/>
      <c r="AA87" s="58" t="s">
        <v>319</v>
      </c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1.8</v>
      </c>
    </row>
    <row r="88" spans="1:43">
      <c r="A88" s="47">
        <f t="shared" si="1"/>
        <v>75</v>
      </c>
      <c r="B88" s="48" t="s">
        <v>2667</v>
      </c>
      <c r="C88" s="49"/>
      <c r="D88" s="49"/>
      <c r="E88" s="49" t="s">
        <v>2671</v>
      </c>
      <c r="F88" s="49"/>
      <c r="G88" s="49" t="s">
        <v>313</v>
      </c>
      <c r="H88" s="49"/>
      <c r="I88" s="50"/>
      <c r="J88" s="45" t="str">
        <f>VLOOKUP(CONCATENATE(B88,C88,D88,E88,F88,G88,H88,I88),項目一覧!B:AN,10,FALSE)</f>
        <v>MEDIA_OTHER_CHK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1</v>
      </c>
      <c r="V88" s="56"/>
      <c r="W88" s="56"/>
      <c r="X88" s="48"/>
      <c r="Y88" s="46"/>
      <c r="Z88" s="57"/>
      <c r="AA88" s="58" t="s">
        <v>319</v>
      </c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1.8</v>
      </c>
    </row>
    <row r="89" spans="1:43">
      <c r="A89" s="47">
        <f t="shared" si="1"/>
        <v>76</v>
      </c>
      <c r="B89" s="48" t="s">
        <v>314</v>
      </c>
      <c r="C89" s="49"/>
      <c r="D89" s="49"/>
      <c r="E89" s="49"/>
      <c r="F89" s="49"/>
      <c r="G89" s="49" t="s">
        <v>313</v>
      </c>
      <c r="H89" s="49"/>
      <c r="I89" s="50"/>
      <c r="J89" s="45" t="str">
        <f>VLOOKUP(CONCATENATE(B89,C89,D89,E89,F89,G89,H89,I89),項目一覧!B:AN,10,FALSE)</f>
        <v>PROOF_CHK1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1</v>
      </c>
      <c r="V89" s="56"/>
      <c r="W89" s="56"/>
      <c r="X89" s="48"/>
      <c r="Y89" s="46"/>
      <c r="Z89" s="57"/>
      <c r="AA89" s="58" t="s">
        <v>319</v>
      </c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1.8</v>
      </c>
    </row>
    <row r="90" spans="1:43">
      <c r="A90" s="47">
        <f t="shared" si="1"/>
        <v>77</v>
      </c>
      <c r="B90" s="48" t="s">
        <v>315</v>
      </c>
      <c r="C90" s="49"/>
      <c r="D90" s="49"/>
      <c r="E90" s="49"/>
      <c r="F90" s="49"/>
      <c r="G90" s="49" t="s">
        <v>313</v>
      </c>
      <c r="H90" s="49"/>
      <c r="I90" s="50"/>
      <c r="J90" s="45" t="str">
        <f>VLOOKUP(CONCATENATE(B90,C90,D90,E90,F90,G90,H90,I90),項目一覧!B:AN,10,FALSE)</f>
        <v>PROOF_CHK2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VARCHAR2</v>
      </c>
      <c r="R90" s="90"/>
      <c r="S90" s="132"/>
      <c r="T90" s="54"/>
      <c r="U90" s="55">
        <f>VLOOKUP(CONCATENATE(B90,C90,D90,E90,F90,G90,H90,I90),項目一覧!B:AN,21,FALSE)</f>
        <v>1</v>
      </c>
      <c r="V90" s="56"/>
      <c r="W90" s="56"/>
      <c r="X90" s="48"/>
      <c r="Y90" s="46"/>
      <c r="Z90" s="57"/>
      <c r="AA90" s="58" t="s">
        <v>319</v>
      </c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1.8</v>
      </c>
    </row>
    <row r="91" spans="1:43">
      <c r="A91" s="47">
        <f t="shared" si="1"/>
        <v>78</v>
      </c>
      <c r="B91" s="48" t="s">
        <v>316</v>
      </c>
      <c r="C91" s="49"/>
      <c r="D91" s="49"/>
      <c r="E91" s="49"/>
      <c r="F91" s="49"/>
      <c r="G91" s="49" t="s">
        <v>313</v>
      </c>
      <c r="H91" s="49"/>
      <c r="I91" s="50"/>
      <c r="J91" s="45" t="str">
        <f>VLOOKUP(CONCATENATE(B91,C91,D91,E91,F91,G91,H91,I91),項目一覧!B:AN,10,FALSE)</f>
        <v>PROOF_CHK3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1</v>
      </c>
      <c r="V91" s="56"/>
      <c r="W91" s="56"/>
      <c r="X91" s="48"/>
      <c r="Y91" s="46"/>
      <c r="Z91" s="57"/>
      <c r="AA91" s="58" t="s">
        <v>319</v>
      </c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1.8</v>
      </c>
    </row>
    <row r="92" spans="1:43">
      <c r="A92" s="47">
        <f t="shared" si="1"/>
        <v>79</v>
      </c>
      <c r="B92" s="48" t="s">
        <v>2657</v>
      </c>
      <c r="C92" s="49"/>
      <c r="D92" s="49"/>
      <c r="E92" s="49" t="s">
        <v>2658</v>
      </c>
      <c r="F92" s="49"/>
      <c r="G92" s="49" t="s">
        <v>317</v>
      </c>
      <c r="H92" s="49"/>
      <c r="I92" s="50"/>
      <c r="J92" s="45" t="str">
        <f>VLOOKUP(CONCATENATE(B92,C92,D92,E92,F92,G92,H92,I92),項目一覧!B:AN,10,FALSE)</f>
        <v>PHOTO_TRN_CHK_DATE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DATE</v>
      </c>
      <c r="R92" s="90"/>
      <c r="S92" s="132"/>
      <c r="T92" s="54"/>
      <c r="U92" s="55" t="str">
        <f>VLOOKUP(CONCATENATE(B92,C92,D92,E92,F92,G92,H92,I92),項目一覧!B:AN,21,FALSE)</f>
        <v xml:space="preserve"> </v>
      </c>
      <c r="V92" s="56"/>
      <c r="W92" s="56"/>
      <c r="X92" s="48"/>
      <c r="Y92" s="46"/>
      <c r="Z92" s="57"/>
      <c r="AA92" s="58" t="s">
        <v>318</v>
      </c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8</v>
      </c>
    </row>
    <row r="93" spans="1:43">
      <c r="A93" s="47">
        <f t="shared" si="1"/>
        <v>80</v>
      </c>
      <c r="B93" s="48" t="s">
        <v>2657</v>
      </c>
      <c r="C93" s="49"/>
      <c r="D93" s="49"/>
      <c r="E93" s="49" t="s">
        <v>2659</v>
      </c>
      <c r="F93" s="49"/>
      <c r="G93" s="49" t="s">
        <v>317</v>
      </c>
      <c r="H93" s="49"/>
      <c r="I93" s="50"/>
      <c r="J93" s="45" t="str">
        <f>VLOOKUP(CONCATENATE(B93,C93,D93,E93,F93,G93,H93,I93),項目一覧!B:AN,10,FALSE)</f>
        <v>PHOTO_RFL_CHK_DATE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 t="s">
        <v>318</v>
      </c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1"/>
        <v>81</v>
      </c>
      <c r="B94" s="48" t="s">
        <v>2657</v>
      </c>
      <c r="C94" s="49"/>
      <c r="D94" s="49"/>
      <c r="E94" s="49" t="s">
        <v>2660</v>
      </c>
      <c r="F94" s="49"/>
      <c r="G94" s="49" t="s">
        <v>317</v>
      </c>
      <c r="H94" s="49"/>
      <c r="I94" s="50"/>
      <c r="J94" s="45" t="str">
        <f>VLOOKUP(CONCATENATE(B94,C94,D94,E94,F94,G94,H94,I94),項目一覧!B:AN,10,FALSE)</f>
        <v>PHOTO_SPR_CHK_DATE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DATE</v>
      </c>
      <c r="R94" s="90"/>
      <c r="S94" s="132"/>
      <c r="T94" s="54"/>
      <c r="U94" s="55" t="str">
        <f>VLOOKUP(CONCATENATE(B94,C94,D94,E94,F94,G94,H94,I94),項目一覧!B:AN,21,FALSE)</f>
        <v xml:space="preserve"> </v>
      </c>
      <c r="V94" s="56"/>
      <c r="W94" s="56"/>
      <c r="X94" s="48"/>
      <c r="Y94" s="46"/>
      <c r="Z94" s="57"/>
      <c r="AA94" s="58" t="s">
        <v>318</v>
      </c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8</v>
      </c>
    </row>
    <row r="95" spans="1:43">
      <c r="A95" s="47">
        <f t="shared" si="1"/>
        <v>82</v>
      </c>
      <c r="B95" s="48" t="s">
        <v>2657</v>
      </c>
      <c r="C95" s="49"/>
      <c r="D95" s="49"/>
      <c r="E95" s="49" t="s">
        <v>2675</v>
      </c>
      <c r="F95" s="49"/>
      <c r="G95" s="49" t="s">
        <v>317</v>
      </c>
      <c r="H95" s="49"/>
      <c r="I95" s="50"/>
      <c r="J95" s="45" t="str">
        <f>VLOOKUP(CONCATENATE(B95,C95,D95,E95,F95,G95,H95,I95),項目一覧!B:AN,10,FALSE)</f>
        <v>PHOTO_SPC_CHK_DATE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DATE</v>
      </c>
      <c r="R95" s="90"/>
      <c r="S95" s="132"/>
      <c r="T95" s="54"/>
      <c r="U95" s="55" t="str">
        <f>VLOOKUP(CONCATENATE(B95,C95,D95,E95,F95,G95,H95,I95),項目一覧!B:AN,21,FALSE)</f>
        <v xml:space="preserve"> </v>
      </c>
      <c r="V95" s="56"/>
      <c r="W95" s="56"/>
      <c r="X95" s="48"/>
      <c r="Y95" s="46"/>
      <c r="Z95" s="57"/>
      <c r="AA95" s="58" t="s">
        <v>318</v>
      </c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8</v>
      </c>
    </row>
    <row r="96" spans="1:43">
      <c r="A96" s="47">
        <f t="shared" si="1"/>
        <v>83</v>
      </c>
      <c r="B96" s="48" t="s">
        <v>2657</v>
      </c>
      <c r="C96" s="49"/>
      <c r="D96" s="49"/>
      <c r="E96" s="49" t="s">
        <v>322</v>
      </c>
      <c r="F96" s="49"/>
      <c r="G96" s="49" t="s">
        <v>317</v>
      </c>
      <c r="H96" s="49"/>
      <c r="I96" s="50"/>
      <c r="J96" s="45" t="str">
        <f>VLOOKUP(CONCATENATE(B96,C96,D96,E96,F96,G96,H96,I96),項目一覧!B:AN,10,FALSE)</f>
        <v>PHOTO_IMG_CHK_DATE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DATE</v>
      </c>
      <c r="R96" s="90"/>
      <c r="S96" s="132"/>
      <c r="T96" s="54"/>
      <c r="U96" s="55" t="str">
        <f>VLOOKUP(CONCATENATE(B96,C96,D96,E96,F96,G96,H96,I96),項目一覧!B:AN,21,FALSE)</f>
        <v xml:space="preserve"> </v>
      </c>
      <c r="V96" s="56"/>
      <c r="W96" s="56"/>
      <c r="X96" s="48"/>
      <c r="Y96" s="46"/>
      <c r="Z96" s="57"/>
      <c r="AA96" s="58" t="s">
        <v>318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8</v>
      </c>
    </row>
    <row r="97" spans="1:43">
      <c r="A97" s="47">
        <f t="shared" si="1"/>
        <v>84</v>
      </c>
      <c r="B97" s="48" t="s">
        <v>2657</v>
      </c>
      <c r="C97" s="49"/>
      <c r="D97" s="49"/>
      <c r="E97" s="49" t="s">
        <v>2676</v>
      </c>
      <c r="F97" s="49"/>
      <c r="G97" s="49" t="s">
        <v>317</v>
      </c>
      <c r="H97" s="49"/>
      <c r="I97" s="50"/>
      <c r="J97" s="45" t="str">
        <f>VLOOKUP(CONCATENATE(B97,C97,D97,E97,F97,G97,H97,I97),項目一覧!B:AN,10,FALSE)</f>
        <v>PHOTO_COLOR_CHK_DATE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 t="s">
        <v>318</v>
      </c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1"/>
        <v>85</v>
      </c>
      <c r="B98" s="48" t="s">
        <v>2657</v>
      </c>
      <c r="C98" s="49"/>
      <c r="D98" s="49"/>
      <c r="E98" s="49" t="s">
        <v>2661</v>
      </c>
      <c r="F98" s="49"/>
      <c r="G98" s="49" t="s">
        <v>317</v>
      </c>
      <c r="H98" s="49"/>
      <c r="I98" s="50"/>
      <c r="J98" s="45" t="str">
        <f>VLOOKUP(CONCATENATE(B98,C98,D98,E98,F98,G98,H98,I98),項目一覧!B:AN,10,FALSE)</f>
        <v>PHOTO_OTHER_CHK_DATE1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DATE</v>
      </c>
      <c r="R98" s="90"/>
      <c r="S98" s="132"/>
      <c r="T98" s="54"/>
      <c r="U98" s="55" t="str">
        <f>VLOOKUP(CONCATENATE(B98,C98,D98,E98,F98,G98,H98,I98),項目一覧!B:AN,21,FALSE)</f>
        <v xml:space="preserve"> </v>
      </c>
      <c r="V98" s="56"/>
      <c r="W98" s="56"/>
      <c r="X98" s="48"/>
      <c r="Y98" s="46"/>
      <c r="Z98" s="57"/>
      <c r="AA98" s="58" t="s">
        <v>318</v>
      </c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8</v>
      </c>
    </row>
    <row r="99" spans="1:43">
      <c r="A99" s="47">
        <f t="shared" si="1"/>
        <v>86</v>
      </c>
      <c r="B99" s="48" t="s">
        <v>2657</v>
      </c>
      <c r="C99" s="49"/>
      <c r="D99" s="49"/>
      <c r="E99" s="49" t="s">
        <v>2662</v>
      </c>
      <c r="F99" s="49"/>
      <c r="G99" s="49" t="s">
        <v>317</v>
      </c>
      <c r="H99" s="49"/>
      <c r="I99" s="50"/>
      <c r="J99" s="45" t="str">
        <f>VLOOKUP(CONCATENATE(B99,C99,D99,E99,F99,G99,H99,I99),項目一覧!B:AN,10,FALSE)</f>
        <v>PHOTO_OTHER_CHK_DATE2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DATE</v>
      </c>
      <c r="R99" s="90"/>
      <c r="S99" s="132"/>
      <c r="T99" s="54"/>
      <c r="U99" s="55" t="str">
        <f>VLOOKUP(CONCATENATE(B99,C99,D99,E99,F99,G99,H99,I99),項目一覧!B:AN,21,FALSE)</f>
        <v xml:space="preserve"> </v>
      </c>
      <c r="V99" s="56"/>
      <c r="W99" s="56"/>
      <c r="X99" s="48"/>
      <c r="Y99" s="46"/>
      <c r="Z99" s="57"/>
      <c r="AA99" s="58" t="s">
        <v>318</v>
      </c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8</v>
      </c>
    </row>
    <row r="100" spans="1:43">
      <c r="A100" s="47">
        <f t="shared" si="1"/>
        <v>87</v>
      </c>
      <c r="B100" s="48" t="s">
        <v>2665</v>
      </c>
      <c r="C100" s="49"/>
      <c r="D100" s="49"/>
      <c r="E100" s="49" t="s">
        <v>2666</v>
      </c>
      <c r="F100" s="49"/>
      <c r="G100" s="49" t="s">
        <v>317</v>
      </c>
      <c r="H100" s="49"/>
      <c r="I100" s="50"/>
      <c r="J100" s="45" t="str">
        <f>VLOOKUP(CONCATENATE(B100,C100,D100,E100,F100,G100,H100,I100),項目一覧!B:AN,10,FALSE)</f>
        <v>TEXT_HLAYOUT_CHK_DATE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 t="s">
        <v>318</v>
      </c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1"/>
        <v>88</v>
      </c>
      <c r="B101" s="48" t="s">
        <v>2665</v>
      </c>
      <c r="C101" s="49"/>
      <c r="D101" s="49"/>
      <c r="E101" s="49" t="s">
        <v>324</v>
      </c>
      <c r="F101" s="49"/>
      <c r="G101" s="49" t="s">
        <v>317</v>
      </c>
      <c r="H101" s="49"/>
      <c r="I101" s="50"/>
      <c r="J101" s="45" t="str">
        <f>VLOOKUP(CONCATENATE(B101,C101,D101,E101,F101,G101,H101,I101),項目一覧!B:AN,10,FALSE)</f>
        <v>TEXT_LAYOUT_CHK_DATE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DATE</v>
      </c>
      <c r="R101" s="90"/>
      <c r="S101" s="132"/>
      <c r="T101" s="54"/>
      <c r="U101" s="55" t="str">
        <f>VLOOKUP(CONCATENATE(B101,C101,D101,E101,F101,G101,H101,I101),項目一覧!B:AN,21,FALSE)</f>
        <v xml:space="preserve"> </v>
      </c>
      <c r="V101" s="56"/>
      <c r="W101" s="56"/>
      <c r="X101" s="48"/>
      <c r="Y101" s="46"/>
      <c r="Z101" s="57"/>
      <c r="AA101" s="58" t="s">
        <v>318</v>
      </c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8</v>
      </c>
    </row>
    <row r="102" spans="1:43">
      <c r="A102" s="47">
        <f t="shared" si="1"/>
        <v>89</v>
      </c>
      <c r="B102" s="48" t="s">
        <v>2665</v>
      </c>
      <c r="C102" s="49"/>
      <c r="D102" s="49"/>
      <c r="E102" s="49" t="s">
        <v>325</v>
      </c>
      <c r="F102" s="49"/>
      <c r="G102" s="49" t="s">
        <v>317</v>
      </c>
      <c r="H102" s="49"/>
      <c r="I102" s="50"/>
      <c r="J102" s="45" t="str">
        <f>VLOOKUP(CONCATENATE(B102,C102,D102,E102,F102,G102,H102,I102),項目一覧!B:AN,10,FALSE)</f>
        <v>TEXT_MNS_CHK_DATE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DATE</v>
      </c>
      <c r="R102" s="90"/>
      <c r="S102" s="132"/>
      <c r="T102" s="54"/>
      <c r="U102" s="55" t="str">
        <f>VLOOKUP(CONCATENATE(B102,C102,D102,E102,F102,G102,H102,I102),項目一覧!B:AN,21,FALSE)</f>
        <v xml:space="preserve"> </v>
      </c>
      <c r="V102" s="56"/>
      <c r="W102" s="56"/>
      <c r="X102" s="48"/>
      <c r="Y102" s="46"/>
      <c r="Z102" s="57"/>
      <c r="AA102" s="58" t="s">
        <v>318</v>
      </c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8</v>
      </c>
    </row>
    <row r="103" spans="1:43">
      <c r="A103" s="47">
        <f t="shared" si="1"/>
        <v>90</v>
      </c>
      <c r="B103" s="48" t="s">
        <v>2665</v>
      </c>
      <c r="C103" s="49"/>
      <c r="D103" s="49"/>
      <c r="E103" s="49" t="s">
        <v>2661</v>
      </c>
      <c r="F103" s="49"/>
      <c r="G103" s="49" t="s">
        <v>317</v>
      </c>
      <c r="H103" s="49"/>
      <c r="I103" s="50"/>
      <c r="J103" s="45" t="str">
        <f>VLOOKUP(CONCATENATE(B103,C103,D103,E103,F103,G103,H103,I103),項目一覧!B:AN,10,FALSE)</f>
        <v>TEXT_OTHER_CHK_DATE1</v>
      </c>
      <c r="K103" s="84"/>
      <c r="L103" s="84"/>
      <c r="M103" s="84"/>
      <c r="N103" s="84"/>
      <c r="O103" s="84"/>
      <c r="P103" s="84"/>
      <c r="Q103" s="83" t="str">
        <f>VLOOKUP(CONCATENATE(B103,C103,D103,E103,F103,G103,H103,I103),項目一覧!B:AN,17,FALSE)</f>
        <v>DATE</v>
      </c>
      <c r="R103" s="90"/>
      <c r="S103" s="132"/>
      <c r="T103" s="54"/>
      <c r="U103" s="55" t="str">
        <f>VLOOKUP(CONCATENATE(B103,C103,D103,E103,F103,G103,H103,I103),項目一覧!B:AN,21,FALSE)</f>
        <v xml:space="preserve"> </v>
      </c>
      <c r="V103" s="56"/>
      <c r="W103" s="56"/>
      <c r="X103" s="48"/>
      <c r="Y103" s="46"/>
      <c r="Z103" s="57"/>
      <c r="AA103" s="58" t="s">
        <v>318</v>
      </c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50"/>
      <c r="AQ103" s="273">
        <f t="shared" ref="AQ103:AQ127" si="3">IF(Q103&lt;&gt;"",IF(Q103="CHAR",U103,IF(Q103="VARCHAR2",U103*0.8,IF(Q103="NUMBER",(ROUNDUP(INT(U103)/2,0)+1),IF(Q103="DATE",7,0))))+IF(Q103="DATE",1,IF(U103&gt;250,3,1)),"")</f>
        <v>8</v>
      </c>
    </row>
    <row r="104" spans="1:43">
      <c r="A104" s="47">
        <f t="shared" si="1"/>
        <v>91</v>
      </c>
      <c r="B104" s="48" t="s">
        <v>2665</v>
      </c>
      <c r="C104" s="49"/>
      <c r="D104" s="49"/>
      <c r="E104" s="49" t="s">
        <v>2662</v>
      </c>
      <c r="F104" s="49"/>
      <c r="G104" s="49" t="s">
        <v>317</v>
      </c>
      <c r="H104" s="49"/>
      <c r="I104" s="50"/>
      <c r="J104" s="45" t="str">
        <f>VLOOKUP(CONCATENATE(B104,C104,D104,E104,F104,G104,H104,I104),項目一覧!B:AN,10,FALSE)</f>
        <v>TEXT_OTHER_CHK_DATE2</v>
      </c>
      <c r="K104" s="84"/>
      <c r="L104" s="84"/>
      <c r="M104" s="84"/>
      <c r="N104" s="84"/>
      <c r="O104" s="84"/>
      <c r="P104" s="84"/>
      <c r="Q104" s="83" t="str">
        <f>VLOOKUP(CONCATENATE(B104,C104,D104,E104,F104,G104,H104,I104),項目一覧!B:AN,17,FALSE)</f>
        <v>DATE</v>
      </c>
      <c r="R104" s="90"/>
      <c r="S104" s="132"/>
      <c r="T104" s="54"/>
      <c r="U104" s="55" t="str">
        <f>VLOOKUP(CONCATENATE(B104,C104,D104,E104,F104,G104,H104,I104),項目一覧!B:AN,21,FALSE)</f>
        <v xml:space="preserve"> </v>
      </c>
      <c r="V104" s="56"/>
      <c r="W104" s="56"/>
      <c r="X104" s="48"/>
      <c r="Y104" s="46"/>
      <c r="Z104" s="57"/>
      <c r="AA104" s="58" t="s">
        <v>318</v>
      </c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50"/>
      <c r="AQ104" s="273">
        <f t="shared" si="3"/>
        <v>8</v>
      </c>
    </row>
    <row r="105" spans="1:43">
      <c r="A105" s="47">
        <f t="shared" si="1"/>
        <v>92</v>
      </c>
      <c r="B105" s="48" t="s">
        <v>2667</v>
      </c>
      <c r="C105" s="49"/>
      <c r="D105" s="49"/>
      <c r="E105" s="49" t="s">
        <v>2668</v>
      </c>
      <c r="F105" s="49"/>
      <c r="G105" s="49" t="s">
        <v>317</v>
      </c>
      <c r="H105" s="49"/>
      <c r="I105" s="50"/>
      <c r="J105" s="45" t="str">
        <f>VLOOKUP(CONCATENATE(B105,C105,D105,E105,F105,G105,H105,I105),項目一覧!B:AN,10,FALSE)</f>
        <v>MEDIA_MO_CHK_DATE</v>
      </c>
      <c r="K105" s="84"/>
      <c r="L105" s="84"/>
      <c r="M105" s="84"/>
      <c r="N105" s="84"/>
      <c r="O105" s="84"/>
      <c r="P105" s="84"/>
      <c r="Q105" s="83" t="str">
        <f>VLOOKUP(CONCATENATE(B105,C105,D105,E105,F105,G105,H105,I105),項目一覧!B:AN,17,FALSE)</f>
        <v>DATE</v>
      </c>
      <c r="R105" s="90"/>
      <c r="S105" s="132"/>
      <c r="T105" s="54"/>
      <c r="U105" s="55" t="str">
        <f>VLOOKUP(CONCATENATE(B105,C105,D105,E105,F105,G105,H105,I105),項目一覧!B:AN,21,FALSE)</f>
        <v xml:space="preserve"> </v>
      </c>
      <c r="V105" s="56"/>
      <c r="W105" s="56"/>
      <c r="X105" s="48"/>
      <c r="Y105" s="46"/>
      <c r="Z105" s="57"/>
      <c r="AA105" s="58" t="s">
        <v>318</v>
      </c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50"/>
      <c r="AQ105" s="273">
        <f t="shared" si="3"/>
        <v>8</v>
      </c>
    </row>
    <row r="106" spans="1:43">
      <c r="A106" s="47">
        <f t="shared" si="1"/>
        <v>93</v>
      </c>
      <c r="B106" s="48" t="s">
        <v>2667</v>
      </c>
      <c r="C106" s="49"/>
      <c r="D106" s="49"/>
      <c r="E106" s="49" t="s">
        <v>2669</v>
      </c>
      <c r="F106" s="49"/>
      <c r="G106" s="49" t="s">
        <v>317</v>
      </c>
      <c r="H106" s="49"/>
      <c r="I106" s="50"/>
      <c r="J106" s="45" t="str">
        <f>VLOOKUP(CONCATENATE(B106,C106,D106,E106,F106,G106,H106,I106),項目一覧!B:AN,10,FALSE)</f>
        <v>MEDIA_CD_CHK_DATE</v>
      </c>
      <c r="K106" s="84"/>
      <c r="L106" s="84"/>
      <c r="M106" s="84"/>
      <c r="N106" s="84"/>
      <c r="O106" s="84"/>
      <c r="P106" s="84"/>
      <c r="Q106" s="83" t="str">
        <f>VLOOKUP(CONCATENATE(B106,C106,D106,E106,F106,G106,H106,I106),項目一覧!B:AN,17,FALSE)</f>
        <v>DATE</v>
      </c>
      <c r="R106" s="90"/>
      <c r="S106" s="132"/>
      <c r="T106" s="54"/>
      <c r="U106" s="55" t="str">
        <f>VLOOKUP(CONCATENATE(B106,C106,D106,E106,F106,G106,H106,I106),項目一覧!B:AN,21,FALSE)</f>
        <v xml:space="preserve"> </v>
      </c>
      <c r="V106" s="56"/>
      <c r="W106" s="56"/>
      <c r="X106" s="48"/>
      <c r="Y106" s="46"/>
      <c r="Z106" s="57"/>
      <c r="AA106" s="58" t="s">
        <v>318</v>
      </c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50"/>
      <c r="AQ106" s="273">
        <f t="shared" si="3"/>
        <v>8</v>
      </c>
    </row>
    <row r="107" spans="1:43">
      <c r="A107" s="47">
        <f t="shared" si="1"/>
        <v>94</v>
      </c>
      <c r="B107" s="48" t="s">
        <v>2667</v>
      </c>
      <c r="C107" s="49"/>
      <c r="D107" s="49"/>
      <c r="E107" s="49" t="s">
        <v>2670</v>
      </c>
      <c r="F107" s="49"/>
      <c r="G107" s="49" t="s">
        <v>317</v>
      </c>
      <c r="H107" s="49"/>
      <c r="I107" s="50"/>
      <c r="J107" s="45" t="str">
        <f>VLOOKUP(CONCATENATE(B107,C107,D107,E107,F107,G107,H107,I107),項目一覧!B:AN,10,FALSE)</f>
        <v>MEDIA_FD_CHK_DATE</v>
      </c>
      <c r="K107" s="84"/>
      <c r="L107" s="84"/>
      <c r="M107" s="84"/>
      <c r="N107" s="84"/>
      <c r="O107" s="84"/>
      <c r="P107" s="84"/>
      <c r="Q107" s="83" t="str">
        <f>VLOOKUP(CONCATENATE(B107,C107,D107,E107,F107,G107,H107,I107),項目一覧!B:AN,17,FALSE)</f>
        <v>DATE</v>
      </c>
      <c r="R107" s="90"/>
      <c r="S107" s="132"/>
      <c r="T107" s="54"/>
      <c r="U107" s="55" t="str">
        <f>VLOOKUP(CONCATENATE(B107,C107,D107,E107,F107,G107,H107,I107),項目一覧!B:AN,21,FALSE)</f>
        <v xml:space="preserve"> </v>
      </c>
      <c r="V107" s="56"/>
      <c r="W107" s="56"/>
      <c r="X107" s="48"/>
      <c r="Y107" s="46"/>
      <c r="Z107" s="57"/>
      <c r="AA107" s="58" t="s">
        <v>318</v>
      </c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50"/>
      <c r="AQ107" s="273">
        <f t="shared" si="3"/>
        <v>8</v>
      </c>
    </row>
    <row r="108" spans="1:43">
      <c r="A108" s="47">
        <f t="shared" si="1"/>
        <v>95</v>
      </c>
      <c r="B108" s="48" t="s">
        <v>2667</v>
      </c>
      <c r="C108" s="49"/>
      <c r="D108" s="49"/>
      <c r="E108" s="49" t="s">
        <v>2671</v>
      </c>
      <c r="F108" s="49"/>
      <c r="G108" s="49" t="s">
        <v>317</v>
      </c>
      <c r="H108" s="49"/>
      <c r="I108" s="50"/>
      <c r="J108" s="45" t="str">
        <f>VLOOKUP(CONCATENATE(B108,C108,D108,E108,F108,G108,H108,I108),項目一覧!B:AN,10,FALSE)</f>
        <v>MEDIA_OTHER_CHK_DATE</v>
      </c>
      <c r="K108" s="84"/>
      <c r="L108" s="84"/>
      <c r="M108" s="84"/>
      <c r="N108" s="84"/>
      <c r="O108" s="84"/>
      <c r="P108" s="84"/>
      <c r="Q108" s="83" t="str">
        <f>VLOOKUP(CONCATENATE(B108,C108,D108,E108,F108,G108,H108,I108),項目一覧!B:AN,17,FALSE)</f>
        <v>DATE</v>
      </c>
      <c r="R108" s="90"/>
      <c r="S108" s="132"/>
      <c r="T108" s="54"/>
      <c r="U108" s="55" t="str">
        <f>VLOOKUP(CONCATENATE(B108,C108,D108,E108,F108,G108,H108,I108),項目一覧!B:AN,21,FALSE)</f>
        <v xml:space="preserve"> </v>
      </c>
      <c r="V108" s="56"/>
      <c r="W108" s="56"/>
      <c r="X108" s="48"/>
      <c r="Y108" s="46"/>
      <c r="Z108" s="57"/>
      <c r="AA108" s="58" t="s">
        <v>318</v>
      </c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50"/>
      <c r="AQ108" s="273">
        <f t="shared" si="3"/>
        <v>8</v>
      </c>
    </row>
    <row r="109" spans="1:43">
      <c r="A109" s="47">
        <f t="shared" si="1"/>
        <v>96</v>
      </c>
      <c r="B109" s="48" t="s">
        <v>314</v>
      </c>
      <c r="C109" s="49"/>
      <c r="D109" s="49"/>
      <c r="E109" s="49"/>
      <c r="F109" s="49"/>
      <c r="G109" s="49" t="s">
        <v>317</v>
      </c>
      <c r="H109" s="49"/>
      <c r="I109" s="50"/>
      <c r="J109" s="45" t="str">
        <f>VLOOKUP(CONCATENATE(B109,C109,D109,E109,F109,G109,H109,I109),項目一覧!B:AN,10,FALSE)</f>
        <v>PROOF_CHK_DATE1</v>
      </c>
      <c r="K109" s="84"/>
      <c r="L109" s="84"/>
      <c r="M109" s="84"/>
      <c r="N109" s="84"/>
      <c r="O109" s="84"/>
      <c r="P109" s="84"/>
      <c r="Q109" s="83" t="str">
        <f>VLOOKUP(CONCATENATE(B109,C109,D109,E109,F109,G109,H109,I109),項目一覧!B:AN,17,FALSE)</f>
        <v>DATE</v>
      </c>
      <c r="R109" s="90"/>
      <c r="S109" s="132"/>
      <c r="T109" s="54"/>
      <c r="U109" s="55" t="str">
        <f>VLOOKUP(CONCATENATE(B109,C109,D109,E109,F109,G109,H109,I109),項目一覧!B:AN,21,FALSE)</f>
        <v xml:space="preserve"> </v>
      </c>
      <c r="V109" s="56"/>
      <c r="W109" s="56"/>
      <c r="X109" s="48"/>
      <c r="Y109" s="46"/>
      <c r="Z109" s="57"/>
      <c r="AA109" s="58" t="s">
        <v>318</v>
      </c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50"/>
      <c r="AQ109" s="273">
        <f t="shared" si="3"/>
        <v>8</v>
      </c>
    </row>
    <row r="110" spans="1:43">
      <c r="A110" s="47">
        <f t="shared" si="1"/>
        <v>97</v>
      </c>
      <c r="B110" s="48" t="s">
        <v>315</v>
      </c>
      <c r="C110" s="49"/>
      <c r="D110" s="49"/>
      <c r="E110" s="49"/>
      <c r="F110" s="49"/>
      <c r="G110" s="49" t="s">
        <v>317</v>
      </c>
      <c r="H110" s="49"/>
      <c r="I110" s="50"/>
      <c r="J110" s="45" t="str">
        <f>VLOOKUP(CONCATENATE(B110,C110,D110,E110,F110,G110,H110,I110),項目一覧!B:AN,10,FALSE)</f>
        <v>PROOF_CHK_DATE2</v>
      </c>
      <c r="K110" s="84"/>
      <c r="L110" s="84"/>
      <c r="M110" s="84"/>
      <c r="N110" s="84"/>
      <c r="O110" s="84"/>
      <c r="P110" s="84"/>
      <c r="Q110" s="83" t="str">
        <f>VLOOKUP(CONCATENATE(B110,C110,D110,E110,F110,G110,H110,I110),項目一覧!B:AN,17,FALSE)</f>
        <v>DATE</v>
      </c>
      <c r="R110" s="90"/>
      <c r="S110" s="132"/>
      <c r="T110" s="54"/>
      <c r="U110" s="55" t="str">
        <f>VLOOKUP(CONCATENATE(B110,C110,D110,E110,F110,G110,H110,I110),項目一覧!B:AN,21,FALSE)</f>
        <v xml:space="preserve"> </v>
      </c>
      <c r="V110" s="56"/>
      <c r="W110" s="56"/>
      <c r="X110" s="48"/>
      <c r="Y110" s="46"/>
      <c r="Z110" s="57"/>
      <c r="AA110" s="58" t="s">
        <v>318</v>
      </c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50"/>
      <c r="AQ110" s="273">
        <f t="shared" si="3"/>
        <v>8</v>
      </c>
    </row>
    <row r="111" spans="1:43">
      <c r="A111" s="47">
        <f t="shared" si="1"/>
        <v>98</v>
      </c>
      <c r="B111" s="48" t="s">
        <v>316</v>
      </c>
      <c r="C111" s="49"/>
      <c r="D111" s="49"/>
      <c r="E111" s="49"/>
      <c r="F111" s="49"/>
      <c r="G111" s="49" t="s">
        <v>317</v>
      </c>
      <c r="H111" s="49"/>
      <c r="I111" s="50"/>
      <c r="J111" s="45" t="str">
        <f>VLOOKUP(CONCATENATE(B111,C111,D111,E111,F111,G111,H111,I111),項目一覧!B:AN,10,FALSE)</f>
        <v>PROOF_CHK_DATE3</v>
      </c>
      <c r="K111" s="84"/>
      <c r="L111" s="84"/>
      <c r="M111" s="84"/>
      <c r="N111" s="84"/>
      <c r="O111" s="84"/>
      <c r="P111" s="84"/>
      <c r="Q111" s="83" t="str">
        <f>VLOOKUP(CONCATENATE(B111,C111,D111,E111,F111,G111,H111,I111),項目一覧!B:AN,17,FALSE)</f>
        <v>DATE</v>
      </c>
      <c r="R111" s="90"/>
      <c r="S111" s="132"/>
      <c r="T111" s="54"/>
      <c r="U111" s="55" t="str">
        <f>VLOOKUP(CONCATENATE(B111,C111,D111,E111,F111,G111,H111,I111),項目一覧!B:AN,21,FALSE)</f>
        <v xml:space="preserve"> </v>
      </c>
      <c r="V111" s="56"/>
      <c r="W111" s="56"/>
      <c r="X111" s="48"/>
      <c r="Y111" s="46"/>
      <c r="Z111" s="57"/>
      <c r="AA111" s="58" t="s">
        <v>318</v>
      </c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50"/>
      <c r="AQ111" s="273">
        <f t="shared" si="3"/>
        <v>8</v>
      </c>
    </row>
    <row r="112" spans="1:43">
      <c r="A112" s="47">
        <f t="shared" si="1"/>
        <v>99</v>
      </c>
      <c r="B112" s="48" t="s">
        <v>312</v>
      </c>
      <c r="C112" s="49"/>
      <c r="D112" s="49"/>
      <c r="E112" s="49"/>
      <c r="F112" s="49"/>
      <c r="G112" s="49"/>
      <c r="H112" s="49"/>
      <c r="I112" s="50"/>
      <c r="J112" s="45" t="str">
        <f>VLOOKUP(CONCATENATE(B112,C112,D112,E112,F112,G112,H112,I112),項目一覧!B:AN,10,FALSE)</f>
        <v>PROOF_END_CHK</v>
      </c>
      <c r="K112" s="84"/>
      <c r="L112" s="84"/>
      <c r="M112" s="84"/>
      <c r="N112" s="84"/>
      <c r="O112" s="84"/>
      <c r="P112" s="84"/>
      <c r="Q112" s="83" t="str">
        <f>VLOOKUP(CONCATENATE(B112,C112,D112,E112,F112,G112,H112,I112),項目一覧!B:AN,17,FALSE)</f>
        <v>VARCHAR2</v>
      </c>
      <c r="R112" s="90"/>
      <c r="S112" s="132"/>
      <c r="T112" s="54"/>
      <c r="U112" s="55">
        <f>VLOOKUP(CONCATENATE(B112,C112,D112,E112,F112,G112,H112,I112),項目一覧!B:AN,21,FALSE)</f>
        <v>1</v>
      </c>
      <c r="V112" s="56"/>
      <c r="W112" s="56"/>
      <c r="X112" s="48"/>
      <c r="Y112" s="46"/>
      <c r="Z112" s="57"/>
      <c r="AA112" s="58" t="s">
        <v>326</v>
      </c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50"/>
      <c r="AQ112" s="273">
        <f t="shared" si="3"/>
        <v>1.8</v>
      </c>
    </row>
    <row r="113" spans="1:43">
      <c r="A113" s="47">
        <f t="shared" si="1"/>
        <v>100</v>
      </c>
      <c r="B113" s="48" t="s">
        <v>1206</v>
      </c>
      <c r="C113" s="49"/>
      <c r="D113" s="49"/>
      <c r="E113" s="49"/>
      <c r="F113" s="49"/>
      <c r="G113" s="49"/>
      <c r="H113" s="49"/>
      <c r="I113" s="50"/>
      <c r="J113" s="45" t="str">
        <f>VLOOKUP(CONCATENATE(B113,C113,D113,E113,F113,G113,H113,I113),項目一覧!B:AN,10,FALSE)</f>
        <v>STATUS</v>
      </c>
      <c r="K113" s="84"/>
      <c r="L113" s="84"/>
      <c r="M113" s="84"/>
      <c r="N113" s="84"/>
      <c r="O113" s="84"/>
      <c r="P113" s="84"/>
      <c r="Q113" s="83" t="str">
        <f>VLOOKUP(CONCATENATE(B113,C113,D113,E113,F113,G113,H113,I113),項目一覧!B:AN,17,FALSE)</f>
        <v>VARCHAR2</v>
      </c>
      <c r="R113" s="90"/>
      <c r="S113" s="132"/>
      <c r="T113" s="54"/>
      <c r="U113" s="55">
        <f>VLOOKUP(CONCATENATE(B113,C113,D113,E113,F113,G113,H113,I113),項目一覧!B:AN,21,FALSE)</f>
        <v>2</v>
      </c>
      <c r="V113" s="56"/>
      <c r="W113" s="56"/>
      <c r="X113" s="48"/>
      <c r="Y113" s="46"/>
      <c r="Z113" s="57"/>
      <c r="AA113" s="58" t="s">
        <v>2059</v>
      </c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50"/>
      <c r="AQ113" s="273">
        <f t="shared" si="3"/>
        <v>2.6</v>
      </c>
    </row>
    <row r="114" spans="1:43">
      <c r="A114" s="47">
        <f t="shared" si="1"/>
        <v>101</v>
      </c>
      <c r="B114" s="48" t="s">
        <v>1442</v>
      </c>
      <c r="C114" s="49"/>
      <c r="D114" s="49"/>
      <c r="E114" s="49"/>
      <c r="F114" s="49"/>
      <c r="G114" s="49"/>
      <c r="H114" s="49"/>
      <c r="I114" s="50"/>
      <c r="J114" s="45" t="str">
        <f>VLOOKUP(CONCATENATE(B114,C114,D114,E114,F114,G114,H114,I114),項目一覧!B:AN,10,FALSE)</f>
        <v>LAST_DATE_SALES</v>
      </c>
      <c r="K114" s="84"/>
      <c r="L114" s="84"/>
      <c r="M114" s="84"/>
      <c r="N114" s="84"/>
      <c r="O114" s="84"/>
      <c r="P114" s="84"/>
      <c r="Q114" s="83" t="str">
        <f>VLOOKUP(CONCATENATE(B114,C114,D114,E114,F114,G114,H114,I114),項目一覧!B:AN,17,FALSE)</f>
        <v>DATE</v>
      </c>
      <c r="R114" s="90"/>
      <c r="S114" s="132"/>
      <c r="T114" s="54"/>
      <c r="U114" s="55" t="str">
        <f>VLOOKUP(CONCATENATE(B114,C114,D114,E114,F114,G114,H114,I114),項目一覧!B:AN,21,FALSE)</f>
        <v xml:space="preserve"> </v>
      </c>
      <c r="V114" s="56"/>
      <c r="W114" s="56"/>
      <c r="X114" s="48"/>
      <c r="Y114" s="46"/>
      <c r="Z114" s="57"/>
      <c r="AA114" s="58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50"/>
      <c r="AQ114" s="273">
        <f t="shared" si="3"/>
        <v>8</v>
      </c>
    </row>
    <row r="115" spans="1:43">
      <c r="A115" s="47">
        <f t="shared" si="1"/>
        <v>102</v>
      </c>
      <c r="B115" s="48" t="s">
        <v>357</v>
      </c>
      <c r="C115" s="49"/>
      <c r="D115" s="49"/>
      <c r="E115" s="49"/>
      <c r="F115" s="49"/>
      <c r="G115" s="49"/>
      <c r="H115" s="49"/>
      <c r="I115" s="50"/>
      <c r="J115" s="45" t="str">
        <f>VLOOKUP(CONCATENATE(B115,C115,D115,E115,F115,G115,H115,I115),項目一覧!B:AN,10,FALSE)</f>
        <v>LAST_USER_CD_SALES</v>
      </c>
      <c r="K115" s="84"/>
      <c r="L115" s="84"/>
      <c r="M115" s="84"/>
      <c r="N115" s="84"/>
      <c r="O115" s="84"/>
      <c r="P115" s="84"/>
      <c r="Q115" s="83" t="str">
        <f>VLOOKUP(CONCATENATE(B115,C115,D115,E115,F115,G115,H115,I115),項目一覧!B:AN,17,FALSE)</f>
        <v>VARCHAR2</v>
      </c>
      <c r="R115" s="90"/>
      <c r="S115" s="132"/>
      <c r="T115" s="54"/>
      <c r="U115" s="55">
        <f>VLOOKUP(CONCATENATE(B115,C115,D115,E115,F115,G115,H115,I115),項目一覧!B:AN,21,FALSE)</f>
        <v>5</v>
      </c>
      <c r="V115" s="56"/>
      <c r="W115" s="56"/>
      <c r="X115" s="48"/>
      <c r="Y115" s="46"/>
      <c r="Z115" s="57"/>
      <c r="AA115" s="58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50"/>
      <c r="AQ115" s="273">
        <f t="shared" si="3"/>
        <v>5</v>
      </c>
    </row>
    <row r="116" spans="1:43">
      <c r="A116" s="47">
        <f t="shared" si="1"/>
        <v>103</v>
      </c>
      <c r="B116" s="48" t="s">
        <v>1443</v>
      </c>
      <c r="C116" s="49"/>
      <c r="D116" s="49"/>
      <c r="E116" s="49"/>
      <c r="F116" s="49"/>
      <c r="G116" s="49"/>
      <c r="H116" s="49"/>
      <c r="I116" s="50"/>
      <c r="J116" s="45" t="str">
        <f>VLOOKUP(CONCATENATE(B116,C116,D116,E116,F116,G116,H116,I116),項目一覧!B:AN,10,FALSE)</f>
        <v>LAST_DATE_PC</v>
      </c>
      <c r="K116" s="84"/>
      <c r="L116" s="84"/>
      <c r="M116" s="84"/>
      <c r="N116" s="84"/>
      <c r="O116" s="84"/>
      <c r="P116" s="84"/>
      <c r="Q116" s="83" t="str">
        <f>VLOOKUP(CONCATENATE(B116,C116,D116,E116,F116,G116,H116,I116),項目一覧!B:AN,17,FALSE)</f>
        <v>DATE</v>
      </c>
      <c r="R116" s="90"/>
      <c r="S116" s="132"/>
      <c r="T116" s="54"/>
      <c r="U116" s="55" t="str">
        <f>VLOOKUP(CONCATENATE(B116,C116,D116,E116,F116,G116,H116,I116),項目一覧!B:AN,21,FALSE)</f>
        <v xml:space="preserve"> </v>
      </c>
      <c r="V116" s="56"/>
      <c r="W116" s="56"/>
      <c r="X116" s="48"/>
      <c r="Y116" s="46"/>
      <c r="Z116" s="57"/>
      <c r="AA116" s="58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50"/>
      <c r="AQ116" s="273">
        <f t="shared" si="3"/>
        <v>8</v>
      </c>
    </row>
    <row r="117" spans="1:43">
      <c r="A117" s="47">
        <f t="shared" si="1"/>
        <v>104</v>
      </c>
      <c r="B117" s="48" t="s">
        <v>358</v>
      </c>
      <c r="C117" s="49"/>
      <c r="D117" s="49"/>
      <c r="E117" s="49"/>
      <c r="F117" s="49"/>
      <c r="G117" s="49"/>
      <c r="H117" s="49"/>
      <c r="I117" s="50"/>
      <c r="J117" s="45" t="str">
        <f>VLOOKUP(CONCATENATE(B117,C117,D117,E117,F117,G117,H117,I117),項目一覧!B:AN,10,FALSE)</f>
        <v>LAST_USER_CD_PC</v>
      </c>
      <c r="K117" s="84"/>
      <c r="L117" s="84"/>
      <c r="M117" s="84"/>
      <c r="N117" s="84"/>
      <c r="O117" s="84"/>
      <c r="P117" s="84"/>
      <c r="Q117" s="83" t="str">
        <f>VLOOKUP(CONCATENATE(B117,C117,D117,E117,F117,G117,H117,I117),項目一覧!B:AN,17,FALSE)</f>
        <v>VARCHAR2</v>
      </c>
      <c r="R117" s="90"/>
      <c r="S117" s="132"/>
      <c r="T117" s="54"/>
      <c r="U117" s="55">
        <f>VLOOKUP(CONCATENATE(B117,C117,D117,E117,F117,G117,H117,I117),項目一覧!B:AN,21,FALSE)</f>
        <v>5</v>
      </c>
      <c r="V117" s="56"/>
      <c r="W117" s="56"/>
      <c r="X117" s="48"/>
      <c r="Y117" s="46"/>
      <c r="Z117" s="57"/>
      <c r="AA117" s="58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50"/>
      <c r="AQ117" s="273">
        <f t="shared" si="3"/>
        <v>5</v>
      </c>
    </row>
    <row r="118" spans="1:43">
      <c r="A118" s="47">
        <f t="shared" si="1"/>
        <v>105</v>
      </c>
      <c r="B118" s="48" t="s">
        <v>2398</v>
      </c>
      <c r="C118" s="49"/>
      <c r="D118" s="49"/>
      <c r="E118" s="49"/>
      <c r="F118" s="49"/>
      <c r="G118" s="49"/>
      <c r="H118" s="49"/>
      <c r="I118" s="50"/>
      <c r="J118" s="45" t="str">
        <f>VLOOKUP(CONCATENATE(B118,C118,D118,E118,F118,G118,H118,I118),項目一覧!B:AN,10,FALSE)</f>
        <v>DATA_DIV</v>
      </c>
      <c r="K118" s="84"/>
      <c r="L118" s="84"/>
      <c r="M118" s="84"/>
      <c r="N118" s="84"/>
      <c r="O118" s="84"/>
      <c r="P118" s="84"/>
      <c r="Q118" s="83" t="str">
        <f>VLOOKUP(CONCATENATE(B118,C118,D118,E118,F118,G118,H118,I118),項目一覧!B:AN,17,FALSE)</f>
        <v>VARCHAR2</v>
      </c>
      <c r="R118" s="90"/>
      <c r="S118" s="132"/>
      <c r="T118" s="54"/>
      <c r="U118" s="55">
        <f>VLOOKUP(CONCATENATE(B118,C118,D118,E118,F118,G118,H118,I118),項目一覧!B:AN,21,FALSE)</f>
        <v>1</v>
      </c>
      <c r="V118" s="56"/>
      <c r="W118" s="56"/>
      <c r="X118" s="48"/>
      <c r="Y118" s="46"/>
      <c r="Z118" s="57"/>
      <c r="AA118" s="58" t="s">
        <v>2399</v>
      </c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50"/>
      <c r="AQ118" s="273">
        <f t="shared" si="3"/>
        <v>1.8</v>
      </c>
    </row>
    <row r="119" spans="1:43">
      <c r="A119" s="47">
        <f t="shared" si="1"/>
        <v>106</v>
      </c>
      <c r="B119" s="48" t="s">
        <v>2401</v>
      </c>
      <c r="C119" s="49"/>
      <c r="D119" s="49"/>
      <c r="E119" s="49"/>
      <c r="F119" s="49"/>
      <c r="G119" s="49"/>
      <c r="H119" s="49"/>
      <c r="I119" s="50"/>
      <c r="J119" s="45" t="str">
        <f>VLOOKUP(CONCATENATE(B119,C119,D119,E119,F119,G119,H119,I119),項目一覧!B:AN,10,FALSE)</f>
        <v>FIRST_DATE</v>
      </c>
      <c r="K119" s="84"/>
      <c r="L119" s="84"/>
      <c r="M119" s="84"/>
      <c r="N119" s="84"/>
      <c r="O119" s="84"/>
      <c r="P119" s="84"/>
      <c r="Q119" s="83" t="str">
        <f>VLOOKUP(CONCATENATE(B119,C119,D119,E119,F119,G119,H119,I119),項目一覧!B:AN,17,FALSE)</f>
        <v>DATE</v>
      </c>
      <c r="R119" s="90"/>
      <c r="S119" s="132"/>
      <c r="T119" s="54"/>
      <c r="U119" s="55" t="str">
        <f>VLOOKUP(CONCATENATE(B119,C119,D119,E119,F119,G119,H119,I119),項目一覧!B:AN,21,FALSE)</f>
        <v xml:space="preserve"> </v>
      </c>
      <c r="V119" s="56"/>
      <c r="W119" s="56"/>
      <c r="X119" s="48"/>
      <c r="Y119" s="46"/>
      <c r="Z119" s="57"/>
      <c r="AA119" s="58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50"/>
      <c r="AQ119" s="273">
        <f t="shared" si="3"/>
        <v>8</v>
      </c>
    </row>
    <row r="120" spans="1:43">
      <c r="A120" s="47">
        <f t="shared" si="1"/>
        <v>107</v>
      </c>
      <c r="B120" s="48" t="s">
        <v>333</v>
      </c>
      <c r="C120" s="49"/>
      <c r="D120" s="49"/>
      <c r="E120" s="49"/>
      <c r="F120" s="49"/>
      <c r="G120" s="49"/>
      <c r="H120" s="49"/>
      <c r="I120" s="50"/>
      <c r="J120" s="45" t="str">
        <f>VLOOKUP(CONCATENATE(B120,C120,D120,E120,F120,G120,H120,I120),項目一覧!B:AN,10,FALSE)</f>
        <v>FIRST_DEPT_CD</v>
      </c>
      <c r="K120" s="84"/>
      <c r="L120" s="84"/>
      <c r="M120" s="84"/>
      <c r="N120" s="84"/>
      <c r="O120" s="84"/>
      <c r="P120" s="84"/>
      <c r="Q120" s="83" t="str">
        <f>VLOOKUP(CONCATENATE(B120,C120,D120,E120,F120,G120,H120,I120),項目一覧!B:AN,17,FALSE)</f>
        <v>VARCHAR2</v>
      </c>
      <c r="R120" s="90"/>
      <c r="S120" s="132"/>
      <c r="T120" s="54"/>
      <c r="U120" s="55">
        <f>VLOOKUP(CONCATENATE(B120,C120,D120,E120,F120,G120,H120,I120),項目一覧!B:AN,21,FALSE)</f>
        <v>2</v>
      </c>
      <c r="V120" s="56"/>
      <c r="W120" s="56"/>
      <c r="X120" s="48"/>
      <c r="Y120" s="46"/>
      <c r="Z120" s="57"/>
      <c r="AA120" s="58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50"/>
      <c r="AQ120" s="273">
        <f t="shared" si="3"/>
        <v>2.6</v>
      </c>
    </row>
    <row r="121" spans="1:43">
      <c r="A121" s="47">
        <f t="shared" si="1"/>
        <v>108</v>
      </c>
      <c r="B121" s="48" t="s">
        <v>334</v>
      </c>
      <c r="C121" s="49"/>
      <c r="D121" s="49"/>
      <c r="E121" s="49"/>
      <c r="F121" s="49"/>
      <c r="G121" s="49"/>
      <c r="H121" s="49"/>
      <c r="I121" s="50"/>
      <c r="J121" s="45" t="str">
        <f>VLOOKUP(CONCATENATE(B121,C121,D121,E121,F121,G121,H121,I121),項目一覧!B:AN,10,FALSE)</f>
        <v>FIRST_USER_CD</v>
      </c>
      <c r="K121" s="84"/>
      <c r="L121" s="84"/>
      <c r="M121" s="84"/>
      <c r="N121" s="84"/>
      <c r="O121" s="84"/>
      <c r="P121" s="84"/>
      <c r="Q121" s="83" t="str">
        <f>VLOOKUP(CONCATENATE(B121,C121,D121,E121,F121,G121,H121,I121),項目一覧!B:AN,17,FALSE)</f>
        <v>VARCHAR2</v>
      </c>
      <c r="R121" s="90"/>
      <c r="S121" s="132"/>
      <c r="T121" s="54"/>
      <c r="U121" s="55">
        <f>VLOOKUP(CONCATENATE(B121,C121,D121,E121,F121,G121,H121,I121),項目一覧!B:AN,21,FALSE)</f>
        <v>5</v>
      </c>
      <c r="V121" s="56"/>
      <c r="W121" s="56"/>
      <c r="X121" s="48"/>
      <c r="Y121" s="46"/>
      <c r="Z121" s="57"/>
      <c r="AA121" s="58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50"/>
      <c r="AQ121" s="273">
        <f t="shared" si="3"/>
        <v>5</v>
      </c>
    </row>
    <row r="122" spans="1:43">
      <c r="A122" s="47">
        <f t="shared" si="1"/>
        <v>109</v>
      </c>
      <c r="B122" s="48" t="s">
        <v>2400</v>
      </c>
      <c r="C122" s="49"/>
      <c r="D122" s="49"/>
      <c r="E122" s="49"/>
      <c r="F122" s="49"/>
      <c r="G122" s="49"/>
      <c r="H122" s="49"/>
      <c r="I122" s="50"/>
      <c r="J122" s="45" t="str">
        <f>VLOOKUP(CONCATENATE(B122,C122,D122,E122,F122,G122,H122,I122),項目一覧!B:AN,10,FALSE)</f>
        <v>LAST_DATE</v>
      </c>
      <c r="K122" s="84"/>
      <c r="L122" s="84"/>
      <c r="M122" s="84"/>
      <c r="N122" s="84"/>
      <c r="O122" s="84"/>
      <c r="P122" s="84"/>
      <c r="Q122" s="83" t="str">
        <f>VLOOKUP(CONCATENATE(B122,C122,D122,E122,F122,G122,H122,I122),項目一覧!B:AN,17,FALSE)</f>
        <v>DATE</v>
      </c>
      <c r="R122" s="90"/>
      <c r="S122" s="132"/>
      <c r="T122" s="54"/>
      <c r="U122" s="55" t="str">
        <f>VLOOKUP(CONCATENATE(B122,C122,D122,E122,F122,G122,H122,I122),項目一覧!B:AN,21,FALSE)</f>
        <v xml:space="preserve"> </v>
      </c>
      <c r="V122" s="56"/>
      <c r="W122" s="56"/>
      <c r="X122" s="48"/>
      <c r="Y122" s="46"/>
      <c r="Z122" s="57"/>
      <c r="AA122" s="58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50"/>
      <c r="AQ122" s="273">
        <f t="shared" si="3"/>
        <v>8</v>
      </c>
    </row>
    <row r="123" spans="1:43">
      <c r="A123" s="47">
        <f t="shared" si="1"/>
        <v>110</v>
      </c>
      <c r="B123" s="48" t="s">
        <v>335</v>
      </c>
      <c r="C123" s="49"/>
      <c r="D123" s="49"/>
      <c r="E123" s="49"/>
      <c r="F123" s="49"/>
      <c r="G123" s="49"/>
      <c r="H123" s="49"/>
      <c r="I123" s="50"/>
      <c r="J123" s="45" t="str">
        <f>VLOOKUP(CONCATENATE(B123,C123,D123,E123,F123,G123,H123,I123),項目一覧!B:AN,10,FALSE)</f>
        <v>LAST_DEPT_CD</v>
      </c>
      <c r="K123" s="84"/>
      <c r="L123" s="84"/>
      <c r="M123" s="84"/>
      <c r="N123" s="84"/>
      <c r="O123" s="84"/>
      <c r="P123" s="84"/>
      <c r="Q123" s="83" t="str">
        <f>VLOOKUP(CONCATENATE(B123,C123,D123,E123,F123,G123,H123,I123),項目一覧!B:AN,17,FALSE)</f>
        <v>VARCHAR2</v>
      </c>
      <c r="R123" s="90"/>
      <c r="S123" s="132"/>
      <c r="T123" s="54"/>
      <c r="U123" s="55">
        <f>VLOOKUP(CONCATENATE(B123,C123,D123,E123,F123,G123,H123,I123),項目一覧!B:AN,21,FALSE)</f>
        <v>2</v>
      </c>
      <c r="V123" s="56"/>
      <c r="W123" s="56"/>
      <c r="X123" s="48"/>
      <c r="Y123" s="46"/>
      <c r="Z123" s="57"/>
      <c r="AA123" s="58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50"/>
      <c r="AQ123" s="273">
        <f t="shared" si="3"/>
        <v>2.6</v>
      </c>
    </row>
    <row r="124" spans="1:43">
      <c r="A124" s="47">
        <f t="shared" si="1"/>
        <v>111</v>
      </c>
      <c r="B124" s="48" t="s">
        <v>336</v>
      </c>
      <c r="C124" s="49"/>
      <c r="D124" s="49"/>
      <c r="E124" s="49"/>
      <c r="F124" s="49"/>
      <c r="G124" s="49"/>
      <c r="H124" s="49"/>
      <c r="I124" s="50"/>
      <c r="J124" s="45" t="str">
        <f>VLOOKUP(CONCATENATE(B124,C124,D124,E124,F124,G124,H124,I124),項目一覧!B:AN,10,FALSE)</f>
        <v>LAST_USER_CD</v>
      </c>
      <c r="K124" s="84"/>
      <c r="L124" s="84"/>
      <c r="M124" s="84"/>
      <c r="N124" s="84"/>
      <c r="O124" s="84"/>
      <c r="P124" s="84"/>
      <c r="Q124" s="83" t="str">
        <f>VLOOKUP(CONCATENATE(B124,C124,D124,E124,F124,G124,H124,I124),項目一覧!B:AN,17,FALSE)</f>
        <v>VARCHAR2</v>
      </c>
      <c r="R124" s="90"/>
      <c r="S124" s="132"/>
      <c r="T124" s="54"/>
      <c r="U124" s="55">
        <f>VLOOKUP(CONCATENATE(B124,C124,D124,E124,F124,G124,H124,I124),項目一覧!B:AN,21,FALSE)</f>
        <v>5</v>
      </c>
      <c r="V124" s="56"/>
      <c r="W124" s="56"/>
      <c r="X124" s="48"/>
      <c r="Y124" s="46"/>
      <c r="Z124" s="57"/>
      <c r="AA124" s="58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50"/>
      <c r="AQ124" s="273">
        <f t="shared" si="3"/>
        <v>5</v>
      </c>
    </row>
    <row r="125" spans="1:43">
      <c r="A125" s="47">
        <f t="shared" si="1"/>
        <v>112</v>
      </c>
      <c r="B125" s="48"/>
      <c r="C125" s="49"/>
      <c r="D125" s="49"/>
      <c r="E125" s="49"/>
      <c r="F125" s="49"/>
      <c r="G125" s="49"/>
      <c r="H125" s="49"/>
      <c r="I125" s="50"/>
      <c r="J125" s="48"/>
      <c r="K125" s="49"/>
      <c r="L125" s="49"/>
      <c r="M125" s="49"/>
      <c r="N125" s="49"/>
      <c r="O125" s="49"/>
      <c r="P125" s="49"/>
      <c r="Q125" s="51"/>
      <c r="R125" s="52"/>
      <c r="S125" s="53"/>
      <c r="T125" s="54"/>
      <c r="U125" s="55"/>
      <c r="V125" s="56"/>
      <c r="W125" s="56"/>
      <c r="X125" s="48"/>
      <c r="Y125" s="46"/>
      <c r="Z125" s="57"/>
      <c r="AA125" s="58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50"/>
      <c r="AQ125" s="273" t="str">
        <f t="shared" si="3"/>
        <v/>
      </c>
    </row>
    <row r="126" spans="1:43">
      <c r="A126" s="47">
        <f t="shared" si="1"/>
        <v>113</v>
      </c>
      <c r="B126" s="48"/>
      <c r="C126" s="49"/>
      <c r="D126" s="49"/>
      <c r="E126" s="49"/>
      <c r="F126" s="49"/>
      <c r="G126" s="49"/>
      <c r="H126" s="49"/>
      <c r="I126" s="50"/>
      <c r="J126" s="48"/>
      <c r="K126" s="49"/>
      <c r="L126" s="49"/>
      <c r="M126" s="49"/>
      <c r="N126" s="49"/>
      <c r="O126" s="49"/>
      <c r="P126" s="49"/>
      <c r="Q126" s="51"/>
      <c r="R126" s="52"/>
      <c r="S126" s="53"/>
      <c r="T126" s="54"/>
      <c r="U126" s="55"/>
      <c r="V126" s="56"/>
      <c r="W126" s="56"/>
      <c r="X126" s="48"/>
      <c r="Y126" s="46"/>
      <c r="Z126" s="57"/>
      <c r="AA126" s="58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50"/>
      <c r="AQ126" s="273" t="str">
        <f t="shared" si="3"/>
        <v/>
      </c>
    </row>
    <row r="127" spans="1:43">
      <c r="A127" s="47">
        <f t="shared" si="1"/>
        <v>114</v>
      </c>
      <c r="B127" s="48"/>
      <c r="C127" s="49"/>
      <c r="D127" s="49"/>
      <c r="E127" s="49"/>
      <c r="F127" s="49"/>
      <c r="G127" s="49"/>
      <c r="H127" s="49"/>
      <c r="I127" s="50"/>
      <c r="J127" s="48"/>
      <c r="K127" s="49"/>
      <c r="L127" s="49"/>
      <c r="M127" s="49"/>
      <c r="N127" s="49"/>
      <c r="O127" s="49"/>
      <c r="P127" s="49"/>
      <c r="Q127" s="51"/>
      <c r="R127" s="52"/>
      <c r="S127" s="53"/>
      <c r="T127" s="54"/>
      <c r="U127" s="55"/>
      <c r="V127" s="56"/>
      <c r="W127" s="56"/>
      <c r="X127" s="48"/>
      <c r="Y127" s="46"/>
      <c r="Z127" s="57"/>
      <c r="AA127" s="58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50"/>
      <c r="AQ127" s="273" t="str">
        <f t="shared" si="3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Q25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1119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1799</v>
      </c>
      <c r="X4" s="65"/>
      <c r="Y4" s="66" t="s">
        <v>706</v>
      </c>
      <c r="Z4" s="67"/>
      <c r="AA4" s="68"/>
      <c r="AB4" s="69" t="s">
        <v>2368</v>
      </c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105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106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53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2500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129.39453125</v>
      </c>
      <c r="J10" s="525"/>
      <c r="K10" s="525"/>
      <c r="L10" s="84" t="s">
        <v>107</v>
      </c>
      <c r="M10" s="86" t="s">
        <v>108</v>
      </c>
      <c r="N10" s="526">
        <f>M8*M9/1024/1024</f>
        <v>0.12636184692382813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109</v>
      </c>
      <c r="B11" s="8"/>
      <c r="C11" s="8"/>
      <c r="D11" s="8"/>
      <c r="E11" s="8"/>
      <c r="F11" s="8"/>
      <c r="G11" s="8"/>
      <c r="H11" s="8"/>
      <c r="I11" s="88" t="s">
        <v>110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111</v>
      </c>
      <c r="U11" s="8"/>
      <c r="V11" s="8"/>
      <c r="W11" s="521">
        <v>64</v>
      </c>
      <c r="X11" s="522"/>
      <c r="Y11" s="85" t="s">
        <v>107</v>
      </c>
      <c r="Z11" s="8" t="s">
        <v>112</v>
      </c>
      <c r="AA11" s="8"/>
      <c r="AB11" s="12"/>
      <c r="AC11" s="521"/>
      <c r="AD11" s="522"/>
      <c r="AE11" s="85" t="s">
        <v>107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2426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1118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5" t="s">
        <v>340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RP_DIV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1118</v>
      </c>
      <c r="Y16" s="92"/>
      <c r="Z16" s="93"/>
      <c r="AA16" s="84" t="s">
        <v>1501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1414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1118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117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ESTIMATED_HRS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2398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2399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5" si="2">ROW()-13</f>
        <v>7</v>
      </c>
      <c r="B20" s="48" t="s">
        <v>2401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2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2400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2.6</v>
      </c>
    </row>
    <row r="25" spans="1:43">
      <c r="A25" s="47">
        <f t="shared" si="2"/>
        <v>12</v>
      </c>
      <c r="B25" s="48" t="s">
        <v>336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Q48"/>
  <sheetViews>
    <sheetView topLeftCell="A38" zoomScaleNormal="100" zoomScaleSheetLayoutView="90" workbookViewId="0">
      <selection activeCell="A63" sqref="A6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1119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1799</v>
      </c>
      <c r="X4" s="65"/>
      <c r="Y4" s="66" t="s">
        <v>706</v>
      </c>
      <c r="Z4" s="67"/>
      <c r="AA4" s="68"/>
      <c r="AB4" s="69" t="s">
        <v>2368</v>
      </c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496.60000000000008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110000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53345.703125000007</v>
      </c>
      <c r="J10" s="525"/>
      <c r="K10" s="525"/>
      <c r="L10" s="84" t="s">
        <v>2392</v>
      </c>
      <c r="M10" s="86" t="s">
        <v>2393</v>
      </c>
      <c r="N10" s="526">
        <f>M8*M9/1024/1024</f>
        <v>52.09541320800782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2394</v>
      </c>
      <c r="B11" s="8"/>
      <c r="C11" s="8"/>
      <c r="D11" s="8"/>
      <c r="E11" s="8"/>
      <c r="F11" s="8"/>
      <c r="G11" s="8"/>
      <c r="H11" s="8"/>
      <c r="I11" s="88" t="s">
        <v>2395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2396</v>
      </c>
      <c r="U11" s="8"/>
      <c r="V11" s="8"/>
      <c r="W11" s="521">
        <v>64</v>
      </c>
      <c r="X11" s="522"/>
      <c r="Y11" s="85" t="s">
        <v>2392</v>
      </c>
      <c r="Z11" s="8" t="s">
        <v>2397</v>
      </c>
      <c r="AA11" s="8"/>
      <c r="AB11" s="12"/>
      <c r="AC11" s="521"/>
      <c r="AD11" s="522"/>
      <c r="AE11" s="85" t="s">
        <v>2392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2426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1118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>ROW()-13</f>
        <v>3</v>
      </c>
      <c r="B16" s="45" t="s">
        <v>168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OKPROOF_DATE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>ROW()-13</f>
        <v>4</v>
      </c>
      <c r="B17" s="45" t="s">
        <v>204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OKPROOF_USER_CD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>ROW()-13</f>
        <v>5</v>
      </c>
      <c r="B18" s="45" t="s">
        <v>1212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OKPROOF_DEPT_CD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0"/>
        <v>2.6</v>
      </c>
    </row>
    <row r="19" spans="1:43">
      <c r="A19" s="47">
        <f t="shared" ref="A19:A48" si="1">ROW()-13</f>
        <v>6</v>
      </c>
      <c r="B19" s="48" t="s">
        <v>2342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OKPROOF_DIV_CD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2.6</v>
      </c>
    </row>
    <row r="20" spans="1:43">
      <c r="A20" s="47">
        <f t="shared" si="1"/>
        <v>7</v>
      </c>
      <c r="B20" s="48" t="s">
        <v>2657</v>
      </c>
      <c r="C20" s="49"/>
      <c r="D20" s="49"/>
      <c r="E20" s="49" t="s">
        <v>2658</v>
      </c>
      <c r="F20" s="49"/>
      <c r="G20" s="49"/>
      <c r="H20" s="49"/>
      <c r="I20" s="50"/>
      <c r="J20" s="45" t="str">
        <f>VLOOKUP(CONCATENATE(B20,C20,D20,E20,F20,G20,H20,I20),項目一覧!B:AN,10,FALSE)</f>
        <v>PHOTO_TRN_NUM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</v>
      </c>
    </row>
    <row r="21" spans="1:43">
      <c r="A21" s="47">
        <f t="shared" si="1"/>
        <v>8</v>
      </c>
      <c r="B21" s="48" t="s">
        <v>2657</v>
      </c>
      <c r="C21" s="49"/>
      <c r="D21" s="49"/>
      <c r="E21" s="49" t="s">
        <v>2659</v>
      </c>
      <c r="F21" s="49"/>
      <c r="G21" s="49"/>
      <c r="H21" s="49"/>
      <c r="I21" s="50"/>
      <c r="J21" s="45" t="str">
        <f>VLOOKUP(CONCATENATE(B21,C21,D21,E21,F21,G21,H21,I21),項目一覧!B:AN,10,FALSE)</f>
        <v>PHOTO_RFL_NUM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</v>
      </c>
    </row>
    <row r="22" spans="1:43">
      <c r="A22" s="47">
        <f t="shared" si="1"/>
        <v>9</v>
      </c>
      <c r="B22" s="48" t="s">
        <v>2657</v>
      </c>
      <c r="C22" s="49"/>
      <c r="D22" s="49"/>
      <c r="E22" s="49" t="s">
        <v>2660</v>
      </c>
      <c r="F22" s="49"/>
      <c r="G22" s="49"/>
      <c r="H22" s="49"/>
      <c r="I22" s="50"/>
      <c r="J22" s="45" t="str">
        <f>VLOOKUP(CONCATENATE(B22,C22,D22,E22,F22,G22,H22,I22),項目一覧!B:AN,10,FALSE)</f>
        <v>PHOTO_SPR_NUM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2657</v>
      </c>
      <c r="C23" s="49"/>
      <c r="D23" s="49"/>
      <c r="E23" s="49" t="s">
        <v>2675</v>
      </c>
      <c r="F23" s="49"/>
      <c r="G23" s="49"/>
      <c r="H23" s="49"/>
      <c r="I23" s="50"/>
      <c r="J23" s="45" t="str">
        <f>VLOOKUP(CONCATENATE(B23,C23,D23,E23,F23,G23,H23,I23),項目一覧!B:AN,10,FALSE)</f>
        <v>PHOTO_SPC_NUM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</v>
      </c>
    </row>
    <row r="24" spans="1:43">
      <c r="A24" s="47">
        <f t="shared" si="1"/>
        <v>11</v>
      </c>
      <c r="B24" s="48" t="s">
        <v>2657</v>
      </c>
      <c r="C24" s="49"/>
      <c r="D24" s="49"/>
      <c r="E24" s="49" t="s">
        <v>321</v>
      </c>
      <c r="F24" s="49"/>
      <c r="G24" s="49"/>
      <c r="H24" s="49"/>
      <c r="I24" s="50"/>
      <c r="J24" s="45" t="str">
        <f>VLOOKUP(CONCATENATE(B24,C24,D24,E24,F24,G24,H24,I24),項目一覧!B:AN,10,FALSE)</f>
        <v>PHOTO_IMG_NUM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4</v>
      </c>
    </row>
    <row r="25" spans="1:43">
      <c r="A25" s="47">
        <f t="shared" si="1"/>
        <v>12</v>
      </c>
      <c r="B25" s="48" t="s">
        <v>2657</v>
      </c>
      <c r="C25" s="49"/>
      <c r="D25" s="49"/>
      <c r="E25" s="49" t="s">
        <v>2676</v>
      </c>
      <c r="F25" s="49"/>
      <c r="G25" s="49"/>
      <c r="H25" s="49"/>
      <c r="I25" s="50"/>
      <c r="J25" s="45" t="str">
        <f>VLOOKUP(CONCATENATE(B25,C25,D25,E25,F25,G25,H25,I25),項目一覧!B:AN,10,FALSE)</f>
        <v>PHOTO_COLOR_NUM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</v>
      </c>
    </row>
    <row r="26" spans="1:43">
      <c r="A26" s="47">
        <f t="shared" si="1"/>
        <v>13</v>
      </c>
      <c r="B26" s="48" t="s">
        <v>2657</v>
      </c>
      <c r="C26" s="49"/>
      <c r="D26" s="49"/>
      <c r="E26" s="49" t="s">
        <v>2661</v>
      </c>
      <c r="F26" s="49"/>
      <c r="G26" s="49"/>
      <c r="H26" s="49"/>
      <c r="I26" s="50"/>
      <c r="J26" s="45" t="str">
        <f>VLOOKUP(CONCATENATE(B26,C26,D26,E26,F26,G26,H26,I26),項目一覧!B:AN,10,FALSE)</f>
        <v>PHOTO_OTHER_NUM1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</v>
      </c>
    </row>
    <row r="27" spans="1:43">
      <c r="A27" s="47">
        <f t="shared" si="1"/>
        <v>14</v>
      </c>
      <c r="B27" s="48" t="s">
        <v>2657</v>
      </c>
      <c r="C27" s="49"/>
      <c r="D27" s="49"/>
      <c r="E27" s="49" t="s">
        <v>2662</v>
      </c>
      <c r="F27" s="49"/>
      <c r="G27" s="49"/>
      <c r="H27" s="49"/>
      <c r="I27" s="50"/>
      <c r="J27" s="45" t="str">
        <f>VLOOKUP(CONCATENATE(B27,C27,D27,E27,F27,G27,H27,I27),項目一覧!B:AN,10,FALSE)</f>
        <v>PHOTO_OTHER_NUM2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2665</v>
      </c>
      <c r="C28" s="49"/>
      <c r="D28" s="49"/>
      <c r="E28" s="49" t="s">
        <v>2666</v>
      </c>
      <c r="F28" s="49"/>
      <c r="G28" s="49"/>
      <c r="H28" s="49"/>
      <c r="I28" s="50"/>
      <c r="J28" s="45" t="str">
        <f>VLOOKUP(CONCATENATE(B28,C28,D28,E28,F28,G28,H28,I28),項目一覧!B:AN,10,FALSE)</f>
        <v>TEXT_HLAYOUT_NUM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</v>
      </c>
    </row>
    <row r="29" spans="1:43">
      <c r="A29" s="47">
        <f t="shared" si="1"/>
        <v>16</v>
      </c>
      <c r="B29" s="48" t="s">
        <v>2665</v>
      </c>
      <c r="C29" s="49"/>
      <c r="D29" s="49"/>
      <c r="E29" s="49" t="s">
        <v>324</v>
      </c>
      <c r="F29" s="49"/>
      <c r="G29" s="49"/>
      <c r="H29" s="49"/>
      <c r="I29" s="50"/>
      <c r="J29" s="45" t="str">
        <f>VLOOKUP(CONCATENATE(B29,C29,D29,E29,F29,G29,H29,I29),項目一覧!B:AN,10,FALSE)</f>
        <v>TEXT_LAYOUT_NUM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</v>
      </c>
    </row>
    <row r="30" spans="1:43">
      <c r="A30" s="47">
        <f t="shared" si="1"/>
        <v>17</v>
      </c>
      <c r="B30" s="48" t="s">
        <v>2665</v>
      </c>
      <c r="C30" s="49"/>
      <c r="D30" s="49"/>
      <c r="E30" s="49" t="s">
        <v>325</v>
      </c>
      <c r="F30" s="49"/>
      <c r="G30" s="49"/>
      <c r="H30" s="49"/>
      <c r="I30" s="50"/>
      <c r="J30" s="45" t="str">
        <f>VLOOKUP(CONCATENATE(B30,C30,D30,E30,F30,G30,H30,I30),項目一覧!B:AN,10,FALSE)</f>
        <v>TEXT_MNS_NUM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>
        <f>VLOOKUP(CONCATENATE(B30,C30,D30,E30,F30,G30,H30,I30),項目一覧!B:AN,21,FALSE)</f>
        <v>3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</v>
      </c>
    </row>
    <row r="31" spans="1:43">
      <c r="A31" s="47">
        <f t="shared" si="1"/>
        <v>18</v>
      </c>
      <c r="B31" s="48" t="s">
        <v>2665</v>
      </c>
      <c r="C31" s="49"/>
      <c r="D31" s="49"/>
      <c r="E31" s="49" t="s">
        <v>2661</v>
      </c>
      <c r="F31" s="49"/>
      <c r="G31" s="49"/>
      <c r="H31" s="49"/>
      <c r="I31" s="50"/>
      <c r="J31" s="45" t="str">
        <f>VLOOKUP(CONCATENATE(B31,C31,D31,E31,F31,G31,H31,I31),項目一覧!B:AN,10,FALSE)</f>
        <v>TEXT_OTHER_NUM1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2665</v>
      </c>
      <c r="C32" s="49"/>
      <c r="D32" s="49"/>
      <c r="E32" s="49" t="s">
        <v>2663</v>
      </c>
      <c r="F32" s="49"/>
      <c r="G32" s="49"/>
      <c r="H32" s="49"/>
      <c r="I32" s="50"/>
      <c r="J32" s="45" t="str">
        <f>VLOOKUP(CONCATENATE(B32,C32,D32,E32,F32,G32,H32,I32),項目一覧!B:AN,10,FALSE)</f>
        <v>TEXT_OTHER1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52.2</v>
      </c>
    </row>
    <row r="33" spans="1:43">
      <c r="A33" s="47">
        <f t="shared" si="1"/>
        <v>20</v>
      </c>
      <c r="B33" s="48" t="s">
        <v>2665</v>
      </c>
      <c r="C33" s="49"/>
      <c r="D33" s="49"/>
      <c r="E33" s="49" t="s">
        <v>2662</v>
      </c>
      <c r="F33" s="49"/>
      <c r="G33" s="49"/>
      <c r="H33" s="49"/>
      <c r="I33" s="50"/>
      <c r="J33" s="45" t="str">
        <f>VLOOKUP(CONCATENATE(B33,C33,D33,E33,F33,G33,H33,I33),項目一覧!B:AN,10,FALSE)</f>
        <v>TEXT_OTHER_NUM2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2665</v>
      </c>
      <c r="C34" s="49"/>
      <c r="D34" s="49"/>
      <c r="E34" s="49" t="s">
        <v>2664</v>
      </c>
      <c r="F34" s="49"/>
      <c r="G34" s="49"/>
      <c r="H34" s="49"/>
      <c r="I34" s="50"/>
      <c r="J34" s="45" t="str">
        <f>VLOOKUP(CONCATENATE(B34,C34,D34,E34,F34,G34,H34,I34),項目一覧!B:AN,10,FALSE)</f>
        <v>TEXT_OTHER2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64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52.2</v>
      </c>
    </row>
    <row r="35" spans="1:43">
      <c r="A35" s="47">
        <f t="shared" si="1"/>
        <v>22</v>
      </c>
      <c r="B35" s="48" t="s">
        <v>2667</v>
      </c>
      <c r="C35" s="49"/>
      <c r="D35" s="49"/>
      <c r="E35" s="49" t="s">
        <v>2668</v>
      </c>
      <c r="F35" s="49"/>
      <c r="G35" s="49"/>
      <c r="H35" s="49"/>
      <c r="I35" s="50"/>
      <c r="J35" s="45" t="str">
        <f>VLOOKUP(CONCATENATE(B35,C35,D35,E35,F35,G35,H35,I35),項目一覧!B:AN,10,FALSE)</f>
        <v>MEDIA_MO_NUM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2667</v>
      </c>
      <c r="C36" s="49"/>
      <c r="D36" s="49"/>
      <c r="E36" s="49" t="s">
        <v>2669</v>
      </c>
      <c r="F36" s="49"/>
      <c r="G36" s="49"/>
      <c r="H36" s="49"/>
      <c r="I36" s="50"/>
      <c r="J36" s="45" t="str">
        <f>VLOOKUP(CONCATENATE(B36,C36,D36,E36,F36,G36,H36,I36),項目一覧!B:AN,10,FALSE)</f>
        <v>MEDIA_CD_NUM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2667</v>
      </c>
      <c r="C37" s="49"/>
      <c r="D37" s="49"/>
      <c r="E37" s="49" t="s">
        <v>2670</v>
      </c>
      <c r="F37" s="49"/>
      <c r="G37" s="49"/>
      <c r="H37" s="49"/>
      <c r="I37" s="50"/>
      <c r="J37" s="45" t="str">
        <f>VLOOKUP(CONCATENATE(B37,C37,D37,E37,F37,G37,H37,I37),項目一覧!B:AN,10,FALSE)</f>
        <v>MEDIA_FD_NUM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2667</v>
      </c>
      <c r="C38" s="49"/>
      <c r="D38" s="49"/>
      <c r="E38" s="49" t="s">
        <v>2671</v>
      </c>
      <c r="F38" s="49"/>
      <c r="G38" s="49"/>
      <c r="H38" s="49"/>
      <c r="I38" s="50"/>
      <c r="J38" s="45" t="str">
        <f>VLOOKUP(CONCATENATE(B38,C38,D38,E38,F38,G38,H38,I38),項目一覧!B:AN,10,FALSE)</f>
        <v>MEDIA_OTHER_NUM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NUMBER</v>
      </c>
      <c r="R38" s="90"/>
      <c r="S38" s="132"/>
      <c r="T38" s="54"/>
      <c r="U38" s="55">
        <f>VLOOKUP(CONCATENATE(B38,C38,D38,E38,F38,G38,H38,I38),項目一覧!B:AN,21,FALSE)</f>
        <v>3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4</v>
      </c>
    </row>
    <row r="39" spans="1:43">
      <c r="A39" s="47">
        <f t="shared" si="1"/>
        <v>26</v>
      </c>
      <c r="B39" s="48" t="s">
        <v>2667</v>
      </c>
      <c r="C39" s="49"/>
      <c r="D39" s="49"/>
      <c r="E39" s="49" t="s">
        <v>2672</v>
      </c>
      <c r="F39" s="49"/>
      <c r="G39" s="49"/>
      <c r="H39" s="49"/>
      <c r="I39" s="50"/>
      <c r="J39" s="45" t="str">
        <f>VLOOKUP(CONCATENATE(B39,C39,D39,E39,F39,G39,H39,I39),項目一覧!B:AN,10,FALSE)</f>
        <v>MEDIA_OTHER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64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52.2</v>
      </c>
    </row>
    <row r="40" spans="1:43">
      <c r="A40" s="47">
        <f t="shared" si="1"/>
        <v>27</v>
      </c>
      <c r="B40" s="48" t="s">
        <v>2643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REMARK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256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207.8</v>
      </c>
    </row>
    <row r="41" spans="1:43">
      <c r="A41" s="47">
        <f t="shared" si="1"/>
        <v>28</v>
      </c>
      <c r="B41" s="48" t="s">
        <v>169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SEKIRYO_NUM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2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3</v>
      </c>
    </row>
    <row r="42" spans="1:43">
      <c r="A42" s="47">
        <f t="shared" si="1"/>
        <v>29</v>
      </c>
      <c r="B42" s="48" t="s">
        <v>2398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DATA_DIV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1</v>
      </c>
      <c r="V42" s="56"/>
      <c r="W42" s="56"/>
      <c r="X42" s="48"/>
      <c r="Y42" s="46"/>
      <c r="Z42" s="57"/>
      <c r="AA42" s="58" t="s">
        <v>2399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1.8</v>
      </c>
    </row>
    <row r="43" spans="1:43">
      <c r="A43" s="47">
        <f t="shared" si="1"/>
        <v>30</v>
      </c>
      <c r="B43" s="48" t="s">
        <v>2401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 t="str">
        <f>VLOOKUP(CONCATENATE(B43,C43,D43,E43,F43,G43,H43,I43),項目一覧!B:AN,21,FALSE)</f>
        <v xml:space="preserve"> 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8</v>
      </c>
    </row>
    <row r="44" spans="1:43">
      <c r="A44" s="47">
        <f t="shared" si="1"/>
        <v>31</v>
      </c>
      <c r="B44" s="48" t="s">
        <v>333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FIRST_DEPT_CD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2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2.6</v>
      </c>
    </row>
    <row r="45" spans="1:43">
      <c r="A45" s="47">
        <f t="shared" si="1"/>
        <v>32</v>
      </c>
      <c r="B45" s="48" t="s">
        <v>334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FIRST_USER_CD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5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0"/>
        <v>5</v>
      </c>
    </row>
    <row r="46" spans="1:43">
      <c r="A46" s="47">
        <f t="shared" si="1"/>
        <v>33</v>
      </c>
      <c r="B46" s="48" t="s">
        <v>2400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LAST_DATE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DATE</v>
      </c>
      <c r="R46" s="90"/>
      <c r="S46" s="132"/>
      <c r="T46" s="54"/>
      <c r="U46" s="55" t="str">
        <f>VLOOKUP(CONCATENATE(B46,C46,D46,E46,F46,G46,H46,I46),項目一覧!B:AN,21,FALSE)</f>
        <v xml:space="preserve"> 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0"/>
        <v>8</v>
      </c>
    </row>
    <row r="47" spans="1:43">
      <c r="A47" s="47">
        <f t="shared" si="1"/>
        <v>34</v>
      </c>
      <c r="B47" s="48" t="s">
        <v>335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LAST_DEPT_CD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2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0"/>
        <v>2.6</v>
      </c>
    </row>
    <row r="48" spans="1:43">
      <c r="A48" s="47">
        <f t="shared" si="1"/>
        <v>35</v>
      </c>
      <c r="B48" s="48" t="s">
        <v>336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LAST_USER_CD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5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4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1119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1799</v>
      </c>
      <c r="X4" s="65"/>
      <c r="Y4" s="66" t="s">
        <v>706</v>
      </c>
      <c r="Z4" s="67"/>
      <c r="AA4" s="68"/>
      <c r="AB4" s="69" t="s">
        <v>2368</v>
      </c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69" t="s">
        <v>623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170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2086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462.40000000000009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145000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65476.562500000015</v>
      </c>
      <c r="J10" s="525"/>
      <c r="K10" s="525"/>
      <c r="L10" s="84" t="s">
        <v>172</v>
      </c>
      <c r="M10" s="86" t="s">
        <v>173</v>
      </c>
      <c r="N10" s="526">
        <f>M8*M9/1024/1024</f>
        <v>63.941955566406264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174</v>
      </c>
      <c r="B11" s="8"/>
      <c r="C11" s="8"/>
      <c r="D11" s="8"/>
      <c r="E11" s="8"/>
      <c r="F11" s="8"/>
      <c r="G11" s="8"/>
      <c r="H11" s="8"/>
      <c r="I11" s="88" t="s">
        <v>175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176</v>
      </c>
      <c r="U11" s="8"/>
      <c r="V11" s="8"/>
      <c r="W11" s="521">
        <v>64</v>
      </c>
      <c r="X11" s="522"/>
      <c r="Y11" s="85" t="s">
        <v>172</v>
      </c>
      <c r="Z11" s="8" t="s">
        <v>177</v>
      </c>
      <c r="AA11" s="8"/>
      <c r="AB11" s="12"/>
      <c r="AC11" s="521"/>
      <c r="AD11" s="522"/>
      <c r="AE11" s="85" t="s">
        <v>172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185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1118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167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56"/>
      <c r="X16" s="45" t="s">
        <v>1118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5" t="s">
        <v>2425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5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PAGE1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1406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PAGE2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178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HEADING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52.2</v>
      </c>
    </row>
    <row r="21" spans="1:43">
      <c r="A21" s="47">
        <f t="shared" si="0"/>
        <v>8</v>
      </c>
      <c r="B21" s="48" t="s">
        <v>2462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SPECIAL_COLOR_DIV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2463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2657</v>
      </c>
      <c r="C22" s="49"/>
      <c r="D22" s="49"/>
      <c r="E22" s="49" t="s">
        <v>2658</v>
      </c>
      <c r="F22" s="49"/>
      <c r="G22" s="49"/>
      <c r="H22" s="49"/>
      <c r="I22" s="50"/>
      <c r="J22" s="45" t="str">
        <f>VLOOKUP(CONCATENATE(B22,C22,D22,E22,F22,G22,H22,I22),項目一覧!B:AN,10,FALSE)</f>
        <v>PHOTO_TRN_NUM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 t="s">
        <v>2657</v>
      </c>
      <c r="C23" s="49"/>
      <c r="D23" s="49"/>
      <c r="E23" s="49" t="s">
        <v>2659</v>
      </c>
      <c r="F23" s="49"/>
      <c r="G23" s="49"/>
      <c r="H23" s="49"/>
      <c r="I23" s="50"/>
      <c r="J23" s="45" t="str">
        <f>VLOOKUP(CONCATENATE(B23,C23,D23,E23,F23,G23,H23,I23),項目一覧!B:AN,10,FALSE)</f>
        <v>PHOTO_RFL_NUM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2657</v>
      </c>
      <c r="C24" s="49"/>
      <c r="D24" s="49"/>
      <c r="E24" s="49" t="s">
        <v>2660</v>
      </c>
      <c r="F24" s="49"/>
      <c r="G24" s="49"/>
      <c r="H24" s="49"/>
      <c r="I24" s="50"/>
      <c r="J24" s="45" t="str">
        <f>VLOOKUP(CONCATENATE(B24,C24,D24,E24,F24,G24,H24,I24),項目一覧!B:AN,10,FALSE)</f>
        <v>PHOTO_SPR_NUM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2657</v>
      </c>
      <c r="C25" s="49"/>
      <c r="D25" s="49"/>
      <c r="E25" s="49" t="s">
        <v>2675</v>
      </c>
      <c r="F25" s="49"/>
      <c r="G25" s="49"/>
      <c r="H25" s="49"/>
      <c r="I25" s="50"/>
      <c r="J25" s="45" t="str">
        <f>VLOOKUP(CONCATENATE(B25,C25,D25,E25,F25,G25,H25,I25),項目一覧!B:AN,10,FALSE)</f>
        <v>PHOTO_SPC_NUM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 t="s">
        <v>2657</v>
      </c>
      <c r="C26" s="49"/>
      <c r="D26" s="49"/>
      <c r="E26" s="49" t="s">
        <v>323</v>
      </c>
      <c r="F26" s="49"/>
      <c r="G26" s="49"/>
      <c r="H26" s="49"/>
      <c r="I26" s="50"/>
      <c r="J26" s="45" t="str">
        <f>VLOOKUP(CONCATENATE(B26,C26,D26,E26,F26,G26,H26,I26),項目一覧!B:AN,10,FALSE)</f>
        <v>PHOTO_IMG_NUM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</v>
      </c>
    </row>
    <row r="27" spans="1:43">
      <c r="A27" s="47">
        <f t="shared" si="0"/>
        <v>14</v>
      </c>
      <c r="B27" s="48" t="s">
        <v>2657</v>
      </c>
      <c r="C27" s="49"/>
      <c r="D27" s="49"/>
      <c r="E27" s="49" t="s">
        <v>2676</v>
      </c>
      <c r="F27" s="49"/>
      <c r="G27" s="49"/>
      <c r="H27" s="49"/>
      <c r="I27" s="50"/>
      <c r="J27" s="45" t="str">
        <f>VLOOKUP(CONCATENATE(B27,C27,D27,E27,F27,G27,H27,I27),項目一覧!B:AN,10,FALSE)</f>
        <v>PHOTO_COLOR_NUM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</v>
      </c>
    </row>
    <row r="28" spans="1:43">
      <c r="A28" s="47">
        <f t="shared" si="0"/>
        <v>15</v>
      </c>
      <c r="B28" s="48" t="s">
        <v>2657</v>
      </c>
      <c r="C28" s="49"/>
      <c r="D28" s="49"/>
      <c r="E28" s="49" t="s">
        <v>2661</v>
      </c>
      <c r="F28" s="49"/>
      <c r="G28" s="49"/>
      <c r="H28" s="49"/>
      <c r="I28" s="50"/>
      <c r="J28" s="45" t="str">
        <f>VLOOKUP(CONCATENATE(B28,C28,D28,E28,F28,G28,H28,I28),項目一覧!B:AN,10,FALSE)</f>
        <v>PHOTO_OTHER_NUM1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</v>
      </c>
    </row>
    <row r="29" spans="1:43">
      <c r="A29" s="47">
        <f t="shared" si="0"/>
        <v>16</v>
      </c>
      <c r="B29" s="48" t="s">
        <v>2657</v>
      </c>
      <c r="C29" s="49"/>
      <c r="D29" s="49"/>
      <c r="E29" s="49" t="s">
        <v>2662</v>
      </c>
      <c r="F29" s="49"/>
      <c r="G29" s="49"/>
      <c r="H29" s="49"/>
      <c r="I29" s="50"/>
      <c r="J29" s="45" t="str">
        <f>VLOOKUP(CONCATENATE(B29,C29,D29,E29,F29,G29,H29,I29),項目一覧!B:AN,10,FALSE)</f>
        <v>PHOTO_OTHER_NUM2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</v>
      </c>
    </row>
    <row r="30" spans="1:43">
      <c r="A30" s="47">
        <f t="shared" si="0"/>
        <v>17</v>
      </c>
      <c r="B30" s="48" t="s">
        <v>1100</v>
      </c>
      <c r="C30" s="49"/>
      <c r="D30" s="49"/>
      <c r="E30" s="49" t="s">
        <v>1357</v>
      </c>
      <c r="F30" s="49"/>
      <c r="G30" s="49"/>
      <c r="H30" s="49"/>
      <c r="I30" s="50"/>
      <c r="J30" s="45" t="str">
        <f>VLOOKUP(CONCATENATE(B30,C30,D30,E30,F30,G30,H30,I30),項目一覧!B:AN,10,FALSE)</f>
        <v>NENKO_STATUS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1100</v>
      </c>
      <c r="C31" s="49"/>
      <c r="D31" s="49"/>
      <c r="E31" s="49" t="s">
        <v>1601</v>
      </c>
      <c r="F31" s="49"/>
      <c r="G31" s="49"/>
      <c r="H31" s="49"/>
      <c r="I31" s="50"/>
      <c r="J31" s="45" t="str">
        <f>VLOOKUP(CONCATENATE(B31,C31,D31,E31,F31,G31,H31,I31),項目一覧!B:AN,10,FALSE)</f>
        <v>NENKO_METHOD_CD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1100</v>
      </c>
      <c r="C32" s="49"/>
      <c r="D32" s="49"/>
      <c r="E32" s="49" t="s">
        <v>179</v>
      </c>
      <c r="F32" s="49"/>
      <c r="G32" s="49"/>
      <c r="H32" s="49"/>
      <c r="I32" s="50"/>
      <c r="J32" s="45" t="str">
        <f>VLOOKUP(CONCATENATE(B32,C32,D32,E32,F32,G32,H32,I32),項目一覧!B:AN,10,FALSE)</f>
        <v>NENKO_NUM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2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3</v>
      </c>
    </row>
    <row r="33" spans="1:43">
      <c r="A33" s="47">
        <f t="shared" si="0"/>
        <v>20</v>
      </c>
      <c r="B33" s="48" t="s">
        <v>1100</v>
      </c>
      <c r="C33" s="49"/>
      <c r="D33" s="49"/>
      <c r="E33" s="49" t="s">
        <v>180</v>
      </c>
      <c r="F33" s="49"/>
      <c r="G33" s="49"/>
      <c r="H33" s="49"/>
      <c r="I33" s="50"/>
      <c r="J33" s="45" t="str">
        <f>VLOOKUP(CONCATENATE(B33,C33,D33,E33,F33,G33,H33,I33),項目一覧!B:AN,10,FALSE)</f>
        <v>NENKO_DATE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3">
      <c r="A34" s="47">
        <f t="shared" si="0"/>
        <v>21</v>
      </c>
      <c r="B34" s="48" t="s">
        <v>1100</v>
      </c>
      <c r="C34" s="49"/>
      <c r="D34" s="49"/>
      <c r="E34" s="49" t="s">
        <v>1358</v>
      </c>
      <c r="F34" s="49"/>
      <c r="G34" s="49"/>
      <c r="H34" s="49"/>
      <c r="I34" s="50"/>
      <c r="J34" s="45" t="str">
        <f>VLOOKUP(CONCATENATE(B34,C34,D34,E34,F34,G34,H34,I34),項目一覧!B:AN,10,FALSE)</f>
        <v>NENKO_PAPER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100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81</v>
      </c>
    </row>
    <row r="35" spans="1:43">
      <c r="A35" s="47">
        <f t="shared" si="0"/>
        <v>22</v>
      </c>
      <c r="B35" s="48" t="s">
        <v>327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WORK_OKNG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1060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1.8</v>
      </c>
    </row>
    <row r="36" spans="1:43">
      <c r="A36" s="47">
        <f t="shared" si="0"/>
        <v>23</v>
      </c>
      <c r="B36" s="48" t="s">
        <v>328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WORK_NG_REASON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200</v>
      </c>
      <c r="V36" s="56"/>
      <c r="W36" s="56"/>
      <c r="X36" s="48"/>
      <c r="Y36" s="46"/>
      <c r="Z36" s="57"/>
      <c r="AA36" s="58" t="s">
        <v>1060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161</v>
      </c>
    </row>
    <row r="37" spans="1:43">
      <c r="A37" s="47">
        <f t="shared" si="0"/>
        <v>24</v>
      </c>
      <c r="B37" s="48" t="s">
        <v>196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DIVERT_DIV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56"/>
      <c r="W37" s="56"/>
      <c r="X37" s="48"/>
      <c r="Y37" s="46"/>
      <c r="Z37" s="57"/>
      <c r="AA37" s="58" t="s">
        <v>338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1.8</v>
      </c>
    </row>
    <row r="38" spans="1:43">
      <c r="A38" s="47">
        <f t="shared" si="0"/>
        <v>25</v>
      </c>
      <c r="B38" s="48" t="s">
        <v>104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DIVERT_REMARK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60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49</v>
      </c>
    </row>
    <row r="39" spans="1:43">
      <c r="A39" s="47">
        <f t="shared" si="0"/>
        <v>26</v>
      </c>
      <c r="B39" s="48" t="s">
        <v>1206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STATUS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2</v>
      </c>
      <c r="V39" s="56"/>
      <c r="W39" s="56"/>
      <c r="X39" s="48"/>
      <c r="Y39" s="46"/>
      <c r="Z39" s="57"/>
      <c r="AA39" s="58" t="s">
        <v>2059</v>
      </c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2.6</v>
      </c>
    </row>
    <row r="40" spans="1:43">
      <c r="A40" s="47">
        <f t="shared" si="0"/>
        <v>27</v>
      </c>
      <c r="B40" s="48" t="s">
        <v>2398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DATA_DIV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1</v>
      </c>
      <c r="V40" s="56"/>
      <c r="W40" s="56"/>
      <c r="X40" s="48"/>
      <c r="Y40" s="46"/>
      <c r="Z40" s="57"/>
      <c r="AA40" s="58" t="s">
        <v>2399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3">
      <c r="A41" s="47">
        <f t="shared" si="0"/>
        <v>28</v>
      </c>
      <c r="B41" s="48" t="s">
        <v>2401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FIRST_DATE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8</v>
      </c>
    </row>
    <row r="42" spans="1:43">
      <c r="A42" s="47">
        <f t="shared" si="0"/>
        <v>29</v>
      </c>
      <c r="B42" s="48" t="s">
        <v>333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FIRST_DEPT_CD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2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2.6</v>
      </c>
    </row>
    <row r="43" spans="1:43">
      <c r="A43" s="47">
        <f t="shared" si="0"/>
        <v>30</v>
      </c>
      <c r="B43" s="48" t="s">
        <v>334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FIRST_USER_CD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</v>
      </c>
    </row>
    <row r="44" spans="1:43">
      <c r="A44" s="47">
        <f t="shared" si="0"/>
        <v>31</v>
      </c>
      <c r="B44" s="48" t="s">
        <v>2400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 t="str">
        <f>VLOOKUP(CONCATENATE(B44,C44,D44,E44,F44,G44,H44,I44),項目一覧!B:AN,21,FALSE)</f>
        <v xml:space="preserve"> 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8</v>
      </c>
    </row>
    <row r="45" spans="1:43">
      <c r="A45" s="47">
        <f t="shared" si="0"/>
        <v>32</v>
      </c>
      <c r="B45" s="48" t="s">
        <v>335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LAST_DEPT_CD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2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2.6</v>
      </c>
    </row>
    <row r="46" spans="1:43">
      <c r="A46" s="47">
        <f t="shared" si="0"/>
        <v>33</v>
      </c>
      <c r="B46" s="48" t="s">
        <v>336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LAST_USER_CD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5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2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1120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1799</v>
      </c>
      <c r="X4" s="65"/>
      <c r="Y4" s="66" t="s">
        <v>706</v>
      </c>
      <c r="Z4" s="67"/>
      <c r="AA4" s="68"/>
      <c r="AB4" s="69" t="s">
        <v>2368</v>
      </c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1904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1905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544.20000000000005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1250000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664306.640625</v>
      </c>
      <c r="J10" s="525"/>
      <c r="K10" s="525"/>
      <c r="L10" s="84" t="s">
        <v>1906</v>
      </c>
      <c r="M10" s="86" t="s">
        <v>1907</v>
      </c>
      <c r="N10" s="526">
        <f>M8*M9/1024/1024</f>
        <v>648.73695373535156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1908</v>
      </c>
      <c r="B11" s="8"/>
      <c r="C11" s="8"/>
      <c r="D11" s="8"/>
      <c r="E11" s="8"/>
      <c r="F11" s="8"/>
      <c r="G11" s="8"/>
      <c r="H11" s="8"/>
      <c r="I11" s="88" t="s">
        <v>1909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1910</v>
      </c>
      <c r="U11" s="8"/>
      <c r="V11" s="8"/>
      <c r="W11" s="521">
        <v>64</v>
      </c>
      <c r="X11" s="522"/>
      <c r="Y11" s="85" t="s">
        <v>1906</v>
      </c>
      <c r="Z11" s="8" t="s">
        <v>1911</v>
      </c>
      <c r="AA11" s="8"/>
      <c r="AB11" s="12"/>
      <c r="AC11" s="521"/>
      <c r="AD11" s="522"/>
      <c r="AE11" s="85" t="s">
        <v>1906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185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/>
      <c r="W14" s="91"/>
      <c r="X14" s="45" t="s">
        <v>1118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167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1360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1915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REVISE_FIELD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1916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REVISE_CONTENT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550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443</v>
      </c>
    </row>
    <row r="20" spans="1:43">
      <c r="A20" s="47">
        <f t="shared" si="0"/>
        <v>7</v>
      </c>
      <c r="B20" s="48" t="s">
        <v>2398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8"/>
      <c r="Y20" s="46"/>
      <c r="Z20" s="57"/>
      <c r="AA20" s="58" t="s">
        <v>2399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2401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1912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334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2400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1913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1914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Q33"/>
  <sheetViews>
    <sheetView zoomScaleNormal="100" zoomScaleSheetLayoutView="90" workbookViewId="0">
      <selection activeCell="A10" sqref="A1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1119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1799</v>
      </c>
      <c r="X4" s="65"/>
      <c r="Y4" s="66" t="s">
        <v>706</v>
      </c>
      <c r="Z4" s="67"/>
      <c r="AA4" s="68"/>
      <c r="AB4" s="69" t="s">
        <v>2368</v>
      </c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118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78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101000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7693.359375</v>
      </c>
      <c r="J10" s="525"/>
      <c r="K10" s="525"/>
      <c r="L10" s="84" t="s">
        <v>120</v>
      </c>
      <c r="M10" s="86" t="s">
        <v>121</v>
      </c>
      <c r="N10" s="526">
        <f>M8*M9/1024/1024</f>
        <v>7.5130462646484375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122</v>
      </c>
      <c r="B11" s="8"/>
      <c r="C11" s="8"/>
      <c r="D11" s="8"/>
      <c r="E11" s="8"/>
      <c r="F11" s="8"/>
      <c r="G11" s="8"/>
      <c r="H11" s="8"/>
      <c r="I11" s="88" t="s">
        <v>123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133</v>
      </c>
      <c r="U11" s="8"/>
      <c r="V11" s="8"/>
      <c r="W11" s="521">
        <v>64</v>
      </c>
      <c r="X11" s="522"/>
      <c r="Y11" s="85" t="s">
        <v>120</v>
      </c>
      <c r="Z11" s="8" t="s">
        <v>134</v>
      </c>
      <c r="AA11" s="8"/>
      <c r="AB11" s="12"/>
      <c r="AC11" s="521"/>
      <c r="AD11" s="522"/>
      <c r="AE11" s="85" t="s">
        <v>120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2" si="0">ROW()-13</f>
        <v>1</v>
      </c>
      <c r="B14" s="45" t="s">
        <v>185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2426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1117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1413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1117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1414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1117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REWORK_DIV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1">
        <v>5</v>
      </c>
      <c r="W18" s="56"/>
      <c r="X18" s="45" t="s">
        <v>1117</v>
      </c>
      <c r="Y18" s="46"/>
      <c r="Z18" s="57"/>
      <c r="AA18" s="58" t="s">
        <v>339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136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>
        <v>6</v>
      </c>
      <c r="W19" s="56"/>
      <c r="X19" s="45" t="s">
        <v>1117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139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ITEM_NUM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4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ref="A23:A33" si="2">ROW()-13</f>
        <v>10</v>
      </c>
      <c r="B23" s="48" t="s">
        <v>2398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2399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2"/>
        <v>11</v>
      </c>
      <c r="B24" s="48" t="s">
        <v>2401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2"/>
        <v>12</v>
      </c>
      <c r="B25" s="48" t="s">
        <v>333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2"/>
        <v>13</v>
      </c>
      <c r="B26" s="48" t="s">
        <v>334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2"/>
        <v>14</v>
      </c>
      <c r="B27" s="48" t="s">
        <v>2400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2"/>
        <v>15</v>
      </c>
      <c r="B28" s="48" t="s">
        <v>335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2"/>
        <v>16</v>
      </c>
      <c r="B29" s="48" t="s">
        <v>336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2"/>
        <v>17</v>
      </c>
      <c r="B30" s="48"/>
      <c r="C30" s="49"/>
      <c r="D30" s="49"/>
      <c r="E30" s="49"/>
      <c r="F30" s="49"/>
      <c r="G30" s="49"/>
      <c r="H30" s="49"/>
      <c r="I30" s="50"/>
      <c r="J30" s="45"/>
      <c r="K30" s="84"/>
      <c r="L30" s="84"/>
      <c r="M30" s="84"/>
      <c r="N30" s="84"/>
      <c r="O30" s="84"/>
      <c r="P30" s="84"/>
      <c r="Q30" s="83"/>
      <c r="R30" s="90"/>
      <c r="S30" s="132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2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2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2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Q33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140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1800</v>
      </c>
      <c r="X4" s="65"/>
      <c r="Y4" s="66" t="s">
        <v>706</v>
      </c>
      <c r="Z4" s="67"/>
      <c r="AA4" s="68"/>
      <c r="AB4" s="69" t="s">
        <v>2368</v>
      </c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1753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142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240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500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117.1875</v>
      </c>
      <c r="J10" s="525"/>
      <c r="K10" s="525"/>
      <c r="L10" s="84" t="s">
        <v>143</v>
      </c>
      <c r="M10" s="86" t="s">
        <v>144</v>
      </c>
      <c r="N10" s="526">
        <f>M8*M9/1024/1024</f>
        <v>0.11444091796875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145</v>
      </c>
      <c r="B11" s="8"/>
      <c r="C11" s="8"/>
      <c r="D11" s="8"/>
      <c r="E11" s="8"/>
      <c r="F11" s="8"/>
      <c r="G11" s="8"/>
      <c r="H11" s="8"/>
      <c r="I11" s="88" t="s">
        <v>146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147</v>
      </c>
      <c r="U11" s="8"/>
      <c r="V11" s="8"/>
      <c r="W11" s="521">
        <v>64</v>
      </c>
      <c r="X11" s="522"/>
      <c r="Y11" s="85" t="s">
        <v>143</v>
      </c>
      <c r="Z11" s="8" t="s">
        <v>148</v>
      </c>
      <c r="AA11" s="8"/>
      <c r="AB11" s="12"/>
      <c r="AC11" s="521"/>
      <c r="AD11" s="522"/>
      <c r="AE11" s="85" t="s">
        <v>143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185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728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2426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728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1413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728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1414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728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WORK_START_DATE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91">
        <v>5</v>
      </c>
      <c r="W18" s="56"/>
      <c r="X18" s="45" t="s">
        <v>728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137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WORK_END_DATE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WORK_DURATION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327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WORK_OKNG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328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WORK_NG_REASON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200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161</v>
      </c>
    </row>
    <row r="23" spans="1:43">
      <c r="A23" s="47">
        <f t="shared" si="0"/>
        <v>10</v>
      </c>
      <c r="B23" s="48" t="s">
        <v>349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WORK_NG_CHARGE_USER_CD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 t="s">
        <v>2399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2401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2.6</v>
      </c>
    </row>
    <row r="27" spans="1:43">
      <c r="A27" s="47">
        <f t="shared" si="0"/>
        <v>14</v>
      </c>
      <c r="B27" s="48" t="s">
        <v>334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2400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336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149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1799</v>
      </c>
      <c r="X4" s="65"/>
      <c r="Y4" s="66" t="s">
        <v>706</v>
      </c>
      <c r="Z4" s="67"/>
      <c r="AA4" s="68"/>
      <c r="AB4" s="69" t="s">
        <v>2368</v>
      </c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150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83.6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150000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12246.09375</v>
      </c>
      <c r="J10" s="525"/>
      <c r="K10" s="525"/>
      <c r="L10" s="84" t="s">
        <v>152</v>
      </c>
      <c r="M10" s="86" t="s">
        <v>153</v>
      </c>
      <c r="N10" s="526">
        <f>M8*M9/1024/1024</f>
        <v>11.959075927734375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154</v>
      </c>
      <c r="B11" s="8"/>
      <c r="C11" s="8"/>
      <c r="D11" s="8"/>
      <c r="E11" s="8"/>
      <c r="F11" s="8"/>
      <c r="G11" s="8"/>
      <c r="H11" s="8"/>
      <c r="I11" s="88" t="s">
        <v>155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156</v>
      </c>
      <c r="U11" s="8"/>
      <c r="V11" s="8"/>
      <c r="W11" s="521">
        <v>64</v>
      </c>
      <c r="X11" s="522"/>
      <c r="Y11" s="85" t="s">
        <v>152</v>
      </c>
      <c r="Z11" s="8" t="s">
        <v>157</v>
      </c>
      <c r="AA11" s="8"/>
      <c r="AB11" s="12"/>
      <c r="AC11" s="521"/>
      <c r="AD11" s="522"/>
      <c r="AE11" s="85" t="s">
        <v>152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1457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546" t="s">
        <v>1458</v>
      </c>
      <c r="AB14" s="547"/>
      <c r="AC14" s="547"/>
      <c r="AD14" s="547"/>
      <c r="AE14" s="547"/>
      <c r="AF14" s="547"/>
      <c r="AG14" s="547"/>
      <c r="AH14" s="547"/>
      <c r="AI14" s="547"/>
      <c r="AJ14" s="547"/>
      <c r="AK14" s="547"/>
      <c r="AL14" s="547"/>
      <c r="AM14" s="547"/>
      <c r="AN14" s="547"/>
      <c r="AO14" s="548"/>
      <c r="AQ14" s="273">
        <f t="shared" ref="AQ14:AQ3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185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728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2426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728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728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1413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728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1414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728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135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REWORK_DIV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>
        <v>6</v>
      </c>
      <c r="W20" s="56"/>
      <c r="X20" s="45" t="s">
        <v>728</v>
      </c>
      <c r="Y20" s="46"/>
      <c r="Z20" s="57"/>
      <c r="AA20" s="58" t="s">
        <v>337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136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WORK_START_DATE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>
        <v>7</v>
      </c>
      <c r="W21" s="56"/>
      <c r="X21" s="45" t="s">
        <v>728</v>
      </c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137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WORK_END_DATE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WORK_DURATION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139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ITEM_NUM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2398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8"/>
      <c r="Y25" s="46"/>
      <c r="Z25" s="57"/>
      <c r="AA25" s="58" t="s">
        <v>2399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2401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0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2400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2.6</v>
      </c>
    </row>
    <row r="31" spans="1:43">
      <c r="A31" s="47">
        <f t="shared" si="0"/>
        <v>18</v>
      </c>
      <c r="B31" s="48" t="s">
        <v>336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7">
    <mergeCell ref="M8:O8"/>
    <mergeCell ref="M9:O9"/>
    <mergeCell ref="I10:K10"/>
    <mergeCell ref="N10:P10"/>
    <mergeCell ref="AA14:AO14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scale="98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158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1799</v>
      </c>
      <c r="X4" s="65"/>
      <c r="Y4" s="66" t="s">
        <v>706</v>
      </c>
      <c r="Z4" s="67"/>
      <c r="AA4" s="68"/>
      <c r="AB4" s="69" t="s">
        <v>2368</v>
      </c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159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160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245.6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120000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28781.25</v>
      </c>
      <c r="J10" s="525"/>
      <c r="K10" s="525"/>
      <c r="L10" s="84" t="s">
        <v>161</v>
      </c>
      <c r="M10" s="86" t="s">
        <v>162</v>
      </c>
      <c r="N10" s="526">
        <f>M8*M9/1024/1024</f>
        <v>28.106689453125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163</v>
      </c>
      <c r="B11" s="8"/>
      <c r="C11" s="8"/>
      <c r="D11" s="8"/>
      <c r="E11" s="8"/>
      <c r="F11" s="8"/>
      <c r="G11" s="8"/>
      <c r="H11" s="8"/>
      <c r="I11" s="88" t="s">
        <v>164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165</v>
      </c>
      <c r="U11" s="8"/>
      <c r="V11" s="8"/>
      <c r="W11" s="521">
        <v>64</v>
      </c>
      <c r="X11" s="522"/>
      <c r="Y11" s="85" t="s">
        <v>161</v>
      </c>
      <c r="Z11" s="8" t="s">
        <v>166</v>
      </c>
      <c r="AA11" s="8"/>
      <c r="AB11" s="12"/>
      <c r="AC11" s="521"/>
      <c r="AD11" s="522"/>
      <c r="AE11" s="85" t="s">
        <v>161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1457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546" t="s">
        <v>1458</v>
      </c>
      <c r="AB14" s="547"/>
      <c r="AC14" s="547"/>
      <c r="AD14" s="547"/>
      <c r="AE14" s="547"/>
      <c r="AF14" s="547"/>
      <c r="AG14" s="547"/>
      <c r="AH14" s="547"/>
      <c r="AI14" s="547"/>
      <c r="AJ14" s="547"/>
      <c r="AK14" s="547"/>
      <c r="AL14" s="547"/>
      <c r="AM14" s="547"/>
      <c r="AN14" s="547"/>
      <c r="AO14" s="548"/>
      <c r="AQ14" s="273">
        <f t="shared" ref="AQ14:AQ33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ref="A15:A33" si="1">ROW()-13</f>
        <v>2</v>
      </c>
      <c r="B15" s="45" t="s">
        <v>185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728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6.6000000000000005</v>
      </c>
    </row>
    <row r="16" spans="1:43">
      <c r="A16" s="47">
        <f t="shared" si="1"/>
        <v>3</v>
      </c>
      <c r="B16" s="48" t="s">
        <v>2426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728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3.4000000000000004</v>
      </c>
    </row>
    <row r="17" spans="1:43">
      <c r="A17" s="47">
        <f t="shared" si="1"/>
        <v>4</v>
      </c>
      <c r="B17" s="48" t="s">
        <v>167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728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 t="shared" si="1"/>
        <v>5</v>
      </c>
      <c r="B18" s="48" t="s">
        <v>1413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728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5</v>
      </c>
    </row>
    <row r="19" spans="1:43">
      <c r="A19" s="47">
        <f t="shared" si="1"/>
        <v>6</v>
      </c>
      <c r="B19" s="48" t="s">
        <v>1414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728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4.2</v>
      </c>
    </row>
    <row r="20" spans="1:43">
      <c r="A20" s="47">
        <f t="shared" si="1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WORK_START_DATE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>
        <v>6</v>
      </c>
      <c r="W20" s="56"/>
      <c r="X20" s="45" t="s">
        <v>728</v>
      </c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8</v>
      </c>
    </row>
    <row r="21" spans="1:43">
      <c r="A21" s="47">
        <f t="shared" si="1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WORK_END_DATE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138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WORK_DURATION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327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WORK_OKNG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1.8</v>
      </c>
    </row>
    <row r="24" spans="1:43">
      <c r="A24" s="47">
        <f t="shared" si="1"/>
        <v>11</v>
      </c>
      <c r="B24" s="48" t="s">
        <v>328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WORK_NG_REASON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200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161</v>
      </c>
    </row>
    <row r="25" spans="1:43">
      <c r="A25" s="47">
        <f t="shared" si="1"/>
        <v>12</v>
      </c>
      <c r="B25" s="48" t="s">
        <v>349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WORK_NG_CHARGE_USER_CD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2398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2399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1.8</v>
      </c>
    </row>
    <row r="27" spans="1:43">
      <c r="A27" s="47">
        <f t="shared" si="1"/>
        <v>14</v>
      </c>
      <c r="B27" s="48" t="s">
        <v>2401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8</v>
      </c>
    </row>
    <row r="28" spans="1:43">
      <c r="A28" s="47">
        <f t="shared" si="1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2.6</v>
      </c>
    </row>
    <row r="29" spans="1:43">
      <c r="A29" s="47">
        <f t="shared" si="1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</v>
      </c>
    </row>
    <row r="30" spans="1:43">
      <c r="A30" s="47">
        <f t="shared" si="1"/>
        <v>17</v>
      </c>
      <c r="B30" s="48" t="s">
        <v>2400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8</v>
      </c>
    </row>
    <row r="31" spans="1:43">
      <c r="A31" s="47">
        <f t="shared" si="1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2.6</v>
      </c>
    </row>
    <row r="32" spans="1:43">
      <c r="A32" s="47">
        <f t="shared" si="1"/>
        <v>19</v>
      </c>
      <c r="B32" s="48" t="s">
        <v>336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</v>
      </c>
    </row>
    <row r="33" spans="1:43">
      <c r="A33" s="47">
        <f t="shared" si="1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0"/>
        <v/>
      </c>
    </row>
  </sheetData>
  <mergeCells count="7">
    <mergeCell ref="M8:O8"/>
    <mergeCell ref="M9:O9"/>
    <mergeCell ref="AA14:AO14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"/>
  <sheetViews>
    <sheetView showGridLines="0" view="pageBreakPreview" topLeftCell="A4" zoomScale="75" zoomScaleNormal="75" workbookViewId="0">
      <selection activeCell="AP50" sqref="AP50"/>
    </sheetView>
  </sheetViews>
  <sheetFormatPr defaultColWidth="3.83203125" defaultRowHeight="11.25"/>
  <cols>
    <col min="1" max="16384" width="3.83203125" style="180"/>
  </cols>
  <sheetData>
    <row r="1" spans="1:61">
      <c r="A1" s="175" t="s">
        <v>1984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5" t="s">
        <v>1992</v>
      </c>
      <c r="U1" s="176"/>
      <c r="V1" s="176"/>
      <c r="W1" s="176"/>
      <c r="X1" s="176"/>
      <c r="Y1" s="176"/>
      <c r="Z1" s="177"/>
      <c r="AA1" s="176"/>
      <c r="AB1" s="176"/>
      <c r="AC1" s="176"/>
      <c r="AD1" s="176"/>
      <c r="AE1" s="176"/>
      <c r="AF1" s="175" t="s">
        <v>1993</v>
      </c>
      <c r="AG1" s="176"/>
      <c r="AH1" s="176"/>
      <c r="AI1" s="177"/>
      <c r="AJ1" s="178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9"/>
    </row>
    <row r="2" spans="1:61">
      <c r="A2" s="181"/>
      <c r="B2" s="182" t="s">
        <v>2367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1"/>
      <c r="U2" s="182" t="s">
        <v>1994</v>
      </c>
      <c r="V2" s="183"/>
      <c r="W2" s="183"/>
      <c r="X2" s="183"/>
      <c r="Y2" s="183"/>
      <c r="Z2" s="184"/>
      <c r="AA2" s="183"/>
      <c r="AB2" s="183"/>
      <c r="AC2" s="183"/>
      <c r="AD2" s="183"/>
      <c r="AE2" s="183"/>
      <c r="AF2" s="181"/>
      <c r="AG2" s="182" t="s">
        <v>332</v>
      </c>
      <c r="AH2" s="183"/>
      <c r="AI2" s="184"/>
      <c r="AJ2" s="185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6"/>
    </row>
    <row r="3" spans="1:61">
      <c r="A3" s="175" t="s">
        <v>1995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7"/>
      <c r="AA3" s="176"/>
      <c r="AB3" s="176"/>
      <c r="AC3" s="176"/>
      <c r="AD3" s="176"/>
      <c r="AE3" s="176"/>
      <c r="AF3" s="175" t="s">
        <v>1996</v>
      </c>
      <c r="AG3" s="176"/>
      <c r="AH3" s="187"/>
      <c r="AI3" s="179"/>
      <c r="AJ3" s="188" t="s">
        <v>1997</v>
      </c>
      <c r="AK3" s="189"/>
      <c r="AL3" s="190"/>
      <c r="AM3" s="191"/>
      <c r="AN3" s="192" t="s">
        <v>1243</v>
      </c>
      <c r="AO3" s="189"/>
      <c r="AP3" s="189"/>
      <c r="AQ3" s="193"/>
      <c r="AR3" s="193"/>
      <c r="AS3" s="193"/>
      <c r="AT3" s="193"/>
      <c r="AU3" s="193"/>
      <c r="AV3" s="193"/>
      <c r="AW3" s="193"/>
      <c r="AX3" s="193"/>
      <c r="AY3" s="193"/>
      <c r="AZ3" s="191" t="s">
        <v>2000</v>
      </c>
      <c r="BA3" s="189"/>
      <c r="BB3" s="189"/>
      <c r="BC3" s="194"/>
      <c r="BD3" s="195"/>
      <c r="BE3" s="196" t="s">
        <v>1244</v>
      </c>
      <c r="BG3" s="193"/>
      <c r="BH3" s="193"/>
      <c r="BI3" s="197"/>
    </row>
    <row r="4" spans="1:61">
      <c r="A4" s="198"/>
      <c r="B4" s="182" t="s">
        <v>1246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200"/>
      <c r="AA4" s="199"/>
      <c r="AB4" s="199"/>
      <c r="AC4" s="199"/>
      <c r="AD4" s="199"/>
      <c r="AE4" s="199"/>
      <c r="AF4" s="198"/>
      <c r="AG4" s="272" t="s">
        <v>1799</v>
      </c>
      <c r="AH4" s="201"/>
      <c r="AI4" s="202"/>
      <c r="AJ4" s="203" t="s">
        <v>1245</v>
      </c>
      <c r="AK4" s="204"/>
      <c r="AL4" s="205"/>
      <c r="AM4" s="206"/>
      <c r="AN4" s="189"/>
      <c r="AO4" s="204"/>
      <c r="AP4" s="204"/>
      <c r="AQ4" s="204"/>
      <c r="AR4" s="204"/>
      <c r="AS4" s="204"/>
      <c r="AT4" s="204"/>
      <c r="AU4" s="204"/>
      <c r="AV4" s="207"/>
      <c r="AW4" s="204"/>
      <c r="AX4" s="204"/>
      <c r="AY4" s="204"/>
      <c r="AZ4" s="206" t="s">
        <v>707</v>
      </c>
      <c r="BA4" s="204"/>
      <c r="BB4" s="204"/>
      <c r="BC4" s="194"/>
      <c r="BD4" s="195"/>
      <c r="BE4" s="208"/>
      <c r="BF4" s="204"/>
      <c r="BG4" s="204"/>
      <c r="BH4" s="204"/>
      <c r="BI4" s="205"/>
    </row>
  </sheetData>
  <phoneticPr fontId="4"/>
  <pageMargins left="0.59055118110236227" right="0.59055118110236227" top="0.51181102362204722" bottom="0.59055118110236227" header="0.43307086614173229" footer="0.35433070866141736"/>
  <pageSetup paperSize="9" scale="69" orientation="landscape" r:id="rId1"/>
  <headerFooter alignWithMargins="0">
    <oddFooter>&amp;C&amp;9&amp;P / &amp;N&amp;R&amp;9Copyright(c)2007 NDD Corporation all rights reserved.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183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593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1799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1812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596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26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15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0.380859375</v>
      </c>
      <c r="J10" s="525"/>
      <c r="K10" s="525"/>
      <c r="L10" s="84" t="s">
        <v>597</v>
      </c>
      <c r="M10" s="86" t="s">
        <v>598</v>
      </c>
      <c r="N10" s="526">
        <f>M8*M9/1024/1024</f>
        <v>3.719329833984375E-4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599</v>
      </c>
      <c r="B11" s="8"/>
      <c r="C11" s="8"/>
      <c r="D11" s="8"/>
      <c r="E11" s="8"/>
      <c r="F11" s="8"/>
      <c r="G11" s="8"/>
      <c r="H11" s="8"/>
      <c r="I11" s="88" t="s">
        <v>600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601</v>
      </c>
      <c r="U11" s="8"/>
      <c r="V11" s="8"/>
      <c r="W11" s="521">
        <v>64</v>
      </c>
      <c r="X11" s="522"/>
      <c r="Y11" s="85" t="s">
        <v>597</v>
      </c>
      <c r="Z11" s="8" t="s">
        <v>602</v>
      </c>
      <c r="AA11" s="8"/>
      <c r="AB11" s="12"/>
      <c r="AC11" s="521"/>
      <c r="AD11" s="522"/>
      <c r="AE11" s="85" t="s">
        <v>597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133" t="s">
        <v>583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209">
        <v>1</v>
      </c>
      <c r="W14" s="209"/>
      <c r="X14" s="133" t="s">
        <v>728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210" t="s">
        <v>603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IP_ADDRESS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15</v>
      </c>
      <c r="V15" s="211"/>
      <c r="W15" s="212"/>
      <c r="X15" s="133" t="s">
        <v>728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</v>
      </c>
    </row>
    <row r="16" spans="1:43">
      <c r="A16" s="47">
        <f t="shared" si="0"/>
        <v>3</v>
      </c>
      <c r="B16" s="210" t="s">
        <v>584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LOGIN_DATE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183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593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1799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1044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604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38.799999999999997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20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0.7578125</v>
      </c>
      <c r="J10" s="525"/>
      <c r="K10" s="525"/>
      <c r="L10" s="84" t="s">
        <v>605</v>
      </c>
      <c r="M10" s="86" t="s">
        <v>606</v>
      </c>
      <c r="N10" s="526">
        <f>M8*M9/1024/1024</f>
        <v>7.4005126953125E-4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607</v>
      </c>
      <c r="B11" s="8"/>
      <c r="C11" s="8"/>
      <c r="D11" s="8"/>
      <c r="E11" s="8"/>
      <c r="F11" s="8"/>
      <c r="G11" s="8"/>
      <c r="H11" s="8"/>
      <c r="I11" s="88" t="s">
        <v>608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609</v>
      </c>
      <c r="U11" s="8"/>
      <c r="V11" s="8"/>
      <c r="W11" s="521">
        <v>64</v>
      </c>
      <c r="X11" s="522"/>
      <c r="Y11" s="85" t="s">
        <v>605</v>
      </c>
      <c r="Z11" s="8" t="s">
        <v>610</v>
      </c>
      <c r="AA11" s="8"/>
      <c r="AB11" s="12"/>
      <c r="AC11" s="521"/>
      <c r="AD11" s="522"/>
      <c r="AE11" s="85" t="s">
        <v>605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213" t="s">
        <v>585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TERMINAL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</v>
      </c>
      <c r="R14" s="90"/>
      <c r="S14" s="132"/>
      <c r="T14" s="54"/>
      <c r="U14" s="55">
        <f>VLOOKUP(CONCATENATE(B14,C14,D14,E14,F14,G14,H14,I14),項目一覧!B:AN,21,FALSE)</f>
        <v>64</v>
      </c>
      <c r="V14" s="214">
        <v>1</v>
      </c>
      <c r="W14" s="214"/>
      <c r="X14" s="213" t="s">
        <v>728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1</v>
      </c>
    </row>
    <row r="15" spans="1:43">
      <c r="A15" s="47">
        <f t="shared" si="0"/>
        <v>2</v>
      </c>
      <c r="B15" s="210" t="s">
        <v>668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PROGRAM_NAME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</v>
      </c>
      <c r="R15" s="90"/>
      <c r="S15" s="132"/>
      <c r="T15" s="54"/>
      <c r="U15" s="55">
        <f>VLOOKUP(CONCATENATE(B15,C15,D15,E15,F15,G15,H15,I15),項目一覧!B:AN,21,FALSE)</f>
        <v>64</v>
      </c>
      <c r="V15" s="211" t="s">
        <v>2420</v>
      </c>
      <c r="W15" s="212"/>
      <c r="X15" s="213" t="s">
        <v>728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</v>
      </c>
    </row>
    <row r="16" spans="1:43">
      <c r="A16" s="47">
        <f t="shared" si="0"/>
        <v>3</v>
      </c>
      <c r="B16" s="210" t="s">
        <v>586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214">
        <v>3</v>
      </c>
      <c r="W16" s="212"/>
      <c r="X16" s="213" t="s">
        <v>728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6.6000000000000005</v>
      </c>
    </row>
    <row r="17" spans="1:43">
      <c r="A17" s="47">
        <f t="shared" si="0"/>
        <v>4</v>
      </c>
      <c r="B17" s="48" t="s">
        <v>1045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THEME_NO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</v>
      </c>
      <c r="V17" s="214">
        <v>4</v>
      </c>
      <c r="W17" s="56"/>
      <c r="X17" s="213" t="s">
        <v>728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3.4000000000000004</v>
      </c>
    </row>
    <row r="18" spans="1:43">
      <c r="A18" s="47">
        <f t="shared" si="0"/>
        <v>5</v>
      </c>
      <c r="B18" s="210" t="s">
        <v>587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9"/>
      <c r="W18" s="56"/>
      <c r="X18" s="213" t="s">
        <v>728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210" t="s">
        <v>329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USER_NAME_KJ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13.8</v>
      </c>
    </row>
    <row r="20" spans="1:43">
      <c r="A20" s="47">
        <f t="shared" si="0"/>
        <v>7</v>
      </c>
      <c r="B20" s="48" t="s">
        <v>729</v>
      </c>
      <c r="C20" s="49"/>
      <c r="D20" s="49"/>
      <c r="E20" s="49"/>
      <c r="F20" s="49"/>
      <c r="G20" s="49"/>
      <c r="H20" s="49"/>
      <c r="I20" s="50"/>
      <c r="J20" s="48" t="s">
        <v>730</v>
      </c>
      <c r="K20" s="49"/>
      <c r="L20" s="49"/>
      <c r="M20" s="49"/>
      <c r="N20" s="49"/>
      <c r="O20" s="49"/>
      <c r="P20" s="49"/>
      <c r="Q20" s="51" t="s">
        <v>731</v>
      </c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 s="16" customFormat="1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Q2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826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1799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2060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2061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831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830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7.6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7.421875E-2</v>
      </c>
      <c r="J10" s="525"/>
      <c r="K10" s="525"/>
      <c r="L10" s="84" t="s">
        <v>2062</v>
      </c>
      <c r="M10" s="86" t="s">
        <v>2063</v>
      </c>
      <c r="N10" s="526">
        <f>M8*M9/1024/1024</f>
        <v>7.2479248046875E-5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2064</v>
      </c>
      <c r="B11" s="8"/>
      <c r="C11" s="8"/>
      <c r="D11" s="8"/>
      <c r="E11" s="8"/>
      <c r="F11" s="8"/>
      <c r="G11" s="8"/>
      <c r="H11" s="8"/>
      <c r="I11" s="88" t="s">
        <v>2065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2066</v>
      </c>
      <c r="U11" s="8"/>
      <c r="V11" s="8"/>
      <c r="W11" s="521">
        <v>64</v>
      </c>
      <c r="X11" s="522"/>
      <c r="Y11" s="85" t="s">
        <v>2062</v>
      </c>
      <c r="Z11" s="8" t="s">
        <v>2067</v>
      </c>
      <c r="AA11" s="8"/>
      <c r="AB11" s="12"/>
      <c r="AC11" s="521"/>
      <c r="AD11" s="522"/>
      <c r="AE11" s="85" t="s">
        <v>2062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2069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FISCAL_YEAR_SHORT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214">
        <v>1</v>
      </c>
      <c r="W14" s="214"/>
      <c r="X14" s="213" t="s">
        <v>728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825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NUMBERING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211"/>
      <c r="W15" s="212"/>
      <c r="X15" s="213" t="s">
        <v>728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/>
      <c r="C16" s="49"/>
      <c r="D16" s="49"/>
      <c r="E16" s="49"/>
      <c r="F16" s="49"/>
      <c r="G16" s="49"/>
      <c r="H16" s="49"/>
      <c r="I16" s="50"/>
      <c r="J16" s="45"/>
      <c r="K16" s="84"/>
      <c r="L16" s="84"/>
      <c r="M16" s="84"/>
      <c r="N16" s="84"/>
      <c r="O16" s="84"/>
      <c r="P16" s="84"/>
      <c r="Q16" s="83"/>
      <c r="R16" s="90"/>
      <c r="S16" s="132"/>
      <c r="T16" s="54"/>
      <c r="U16" s="55"/>
      <c r="V16" s="211"/>
      <c r="W16" s="212"/>
      <c r="X16" s="213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str">
        <f t="shared" si="1"/>
        <v/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51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1799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54.8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4500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240.8203125</v>
      </c>
      <c r="J10" s="525"/>
      <c r="K10" s="525"/>
      <c r="L10" s="84" t="s">
        <v>45</v>
      </c>
      <c r="M10" s="86" t="s">
        <v>46</v>
      </c>
      <c r="N10" s="526">
        <f>M8*M9/1024/1024</f>
        <v>0.23517608642578125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21">
        <v>64</v>
      </c>
      <c r="X11" s="522"/>
      <c r="Y11" s="85" t="s">
        <v>45</v>
      </c>
      <c r="Z11" s="8" t="s">
        <v>50</v>
      </c>
      <c r="AA11" s="8"/>
      <c r="AB11" s="12"/>
      <c r="AC11" s="521"/>
      <c r="AD11" s="522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785</v>
      </c>
      <c r="C14" s="84"/>
      <c r="D14" s="84"/>
      <c r="E14" s="84"/>
      <c r="F14" s="84"/>
      <c r="G14" s="84"/>
      <c r="H14" s="84"/>
      <c r="I14" s="85"/>
      <c r="J14" s="45" t="s">
        <v>779</v>
      </c>
      <c r="K14" s="84"/>
      <c r="L14" s="84"/>
      <c r="M14" s="84"/>
      <c r="N14" s="84"/>
      <c r="O14" s="84"/>
      <c r="P14" s="84"/>
      <c r="Q14" s="51" t="s">
        <v>793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586</v>
      </c>
      <c r="C15" s="84"/>
      <c r="D15" s="84"/>
      <c r="E15" s="84"/>
      <c r="F15" s="84"/>
      <c r="G15" s="84"/>
      <c r="H15" s="84"/>
      <c r="I15" s="85"/>
      <c r="J15" s="45" t="s">
        <v>784</v>
      </c>
      <c r="K15" s="84"/>
      <c r="L15" s="84"/>
      <c r="M15" s="84"/>
      <c r="N15" s="84"/>
      <c r="O15" s="84"/>
      <c r="P15" s="84"/>
      <c r="Q15" s="51" t="s">
        <v>794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1360</v>
      </c>
      <c r="C16" s="49"/>
      <c r="D16" s="49"/>
      <c r="E16" s="49"/>
      <c r="F16" s="49"/>
      <c r="G16" s="49"/>
      <c r="H16" s="49"/>
      <c r="I16" s="50"/>
      <c r="J16" s="45" t="s">
        <v>1938</v>
      </c>
      <c r="K16" s="49"/>
      <c r="L16" s="49"/>
      <c r="M16" s="49"/>
      <c r="N16" s="49"/>
      <c r="O16" s="49"/>
      <c r="P16" s="49"/>
      <c r="Q16" s="51" t="s">
        <v>795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786</v>
      </c>
      <c r="C17" s="49"/>
      <c r="D17" s="49"/>
      <c r="E17" s="49"/>
      <c r="F17" s="49"/>
      <c r="G17" s="49"/>
      <c r="H17" s="49"/>
      <c r="I17" s="50"/>
      <c r="J17" s="48" t="s">
        <v>1939</v>
      </c>
      <c r="K17" s="49"/>
      <c r="L17" s="49"/>
      <c r="M17" s="49"/>
      <c r="N17" s="49"/>
      <c r="O17" s="49"/>
      <c r="P17" s="49"/>
      <c r="Q17" s="51" t="s">
        <v>794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787</v>
      </c>
      <c r="C18" s="49"/>
      <c r="D18" s="49"/>
      <c r="E18" s="49"/>
      <c r="F18" s="49"/>
      <c r="G18" s="49"/>
      <c r="H18" s="49"/>
      <c r="I18" s="50"/>
      <c r="J18" s="48" t="s">
        <v>1940</v>
      </c>
      <c r="K18" s="49"/>
      <c r="L18" s="49"/>
      <c r="M18" s="49"/>
      <c r="N18" s="49"/>
      <c r="O18" s="49"/>
      <c r="P18" s="49"/>
      <c r="Q18" s="51" t="s">
        <v>794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788</v>
      </c>
      <c r="C19" s="49"/>
      <c r="D19" s="49"/>
      <c r="E19" s="49"/>
      <c r="F19" s="49"/>
      <c r="G19" s="49"/>
      <c r="H19" s="49"/>
      <c r="I19" s="50"/>
      <c r="J19" s="48" t="s">
        <v>792</v>
      </c>
      <c r="K19" s="49"/>
      <c r="L19" s="49"/>
      <c r="M19" s="49"/>
      <c r="N19" s="49"/>
      <c r="O19" s="49"/>
      <c r="P19" s="49"/>
      <c r="Q19" s="51" t="s">
        <v>794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789</v>
      </c>
      <c r="C20" s="49"/>
      <c r="D20" s="49"/>
      <c r="E20" s="49"/>
      <c r="F20" s="49"/>
      <c r="G20" s="49"/>
      <c r="H20" s="49"/>
      <c r="I20" s="50"/>
      <c r="J20" s="48" t="s">
        <v>1941</v>
      </c>
      <c r="K20" s="49"/>
      <c r="L20" s="49"/>
      <c r="M20" s="49"/>
      <c r="N20" s="49"/>
      <c r="O20" s="49"/>
      <c r="P20" s="49"/>
      <c r="Q20" s="51" t="s">
        <v>1423</v>
      </c>
      <c r="R20" s="52"/>
      <c r="S20" s="53"/>
      <c r="T20" s="54"/>
      <c r="U20" s="55"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</v>
      </c>
    </row>
    <row r="21" spans="1:43">
      <c r="A21" s="47">
        <f t="shared" si="0"/>
        <v>8</v>
      </c>
      <c r="B21" s="48" t="s">
        <v>790</v>
      </c>
      <c r="C21" s="49"/>
      <c r="D21" s="49"/>
      <c r="E21" s="49"/>
      <c r="F21" s="49"/>
      <c r="G21" s="49"/>
      <c r="H21" s="49"/>
      <c r="I21" s="50"/>
      <c r="J21" s="48" t="s">
        <v>1942</v>
      </c>
      <c r="K21" s="49"/>
      <c r="L21" s="49"/>
      <c r="M21" s="49"/>
      <c r="N21" s="49"/>
      <c r="O21" s="49"/>
      <c r="P21" s="49"/>
      <c r="Q21" s="51" t="s">
        <v>1423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791</v>
      </c>
      <c r="C22" s="49"/>
      <c r="D22" s="49"/>
      <c r="E22" s="49"/>
      <c r="F22" s="49"/>
      <c r="G22" s="49"/>
      <c r="H22" s="49"/>
      <c r="I22" s="50"/>
      <c r="J22" s="48" t="s">
        <v>1943</v>
      </c>
      <c r="K22" s="49"/>
      <c r="L22" s="49"/>
      <c r="M22" s="49"/>
      <c r="N22" s="49"/>
      <c r="O22" s="49"/>
      <c r="P22" s="49"/>
      <c r="Q22" s="51" t="s">
        <v>1423</v>
      </c>
      <c r="R22" s="52"/>
      <c r="S22" s="53"/>
      <c r="T22" s="54"/>
      <c r="U22" s="55"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2346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1799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264.99999999999994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2000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517.57812499999989</v>
      </c>
      <c r="J10" s="525"/>
      <c r="K10" s="525"/>
      <c r="L10" s="84" t="s">
        <v>45</v>
      </c>
      <c r="M10" s="86" t="s">
        <v>46</v>
      </c>
      <c r="N10" s="526">
        <f>M8*M9/1024/1024</f>
        <v>0.50544738769531239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21">
        <v>64</v>
      </c>
      <c r="X11" s="522"/>
      <c r="Y11" s="85" t="s">
        <v>45</v>
      </c>
      <c r="Z11" s="8" t="s">
        <v>50</v>
      </c>
      <c r="AA11" s="8"/>
      <c r="AB11" s="12"/>
      <c r="AC11" s="521"/>
      <c r="AD11" s="522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796</v>
      </c>
      <c r="C14" s="84"/>
      <c r="D14" s="84"/>
      <c r="E14" s="84"/>
      <c r="F14" s="84"/>
      <c r="G14" s="84"/>
      <c r="H14" s="84"/>
      <c r="I14" s="85"/>
      <c r="J14" s="45" t="s">
        <v>802</v>
      </c>
      <c r="K14" s="84"/>
      <c r="L14" s="84"/>
      <c r="M14" s="84"/>
      <c r="N14" s="84"/>
      <c r="O14" s="84"/>
      <c r="P14" s="84"/>
      <c r="Q14" s="51" t="s">
        <v>793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586</v>
      </c>
      <c r="C15" s="84"/>
      <c r="D15" s="84"/>
      <c r="E15" s="84"/>
      <c r="F15" s="84"/>
      <c r="G15" s="84"/>
      <c r="H15" s="84"/>
      <c r="I15" s="85"/>
      <c r="J15" s="45" t="s">
        <v>803</v>
      </c>
      <c r="K15" s="84"/>
      <c r="L15" s="84"/>
      <c r="M15" s="84"/>
      <c r="N15" s="84"/>
      <c r="O15" s="84"/>
      <c r="P15" s="84"/>
      <c r="Q15" s="51" t="s">
        <v>794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1045</v>
      </c>
      <c r="C16" s="49"/>
      <c r="D16" s="49"/>
      <c r="E16" s="49"/>
      <c r="F16" s="49"/>
      <c r="G16" s="49"/>
      <c r="H16" s="49"/>
      <c r="I16" s="50"/>
      <c r="J16" s="45" t="s">
        <v>804</v>
      </c>
      <c r="K16" s="49"/>
      <c r="L16" s="49"/>
      <c r="M16" s="49"/>
      <c r="N16" s="49"/>
      <c r="O16" s="49"/>
      <c r="P16" s="49"/>
      <c r="Q16" s="51" t="s">
        <v>794</v>
      </c>
      <c r="R16" s="52"/>
      <c r="S16" s="53"/>
      <c r="T16" s="54"/>
      <c r="U16" s="55">
        <v>3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167</v>
      </c>
      <c r="C17" s="49"/>
      <c r="D17" s="49"/>
      <c r="E17" s="49"/>
      <c r="F17" s="49"/>
      <c r="G17" s="49"/>
      <c r="H17" s="49"/>
      <c r="I17" s="50"/>
      <c r="J17" s="48" t="s">
        <v>805</v>
      </c>
      <c r="K17" s="49"/>
      <c r="L17" s="49"/>
      <c r="M17" s="49"/>
      <c r="N17" s="49"/>
      <c r="O17" s="49"/>
      <c r="P17" s="49"/>
      <c r="Q17" s="51" t="s">
        <v>795</v>
      </c>
      <c r="R17" s="52"/>
      <c r="S17" s="53"/>
      <c r="T17" s="54"/>
      <c r="U17" s="55"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1360</v>
      </c>
      <c r="C18" s="49"/>
      <c r="D18" s="49"/>
      <c r="E18" s="49"/>
      <c r="F18" s="49"/>
      <c r="G18" s="49"/>
      <c r="H18" s="49"/>
      <c r="I18" s="50"/>
      <c r="J18" s="48" t="s">
        <v>806</v>
      </c>
      <c r="K18" s="49"/>
      <c r="L18" s="49"/>
      <c r="M18" s="49"/>
      <c r="N18" s="49"/>
      <c r="O18" s="49"/>
      <c r="P18" s="49"/>
      <c r="Q18" s="51" t="s">
        <v>1423</v>
      </c>
      <c r="R18" s="52"/>
      <c r="S18" s="53"/>
      <c r="T18" s="54"/>
      <c r="U18" s="55">
        <v>2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788</v>
      </c>
      <c r="C19" s="49"/>
      <c r="D19" s="49"/>
      <c r="E19" s="49"/>
      <c r="F19" s="49"/>
      <c r="G19" s="49"/>
      <c r="H19" s="49"/>
      <c r="I19" s="50"/>
      <c r="J19" s="48" t="s">
        <v>792</v>
      </c>
      <c r="K19" s="49"/>
      <c r="L19" s="49"/>
      <c r="M19" s="49"/>
      <c r="N19" s="49"/>
      <c r="O19" s="49"/>
      <c r="P19" s="49"/>
      <c r="Q19" s="51" t="s">
        <v>794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797</v>
      </c>
      <c r="C20" s="49"/>
      <c r="D20" s="49"/>
      <c r="E20" s="49"/>
      <c r="F20" s="49"/>
      <c r="G20" s="49"/>
      <c r="H20" s="49"/>
      <c r="I20" s="50"/>
      <c r="J20" s="48" t="s">
        <v>2001</v>
      </c>
      <c r="K20" s="49"/>
      <c r="L20" s="49"/>
      <c r="M20" s="49"/>
      <c r="N20" s="49"/>
      <c r="O20" s="49"/>
      <c r="P20" s="49"/>
      <c r="Q20" s="51" t="s">
        <v>794</v>
      </c>
      <c r="R20" s="52"/>
      <c r="S20" s="53"/>
      <c r="T20" s="54"/>
      <c r="U20" s="55"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798</v>
      </c>
      <c r="C21" s="49"/>
      <c r="D21" s="49"/>
      <c r="E21" s="49"/>
      <c r="F21" s="49"/>
      <c r="G21" s="49"/>
      <c r="H21" s="49"/>
      <c r="I21" s="50"/>
      <c r="J21" s="48" t="s">
        <v>2002</v>
      </c>
      <c r="K21" s="49"/>
      <c r="L21" s="49"/>
      <c r="M21" s="49"/>
      <c r="N21" s="49"/>
      <c r="O21" s="49"/>
      <c r="P21" s="49"/>
      <c r="Q21" s="51" t="s">
        <v>1423</v>
      </c>
      <c r="R21" s="52"/>
      <c r="S21" s="53"/>
      <c r="T21" s="54"/>
      <c r="U21" s="55">
        <v>3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824</v>
      </c>
      <c r="C22" s="49"/>
      <c r="D22" s="49"/>
      <c r="E22" s="49"/>
      <c r="F22" s="49"/>
      <c r="G22" s="49"/>
      <c r="H22" s="49"/>
      <c r="I22" s="50"/>
      <c r="J22" s="48" t="s">
        <v>2003</v>
      </c>
      <c r="K22" s="49"/>
      <c r="L22" s="49"/>
      <c r="M22" s="49"/>
      <c r="N22" s="49"/>
      <c r="O22" s="49"/>
      <c r="P22" s="49"/>
      <c r="Q22" s="51" t="s">
        <v>794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799</v>
      </c>
      <c r="C23" s="49"/>
      <c r="D23" s="49"/>
      <c r="E23" s="49"/>
      <c r="F23" s="49"/>
      <c r="G23" s="49"/>
      <c r="H23" s="49"/>
      <c r="I23" s="50"/>
      <c r="J23" s="48" t="s">
        <v>1207</v>
      </c>
      <c r="K23" s="49"/>
      <c r="L23" s="49"/>
      <c r="M23" s="49"/>
      <c r="N23" s="49"/>
      <c r="O23" s="49"/>
      <c r="P23" s="49"/>
      <c r="Q23" s="51" t="s">
        <v>794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1469</v>
      </c>
      <c r="C24" s="49"/>
      <c r="D24" s="49"/>
      <c r="E24" s="49"/>
      <c r="F24" s="49"/>
      <c r="G24" s="49"/>
      <c r="H24" s="49"/>
      <c r="I24" s="50"/>
      <c r="J24" s="48" t="s">
        <v>2004</v>
      </c>
      <c r="K24" s="49"/>
      <c r="L24" s="49"/>
      <c r="M24" s="49"/>
      <c r="N24" s="49"/>
      <c r="O24" s="49"/>
      <c r="P24" s="49"/>
      <c r="Q24" s="51" t="s">
        <v>794</v>
      </c>
      <c r="R24" s="52"/>
      <c r="S24" s="53"/>
      <c r="T24" s="54"/>
      <c r="U24" s="55"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800</v>
      </c>
      <c r="C25" s="49"/>
      <c r="D25" s="49"/>
      <c r="E25" s="49"/>
      <c r="F25" s="49"/>
      <c r="G25" s="49"/>
      <c r="H25" s="49"/>
      <c r="I25" s="50"/>
      <c r="J25" s="48" t="s">
        <v>2005</v>
      </c>
      <c r="K25" s="49"/>
      <c r="L25" s="49"/>
      <c r="M25" s="49"/>
      <c r="N25" s="49"/>
      <c r="O25" s="49"/>
      <c r="P25" s="49"/>
      <c r="Q25" s="51" t="s">
        <v>794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1468</v>
      </c>
      <c r="C26" s="49"/>
      <c r="D26" s="49"/>
      <c r="E26" s="49"/>
      <c r="F26" s="49"/>
      <c r="G26" s="49"/>
      <c r="H26" s="49"/>
      <c r="I26" s="50"/>
      <c r="J26" s="48" t="s">
        <v>2006</v>
      </c>
      <c r="K26" s="49"/>
      <c r="L26" s="49"/>
      <c r="M26" s="49"/>
      <c r="N26" s="49"/>
      <c r="O26" s="49"/>
      <c r="P26" s="49"/>
      <c r="Q26" s="51" t="s">
        <v>794</v>
      </c>
      <c r="R26" s="52"/>
      <c r="S26" s="53"/>
      <c r="T26" s="54"/>
      <c r="U26" s="55"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801</v>
      </c>
      <c r="C27" s="49"/>
      <c r="D27" s="49"/>
      <c r="E27" s="49"/>
      <c r="F27" s="49"/>
      <c r="G27" s="49"/>
      <c r="H27" s="49"/>
      <c r="I27" s="50"/>
      <c r="J27" s="48" t="s">
        <v>2007</v>
      </c>
      <c r="K27" s="49"/>
      <c r="L27" s="49"/>
      <c r="M27" s="49"/>
      <c r="N27" s="49"/>
      <c r="O27" s="49"/>
      <c r="P27" s="49"/>
      <c r="Q27" s="51" t="s">
        <v>794</v>
      </c>
      <c r="R27" s="52"/>
      <c r="S27" s="53"/>
      <c r="T27" s="54"/>
      <c r="U27" s="55">
        <v>64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2346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1799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2008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162.60000000000002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700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111.15234375000001</v>
      </c>
      <c r="J10" s="525"/>
      <c r="K10" s="525"/>
      <c r="L10" s="84" t="s">
        <v>45</v>
      </c>
      <c r="M10" s="86" t="s">
        <v>46</v>
      </c>
      <c r="N10" s="526">
        <f>M8*M9/1024/1024</f>
        <v>0.10854721069335939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21">
        <v>64</v>
      </c>
      <c r="X11" s="522"/>
      <c r="Y11" s="85" t="s">
        <v>45</v>
      </c>
      <c r="Z11" s="8" t="s">
        <v>50</v>
      </c>
      <c r="AA11" s="8"/>
      <c r="AB11" s="12"/>
      <c r="AC11" s="521"/>
      <c r="AD11" s="522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796</v>
      </c>
      <c r="C14" s="84"/>
      <c r="D14" s="84"/>
      <c r="E14" s="84"/>
      <c r="F14" s="84"/>
      <c r="G14" s="84"/>
      <c r="H14" s="84"/>
      <c r="I14" s="85"/>
      <c r="J14" s="45" t="s">
        <v>802</v>
      </c>
      <c r="K14" s="84"/>
      <c r="L14" s="84"/>
      <c r="M14" s="84"/>
      <c r="N14" s="84"/>
      <c r="O14" s="84"/>
      <c r="P14" s="84"/>
      <c r="Q14" s="51" t="s">
        <v>793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586</v>
      </c>
      <c r="C15" s="84"/>
      <c r="D15" s="84"/>
      <c r="E15" s="84"/>
      <c r="F15" s="84"/>
      <c r="G15" s="84"/>
      <c r="H15" s="84"/>
      <c r="I15" s="85"/>
      <c r="J15" s="45" t="s">
        <v>803</v>
      </c>
      <c r="K15" s="84"/>
      <c r="L15" s="84"/>
      <c r="M15" s="84"/>
      <c r="N15" s="84"/>
      <c r="O15" s="84"/>
      <c r="P15" s="84"/>
      <c r="Q15" s="51" t="s">
        <v>794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1360</v>
      </c>
      <c r="C16" s="49"/>
      <c r="D16" s="49"/>
      <c r="E16" s="49"/>
      <c r="F16" s="49"/>
      <c r="G16" s="49"/>
      <c r="H16" s="49"/>
      <c r="I16" s="50"/>
      <c r="J16" s="45" t="s">
        <v>2033</v>
      </c>
      <c r="K16" s="49"/>
      <c r="L16" s="49"/>
      <c r="M16" s="49"/>
      <c r="N16" s="49"/>
      <c r="O16" s="49"/>
      <c r="P16" s="49"/>
      <c r="Q16" s="51" t="s">
        <v>795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786</v>
      </c>
      <c r="C17" s="49"/>
      <c r="D17" s="49"/>
      <c r="E17" s="49"/>
      <c r="F17" s="49"/>
      <c r="G17" s="49"/>
      <c r="H17" s="49"/>
      <c r="I17" s="50"/>
      <c r="J17" s="48" t="s">
        <v>2034</v>
      </c>
      <c r="K17" s="49"/>
      <c r="L17" s="49"/>
      <c r="M17" s="49"/>
      <c r="N17" s="49"/>
      <c r="O17" s="49"/>
      <c r="P17" s="49"/>
      <c r="Q17" s="51" t="s">
        <v>794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787</v>
      </c>
      <c r="C18" s="49"/>
      <c r="D18" s="49"/>
      <c r="E18" s="49"/>
      <c r="F18" s="49"/>
      <c r="G18" s="49"/>
      <c r="H18" s="49"/>
      <c r="I18" s="50"/>
      <c r="J18" s="48" t="s">
        <v>2035</v>
      </c>
      <c r="K18" s="49"/>
      <c r="L18" s="49"/>
      <c r="M18" s="49"/>
      <c r="N18" s="49"/>
      <c r="O18" s="49"/>
      <c r="P18" s="49"/>
      <c r="Q18" s="51" t="s">
        <v>794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571</v>
      </c>
      <c r="C19" s="49"/>
      <c r="D19" s="49"/>
      <c r="E19" s="49"/>
      <c r="F19" s="49"/>
      <c r="G19" s="49"/>
      <c r="H19" s="49"/>
      <c r="I19" s="50"/>
      <c r="J19" s="48" t="s">
        <v>2036</v>
      </c>
      <c r="K19" s="49"/>
      <c r="L19" s="49"/>
      <c r="M19" s="49"/>
      <c r="N19" s="49"/>
      <c r="O19" s="49"/>
      <c r="P19" s="49"/>
      <c r="Q19" s="51" t="s">
        <v>1423</v>
      </c>
      <c r="R19" s="52"/>
      <c r="S19" s="53"/>
      <c r="T19" s="54"/>
      <c r="U19" s="55"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</v>
      </c>
    </row>
    <row r="20" spans="1:43" s="16" customFormat="1">
      <c r="A20" s="47">
        <f t="shared" si="0"/>
        <v>7</v>
      </c>
      <c r="B20" s="48" t="s">
        <v>1045</v>
      </c>
      <c r="C20" s="49"/>
      <c r="D20" s="49"/>
      <c r="E20" s="49"/>
      <c r="F20" s="49"/>
      <c r="G20" s="49"/>
      <c r="H20" s="49"/>
      <c r="I20" s="50"/>
      <c r="J20" s="48" t="s">
        <v>2037</v>
      </c>
      <c r="K20" s="49"/>
      <c r="L20" s="49"/>
      <c r="M20" s="49"/>
      <c r="N20" s="49"/>
      <c r="O20" s="49"/>
      <c r="P20" s="49"/>
      <c r="Q20" s="51" t="s">
        <v>794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3.4000000000000004</v>
      </c>
    </row>
    <row r="21" spans="1:43">
      <c r="A21" s="47">
        <f t="shared" si="0"/>
        <v>8</v>
      </c>
      <c r="B21" s="48" t="s">
        <v>167</v>
      </c>
      <c r="C21" s="49"/>
      <c r="D21" s="49"/>
      <c r="E21" s="49"/>
      <c r="F21" s="49"/>
      <c r="G21" s="49"/>
      <c r="H21" s="49"/>
      <c r="I21" s="50"/>
      <c r="J21" s="48" t="s">
        <v>805</v>
      </c>
      <c r="K21" s="49"/>
      <c r="L21" s="49"/>
      <c r="M21" s="49"/>
      <c r="N21" s="49"/>
      <c r="O21" s="49"/>
      <c r="P21" s="49"/>
      <c r="Q21" s="51" t="s">
        <v>1423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788</v>
      </c>
      <c r="C22" s="49"/>
      <c r="D22" s="49"/>
      <c r="E22" s="49"/>
      <c r="F22" s="49"/>
      <c r="G22" s="49"/>
      <c r="H22" s="49"/>
      <c r="I22" s="50"/>
      <c r="J22" s="48" t="s">
        <v>792</v>
      </c>
      <c r="K22" s="49"/>
      <c r="L22" s="49"/>
      <c r="M22" s="49"/>
      <c r="N22" s="49"/>
      <c r="O22" s="49"/>
      <c r="P22" s="49"/>
      <c r="Q22" s="51" t="s">
        <v>794</v>
      </c>
      <c r="R22" s="52"/>
      <c r="S22" s="53"/>
      <c r="T22" s="54"/>
      <c r="U22" s="55"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799</v>
      </c>
      <c r="C23" s="49"/>
      <c r="D23" s="49"/>
      <c r="E23" s="49"/>
      <c r="F23" s="49"/>
      <c r="G23" s="49"/>
      <c r="H23" s="49"/>
      <c r="I23" s="50"/>
      <c r="J23" s="48" t="s">
        <v>1207</v>
      </c>
      <c r="K23" s="49"/>
      <c r="L23" s="49"/>
      <c r="M23" s="49"/>
      <c r="N23" s="49"/>
      <c r="O23" s="49"/>
      <c r="P23" s="49"/>
      <c r="Q23" s="51" t="s">
        <v>794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824</v>
      </c>
      <c r="C24" s="49"/>
      <c r="D24" s="49"/>
      <c r="E24" s="49"/>
      <c r="F24" s="49"/>
      <c r="G24" s="49"/>
      <c r="H24" s="49"/>
      <c r="I24" s="50"/>
      <c r="J24" s="48" t="s">
        <v>2003</v>
      </c>
      <c r="K24" s="49"/>
      <c r="L24" s="49"/>
      <c r="M24" s="49"/>
      <c r="N24" s="49"/>
      <c r="O24" s="49"/>
      <c r="P24" s="49"/>
      <c r="Q24" s="51" t="s">
        <v>794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791</v>
      </c>
      <c r="C25" s="49"/>
      <c r="D25" s="49"/>
      <c r="E25" s="49"/>
      <c r="F25" s="49"/>
      <c r="G25" s="49"/>
      <c r="H25" s="49"/>
      <c r="I25" s="50"/>
      <c r="J25" s="48" t="s">
        <v>2038</v>
      </c>
      <c r="K25" s="49"/>
      <c r="L25" s="49"/>
      <c r="M25" s="49"/>
      <c r="N25" s="49"/>
      <c r="O25" s="49"/>
      <c r="P25" s="49"/>
      <c r="Q25" s="51" t="s">
        <v>1423</v>
      </c>
      <c r="R25" s="52"/>
      <c r="S25" s="53"/>
      <c r="T25" s="54"/>
      <c r="U25" s="55"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Q4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2346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1799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2039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1270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782.4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76.40625</v>
      </c>
      <c r="J10" s="525"/>
      <c r="K10" s="525"/>
      <c r="L10" s="84" t="s">
        <v>45</v>
      </c>
      <c r="M10" s="86" t="s">
        <v>46</v>
      </c>
      <c r="N10" s="526">
        <f>M8*M9/1024/1024</f>
        <v>7.4615478515625E-2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21">
        <v>64</v>
      </c>
      <c r="X11" s="522"/>
      <c r="Y11" s="85" t="s">
        <v>45</v>
      </c>
      <c r="Z11" s="8" t="s">
        <v>50</v>
      </c>
      <c r="AA11" s="8"/>
      <c r="AB11" s="12"/>
      <c r="AC11" s="521"/>
      <c r="AD11" s="522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0" si="0">ROW()-13</f>
        <v>1</v>
      </c>
      <c r="B14" s="45" t="s">
        <v>796</v>
      </c>
      <c r="C14" s="84"/>
      <c r="D14" s="84"/>
      <c r="E14" s="84"/>
      <c r="F14" s="84"/>
      <c r="G14" s="84"/>
      <c r="H14" s="84"/>
      <c r="I14" s="85"/>
      <c r="J14" s="45" t="s">
        <v>1936</v>
      </c>
      <c r="K14" s="84"/>
      <c r="L14" s="84"/>
      <c r="M14" s="84"/>
      <c r="N14" s="84"/>
      <c r="O14" s="84"/>
      <c r="P14" s="84"/>
      <c r="Q14" s="51" t="s">
        <v>793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7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586</v>
      </c>
      <c r="C15" s="84"/>
      <c r="D15" s="84"/>
      <c r="E15" s="84"/>
      <c r="F15" s="84"/>
      <c r="G15" s="84"/>
      <c r="H15" s="84"/>
      <c r="I15" s="85"/>
      <c r="J15" s="45" t="s">
        <v>803</v>
      </c>
      <c r="K15" s="84"/>
      <c r="L15" s="84"/>
      <c r="M15" s="84"/>
      <c r="N15" s="84"/>
      <c r="O15" s="84"/>
      <c r="P15" s="84"/>
      <c r="Q15" s="51" t="s">
        <v>794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1360</v>
      </c>
      <c r="C16" s="49"/>
      <c r="D16" s="49"/>
      <c r="E16" s="49"/>
      <c r="F16" s="49"/>
      <c r="G16" s="49"/>
      <c r="H16" s="49"/>
      <c r="I16" s="50"/>
      <c r="J16" s="45" t="s">
        <v>2033</v>
      </c>
      <c r="K16" s="49"/>
      <c r="L16" s="49"/>
      <c r="M16" s="49"/>
      <c r="N16" s="49"/>
      <c r="O16" s="49"/>
      <c r="P16" s="49"/>
      <c r="Q16" s="51" t="s">
        <v>795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2040</v>
      </c>
      <c r="C17" s="49"/>
      <c r="D17" s="49"/>
      <c r="E17" s="49"/>
      <c r="F17" s="49"/>
      <c r="G17" s="49"/>
      <c r="H17" s="49"/>
      <c r="I17" s="50"/>
      <c r="J17" s="48" t="s">
        <v>915</v>
      </c>
      <c r="K17" s="49"/>
      <c r="L17" s="49"/>
      <c r="M17" s="49"/>
      <c r="N17" s="49"/>
      <c r="O17" s="49"/>
      <c r="P17" s="49"/>
      <c r="Q17" s="51" t="s">
        <v>794</v>
      </c>
      <c r="R17" s="52"/>
      <c r="S17" s="53"/>
      <c r="T17" s="54"/>
      <c r="U17" s="55">
        <v>128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848</v>
      </c>
      <c r="C18" s="49"/>
      <c r="D18" s="49"/>
      <c r="E18" s="49"/>
      <c r="F18" s="49"/>
      <c r="G18" s="49"/>
      <c r="H18" s="49"/>
      <c r="I18" s="50"/>
      <c r="J18" s="48" t="s">
        <v>916</v>
      </c>
      <c r="K18" s="49"/>
      <c r="L18" s="49"/>
      <c r="M18" s="49"/>
      <c r="N18" s="49"/>
      <c r="O18" s="49"/>
      <c r="P18" s="49"/>
      <c r="Q18" s="51" t="s">
        <v>794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851</v>
      </c>
      <c r="C19" s="49"/>
      <c r="D19" s="49"/>
      <c r="E19" s="49"/>
      <c r="F19" s="49"/>
      <c r="G19" s="49"/>
      <c r="H19" s="49"/>
      <c r="I19" s="50"/>
      <c r="J19" s="48" t="s">
        <v>938</v>
      </c>
      <c r="K19" s="49"/>
      <c r="L19" s="49"/>
      <c r="M19" s="49"/>
      <c r="N19" s="49"/>
      <c r="O19" s="49"/>
      <c r="P19" s="49"/>
      <c r="Q19" s="51" t="s">
        <v>794</v>
      </c>
      <c r="R19" s="52"/>
      <c r="S19" s="53"/>
      <c r="T19" s="54"/>
      <c r="U19" s="55">
        <v>10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9</v>
      </c>
    </row>
    <row r="20" spans="1:43" s="16" customFormat="1">
      <c r="A20" s="47">
        <f t="shared" si="0"/>
        <v>7</v>
      </c>
      <c r="B20" s="48" t="s">
        <v>2642</v>
      </c>
      <c r="C20" s="49"/>
      <c r="D20" s="49"/>
      <c r="E20" s="49"/>
      <c r="F20" s="49"/>
      <c r="G20" s="49"/>
      <c r="H20" s="49"/>
      <c r="I20" s="50"/>
      <c r="J20" s="48" t="s">
        <v>939</v>
      </c>
      <c r="K20" s="49"/>
      <c r="L20" s="49"/>
      <c r="M20" s="49"/>
      <c r="N20" s="49"/>
      <c r="O20" s="49"/>
      <c r="P20" s="49"/>
      <c r="Q20" s="51" t="s">
        <v>794</v>
      </c>
      <c r="R20" s="52"/>
      <c r="S20" s="53"/>
      <c r="T20" s="54"/>
      <c r="U20" s="55">
        <v>10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9</v>
      </c>
    </row>
    <row r="21" spans="1:43">
      <c r="A21" s="47">
        <f t="shared" si="0"/>
        <v>8</v>
      </c>
      <c r="B21" s="48" t="s">
        <v>852</v>
      </c>
      <c r="C21" s="49"/>
      <c r="D21" s="49"/>
      <c r="E21" s="49"/>
      <c r="F21" s="49"/>
      <c r="G21" s="49"/>
      <c r="H21" s="49"/>
      <c r="I21" s="50"/>
      <c r="J21" s="48" t="s">
        <v>940</v>
      </c>
      <c r="K21" s="49"/>
      <c r="L21" s="49"/>
      <c r="M21" s="49"/>
      <c r="N21" s="49"/>
      <c r="O21" s="49"/>
      <c r="P21" s="49"/>
      <c r="Q21" s="51" t="s">
        <v>794</v>
      </c>
      <c r="R21" s="52"/>
      <c r="S21" s="53"/>
      <c r="T21" s="54"/>
      <c r="U21" s="55">
        <v>16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13.8</v>
      </c>
    </row>
    <row r="22" spans="1:43">
      <c r="A22" s="47">
        <f t="shared" si="0"/>
        <v>9</v>
      </c>
      <c r="B22" s="48" t="s">
        <v>2070</v>
      </c>
      <c r="C22" s="49"/>
      <c r="D22" s="49"/>
      <c r="E22" s="49"/>
      <c r="F22" s="49"/>
      <c r="G22" s="49"/>
      <c r="H22" s="49"/>
      <c r="I22" s="50"/>
      <c r="J22" s="48" t="s">
        <v>941</v>
      </c>
      <c r="K22" s="49"/>
      <c r="L22" s="49"/>
      <c r="M22" s="49"/>
      <c r="N22" s="49"/>
      <c r="O22" s="49"/>
      <c r="P22" s="49"/>
      <c r="Q22" s="51" t="s">
        <v>794</v>
      </c>
      <c r="R22" s="52"/>
      <c r="S22" s="53"/>
      <c r="T22" s="54"/>
      <c r="U22" s="55">
        <v>16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2071</v>
      </c>
      <c r="C23" s="49"/>
      <c r="D23" s="49"/>
      <c r="E23" s="49"/>
      <c r="F23" s="49"/>
      <c r="G23" s="49"/>
      <c r="H23" s="49"/>
      <c r="I23" s="50"/>
      <c r="J23" s="48" t="s">
        <v>942</v>
      </c>
      <c r="K23" s="49"/>
      <c r="L23" s="49"/>
      <c r="M23" s="49"/>
      <c r="N23" s="49"/>
      <c r="O23" s="49"/>
      <c r="P23" s="49"/>
      <c r="Q23" s="51" t="s">
        <v>794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2072</v>
      </c>
      <c r="C24" s="49"/>
      <c r="D24" s="49"/>
      <c r="E24" s="49"/>
      <c r="F24" s="49"/>
      <c r="G24" s="49"/>
      <c r="H24" s="49"/>
      <c r="I24" s="50"/>
      <c r="J24" s="48" t="s">
        <v>943</v>
      </c>
      <c r="K24" s="49"/>
      <c r="L24" s="49"/>
      <c r="M24" s="49"/>
      <c r="N24" s="49"/>
      <c r="O24" s="49"/>
      <c r="P24" s="49"/>
      <c r="Q24" s="51" t="s">
        <v>794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900</v>
      </c>
      <c r="C25" s="49"/>
      <c r="D25" s="49"/>
      <c r="E25" s="49"/>
      <c r="F25" s="49"/>
      <c r="G25" s="49"/>
      <c r="H25" s="49"/>
      <c r="I25" s="50"/>
      <c r="J25" s="48" t="s">
        <v>944</v>
      </c>
      <c r="K25" s="49"/>
      <c r="L25" s="49"/>
      <c r="M25" s="49"/>
      <c r="N25" s="49"/>
      <c r="O25" s="49"/>
      <c r="P25" s="49"/>
      <c r="Q25" s="51" t="s">
        <v>794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2630</v>
      </c>
      <c r="C26" s="49"/>
      <c r="D26" s="49"/>
      <c r="E26" s="49"/>
      <c r="F26" s="49"/>
      <c r="G26" s="49"/>
      <c r="H26" s="49"/>
      <c r="I26" s="50"/>
      <c r="J26" s="48" t="s">
        <v>945</v>
      </c>
      <c r="K26" s="49"/>
      <c r="L26" s="49"/>
      <c r="M26" s="49"/>
      <c r="N26" s="49"/>
      <c r="O26" s="49"/>
      <c r="P26" s="49"/>
      <c r="Q26" s="51" t="s">
        <v>794</v>
      </c>
      <c r="R26" s="52"/>
      <c r="S26" s="53"/>
      <c r="T26" s="54"/>
      <c r="U26" s="55">
        <v>32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26.6</v>
      </c>
    </row>
    <row r="27" spans="1:43">
      <c r="A27" s="47">
        <f t="shared" si="0"/>
        <v>14</v>
      </c>
      <c r="B27" s="48" t="s">
        <v>948</v>
      </c>
      <c r="C27" s="49"/>
      <c r="D27" s="49"/>
      <c r="E27" s="49"/>
      <c r="F27" s="49"/>
      <c r="G27" s="49"/>
      <c r="H27" s="49"/>
      <c r="I27" s="50"/>
      <c r="J27" s="48" t="s">
        <v>946</v>
      </c>
      <c r="K27" s="49"/>
      <c r="L27" s="49"/>
      <c r="M27" s="49"/>
      <c r="N27" s="49"/>
      <c r="O27" s="49"/>
      <c r="P27" s="49"/>
      <c r="Q27" s="51" t="s">
        <v>1423</v>
      </c>
      <c r="R27" s="52"/>
      <c r="S27" s="53"/>
      <c r="T27" s="54"/>
      <c r="U27" s="55"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3</v>
      </c>
    </row>
    <row r="28" spans="1:43">
      <c r="A28" s="47">
        <f t="shared" si="0"/>
        <v>15</v>
      </c>
      <c r="B28" s="48" t="s">
        <v>949</v>
      </c>
      <c r="C28" s="49"/>
      <c r="D28" s="49"/>
      <c r="E28" s="49"/>
      <c r="F28" s="49"/>
      <c r="G28" s="49"/>
      <c r="H28" s="49"/>
      <c r="I28" s="50"/>
      <c r="J28" s="48" t="s">
        <v>947</v>
      </c>
      <c r="K28" s="49"/>
      <c r="L28" s="49"/>
      <c r="M28" s="49"/>
      <c r="N28" s="49"/>
      <c r="O28" s="49"/>
      <c r="P28" s="49"/>
      <c r="Q28" s="51" t="s">
        <v>1423</v>
      </c>
      <c r="R28" s="52"/>
      <c r="S28" s="53"/>
      <c r="T28" s="54"/>
      <c r="U28" s="55"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3</v>
      </c>
    </row>
    <row r="29" spans="1:43">
      <c r="A29" s="47">
        <f t="shared" si="0"/>
        <v>16</v>
      </c>
      <c r="B29" s="48" t="s">
        <v>786</v>
      </c>
      <c r="C29" s="49"/>
      <c r="D29" s="49"/>
      <c r="E29" s="49"/>
      <c r="F29" s="49"/>
      <c r="G29" s="49"/>
      <c r="H29" s="49"/>
      <c r="I29" s="50"/>
      <c r="J29" s="48" t="s">
        <v>950</v>
      </c>
      <c r="K29" s="49"/>
      <c r="L29" s="49"/>
      <c r="M29" s="49"/>
      <c r="N29" s="49"/>
      <c r="O29" s="49"/>
      <c r="P29" s="49"/>
      <c r="Q29" s="51" t="s">
        <v>794</v>
      </c>
      <c r="R29" s="52"/>
      <c r="S29" s="53"/>
      <c r="T29" s="54"/>
      <c r="U29" s="55"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787</v>
      </c>
      <c r="C30" s="49"/>
      <c r="D30" s="49"/>
      <c r="E30" s="49"/>
      <c r="F30" s="49"/>
      <c r="G30" s="49"/>
      <c r="H30" s="49"/>
      <c r="I30" s="50"/>
      <c r="J30" s="48" t="s">
        <v>951</v>
      </c>
      <c r="K30" s="49"/>
      <c r="L30" s="49"/>
      <c r="M30" s="49"/>
      <c r="N30" s="49"/>
      <c r="O30" s="49"/>
      <c r="P30" s="49"/>
      <c r="Q30" s="51" t="s">
        <v>794</v>
      </c>
      <c r="R30" s="52"/>
      <c r="S30" s="53"/>
      <c r="T30" s="54"/>
      <c r="U30" s="55"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901</v>
      </c>
      <c r="C31" s="49"/>
      <c r="D31" s="49"/>
      <c r="E31" s="49"/>
      <c r="F31" s="49"/>
      <c r="G31" s="49"/>
      <c r="H31" s="49"/>
      <c r="I31" s="50"/>
      <c r="J31" s="48" t="s">
        <v>952</v>
      </c>
      <c r="K31" s="49"/>
      <c r="L31" s="49"/>
      <c r="M31" s="49"/>
      <c r="N31" s="49"/>
      <c r="O31" s="49"/>
      <c r="P31" s="49"/>
      <c r="Q31" s="51" t="s">
        <v>794</v>
      </c>
      <c r="R31" s="52"/>
      <c r="S31" s="53"/>
      <c r="T31" s="54"/>
      <c r="U31" s="55"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902</v>
      </c>
      <c r="C32" s="49"/>
      <c r="D32" s="49"/>
      <c r="E32" s="49"/>
      <c r="F32" s="49"/>
      <c r="G32" s="49"/>
      <c r="H32" s="49"/>
      <c r="I32" s="50"/>
      <c r="J32" s="48" t="s">
        <v>953</v>
      </c>
      <c r="K32" s="49"/>
      <c r="L32" s="49"/>
      <c r="M32" s="49"/>
      <c r="N32" s="49"/>
      <c r="O32" s="49"/>
      <c r="P32" s="49"/>
      <c r="Q32" s="51" t="s">
        <v>794</v>
      </c>
      <c r="R32" s="52"/>
      <c r="S32" s="53"/>
      <c r="T32" s="54"/>
      <c r="U32" s="55"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52.2</v>
      </c>
    </row>
    <row r="33" spans="1:43">
      <c r="A33" s="47">
        <f t="shared" si="0"/>
        <v>20</v>
      </c>
      <c r="B33" s="48" t="s">
        <v>903</v>
      </c>
      <c r="C33" s="49"/>
      <c r="D33" s="49"/>
      <c r="E33" s="49"/>
      <c r="F33" s="49"/>
      <c r="G33" s="49"/>
      <c r="H33" s="49"/>
      <c r="I33" s="50"/>
      <c r="J33" s="48" t="s">
        <v>954</v>
      </c>
      <c r="K33" s="49"/>
      <c r="L33" s="49"/>
      <c r="M33" s="49"/>
      <c r="N33" s="49"/>
      <c r="O33" s="49"/>
      <c r="P33" s="49"/>
      <c r="Q33" s="51" t="s">
        <v>794</v>
      </c>
      <c r="R33" s="52"/>
      <c r="S33" s="53"/>
      <c r="T33" s="54"/>
      <c r="U33" s="55">
        <v>64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52.2</v>
      </c>
    </row>
    <row r="34" spans="1:43">
      <c r="A34" s="47">
        <f t="shared" si="0"/>
        <v>21</v>
      </c>
      <c r="B34" s="48" t="s">
        <v>904</v>
      </c>
      <c r="C34" s="49"/>
      <c r="D34" s="49"/>
      <c r="E34" s="49"/>
      <c r="F34" s="49"/>
      <c r="G34" s="49"/>
      <c r="H34" s="49"/>
      <c r="I34" s="50"/>
      <c r="J34" s="48" t="s">
        <v>966</v>
      </c>
      <c r="K34" s="49"/>
      <c r="L34" s="49"/>
      <c r="M34" s="49"/>
      <c r="N34" s="49"/>
      <c r="O34" s="49"/>
      <c r="P34" s="49"/>
      <c r="Q34" s="51" t="s">
        <v>794</v>
      </c>
      <c r="R34" s="52"/>
      <c r="S34" s="53"/>
      <c r="T34" s="54"/>
      <c r="U34" s="55"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3.4000000000000004</v>
      </c>
    </row>
    <row r="35" spans="1:43">
      <c r="A35" s="47">
        <f t="shared" si="0"/>
        <v>22</v>
      </c>
      <c r="B35" s="48" t="s">
        <v>905</v>
      </c>
      <c r="C35" s="49"/>
      <c r="D35" s="49"/>
      <c r="E35" s="49"/>
      <c r="F35" s="49"/>
      <c r="G35" s="49"/>
      <c r="H35" s="49"/>
      <c r="I35" s="50"/>
      <c r="J35" s="48" t="s">
        <v>955</v>
      </c>
      <c r="K35" s="49"/>
      <c r="L35" s="49"/>
      <c r="M35" s="49"/>
      <c r="N35" s="49"/>
      <c r="O35" s="49"/>
      <c r="P35" s="49"/>
      <c r="Q35" s="51" t="s">
        <v>1423</v>
      </c>
      <c r="R35" s="52"/>
      <c r="S35" s="53"/>
      <c r="T35" s="54"/>
      <c r="U35" s="55">
        <v>2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3</v>
      </c>
    </row>
    <row r="36" spans="1:43">
      <c r="A36" s="47">
        <f t="shared" si="0"/>
        <v>23</v>
      </c>
      <c r="B36" s="48" t="s">
        <v>797</v>
      </c>
      <c r="C36" s="49"/>
      <c r="D36" s="49"/>
      <c r="E36" s="49"/>
      <c r="F36" s="49"/>
      <c r="G36" s="49"/>
      <c r="H36" s="49"/>
      <c r="I36" s="50"/>
      <c r="J36" s="48" t="s">
        <v>956</v>
      </c>
      <c r="K36" s="49"/>
      <c r="L36" s="49"/>
      <c r="M36" s="49"/>
      <c r="N36" s="49"/>
      <c r="O36" s="49"/>
      <c r="P36" s="49"/>
      <c r="Q36" s="51" t="s">
        <v>794</v>
      </c>
      <c r="R36" s="52"/>
      <c r="S36" s="53"/>
      <c r="T36" s="54"/>
      <c r="U36" s="55"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906</v>
      </c>
      <c r="C37" s="49"/>
      <c r="D37" s="49"/>
      <c r="E37" s="49"/>
      <c r="F37" s="49"/>
      <c r="G37" s="49"/>
      <c r="H37" s="49"/>
      <c r="I37" s="50"/>
      <c r="J37" s="48" t="s">
        <v>957</v>
      </c>
      <c r="K37" s="49"/>
      <c r="L37" s="49"/>
      <c r="M37" s="49"/>
      <c r="N37" s="49"/>
      <c r="O37" s="49"/>
      <c r="P37" s="49"/>
      <c r="Q37" s="51" t="s">
        <v>794</v>
      </c>
      <c r="R37" s="52"/>
      <c r="S37" s="53"/>
      <c r="T37" s="54"/>
      <c r="U37" s="55">
        <v>64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52.2</v>
      </c>
    </row>
    <row r="38" spans="1:43">
      <c r="A38" s="47">
        <f t="shared" si="0"/>
        <v>25</v>
      </c>
      <c r="B38" s="48" t="s">
        <v>907</v>
      </c>
      <c r="C38" s="49"/>
      <c r="D38" s="49"/>
      <c r="E38" s="49"/>
      <c r="F38" s="49"/>
      <c r="G38" s="49"/>
      <c r="H38" s="49"/>
      <c r="I38" s="50"/>
      <c r="J38" s="48" t="s">
        <v>958</v>
      </c>
      <c r="K38" s="49"/>
      <c r="L38" s="49"/>
      <c r="M38" s="49"/>
      <c r="N38" s="49"/>
      <c r="O38" s="49"/>
      <c r="P38" s="49"/>
      <c r="Q38" s="51" t="s">
        <v>794</v>
      </c>
      <c r="R38" s="52"/>
      <c r="S38" s="53"/>
      <c r="T38" s="54"/>
      <c r="U38" s="55"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52.2</v>
      </c>
    </row>
    <row r="39" spans="1:43">
      <c r="A39" s="47">
        <f t="shared" si="0"/>
        <v>26</v>
      </c>
      <c r="B39" s="48" t="s">
        <v>908</v>
      </c>
      <c r="C39" s="49"/>
      <c r="D39" s="49"/>
      <c r="E39" s="49"/>
      <c r="F39" s="49"/>
      <c r="G39" s="49"/>
      <c r="H39" s="49"/>
      <c r="I39" s="50"/>
      <c r="J39" s="48" t="s">
        <v>965</v>
      </c>
      <c r="K39" s="49"/>
      <c r="L39" s="49"/>
      <c r="M39" s="49"/>
      <c r="N39" s="49"/>
      <c r="O39" s="49"/>
      <c r="P39" s="49"/>
      <c r="Q39" s="51" t="s">
        <v>794</v>
      </c>
      <c r="R39" s="52"/>
      <c r="S39" s="53"/>
      <c r="T39" s="54"/>
      <c r="U39" s="55"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3.4000000000000004</v>
      </c>
    </row>
    <row r="40" spans="1:43">
      <c r="A40" s="47">
        <f t="shared" si="0"/>
        <v>27</v>
      </c>
      <c r="B40" s="48" t="s">
        <v>909</v>
      </c>
      <c r="C40" s="49"/>
      <c r="D40" s="49"/>
      <c r="E40" s="49"/>
      <c r="F40" s="49"/>
      <c r="G40" s="49"/>
      <c r="H40" s="49"/>
      <c r="I40" s="50"/>
      <c r="J40" s="48" t="s">
        <v>959</v>
      </c>
      <c r="K40" s="49"/>
      <c r="L40" s="49"/>
      <c r="M40" s="49"/>
      <c r="N40" s="49"/>
      <c r="O40" s="49"/>
      <c r="P40" s="49"/>
      <c r="Q40" s="51" t="s">
        <v>1423</v>
      </c>
      <c r="R40" s="52"/>
      <c r="S40" s="53"/>
      <c r="T40" s="54"/>
      <c r="U40" s="55">
        <v>2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3</v>
      </c>
    </row>
    <row r="41" spans="1:43">
      <c r="A41" s="47"/>
      <c r="B41" s="48"/>
      <c r="C41" s="49" t="s">
        <v>967</v>
      </c>
      <c r="D41" s="49"/>
      <c r="E41" s="49"/>
      <c r="F41" s="49"/>
      <c r="G41" s="49"/>
      <c r="H41" s="49"/>
      <c r="I41" s="50"/>
      <c r="J41" s="48"/>
      <c r="K41" s="49"/>
      <c r="L41" s="49"/>
      <c r="M41" s="49"/>
      <c r="N41" s="49"/>
      <c r="O41" s="49"/>
      <c r="P41" s="49"/>
      <c r="Q41" s="51"/>
      <c r="R41" s="52"/>
      <c r="S41" s="53"/>
      <c r="T41" s="54"/>
      <c r="U41" s="55"/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 t="str">
        <f t="shared" si="1"/>
        <v/>
      </c>
    </row>
    <row r="42" spans="1:43">
      <c r="A42" s="47">
        <f t="shared" ref="A42:A47" si="2">ROW()-14</f>
        <v>28</v>
      </c>
      <c r="B42" s="48" t="s">
        <v>910</v>
      </c>
      <c r="C42" s="49"/>
      <c r="D42" s="49"/>
      <c r="E42" s="49"/>
      <c r="F42" s="49"/>
      <c r="G42" s="49"/>
      <c r="H42" s="49"/>
      <c r="I42" s="50"/>
      <c r="J42" s="48" t="s">
        <v>960</v>
      </c>
      <c r="K42" s="49"/>
      <c r="L42" s="49"/>
      <c r="M42" s="49"/>
      <c r="N42" s="49"/>
      <c r="O42" s="49"/>
      <c r="P42" s="49"/>
      <c r="Q42" s="51" t="s">
        <v>793</v>
      </c>
      <c r="R42" s="52"/>
      <c r="S42" s="53"/>
      <c r="T42" s="54"/>
      <c r="U42" s="55"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7.4</v>
      </c>
    </row>
    <row r="43" spans="1:43">
      <c r="A43" s="47">
        <f t="shared" si="2"/>
        <v>29</v>
      </c>
      <c r="B43" s="48" t="s">
        <v>911</v>
      </c>
      <c r="C43" s="49"/>
      <c r="D43" s="49"/>
      <c r="E43" s="49"/>
      <c r="F43" s="49"/>
      <c r="G43" s="49"/>
      <c r="H43" s="49"/>
      <c r="I43" s="50"/>
      <c r="J43" s="48" t="s">
        <v>961</v>
      </c>
      <c r="K43" s="49"/>
      <c r="L43" s="49"/>
      <c r="M43" s="49"/>
      <c r="N43" s="49"/>
      <c r="O43" s="49"/>
      <c r="P43" s="49"/>
      <c r="Q43" s="51" t="s">
        <v>794</v>
      </c>
      <c r="R43" s="52"/>
      <c r="S43" s="53"/>
      <c r="T43" s="54"/>
      <c r="U43" s="55">
        <v>64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52.2</v>
      </c>
    </row>
    <row r="44" spans="1:43">
      <c r="A44" s="47">
        <f t="shared" si="2"/>
        <v>30</v>
      </c>
      <c r="B44" s="48" t="s">
        <v>912</v>
      </c>
      <c r="C44" s="49"/>
      <c r="D44" s="49"/>
      <c r="E44" s="49"/>
      <c r="F44" s="49"/>
      <c r="G44" s="49"/>
      <c r="H44" s="49"/>
      <c r="I44" s="50"/>
      <c r="J44" s="48" t="s">
        <v>962</v>
      </c>
      <c r="K44" s="49"/>
      <c r="L44" s="49"/>
      <c r="M44" s="49"/>
      <c r="N44" s="49"/>
      <c r="O44" s="49"/>
      <c r="P44" s="49"/>
      <c r="Q44" s="51" t="s">
        <v>794</v>
      </c>
      <c r="R44" s="52"/>
      <c r="S44" s="53"/>
      <c r="T44" s="54"/>
      <c r="U44" s="55">
        <v>64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52.2</v>
      </c>
    </row>
    <row r="45" spans="1:43">
      <c r="A45" s="47">
        <f t="shared" si="2"/>
        <v>31</v>
      </c>
      <c r="B45" s="48" t="s">
        <v>913</v>
      </c>
      <c r="C45" s="49"/>
      <c r="D45" s="49"/>
      <c r="E45" s="49"/>
      <c r="F45" s="49"/>
      <c r="G45" s="49"/>
      <c r="H45" s="49"/>
      <c r="I45" s="50"/>
      <c r="J45" s="48" t="s">
        <v>963</v>
      </c>
      <c r="K45" s="49"/>
      <c r="L45" s="49"/>
      <c r="M45" s="49"/>
      <c r="N45" s="49"/>
      <c r="O45" s="49"/>
      <c r="P45" s="49"/>
      <c r="Q45" s="51" t="s">
        <v>794</v>
      </c>
      <c r="R45" s="52"/>
      <c r="S45" s="53"/>
      <c r="T45" s="54"/>
      <c r="U45" s="55">
        <v>3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3.4000000000000004</v>
      </c>
    </row>
    <row r="46" spans="1:43">
      <c r="A46" s="47">
        <f t="shared" si="2"/>
        <v>32</v>
      </c>
      <c r="B46" s="48" t="s">
        <v>914</v>
      </c>
      <c r="C46" s="49"/>
      <c r="D46" s="49"/>
      <c r="E46" s="49"/>
      <c r="F46" s="49"/>
      <c r="G46" s="49"/>
      <c r="H46" s="49"/>
      <c r="I46" s="50"/>
      <c r="J46" s="48" t="s">
        <v>964</v>
      </c>
      <c r="K46" s="49"/>
      <c r="L46" s="49"/>
      <c r="M46" s="49"/>
      <c r="N46" s="49"/>
      <c r="O46" s="49"/>
      <c r="P46" s="49"/>
      <c r="Q46" s="51" t="s">
        <v>795</v>
      </c>
      <c r="R46" s="52"/>
      <c r="S46" s="53"/>
      <c r="T46" s="54"/>
      <c r="U46" s="55"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3</v>
      </c>
    </row>
    <row r="47" spans="1:43">
      <c r="A47" s="47">
        <f t="shared" si="2"/>
        <v>33</v>
      </c>
      <c r="B47" s="48"/>
      <c r="C47" s="49"/>
      <c r="D47" s="49"/>
      <c r="E47" s="49"/>
      <c r="F47" s="49"/>
      <c r="G47" s="49"/>
      <c r="H47" s="49"/>
      <c r="I47" s="50"/>
      <c r="J47" s="48"/>
      <c r="K47" s="49"/>
      <c r="L47" s="49"/>
      <c r="M47" s="49"/>
      <c r="N47" s="49"/>
      <c r="O47" s="49"/>
      <c r="P47" s="49"/>
      <c r="Q47" s="51"/>
      <c r="R47" s="52"/>
      <c r="S47" s="53"/>
      <c r="T47" s="54"/>
      <c r="U47" s="55"/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2346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1799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968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1272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75.800000000000011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7.4023437500000009</v>
      </c>
      <c r="J10" s="525"/>
      <c r="K10" s="525"/>
      <c r="L10" s="84" t="s">
        <v>45</v>
      </c>
      <c r="M10" s="86" t="s">
        <v>46</v>
      </c>
      <c r="N10" s="526">
        <f>M8*M9/1024/1024</f>
        <v>7.2288513183593759E-3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21">
        <v>64</v>
      </c>
      <c r="X11" s="522"/>
      <c r="Y11" s="85" t="s">
        <v>45</v>
      </c>
      <c r="Z11" s="8" t="s">
        <v>50</v>
      </c>
      <c r="AA11" s="8"/>
      <c r="AB11" s="12"/>
      <c r="AC11" s="521"/>
      <c r="AD11" s="522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796</v>
      </c>
      <c r="C14" s="84"/>
      <c r="D14" s="84"/>
      <c r="E14" s="84"/>
      <c r="F14" s="84"/>
      <c r="G14" s="84"/>
      <c r="H14" s="84"/>
      <c r="I14" s="85"/>
      <c r="J14" s="45" t="s">
        <v>969</v>
      </c>
      <c r="K14" s="84"/>
      <c r="L14" s="84"/>
      <c r="M14" s="84"/>
      <c r="N14" s="84"/>
      <c r="O14" s="84"/>
      <c r="P14" s="84"/>
      <c r="Q14" s="51" t="s">
        <v>1012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586</v>
      </c>
      <c r="C15" s="84"/>
      <c r="D15" s="84"/>
      <c r="E15" s="84"/>
      <c r="F15" s="84"/>
      <c r="G15" s="84"/>
      <c r="H15" s="84"/>
      <c r="I15" s="85"/>
      <c r="J15" s="45" t="s">
        <v>1009</v>
      </c>
      <c r="K15" s="84"/>
      <c r="L15" s="84"/>
      <c r="M15" s="84"/>
      <c r="N15" s="84"/>
      <c r="O15" s="84"/>
      <c r="P15" s="84"/>
      <c r="Q15" s="51" t="s">
        <v>794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824</v>
      </c>
      <c r="C16" s="49"/>
      <c r="D16" s="49"/>
      <c r="E16" s="49"/>
      <c r="F16" s="49"/>
      <c r="G16" s="49"/>
      <c r="H16" s="49"/>
      <c r="I16" s="50"/>
      <c r="J16" s="45" t="s">
        <v>1010</v>
      </c>
      <c r="K16" s="49"/>
      <c r="L16" s="49"/>
      <c r="M16" s="49"/>
      <c r="N16" s="49"/>
      <c r="O16" s="49"/>
      <c r="P16" s="49"/>
      <c r="Q16" s="51" t="s">
        <v>1013</v>
      </c>
      <c r="R16" s="52"/>
      <c r="S16" s="53"/>
      <c r="T16" s="54"/>
      <c r="U16" s="55"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798</v>
      </c>
      <c r="C17" s="49"/>
      <c r="D17" s="49"/>
      <c r="E17" s="49"/>
      <c r="F17" s="49"/>
      <c r="G17" s="49"/>
      <c r="H17" s="49"/>
      <c r="I17" s="50"/>
      <c r="J17" s="48" t="s">
        <v>1011</v>
      </c>
      <c r="K17" s="49"/>
      <c r="L17" s="49"/>
      <c r="M17" s="49"/>
      <c r="N17" s="49"/>
      <c r="O17" s="49"/>
      <c r="P17" s="49"/>
      <c r="Q17" s="51" t="s">
        <v>1014</v>
      </c>
      <c r="R17" s="52"/>
      <c r="S17" s="53"/>
      <c r="T17" s="54"/>
      <c r="U17" s="55">
        <v>3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</v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2346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1799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1015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1274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131.4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12.83203125</v>
      </c>
      <c r="J10" s="525"/>
      <c r="K10" s="525"/>
      <c r="L10" s="84" t="s">
        <v>45</v>
      </c>
      <c r="M10" s="86" t="s">
        <v>46</v>
      </c>
      <c r="N10" s="526">
        <f>M8*M9/1024/1024</f>
        <v>1.2531280517578125E-2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21">
        <v>64</v>
      </c>
      <c r="X11" s="522"/>
      <c r="Y11" s="85" t="s">
        <v>45</v>
      </c>
      <c r="Z11" s="8" t="s">
        <v>50</v>
      </c>
      <c r="AA11" s="8"/>
      <c r="AB11" s="12"/>
      <c r="AC11" s="521"/>
      <c r="AD11" s="522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1016</v>
      </c>
      <c r="C14" s="84"/>
      <c r="D14" s="84"/>
      <c r="E14" s="84"/>
      <c r="F14" s="84"/>
      <c r="G14" s="84"/>
      <c r="H14" s="84"/>
      <c r="I14" s="85"/>
      <c r="J14" s="45" t="s">
        <v>1018</v>
      </c>
      <c r="K14" s="84"/>
      <c r="L14" s="84"/>
      <c r="M14" s="84"/>
      <c r="N14" s="84"/>
      <c r="O14" s="84"/>
      <c r="P14" s="84"/>
      <c r="Q14" s="51" t="s">
        <v>1021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586</v>
      </c>
      <c r="C15" s="84"/>
      <c r="D15" s="84"/>
      <c r="E15" s="84"/>
      <c r="F15" s="84"/>
      <c r="G15" s="84"/>
      <c r="H15" s="84"/>
      <c r="I15" s="85"/>
      <c r="J15" s="45" t="s">
        <v>1937</v>
      </c>
      <c r="K15" s="84"/>
      <c r="L15" s="84"/>
      <c r="M15" s="84"/>
      <c r="N15" s="84"/>
      <c r="O15" s="84"/>
      <c r="P15" s="84"/>
      <c r="Q15" s="51" t="s">
        <v>1012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788</v>
      </c>
      <c r="C16" s="49"/>
      <c r="D16" s="49"/>
      <c r="E16" s="49"/>
      <c r="F16" s="49"/>
      <c r="G16" s="49"/>
      <c r="H16" s="49"/>
      <c r="I16" s="50"/>
      <c r="J16" s="45" t="s">
        <v>1019</v>
      </c>
      <c r="K16" s="49"/>
      <c r="L16" s="49"/>
      <c r="M16" s="49"/>
      <c r="N16" s="49"/>
      <c r="O16" s="49"/>
      <c r="P16" s="49"/>
      <c r="Q16" s="51" t="s">
        <v>1012</v>
      </c>
      <c r="R16" s="52"/>
      <c r="S16" s="53"/>
      <c r="T16" s="54"/>
      <c r="U16" s="55">
        <v>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1417</v>
      </c>
      <c r="C17" s="49"/>
      <c r="D17" s="49"/>
      <c r="E17" s="49"/>
      <c r="F17" s="49"/>
      <c r="G17" s="49"/>
      <c r="H17" s="49"/>
      <c r="I17" s="50"/>
      <c r="J17" s="48" t="s">
        <v>1020</v>
      </c>
      <c r="K17" s="49"/>
      <c r="L17" s="49"/>
      <c r="M17" s="49"/>
      <c r="N17" s="49"/>
      <c r="O17" s="49"/>
      <c r="P17" s="49"/>
      <c r="Q17" s="51" t="s">
        <v>1012</v>
      </c>
      <c r="R17" s="52"/>
      <c r="S17" s="53"/>
      <c r="T17" s="54"/>
      <c r="U17" s="55">
        <v>64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1017</v>
      </c>
      <c r="C18" s="49"/>
      <c r="D18" s="49"/>
      <c r="E18" s="49"/>
      <c r="F18" s="49"/>
      <c r="G18" s="49"/>
      <c r="H18" s="49"/>
      <c r="I18" s="50"/>
      <c r="J18" s="48" t="s">
        <v>1010</v>
      </c>
      <c r="K18" s="49"/>
      <c r="L18" s="49"/>
      <c r="M18" s="49"/>
      <c r="N18" s="49"/>
      <c r="O18" s="49"/>
      <c r="P18" s="49"/>
      <c r="Q18" s="51" t="s">
        <v>1012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indexed="13"/>
  </sheetPr>
  <dimension ref="A1:AQ30"/>
  <sheetViews>
    <sheetView zoomScaleNormal="100" zoomScaleSheetLayoutView="90" workbookViewId="0">
      <selection activeCell="AA23" sqref="AA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235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1655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224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225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647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76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7.421875</v>
      </c>
      <c r="J10" s="525"/>
      <c r="K10" s="525"/>
      <c r="L10" s="84" t="s">
        <v>229</v>
      </c>
      <c r="M10" s="86" t="s">
        <v>230</v>
      </c>
      <c r="N10" s="526">
        <f>M8*M9/1024/1024</f>
        <v>7.2479248046875E-3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231</v>
      </c>
      <c r="B11" s="8"/>
      <c r="C11" s="8"/>
      <c r="D11" s="8"/>
      <c r="E11" s="8"/>
      <c r="F11" s="8"/>
      <c r="G11" s="8"/>
      <c r="H11" s="8"/>
      <c r="I11" s="88" t="s">
        <v>232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233</v>
      </c>
      <c r="U11" s="8"/>
      <c r="V11" s="8"/>
      <c r="W11" s="521">
        <v>64</v>
      </c>
      <c r="X11" s="522"/>
      <c r="Y11" s="85" t="s">
        <v>229</v>
      </c>
      <c r="Z11" s="8" t="s">
        <v>234</v>
      </c>
      <c r="AA11" s="8"/>
      <c r="AB11" s="12"/>
      <c r="AC11" s="521"/>
      <c r="AD11" s="522"/>
      <c r="AE11" s="85" t="s">
        <v>229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0" si="0">ROW()-13</f>
        <v>1</v>
      </c>
      <c r="B14" s="45" t="s">
        <v>185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1121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0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1121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642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PLATE_PRINT_DIV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1121</v>
      </c>
      <c r="Y16" s="92"/>
      <c r="Z16" s="93"/>
      <c r="AA16" s="58" t="s">
        <v>400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1.8</v>
      </c>
    </row>
    <row r="17" spans="1:43">
      <c r="A17" s="47">
        <f t="shared" si="0"/>
        <v>4</v>
      </c>
      <c r="B17" s="48" t="s">
        <v>199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4</v>
      </c>
      <c r="W17" s="91"/>
      <c r="X17" s="45" t="s">
        <v>1121</v>
      </c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1413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</v>
      </c>
    </row>
    <row r="19" spans="1:43">
      <c r="A19" s="47">
        <f t="shared" si="0"/>
        <v>6</v>
      </c>
      <c r="B19" s="48" t="s">
        <v>136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 s="16" customFormat="1">
      <c r="A20" s="47">
        <f t="shared" si="0"/>
        <v>7</v>
      </c>
      <c r="B20" s="48" t="s">
        <v>137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644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SELECT_STATUS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567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1.8</v>
      </c>
    </row>
    <row r="23" spans="1:43">
      <c r="A23" s="47">
        <f t="shared" si="0"/>
        <v>10</v>
      </c>
      <c r="B23" s="48" t="s">
        <v>401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LAST_REC_DIV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 t="s">
        <v>403</v>
      </c>
      <c r="Y23" s="92"/>
      <c r="Z23" s="93"/>
      <c r="AA23" s="58" t="s">
        <v>404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1.8</v>
      </c>
    </row>
    <row r="24" spans="1:43">
      <c r="A24" s="47">
        <f t="shared" si="0"/>
        <v>11</v>
      </c>
      <c r="B24" s="48" t="s">
        <v>2398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2401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1912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2.6</v>
      </c>
    </row>
    <row r="27" spans="1:43">
      <c r="A27" s="47">
        <f t="shared" si="0"/>
        <v>14</v>
      </c>
      <c r="B27" s="48" t="s">
        <v>334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2400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1913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1914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S633"/>
  <sheetViews>
    <sheetView topLeftCell="A597" zoomScale="90" zoomScaleNormal="100" zoomScaleSheetLayoutView="90" workbookViewId="0">
      <selection activeCell="V633" sqref="B633:V633"/>
    </sheetView>
  </sheetViews>
  <sheetFormatPr defaultColWidth="3.83203125" defaultRowHeight="12"/>
  <cols>
    <col min="1" max="1" width="6.1640625" style="233" customWidth="1"/>
    <col min="2" max="2" width="32.5" style="255" bestFit="1" customWidth="1"/>
    <col min="3" max="3" width="8" style="233" customWidth="1"/>
    <col min="4" max="21" width="3.83203125" style="233" customWidth="1"/>
    <col min="22" max="22" width="4.5" style="340" customWidth="1"/>
    <col min="23" max="40" width="3.83203125" style="233" customWidth="1"/>
    <col min="41" max="41" width="3.83203125" style="97" customWidth="1"/>
    <col min="42" max="42" width="3.83203125" style="236" customWidth="1"/>
    <col min="43" max="16384" width="3.83203125" style="97"/>
  </cols>
  <sheetData>
    <row r="1" spans="1:42" s="1" customFormat="1" ht="11.25">
      <c r="A1" s="59" t="s">
        <v>1984</v>
      </c>
      <c r="B1" s="251" t="s">
        <v>1228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332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  <c r="AP1" s="16"/>
    </row>
    <row r="2" spans="1:42" s="1" customFormat="1" ht="11.25">
      <c r="A2" s="62"/>
      <c r="B2" s="63" t="s">
        <v>1228</v>
      </c>
      <c r="C2" s="63" t="s">
        <v>2367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333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  <c r="AP2" s="16"/>
    </row>
    <row r="3" spans="1:42" s="1" customFormat="1" ht="11.25">
      <c r="A3" s="59" t="s">
        <v>1995</v>
      </c>
      <c r="B3" s="252" t="s">
        <v>1228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332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2442</v>
      </c>
      <c r="AM3" s="46"/>
      <c r="AN3" s="46"/>
      <c r="AO3" s="57"/>
      <c r="AP3" s="16"/>
    </row>
    <row r="4" spans="1:42" s="1" customFormat="1" ht="11.25">
      <c r="A4" s="62"/>
      <c r="B4" s="63" t="s">
        <v>1228</v>
      </c>
      <c r="C4" s="63" t="s">
        <v>1137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333"/>
      <c r="W4" s="63" t="s">
        <v>1799</v>
      </c>
      <c r="X4" s="65"/>
      <c r="Y4" s="66" t="s">
        <v>706</v>
      </c>
      <c r="Z4" s="67"/>
      <c r="AA4" s="68"/>
      <c r="AB4" s="69" t="s">
        <v>2368</v>
      </c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69" t="s">
        <v>2459</v>
      </c>
      <c r="AM4" s="46"/>
      <c r="AN4" s="46"/>
      <c r="AO4" s="57"/>
      <c r="AP4" s="16"/>
    </row>
    <row r="5" spans="1:42" s="1" customFormat="1" ht="11.25">
      <c r="A5" s="79"/>
      <c r="B5" s="253" t="s">
        <v>1228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334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  <c r="AP5" s="16"/>
    </row>
    <row r="6" spans="1:42" s="1" customFormat="1" ht="11.25">
      <c r="A6" s="234" t="s">
        <v>669</v>
      </c>
      <c r="B6" s="254" t="s">
        <v>1228</v>
      </c>
      <c r="C6" s="6" t="s">
        <v>719</v>
      </c>
      <c r="D6" s="4"/>
      <c r="E6" s="4"/>
      <c r="F6" s="4"/>
      <c r="G6" s="4"/>
      <c r="H6" s="4"/>
      <c r="I6" s="4"/>
      <c r="J6" s="5"/>
      <c r="K6" s="6" t="s">
        <v>720</v>
      </c>
      <c r="L6" s="4"/>
      <c r="M6" s="4"/>
      <c r="N6" s="4"/>
      <c r="O6" s="4"/>
      <c r="P6" s="4"/>
      <c r="Q6" s="4"/>
      <c r="R6" s="6" t="s">
        <v>721</v>
      </c>
      <c r="S6" s="6"/>
      <c r="T6" s="4"/>
      <c r="U6" s="6" t="s">
        <v>722</v>
      </c>
      <c r="V6" s="335"/>
      <c r="W6" s="13"/>
      <c r="X6" s="13"/>
      <c r="Y6" s="6"/>
      <c r="Z6" s="4"/>
      <c r="AA6" s="5"/>
      <c r="AB6" s="6" t="s">
        <v>726</v>
      </c>
      <c r="AC6" s="4"/>
      <c r="AD6" s="4"/>
      <c r="AE6" s="4"/>
      <c r="AF6" s="4"/>
      <c r="AG6" s="4"/>
      <c r="AH6" s="14"/>
      <c r="AI6" s="14"/>
      <c r="AJ6" s="14"/>
      <c r="AK6" s="14"/>
      <c r="AL6" s="4"/>
      <c r="AM6" s="4"/>
      <c r="AN6" s="4"/>
      <c r="AO6" s="5"/>
      <c r="AP6" s="16"/>
    </row>
    <row r="7" spans="1:42" s="1" customFormat="1">
      <c r="A7" s="146">
        <f>ROW()-6</f>
        <v>1</v>
      </c>
      <c r="B7" s="262" t="str">
        <f t="shared" ref="B7:B70" si="0">CONCATENATE(C7,D7,E7,F7,G7,H7,I7,J7)</f>
        <v>CSVファイル出力先パス</v>
      </c>
      <c r="C7" s="147" t="s">
        <v>131</v>
      </c>
      <c r="D7" s="148"/>
      <c r="E7" s="148"/>
      <c r="F7" s="148"/>
      <c r="G7" s="148"/>
      <c r="H7" s="148"/>
      <c r="I7" s="148"/>
      <c r="J7" s="149"/>
      <c r="K7" s="147" t="s">
        <v>130</v>
      </c>
      <c r="L7" s="148"/>
      <c r="M7" s="148"/>
      <c r="N7" s="148"/>
      <c r="O7" s="148"/>
      <c r="P7" s="148"/>
      <c r="Q7" s="148"/>
      <c r="R7" s="150" t="s">
        <v>727</v>
      </c>
      <c r="S7" s="151"/>
      <c r="T7" s="152"/>
      <c r="U7" s="153"/>
      <c r="V7" s="174">
        <v>256</v>
      </c>
      <c r="W7" s="154"/>
      <c r="X7" s="154"/>
      <c r="Y7" s="147"/>
      <c r="Z7" s="155"/>
      <c r="AA7" s="156"/>
      <c r="AB7" s="239" t="s">
        <v>129</v>
      </c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9"/>
      <c r="AP7" s="16"/>
    </row>
    <row r="8" spans="1:42" s="1" customFormat="1">
      <c r="A8" s="146">
        <f t="shared" ref="A8:A71" si="1">ROW()-6</f>
        <v>2</v>
      </c>
      <c r="B8" s="262" t="str">
        <f t="shared" si="0"/>
        <v>DEBUGログ出力区分</v>
      </c>
      <c r="C8" s="147" t="s">
        <v>1122</v>
      </c>
      <c r="D8" s="148"/>
      <c r="E8" s="148"/>
      <c r="F8" s="148"/>
      <c r="G8" s="148"/>
      <c r="H8" s="148"/>
      <c r="I8" s="148"/>
      <c r="J8" s="149"/>
      <c r="K8" s="147" t="s">
        <v>1041</v>
      </c>
      <c r="L8" s="148"/>
      <c r="M8" s="148"/>
      <c r="N8" s="148"/>
      <c r="O8" s="148"/>
      <c r="P8" s="148"/>
      <c r="Q8" s="148"/>
      <c r="R8" s="150" t="s">
        <v>727</v>
      </c>
      <c r="S8" s="151"/>
      <c r="T8" s="152"/>
      <c r="U8" s="153"/>
      <c r="V8" s="174">
        <v>1</v>
      </c>
      <c r="W8" s="154"/>
      <c r="X8" s="154"/>
      <c r="Y8" s="147"/>
      <c r="Z8" s="155"/>
      <c r="AA8" s="156"/>
      <c r="AB8" s="239" t="s">
        <v>518</v>
      </c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9"/>
      <c r="AP8" s="16"/>
    </row>
    <row r="9" spans="1:42" s="1" customFormat="1">
      <c r="A9" s="146">
        <f t="shared" si="1"/>
        <v>3</v>
      </c>
      <c r="B9" s="262" t="str">
        <f t="shared" si="0"/>
        <v>ERRORログ出力区分</v>
      </c>
      <c r="C9" s="147" t="s">
        <v>1123</v>
      </c>
      <c r="D9" s="148"/>
      <c r="E9" s="148"/>
      <c r="F9" s="148"/>
      <c r="G9" s="148"/>
      <c r="H9" s="148"/>
      <c r="I9" s="148"/>
      <c r="J9" s="149"/>
      <c r="K9" s="147" t="s">
        <v>1035</v>
      </c>
      <c r="L9" s="148"/>
      <c r="M9" s="148"/>
      <c r="N9" s="148"/>
      <c r="O9" s="148"/>
      <c r="P9" s="148"/>
      <c r="Q9" s="148"/>
      <c r="R9" s="150" t="s">
        <v>727</v>
      </c>
      <c r="S9" s="151"/>
      <c r="T9" s="152"/>
      <c r="U9" s="153"/>
      <c r="V9" s="174">
        <v>1</v>
      </c>
      <c r="W9" s="154"/>
      <c r="X9" s="154"/>
      <c r="Y9" s="147"/>
      <c r="Z9" s="155"/>
      <c r="AA9" s="156"/>
      <c r="AB9" s="239" t="s">
        <v>522</v>
      </c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9"/>
      <c r="AP9" s="16"/>
    </row>
    <row r="10" spans="1:42" s="1" customFormat="1">
      <c r="A10" s="146">
        <f t="shared" si="1"/>
        <v>4</v>
      </c>
      <c r="B10" s="262" t="str">
        <f t="shared" si="0"/>
        <v>FATALログ出力区分</v>
      </c>
      <c r="C10" s="147" t="s">
        <v>1124</v>
      </c>
      <c r="D10" s="148"/>
      <c r="E10" s="148"/>
      <c r="F10" s="148"/>
      <c r="G10" s="148"/>
      <c r="H10" s="148"/>
      <c r="I10" s="148"/>
      <c r="J10" s="149"/>
      <c r="K10" s="147" t="s">
        <v>1033</v>
      </c>
      <c r="L10" s="148"/>
      <c r="M10" s="148"/>
      <c r="N10" s="148"/>
      <c r="O10" s="148"/>
      <c r="P10" s="148"/>
      <c r="Q10" s="148"/>
      <c r="R10" s="150" t="s">
        <v>727</v>
      </c>
      <c r="S10" s="151"/>
      <c r="T10" s="152"/>
      <c r="U10" s="153"/>
      <c r="V10" s="174">
        <v>1</v>
      </c>
      <c r="W10" s="154"/>
      <c r="X10" s="154"/>
      <c r="Y10" s="147"/>
      <c r="Z10" s="155"/>
      <c r="AA10" s="156"/>
      <c r="AB10" s="242" t="s">
        <v>524</v>
      </c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4"/>
      <c r="AP10" s="16"/>
    </row>
    <row r="11" spans="1:42" s="1" customFormat="1">
      <c r="A11" s="146">
        <f t="shared" si="1"/>
        <v>5</v>
      </c>
      <c r="B11" s="262" t="str">
        <f t="shared" si="0"/>
        <v>INFOログ出力区分</v>
      </c>
      <c r="C11" s="147" t="s">
        <v>1125</v>
      </c>
      <c r="D11" s="148"/>
      <c r="E11" s="148"/>
      <c r="F11" s="148"/>
      <c r="G11" s="148"/>
      <c r="H11" s="148"/>
      <c r="I11" s="148"/>
      <c r="J11" s="149"/>
      <c r="K11" s="147" t="s">
        <v>1039</v>
      </c>
      <c r="L11" s="148"/>
      <c r="M11" s="148"/>
      <c r="N11" s="148"/>
      <c r="O11" s="148"/>
      <c r="P11" s="148"/>
      <c r="Q11" s="148"/>
      <c r="R11" s="150" t="s">
        <v>727</v>
      </c>
      <c r="S11" s="158"/>
      <c r="T11" s="151"/>
      <c r="U11" s="150"/>
      <c r="V11" s="336">
        <v>1</v>
      </c>
      <c r="W11" s="154"/>
      <c r="X11" s="154"/>
      <c r="Y11" s="147"/>
      <c r="Z11" s="155"/>
      <c r="AA11" s="156"/>
      <c r="AB11" s="239" t="s">
        <v>519</v>
      </c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9"/>
      <c r="AP11" s="16"/>
    </row>
    <row r="12" spans="1:42" s="1" customFormat="1">
      <c r="A12" s="146">
        <f t="shared" si="1"/>
        <v>6</v>
      </c>
      <c r="B12" s="262" t="str">
        <f t="shared" si="0"/>
        <v>IPアドレス</v>
      </c>
      <c r="C12" s="217" t="s">
        <v>1825</v>
      </c>
      <c r="D12" s="170"/>
      <c r="E12" s="170"/>
      <c r="F12" s="170"/>
      <c r="G12" s="170"/>
      <c r="H12" s="170"/>
      <c r="I12" s="170"/>
      <c r="J12" s="171"/>
      <c r="K12" s="218" t="s">
        <v>1826</v>
      </c>
      <c r="L12" s="170"/>
      <c r="M12" s="170"/>
      <c r="N12" s="170"/>
      <c r="O12" s="170"/>
      <c r="P12" s="170"/>
      <c r="Q12" s="170"/>
      <c r="R12" s="169" t="s">
        <v>727</v>
      </c>
      <c r="S12" s="151"/>
      <c r="T12" s="152"/>
      <c r="U12" s="153"/>
      <c r="V12" s="337">
        <v>15</v>
      </c>
      <c r="W12" s="154"/>
      <c r="X12" s="154"/>
      <c r="Y12" s="147"/>
      <c r="Z12" s="155"/>
      <c r="AA12" s="156"/>
      <c r="AB12" s="239" t="s">
        <v>520</v>
      </c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9"/>
      <c r="AP12" s="16"/>
    </row>
    <row r="13" spans="1:42" s="1" customFormat="1">
      <c r="A13" s="146">
        <f t="shared" si="1"/>
        <v>7</v>
      </c>
      <c r="B13" s="262" t="str">
        <f t="shared" si="0"/>
        <v>PC名</v>
      </c>
      <c r="C13" s="220" t="s">
        <v>1802</v>
      </c>
      <c r="D13" s="170"/>
      <c r="E13" s="170"/>
      <c r="F13" s="170"/>
      <c r="G13" s="170"/>
      <c r="H13" s="170"/>
      <c r="I13" s="170"/>
      <c r="J13" s="171"/>
      <c r="K13" s="221" t="s">
        <v>1803</v>
      </c>
      <c r="L13" s="170"/>
      <c r="M13" s="170"/>
      <c r="N13" s="170"/>
      <c r="O13" s="170"/>
      <c r="P13" s="170"/>
      <c r="Q13" s="170"/>
      <c r="R13" s="222" t="s">
        <v>1804</v>
      </c>
      <c r="S13" s="158"/>
      <c r="T13" s="151"/>
      <c r="U13" s="150"/>
      <c r="V13" s="338">
        <v>64</v>
      </c>
      <c r="W13" s="154"/>
      <c r="X13" s="154"/>
      <c r="Y13" s="147"/>
      <c r="Z13" s="155"/>
      <c r="AA13" s="156"/>
      <c r="AB13" s="240" t="s">
        <v>521</v>
      </c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9"/>
      <c r="AP13" s="16"/>
    </row>
    <row r="14" spans="1:42" s="1" customFormat="1">
      <c r="A14" s="146">
        <f t="shared" si="1"/>
        <v>8</v>
      </c>
      <c r="B14" s="262" t="str">
        <f t="shared" si="0"/>
        <v>WARNログ出力区分</v>
      </c>
      <c r="C14" s="147" t="s">
        <v>1126</v>
      </c>
      <c r="D14" s="148"/>
      <c r="E14" s="148"/>
      <c r="F14" s="148"/>
      <c r="G14" s="148"/>
      <c r="H14" s="148"/>
      <c r="I14" s="148"/>
      <c r="J14" s="149"/>
      <c r="K14" s="147" t="s">
        <v>1037</v>
      </c>
      <c r="L14" s="148"/>
      <c r="M14" s="148"/>
      <c r="N14" s="148"/>
      <c r="O14" s="148"/>
      <c r="P14" s="148"/>
      <c r="Q14" s="148"/>
      <c r="R14" s="150" t="s">
        <v>727</v>
      </c>
      <c r="S14" s="151"/>
      <c r="T14" s="152"/>
      <c r="U14" s="153"/>
      <c r="V14" s="174">
        <v>1</v>
      </c>
      <c r="W14" s="154"/>
      <c r="X14" s="154"/>
      <c r="Y14" s="147"/>
      <c r="Z14" s="155"/>
      <c r="AA14" s="156"/>
      <c r="AB14" s="239" t="s">
        <v>525</v>
      </c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9"/>
      <c r="AP14" s="16"/>
    </row>
    <row r="15" spans="1:42" s="1" customFormat="1">
      <c r="A15" s="146">
        <f t="shared" si="1"/>
        <v>9</v>
      </c>
      <c r="B15" s="262" t="str">
        <f t="shared" si="0"/>
        <v>アプリケーションID</v>
      </c>
      <c r="C15" s="215" t="s">
        <v>1131</v>
      </c>
      <c r="D15" s="148"/>
      <c r="E15" s="148"/>
      <c r="F15" s="148"/>
      <c r="G15" s="148"/>
      <c r="H15" s="148"/>
      <c r="I15" s="148"/>
      <c r="J15" s="149"/>
      <c r="K15" s="147" t="s">
        <v>1827</v>
      </c>
      <c r="L15" s="148"/>
      <c r="M15" s="148"/>
      <c r="N15" s="148"/>
      <c r="O15" s="148"/>
      <c r="P15" s="148"/>
      <c r="Q15" s="148"/>
      <c r="R15" s="150" t="s">
        <v>727</v>
      </c>
      <c r="S15" s="151"/>
      <c r="T15" s="152"/>
      <c r="U15" s="153"/>
      <c r="V15" s="174">
        <v>8</v>
      </c>
      <c r="W15" s="154"/>
      <c r="X15" s="154"/>
      <c r="Y15" s="147"/>
      <c r="Z15" s="155"/>
      <c r="AA15" s="156"/>
      <c r="AB15" s="239" t="s">
        <v>1790</v>
      </c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9"/>
      <c r="AP15" s="16"/>
    </row>
    <row r="16" spans="1:42" s="1" customFormat="1">
      <c r="A16" s="146">
        <f t="shared" si="1"/>
        <v>10</v>
      </c>
      <c r="B16" s="262" t="str">
        <f t="shared" si="0"/>
        <v>アプリケーション名称</v>
      </c>
      <c r="C16" s="224" t="s">
        <v>589</v>
      </c>
      <c r="D16" s="170"/>
      <c r="E16" s="170"/>
      <c r="F16" s="170"/>
      <c r="G16" s="170"/>
      <c r="H16" s="170"/>
      <c r="I16" s="170"/>
      <c r="J16" s="171"/>
      <c r="K16" s="159" t="s">
        <v>1805</v>
      </c>
      <c r="L16" s="170"/>
      <c r="M16" s="170"/>
      <c r="N16" s="170"/>
      <c r="O16" s="170"/>
      <c r="P16" s="170"/>
      <c r="Q16" s="170"/>
      <c r="R16" s="150" t="s">
        <v>727</v>
      </c>
      <c r="S16" s="151"/>
      <c r="T16" s="152"/>
      <c r="U16" s="153"/>
      <c r="V16" s="174">
        <v>60</v>
      </c>
      <c r="W16" s="154"/>
      <c r="X16" s="154"/>
      <c r="Y16" s="147"/>
      <c r="Z16" s="155"/>
      <c r="AA16" s="156"/>
      <c r="AB16" s="239" t="s">
        <v>1789</v>
      </c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9"/>
      <c r="AP16" s="16"/>
    </row>
    <row r="17" spans="1:42" s="1" customFormat="1">
      <c r="A17" s="146">
        <f t="shared" si="1"/>
        <v>11</v>
      </c>
      <c r="B17" s="262" t="str">
        <f t="shared" si="0"/>
        <v>グループCD</v>
      </c>
      <c r="C17" s="215" t="s">
        <v>1240</v>
      </c>
      <c r="D17" s="148"/>
      <c r="E17" s="148"/>
      <c r="F17" s="148"/>
      <c r="G17" s="148"/>
      <c r="H17" s="148"/>
      <c r="I17" s="148"/>
      <c r="J17" s="149"/>
      <c r="K17" s="147" t="s">
        <v>1241</v>
      </c>
      <c r="L17" s="148"/>
      <c r="M17" s="148"/>
      <c r="N17" s="148"/>
      <c r="O17" s="148"/>
      <c r="P17" s="148"/>
      <c r="Q17" s="148"/>
      <c r="R17" s="150" t="s">
        <v>1238</v>
      </c>
      <c r="S17" s="151"/>
      <c r="T17" s="152"/>
      <c r="U17" s="153"/>
      <c r="V17" s="174">
        <v>4</v>
      </c>
      <c r="W17" s="154"/>
      <c r="X17" s="154"/>
      <c r="Y17" s="147"/>
      <c r="Z17" s="155"/>
      <c r="AA17" s="156"/>
      <c r="AB17" s="232" t="s">
        <v>1417</v>
      </c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9"/>
      <c r="AP17" s="16"/>
    </row>
    <row r="18" spans="1:42" s="1" customFormat="1">
      <c r="A18" s="146">
        <f t="shared" si="1"/>
        <v>12</v>
      </c>
      <c r="B18" s="262" t="str">
        <f t="shared" si="0"/>
        <v>コード</v>
      </c>
      <c r="C18" s="224" t="s">
        <v>1286</v>
      </c>
      <c r="D18" s="170"/>
      <c r="E18" s="170"/>
      <c r="F18" s="170"/>
      <c r="G18" s="170"/>
      <c r="H18" s="170"/>
      <c r="I18" s="170"/>
      <c r="J18" s="171"/>
      <c r="K18" s="159" t="s">
        <v>1287</v>
      </c>
      <c r="L18" s="170"/>
      <c r="M18" s="148"/>
      <c r="N18" s="148"/>
      <c r="O18" s="148"/>
      <c r="P18" s="148"/>
      <c r="Q18" s="148"/>
      <c r="R18" s="150" t="s">
        <v>1281</v>
      </c>
      <c r="S18" s="151"/>
      <c r="T18" s="152"/>
      <c r="U18" s="153"/>
      <c r="V18" s="174">
        <v>12</v>
      </c>
      <c r="W18" s="154"/>
      <c r="X18" s="154"/>
      <c r="Y18" s="147"/>
      <c r="Z18" s="155"/>
      <c r="AA18" s="156"/>
      <c r="AB18" s="95" t="s">
        <v>1775</v>
      </c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9"/>
      <c r="AP18" s="16"/>
    </row>
    <row r="19" spans="1:42" s="1" customFormat="1">
      <c r="A19" s="146">
        <f t="shared" si="1"/>
        <v>13</v>
      </c>
      <c r="B19" s="262" t="str">
        <f t="shared" si="0"/>
        <v>コードNO</v>
      </c>
      <c r="C19" s="224" t="s">
        <v>1288</v>
      </c>
      <c r="D19" s="170"/>
      <c r="E19" s="170"/>
      <c r="F19" s="170"/>
      <c r="G19" s="170"/>
      <c r="H19" s="170"/>
      <c r="I19" s="170"/>
      <c r="J19" s="171"/>
      <c r="K19" s="159" t="s">
        <v>1289</v>
      </c>
      <c r="L19" s="170"/>
      <c r="M19" s="148"/>
      <c r="N19" s="148"/>
      <c r="O19" s="148"/>
      <c r="P19" s="148"/>
      <c r="Q19" s="148"/>
      <c r="R19" s="150" t="s">
        <v>1281</v>
      </c>
      <c r="S19" s="151"/>
      <c r="T19" s="152"/>
      <c r="U19" s="153"/>
      <c r="V19" s="174">
        <v>4</v>
      </c>
      <c r="W19" s="154"/>
      <c r="X19" s="154"/>
      <c r="Y19" s="147"/>
      <c r="Z19" s="155"/>
      <c r="AA19" s="156"/>
      <c r="AB19" s="90" t="s">
        <v>1774</v>
      </c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9"/>
      <c r="AP19" s="16"/>
    </row>
    <row r="20" spans="1:42" s="1" customFormat="1">
      <c r="A20" s="146">
        <f t="shared" si="1"/>
        <v>14</v>
      </c>
      <c r="B20" s="262" t="str">
        <f t="shared" si="0"/>
        <v>サーバー側ログ出力パス</v>
      </c>
      <c r="C20" s="215" t="s">
        <v>1051</v>
      </c>
      <c r="D20" s="148"/>
      <c r="E20" s="148"/>
      <c r="F20" s="148"/>
      <c r="G20" s="148"/>
      <c r="H20" s="148"/>
      <c r="I20" s="148"/>
      <c r="J20" s="149"/>
      <c r="K20" s="147" t="s">
        <v>124</v>
      </c>
      <c r="L20" s="148"/>
      <c r="M20" s="148"/>
      <c r="N20" s="148"/>
      <c r="O20" s="148"/>
      <c r="P20" s="148"/>
      <c r="Q20" s="148"/>
      <c r="R20" s="150" t="s">
        <v>727</v>
      </c>
      <c r="S20" s="151"/>
      <c r="T20" s="152"/>
      <c r="U20" s="153"/>
      <c r="V20" s="174">
        <v>256</v>
      </c>
      <c r="W20" s="154"/>
      <c r="X20" s="154"/>
      <c r="Y20" s="147"/>
      <c r="Z20" s="155"/>
      <c r="AA20" s="156"/>
      <c r="AB20" s="243" t="s">
        <v>1872</v>
      </c>
      <c r="AC20" s="243"/>
      <c r="AD20" s="243"/>
      <c r="AE20" s="243"/>
      <c r="AF20" s="243"/>
      <c r="AG20" s="243"/>
      <c r="AH20" s="243"/>
      <c r="AI20" s="243"/>
      <c r="AJ20" s="243"/>
      <c r="AK20" s="243"/>
      <c r="AL20" s="243"/>
      <c r="AM20" s="243"/>
      <c r="AN20" s="243"/>
      <c r="AO20" s="244"/>
      <c r="AP20" s="16"/>
    </row>
    <row r="21" spans="1:42" s="1" customFormat="1">
      <c r="A21" s="146">
        <f t="shared" si="1"/>
        <v>15</v>
      </c>
      <c r="B21" s="262" t="str">
        <f t="shared" si="0"/>
        <v>サイズ</v>
      </c>
      <c r="C21" s="215" t="s">
        <v>1321</v>
      </c>
      <c r="D21" s="148"/>
      <c r="E21" s="148"/>
      <c r="F21" s="148"/>
      <c r="G21" s="148"/>
      <c r="H21" s="148"/>
      <c r="I21" s="148"/>
      <c r="J21" s="149"/>
      <c r="K21" s="147" t="s">
        <v>1322</v>
      </c>
      <c r="L21" s="148"/>
      <c r="M21" s="148"/>
      <c r="N21" s="148"/>
      <c r="O21" s="148"/>
      <c r="P21" s="148"/>
      <c r="Q21" s="148"/>
      <c r="R21" s="150" t="s">
        <v>1294</v>
      </c>
      <c r="S21" s="151"/>
      <c r="T21" s="152"/>
      <c r="U21" s="153"/>
      <c r="V21" s="174">
        <v>32</v>
      </c>
      <c r="W21" s="154"/>
      <c r="X21" s="154"/>
      <c r="Y21" s="147"/>
      <c r="Z21" s="155"/>
      <c r="AA21" s="156"/>
      <c r="AB21" s="157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9"/>
      <c r="AP21" s="16"/>
    </row>
    <row r="22" spans="1:42" s="1" customFormat="1">
      <c r="A22" s="146">
        <f t="shared" si="1"/>
        <v>16</v>
      </c>
      <c r="B22" s="262" t="str">
        <f t="shared" si="0"/>
        <v>サブシステムID</v>
      </c>
      <c r="C22" s="215" t="s">
        <v>1336</v>
      </c>
      <c r="D22" s="148"/>
      <c r="E22" s="148"/>
      <c r="F22" s="148"/>
      <c r="G22" s="148"/>
      <c r="H22" s="148"/>
      <c r="I22" s="148"/>
      <c r="J22" s="149"/>
      <c r="K22" s="159" t="s">
        <v>1337</v>
      </c>
      <c r="L22" s="148"/>
      <c r="M22" s="148"/>
      <c r="N22" s="148"/>
      <c r="O22" s="148"/>
      <c r="P22" s="148"/>
      <c r="Q22" s="148"/>
      <c r="R22" s="150" t="s">
        <v>727</v>
      </c>
      <c r="S22" s="151"/>
      <c r="T22" s="152"/>
      <c r="U22" s="153"/>
      <c r="V22" s="174">
        <v>8</v>
      </c>
      <c r="W22" s="160"/>
      <c r="X22" s="173"/>
      <c r="Y22" s="159"/>
      <c r="Z22" s="155"/>
      <c r="AA22" s="156"/>
      <c r="AB22" s="157" t="s">
        <v>1792</v>
      </c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9"/>
      <c r="AP22" s="16"/>
    </row>
    <row r="23" spans="1:42" s="1" customFormat="1">
      <c r="A23" s="146">
        <f t="shared" si="1"/>
        <v>17</v>
      </c>
      <c r="B23" s="262" t="str">
        <f t="shared" si="0"/>
        <v>システムID</v>
      </c>
      <c r="C23" s="215" t="s">
        <v>1341</v>
      </c>
      <c r="D23" s="148"/>
      <c r="E23" s="148"/>
      <c r="F23" s="148"/>
      <c r="G23" s="148"/>
      <c r="H23" s="148"/>
      <c r="I23" s="148"/>
      <c r="J23" s="149"/>
      <c r="K23" s="159" t="s">
        <v>1342</v>
      </c>
      <c r="L23" s="148"/>
      <c r="M23" s="148"/>
      <c r="N23" s="148"/>
      <c r="O23" s="148"/>
      <c r="P23" s="148"/>
      <c r="Q23" s="148"/>
      <c r="R23" s="150" t="s">
        <v>727</v>
      </c>
      <c r="S23" s="151"/>
      <c r="T23" s="152"/>
      <c r="U23" s="153"/>
      <c r="V23" s="174">
        <v>2</v>
      </c>
      <c r="W23" s="160"/>
      <c r="X23" s="154"/>
      <c r="Y23" s="159"/>
      <c r="Z23" s="155"/>
      <c r="AA23" s="156"/>
      <c r="AB23" s="157" t="s">
        <v>1793</v>
      </c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9"/>
      <c r="AP23" s="16"/>
    </row>
    <row r="24" spans="1:42" s="1" customFormat="1">
      <c r="A24" s="146">
        <f t="shared" si="1"/>
        <v>18</v>
      </c>
      <c r="B24" s="262" t="str">
        <f t="shared" si="0"/>
        <v>ステータス</v>
      </c>
      <c r="C24" s="48" t="s">
        <v>1206</v>
      </c>
      <c r="D24" s="148"/>
      <c r="E24" s="148"/>
      <c r="F24" s="148"/>
      <c r="G24" s="148"/>
      <c r="H24" s="148"/>
      <c r="I24" s="148"/>
      <c r="J24" s="149"/>
      <c r="K24" s="147" t="s">
        <v>1207</v>
      </c>
      <c r="L24" s="148"/>
      <c r="M24" s="148"/>
      <c r="N24" s="148"/>
      <c r="O24" s="148"/>
      <c r="P24" s="148"/>
      <c r="Q24" s="148"/>
      <c r="R24" s="150" t="s">
        <v>1491</v>
      </c>
      <c r="S24" s="151"/>
      <c r="T24" s="152"/>
      <c r="U24" s="153"/>
      <c r="V24" s="174">
        <v>2</v>
      </c>
      <c r="W24" s="154"/>
      <c r="X24" s="154"/>
      <c r="Y24" s="147"/>
      <c r="Z24" s="155"/>
      <c r="AA24" s="156"/>
      <c r="AB24" s="239" t="s">
        <v>1819</v>
      </c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9"/>
      <c r="AP24" s="16"/>
    </row>
    <row r="25" spans="1:42" s="1" customFormat="1">
      <c r="A25" s="146">
        <f t="shared" si="1"/>
        <v>19</v>
      </c>
      <c r="B25" s="262" t="str">
        <f t="shared" si="0"/>
        <v>データ区分</v>
      </c>
      <c r="C25" s="215" t="s">
        <v>2398</v>
      </c>
      <c r="D25" s="148"/>
      <c r="E25" s="148"/>
      <c r="F25" s="148"/>
      <c r="G25" s="148"/>
      <c r="H25" s="148"/>
      <c r="I25" s="148"/>
      <c r="J25" s="149"/>
      <c r="K25" s="147" t="s">
        <v>9</v>
      </c>
      <c r="L25" s="148"/>
      <c r="M25" s="148"/>
      <c r="N25" s="148"/>
      <c r="O25" s="148"/>
      <c r="P25" s="148"/>
      <c r="Q25" s="148"/>
      <c r="R25" s="150" t="s">
        <v>10</v>
      </c>
      <c r="S25" s="151"/>
      <c r="T25" s="152"/>
      <c r="U25" s="153"/>
      <c r="V25" s="174">
        <v>1</v>
      </c>
      <c r="W25" s="154"/>
      <c r="X25" s="154"/>
      <c r="Y25" s="159"/>
      <c r="Z25" s="155"/>
      <c r="AA25" s="156"/>
      <c r="AB25" s="157" t="s">
        <v>517</v>
      </c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9"/>
      <c r="AP25" s="16"/>
    </row>
    <row r="26" spans="1:42" s="1" customFormat="1">
      <c r="A26" s="146">
        <f t="shared" si="1"/>
        <v>20</v>
      </c>
      <c r="B26" s="262" t="str">
        <f t="shared" si="0"/>
        <v>データ修正備考</v>
      </c>
      <c r="C26" s="215" t="s">
        <v>1055</v>
      </c>
      <c r="D26" s="148"/>
      <c r="E26" s="148"/>
      <c r="F26" s="148"/>
      <c r="G26" s="148"/>
      <c r="H26" s="148"/>
      <c r="I26" s="148"/>
      <c r="J26" s="149"/>
      <c r="K26" s="147" t="s">
        <v>12</v>
      </c>
      <c r="L26" s="148"/>
      <c r="M26" s="148"/>
      <c r="N26" s="148"/>
      <c r="O26" s="148"/>
      <c r="P26" s="148"/>
      <c r="Q26" s="148"/>
      <c r="R26" s="150" t="s">
        <v>13</v>
      </c>
      <c r="S26" s="151"/>
      <c r="T26" s="152"/>
      <c r="U26" s="153"/>
      <c r="V26" s="174">
        <v>256</v>
      </c>
      <c r="W26" s="154"/>
      <c r="X26" s="154"/>
      <c r="Y26" s="147"/>
      <c r="Z26" s="155"/>
      <c r="AA26" s="156"/>
      <c r="AB26" s="157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9"/>
      <c r="AP26" s="16"/>
    </row>
    <row r="27" spans="1:42" s="1" customFormat="1">
      <c r="A27" s="146">
        <f t="shared" si="1"/>
        <v>21</v>
      </c>
      <c r="B27" s="262" t="str">
        <f t="shared" si="0"/>
        <v>データ修正頁</v>
      </c>
      <c r="C27" s="215" t="s">
        <v>1407</v>
      </c>
      <c r="D27" s="148"/>
      <c r="E27" s="148"/>
      <c r="F27" s="148"/>
      <c r="G27" s="148"/>
      <c r="H27" s="148"/>
      <c r="I27" s="148"/>
      <c r="J27" s="149"/>
      <c r="K27" s="147" t="s">
        <v>11</v>
      </c>
      <c r="L27" s="148"/>
      <c r="M27" s="148"/>
      <c r="N27" s="148"/>
      <c r="O27" s="148"/>
      <c r="P27" s="148"/>
      <c r="Q27" s="148"/>
      <c r="R27" s="150" t="s">
        <v>2628</v>
      </c>
      <c r="S27" s="151"/>
      <c r="T27" s="152"/>
      <c r="U27" s="153"/>
      <c r="V27" s="174">
        <v>48</v>
      </c>
      <c r="W27" s="154"/>
      <c r="X27" s="154"/>
      <c r="Y27" s="147"/>
      <c r="Z27" s="155"/>
      <c r="AA27" s="156"/>
      <c r="AB27" s="157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9"/>
      <c r="AP27" s="16"/>
    </row>
    <row r="28" spans="1:42" s="1" customFormat="1">
      <c r="A28" s="146">
        <f t="shared" si="1"/>
        <v>22</v>
      </c>
      <c r="B28" s="262" t="str">
        <f t="shared" si="0"/>
        <v>テーマ番号</v>
      </c>
      <c r="C28" s="215" t="s">
        <v>2426</v>
      </c>
      <c r="D28" s="148"/>
      <c r="E28" s="148"/>
      <c r="F28" s="148"/>
      <c r="G28" s="148"/>
      <c r="H28" s="148"/>
      <c r="I28" s="148"/>
      <c r="J28" s="149"/>
      <c r="K28" s="147" t="s">
        <v>14</v>
      </c>
      <c r="L28" s="148"/>
      <c r="M28" s="148"/>
      <c r="N28" s="148"/>
      <c r="O28" s="148"/>
      <c r="P28" s="148"/>
      <c r="Q28" s="148"/>
      <c r="R28" s="150" t="s">
        <v>15</v>
      </c>
      <c r="S28" s="151"/>
      <c r="T28" s="152"/>
      <c r="U28" s="153"/>
      <c r="V28" s="174">
        <v>3</v>
      </c>
      <c r="W28" s="154"/>
      <c r="X28" s="154"/>
      <c r="Y28" s="147"/>
      <c r="Z28" s="155"/>
      <c r="AA28" s="156"/>
      <c r="AB28" s="239" t="s">
        <v>1876</v>
      </c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9"/>
      <c r="AP28" s="16"/>
    </row>
    <row r="29" spans="1:42" s="1" customFormat="1">
      <c r="A29" s="146">
        <f t="shared" si="1"/>
        <v>23</v>
      </c>
      <c r="B29" s="262" t="str">
        <f t="shared" si="0"/>
        <v>テーマ名</v>
      </c>
      <c r="C29" s="215" t="s">
        <v>181</v>
      </c>
      <c r="D29" s="148"/>
      <c r="E29" s="148"/>
      <c r="F29" s="148"/>
      <c r="G29" s="148"/>
      <c r="H29" s="148"/>
      <c r="I29" s="148"/>
      <c r="J29" s="149"/>
      <c r="K29" s="147" t="s">
        <v>16</v>
      </c>
      <c r="L29" s="148"/>
      <c r="M29" s="148"/>
      <c r="N29" s="148"/>
      <c r="O29" s="148"/>
      <c r="P29" s="148"/>
      <c r="Q29" s="148"/>
      <c r="R29" s="150" t="s">
        <v>17</v>
      </c>
      <c r="S29" s="151"/>
      <c r="T29" s="152"/>
      <c r="U29" s="153"/>
      <c r="V29" s="174">
        <v>64</v>
      </c>
      <c r="W29" s="154"/>
      <c r="X29" s="154"/>
      <c r="Y29" s="147"/>
      <c r="Z29" s="155"/>
      <c r="AA29" s="156"/>
      <c r="AB29" s="232" t="s">
        <v>18</v>
      </c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9"/>
      <c r="AP29" s="16"/>
    </row>
    <row r="30" spans="1:42" s="1" customFormat="1">
      <c r="A30" s="146">
        <f t="shared" si="1"/>
        <v>24</v>
      </c>
      <c r="B30" s="262" t="str">
        <f t="shared" si="0"/>
        <v>トンボCD</v>
      </c>
      <c r="C30" s="48" t="s">
        <v>1225</v>
      </c>
      <c r="D30" s="148"/>
      <c r="E30" s="148"/>
      <c r="F30" s="148"/>
      <c r="G30" s="148"/>
      <c r="H30" s="148"/>
      <c r="I30" s="148"/>
      <c r="J30" s="149"/>
      <c r="K30" s="147" t="s">
        <v>1227</v>
      </c>
      <c r="L30" s="148"/>
      <c r="M30" s="148"/>
      <c r="N30" s="148"/>
      <c r="O30" s="148"/>
      <c r="P30" s="148"/>
      <c r="Q30" s="148"/>
      <c r="R30" s="150" t="s">
        <v>1161</v>
      </c>
      <c r="S30" s="151"/>
      <c r="T30" s="152"/>
      <c r="U30" s="153"/>
      <c r="V30" s="174">
        <v>4</v>
      </c>
      <c r="W30" s="154"/>
      <c r="X30" s="154"/>
      <c r="Y30" s="147"/>
      <c r="Z30" s="155"/>
      <c r="AA30" s="156"/>
      <c r="AB30" s="157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9"/>
      <c r="AP30" s="16"/>
    </row>
    <row r="31" spans="1:42" s="1" customFormat="1">
      <c r="A31" s="146">
        <f t="shared" si="1"/>
        <v>25</v>
      </c>
      <c r="B31" s="262" t="str">
        <f t="shared" si="0"/>
        <v>ノンブル1</v>
      </c>
      <c r="C31" s="215" t="s">
        <v>1702</v>
      </c>
      <c r="D31" s="148"/>
      <c r="E31" s="148"/>
      <c r="F31" s="148" t="s">
        <v>1703</v>
      </c>
      <c r="G31" s="148"/>
      <c r="H31" s="148"/>
      <c r="I31" s="148"/>
      <c r="J31" s="149"/>
      <c r="K31" s="147" t="s">
        <v>1704</v>
      </c>
      <c r="L31" s="148"/>
      <c r="M31" s="148"/>
      <c r="N31" s="148"/>
      <c r="O31" s="148"/>
      <c r="P31" s="148"/>
      <c r="Q31" s="148"/>
      <c r="R31" s="150" t="s">
        <v>1705</v>
      </c>
      <c r="S31" s="151"/>
      <c r="T31" s="152"/>
      <c r="U31" s="153"/>
      <c r="V31" s="174">
        <v>8</v>
      </c>
      <c r="W31" s="154"/>
      <c r="X31" s="154"/>
      <c r="Y31" s="147"/>
      <c r="Z31" s="155"/>
      <c r="AA31" s="156"/>
      <c r="AB31" s="157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9"/>
      <c r="AP31" s="16"/>
    </row>
    <row r="32" spans="1:42" s="1" customFormat="1">
      <c r="A32" s="146">
        <f t="shared" si="1"/>
        <v>26</v>
      </c>
      <c r="B32" s="262" t="str">
        <f t="shared" si="0"/>
        <v>ノンブル10</v>
      </c>
      <c r="C32" s="215" t="s">
        <v>1702</v>
      </c>
      <c r="D32" s="148"/>
      <c r="E32" s="148"/>
      <c r="F32" s="148" t="s">
        <v>1620</v>
      </c>
      <c r="G32" s="148"/>
      <c r="H32" s="148"/>
      <c r="I32" s="148"/>
      <c r="J32" s="149"/>
      <c r="K32" s="147" t="s">
        <v>580</v>
      </c>
      <c r="L32" s="148"/>
      <c r="M32" s="148"/>
      <c r="N32" s="148"/>
      <c r="O32" s="148"/>
      <c r="P32" s="148"/>
      <c r="Q32" s="148"/>
      <c r="R32" s="150" t="s">
        <v>1705</v>
      </c>
      <c r="S32" s="151"/>
      <c r="T32" s="152"/>
      <c r="U32" s="153"/>
      <c r="V32" s="174">
        <v>8</v>
      </c>
      <c r="W32" s="154"/>
      <c r="X32" s="154"/>
      <c r="Y32" s="147"/>
      <c r="Z32" s="155"/>
      <c r="AA32" s="156"/>
      <c r="AB32" s="157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9"/>
      <c r="AP32" s="16"/>
    </row>
    <row r="33" spans="1:42" s="1" customFormat="1">
      <c r="A33" s="146">
        <f t="shared" si="1"/>
        <v>27</v>
      </c>
      <c r="B33" s="262" t="str">
        <f t="shared" si="0"/>
        <v>ノンブル11</v>
      </c>
      <c r="C33" s="215" t="s">
        <v>1702</v>
      </c>
      <c r="D33" s="148"/>
      <c r="E33" s="148"/>
      <c r="F33" s="148" t="s">
        <v>1621</v>
      </c>
      <c r="G33" s="148"/>
      <c r="H33" s="148"/>
      <c r="I33" s="148"/>
      <c r="J33" s="149"/>
      <c r="K33" s="147" t="s">
        <v>582</v>
      </c>
      <c r="L33" s="148"/>
      <c r="M33" s="148"/>
      <c r="N33" s="148"/>
      <c r="O33" s="148"/>
      <c r="P33" s="148"/>
      <c r="Q33" s="148"/>
      <c r="R33" s="150" t="s">
        <v>1705</v>
      </c>
      <c r="S33" s="151"/>
      <c r="T33" s="152"/>
      <c r="U33" s="153"/>
      <c r="V33" s="174">
        <v>8</v>
      </c>
      <c r="W33" s="154"/>
      <c r="X33" s="154"/>
      <c r="Y33" s="147"/>
      <c r="Z33" s="155"/>
      <c r="AA33" s="156"/>
      <c r="AB33" s="157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9"/>
      <c r="AP33" s="16"/>
    </row>
    <row r="34" spans="1:42" s="1" customFormat="1">
      <c r="A34" s="146">
        <f t="shared" si="1"/>
        <v>28</v>
      </c>
      <c r="B34" s="262" t="str">
        <f t="shared" si="0"/>
        <v>ノンブル12</v>
      </c>
      <c r="C34" s="215" t="s">
        <v>1702</v>
      </c>
      <c r="D34" s="148"/>
      <c r="E34" s="148"/>
      <c r="F34" s="148" t="s">
        <v>1622</v>
      </c>
      <c r="G34" s="148"/>
      <c r="H34" s="148"/>
      <c r="I34" s="148"/>
      <c r="J34" s="149"/>
      <c r="K34" s="147" t="s">
        <v>670</v>
      </c>
      <c r="L34" s="148"/>
      <c r="M34" s="148"/>
      <c r="N34" s="148"/>
      <c r="O34" s="148"/>
      <c r="P34" s="148"/>
      <c r="Q34" s="148"/>
      <c r="R34" s="150" t="s">
        <v>1705</v>
      </c>
      <c r="S34" s="151"/>
      <c r="T34" s="152"/>
      <c r="U34" s="153"/>
      <c r="V34" s="174">
        <v>8</v>
      </c>
      <c r="W34" s="154"/>
      <c r="X34" s="154"/>
      <c r="Y34" s="147"/>
      <c r="Z34" s="155"/>
      <c r="AA34" s="156"/>
      <c r="AB34" s="157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9"/>
      <c r="AP34" s="16"/>
    </row>
    <row r="35" spans="1:42" s="1" customFormat="1">
      <c r="A35" s="146">
        <f t="shared" si="1"/>
        <v>29</v>
      </c>
      <c r="B35" s="262" t="str">
        <f t="shared" si="0"/>
        <v>ノンブル13</v>
      </c>
      <c r="C35" s="215" t="s">
        <v>1702</v>
      </c>
      <c r="D35" s="148"/>
      <c r="E35" s="148"/>
      <c r="F35" s="148" t="s">
        <v>1623</v>
      </c>
      <c r="G35" s="148"/>
      <c r="H35" s="148"/>
      <c r="I35" s="148"/>
      <c r="J35" s="149"/>
      <c r="K35" s="147" t="s">
        <v>671</v>
      </c>
      <c r="L35" s="148"/>
      <c r="M35" s="148"/>
      <c r="N35" s="148"/>
      <c r="O35" s="148"/>
      <c r="P35" s="148"/>
      <c r="Q35" s="148"/>
      <c r="R35" s="150" t="s">
        <v>1705</v>
      </c>
      <c r="S35" s="151"/>
      <c r="T35" s="152"/>
      <c r="U35" s="153"/>
      <c r="V35" s="174">
        <v>8</v>
      </c>
      <c r="W35" s="154"/>
      <c r="X35" s="154"/>
      <c r="Y35" s="147"/>
      <c r="Z35" s="155"/>
      <c r="AA35" s="156"/>
      <c r="AB35" s="157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9"/>
      <c r="AP35" s="16"/>
    </row>
    <row r="36" spans="1:42" s="1" customFormat="1">
      <c r="A36" s="146">
        <f t="shared" si="1"/>
        <v>30</v>
      </c>
      <c r="B36" s="262" t="str">
        <f t="shared" si="0"/>
        <v>ノンブル14</v>
      </c>
      <c r="C36" s="215" t="s">
        <v>1702</v>
      </c>
      <c r="D36" s="148"/>
      <c r="E36" s="148"/>
      <c r="F36" s="148" t="s">
        <v>1624</v>
      </c>
      <c r="G36" s="148"/>
      <c r="H36" s="148"/>
      <c r="I36" s="148"/>
      <c r="J36" s="149"/>
      <c r="K36" s="147" t="s">
        <v>672</v>
      </c>
      <c r="L36" s="148"/>
      <c r="M36" s="148"/>
      <c r="N36" s="148"/>
      <c r="O36" s="148"/>
      <c r="P36" s="148"/>
      <c r="Q36" s="148"/>
      <c r="R36" s="150" t="s">
        <v>1705</v>
      </c>
      <c r="S36" s="151"/>
      <c r="T36" s="152"/>
      <c r="U36" s="153"/>
      <c r="V36" s="174">
        <v>8</v>
      </c>
      <c r="W36" s="154"/>
      <c r="X36" s="154"/>
      <c r="Y36" s="147"/>
      <c r="Z36" s="155"/>
      <c r="AA36" s="156"/>
      <c r="AB36" s="157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9"/>
      <c r="AP36" s="16"/>
    </row>
    <row r="37" spans="1:42" s="1" customFormat="1">
      <c r="A37" s="146">
        <f t="shared" si="1"/>
        <v>31</v>
      </c>
      <c r="B37" s="262" t="str">
        <f t="shared" si="0"/>
        <v>ノンブル15</v>
      </c>
      <c r="C37" s="215" t="s">
        <v>1702</v>
      </c>
      <c r="D37" s="148"/>
      <c r="E37" s="148"/>
      <c r="F37" s="148" t="s">
        <v>1625</v>
      </c>
      <c r="G37" s="148"/>
      <c r="H37" s="148"/>
      <c r="I37" s="148"/>
      <c r="J37" s="149"/>
      <c r="K37" s="147" t="s">
        <v>673</v>
      </c>
      <c r="L37" s="148"/>
      <c r="M37" s="148"/>
      <c r="N37" s="148"/>
      <c r="O37" s="148"/>
      <c r="P37" s="148"/>
      <c r="Q37" s="148"/>
      <c r="R37" s="150" t="s">
        <v>1705</v>
      </c>
      <c r="S37" s="151"/>
      <c r="T37" s="152"/>
      <c r="U37" s="153"/>
      <c r="V37" s="174">
        <v>8</v>
      </c>
      <c r="W37" s="154"/>
      <c r="X37" s="154"/>
      <c r="Y37" s="147"/>
      <c r="Z37" s="155"/>
      <c r="AA37" s="156"/>
      <c r="AB37" s="157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9"/>
      <c r="AP37" s="16"/>
    </row>
    <row r="38" spans="1:42" s="1" customFormat="1">
      <c r="A38" s="146">
        <f t="shared" si="1"/>
        <v>32</v>
      </c>
      <c r="B38" s="262" t="str">
        <f t="shared" si="0"/>
        <v>ノンブル16</v>
      </c>
      <c r="C38" s="215" t="s">
        <v>1702</v>
      </c>
      <c r="D38" s="148"/>
      <c r="E38" s="148"/>
      <c r="F38" s="148" t="s">
        <v>1626</v>
      </c>
      <c r="G38" s="148"/>
      <c r="H38" s="148"/>
      <c r="I38" s="148"/>
      <c r="J38" s="149"/>
      <c r="K38" s="147" t="s">
        <v>674</v>
      </c>
      <c r="L38" s="148"/>
      <c r="M38" s="148"/>
      <c r="N38" s="148"/>
      <c r="O38" s="148"/>
      <c r="P38" s="148"/>
      <c r="Q38" s="148"/>
      <c r="R38" s="150" t="s">
        <v>1705</v>
      </c>
      <c r="S38" s="151"/>
      <c r="T38" s="152"/>
      <c r="U38" s="153"/>
      <c r="V38" s="174">
        <v>8</v>
      </c>
      <c r="W38" s="154"/>
      <c r="X38" s="154"/>
      <c r="Y38" s="147"/>
      <c r="Z38" s="155"/>
      <c r="AA38" s="156"/>
      <c r="AB38" s="157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9"/>
      <c r="AP38" s="16"/>
    </row>
    <row r="39" spans="1:42" s="1" customFormat="1">
      <c r="A39" s="146">
        <f t="shared" si="1"/>
        <v>33</v>
      </c>
      <c r="B39" s="262" t="str">
        <f t="shared" si="0"/>
        <v>ノンブル17</v>
      </c>
      <c r="C39" s="215" t="s">
        <v>1702</v>
      </c>
      <c r="D39" s="148"/>
      <c r="E39" s="148"/>
      <c r="F39" s="148" t="s">
        <v>1627</v>
      </c>
      <c r="G39" s="148"/>
      <c r="H39" s="148"/>
      <c r="I39" s="148"/>
      <c r="J39" s="149"/>
      <c r="K39" s="147" t="s">
        <v>675</v>
      </c>
      <c r="L39" s="148"/>
      <c r="M39" s="148"/>
      <c r="N39" s="148"/>
      <c r="O39" s="148"/>
      <c r="P39" s="148"/>
      <c r="Q39" s="148"/>
      <c r="R39" s="150" t="s">
        <v>1705</v>
      </c>
      <c r="S39" s="151"/>
      <c r="T39" s="152"/>
      <c r="U39" s="153"/>
      <c r="V39" s="174">
        <v>8</v>
      </c>
      <c r="W39" s="154"/>
      <c r="X39" s="154"/>
      <c r="Y39" s="147"/>
      <c r="Z39" s="155"/>
      <c r="AA39" s="156"/>
      <c r="AB39" s="157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9"/>
      <c r="AP39" s="16"/>
    </row>
    <row r="40" spans="1:42" s="1" customFormat="1">
      <c r="A40" s="146">
        <f t="shared" si="1"/>
        <v>34</v>
      </c>
      <c r="B40" s="262" t="str">
        <f t="shared" si="0"/>
        <v>ノンブル18</v>
      </c>
      <c r="C40" s="215" t="s">
        <v>1702</v>
      </c>
      <c r="D40" s="148"/>
      <c r="E40" s="148"/>
      <c r="F40" s="148" t="s">
        <v>1628</v>
      </c>
      <c r="G40" s="148"/>
      <c r="H40" s="148"/>
      <c r="I40" s="148"/>
      <c r="J40" s="149"/>
      <c r="K40" s="147" t="s">
        <v>676</v>
      </c>
      <c r="L40" s="148"/>
      <c r="M40" s="148"/>
      <c r="N40" s="148"/>
      <c r="O40" s="148"/>
      <c r="P40" s="148"/>
      <c r="Q40" s="148"/>
      <c r="R40" s="150" t="s">
        <v>1705</v>
      </c>
      <c r="S40" s="151"/>
      <c r="T40" s="152"/>
      <c r="U40" s="153"/>
      <c r="V40" s="174">
        <v>8</v>
      </c>
      <c r="W40" s="154"/>
      <c r="X40" s="154"/>
      <c r="Y40" s="147"/>
      <c r="Z40" s="155"/>
      <c r="AA40" s="156"/>
      <c r="AB40" s="157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9"/>
      <c r="AP40" s="16"/>
    </row>
    <row r="41" spans="1:42" s="1" customFormat="1">
      <c r="A41" s="146">
        <f t="shared" si="1"/>
        <v>35</v>
      </c>
      <c r="B41" s="262" t="str">
        <f t="shared" si="0"/>
        <v>ノンブル19</v>
      </c>
      <c r="C41" s="215" t="s">
        <v>1702</v>
      </c>
      <c r="D41" s="148"/>
      <c r="E41" s="148"/>
      <c r="F41" s="148" t="s">
        <v>1629</v>
      </c>
      <c r="G41" s="148"/>
      <c r="H41" s="148"/>
      <c r="I41" s="148"/>
      <c r="J41" s="149"/>
      <c r="K41" s="147" t="s">
        <v>677</v>
      </c>
      <c r="L41" s="148"/>
      <c r="M41" s="148"/>
      <c r="N41" s="148"/>
      <c r="O41" s="148"/>
      <c r="P41" s="148"/>
      <c r="Q41" s="148"/>
      <c r="R41" s="150" t="s">
        <v>1705</v>
      </c>
      <c r="S41" s="151"/>
      <c r="T41" s="152"/>
      <c r="U41" s="153"/>
      <c r="V41" s="174">
        <v>8</v>
      </c>
      <c r="W41" s="154"/>
      <c r="X41" s="154"/>
      <c r="Y41" s="147"/>
      <c r="Z41" s="155"/>
      <c r="AA41" s="156"/>
      <c r="AB41" s="157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9"/>
      <c r="AP41" s="16"/>
    </row>
    <row r="42" spans="1:42" s="1" customFormat="1">
      <c r="A42" s="146">
        <f t="shared" si="1"/>
        <v>36</v>
      </c>
      <c r="B42" s="262" t="str">
        <f t="shared" si="0"/>
        <v>ノンブル2</v>
      </c>
      <c r="C42" s="215" t="s">
        <v>1702</v>
      </c>
      <c r="D42" s="148"/>
      <c r="E42" s="148"/>
      <c r="F42" s="148" t="s">
        <v>1608</v>
      </c>
      <c r="G42" s="148"/>
      <c r="H42" s="148"/>
      <c r="I42" s="148"/>
      <c r="J42" s="149"/>
      <c r="K42" s="147" t="s">
        <v>572</v>
      </c>
      <c r="L42" s="148"/>
      <c r="M42" s="148"/>
      <c r="N42" s="148"/>
      <c r="O42" s="148"/>
      <c r="P42" s="148"/>
      <c r="Q42" s="148"/>
      <c r="R42" s="150" t="s">
        <v>1705</v>
      </c>
      <c r="S42" s="151"/>
      <c r="T42" s="152"/>
      <c r="U42" s="153"/>
      <c r="V42" s="174">
        <v>8</v>
      </c>
      <c r="W42" s="154"/>
      <c r="X42" s="154"/>
      <c r="Y42" s="147"/>
      <c r="Z42" s="155"/>
      <c r="AA42" s="156"/>
      <c r="AB42" s="157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9"/>
      <c r="AP42" s="16"/>
    </row>
    <row r="43" spans="1:42" s="1" customFormat="1">
      <c r="A43" s="146">
        <f t="shared" si="1"/>
        <v>37</v>
      </c>
      <c r="B43" s="262" t="str">
        <f t="shared" si="0"/>
        <v>ノンブル20</v>
      </c>
      <c r="C43" s="215" t="s">
        <v>1702</v>
      </c>
      <c r="D43" s="148"/>
      <c r="E43" s="148"/>
      <c r="F43" s="148" t="s">
        <v>1630</v>
      </c>
      <c r="G43" s="148"/>
      <c r="H43" s="148"/>
      <c r="I43" s="148"/>
      <c r="J43" s="149"/>
      <c r="K43" s="147" t="s">
        <v>678</v>
      </c>
      <c r="L43" s="148"/>
      <c r="M43" s="148"/>
      <c r="N43" s="148"/>
      <c r="O43" s="148"/>
      <c r="P43" s="148"/>
      <c r="Q43" s="148"/>
      <c r="R43" s="150" t="s">
        <v>1705</v>
      </c>
      <c r="S43" s="151"/>
      <c r="T43" s="152"/>
      <c r="U43" s="153"/>
      <c r="V43" s="174">
        <v>8</v>
      </c>
      <c r="W43" s="154"/>
      <c r="X43" s="154"/>
      <c r="Y43" s="147"/>
      <c r="Z43" s="155"/>
      <c r="AA43" s="156"/>
      <c r="AB43" s="157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9"/>
      <c r="AP43" s="16"/>
    </row>
    <row r="44" spans="1:42" s="1" customFormat="1">
      <c r="A44" s="146">
        <f t="shared" si="1"/>
        <v>38</v>
      </c>
      <c r="B44" s="262" t="str">
        <f t="shared" si="0"/>
        <v>ノンブル21</v>
      </c>
      <c r="C44" s="215" t="s">
        <v>1702</v>
      </c>
      <c r="D44" s="148"/>
      <c r="E44" s="148"/>
      <c r="F44" s="148" t="s">
        <v>1631</v>
      </c>
      <c r="G44" s="148"/>
      <c r="H44" s="148"/>
      <c r="I44" s="148"/>
      <c r="J44" s="149"/>
      <c r="K44" s="147" t="s">
        <v>679</v>
      </c>
      <c r="L44" s="148"/>
      <c r="M44" s="148"/>
      <c r="N44" s="148"/>
      <c r="O44" s="148"/>
      <c r="P44" s="148"/>
      <c r="Q44" s="148"/>
      <c r="R44" s="150" t="s">
        <v>1705</v>
      </c>
      <c r="S44" s="151"/>
      <c r="T44" s="152"/>
      <c r="U44" s="153"/>
      <c r="V44" s="174">
        <v>8</v>
      </c>
      <c r="W44" s="154"/>
      <c r="X44" s="154"/>
      <c r="Y44" s="147"/>
      <c r="Z44" s="155"/>
      <c r="AA44" s="156"/>
      <c r="AB44" s="157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9"/>
      <c r="AP44" s="16"/>
    </row>
    <row r="45" spans="1:42" s="1" customFormat="1">
      <c r="A45" s="146">
        <f t="shared" si="1"/>
        <v>39</v>
      </c>
      <c r="B45" s="262" t="str">
        <f t="shared" si="0"/>
        <v>ノンブル22</v>
      </c>
      <c r="C45" s="215" t="s">
        <v>1702</v>
      </c>
      <c r="D45" s="148"/>
      <c r="E45" s="148"/>
      <c r="F45" s="148" t="s">
        <v>1632</v>
      </c>
      <c r="G45" s="148"/>
      <c r="H45" s="148"/>
      <c r="I45" s="148"/>
      <c r="J45" s="149"/>
      <c r="K45" s="147" t="s">
        <v>680</v>
      </c>
      <c r="L45" s="148"/>
      <c r="M45" s="148"/>
      <c r="N45" s="148"/>
      <c r="O45" s="148"/>
      <c r="P45" s="148"/>
      <c r="Q45" s="148"/>
      <c r="R45" s="150" t="s">
        <v>1705</v>
      </c>
      <c r="S45" s="151"/>
      <c r="T45" s="152"/>
      <c r="U45" s="153"/>
      <c r="V45" s="174">
        <v>8</v>
      </c>
      <c r="W45" s="154"/>
      <c r="X45" s="154"/>
      <c r="Y45" s="147"/>
      <c r="Z45" s="155"/>
      <c r="AA45" s="156"/>
      <c r="AB45" s="157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9"/>
      <c r="AP45" s="16"/>
    </row>
    <row r="46" spans="1:42" s="1" customFormat="1">
      <c r="A46" s="146">
        <f t="shared" si="1"/>
        <v>40</v>
      </c>
      <c r="B46" s="262" t="str">
        <f t="shared" si="0"/>
        <v>ノンブル23</v>
      </c>
      <c r="C46" s="215" t="s">
        <v>1702</v>
      </c>
      <c r="D46" s="148"/>
      <c r="E46" s="148"/>
      <c r="F46" s="148" t="s">
        <v>1633</v>
      </c>
      <c r="G46" s="148"/>
      <c r="H46" s="148"/>
      <c r="I46" s="148"/>
      <c r="J46" s="149"/>
      <c r="K46" s="147" t="s">
        <v>681</v>
      </c>
      <c r="L46" s="148"/>
      <c r="M46" s="148"/>
      <c r="N46" s="148"/>
      <c r="O46" s="148"/>
      <c r="P46" s="148"/>
      <c r="Q46" s="148"/>
      <c r="R46" s="150" t="s">
        <v>1705</v>
      </c>
      <c r="S46" s="151"/>
      <c r="T46" s="152"/>
      <c r="U46" s="153"/>
      <c r="V46" s="174">
        <v>8</v>
      </c>
      <c r="W46" s="154"/>
      <c r="X46" s="154"/>
      <c r="Y46" s="147"/>
      <c r="Z46" s="155"/>
      <c r="AA46" s="156"/>
      <c r="AB46" s="157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9"/>
      <c r="AP46" s="16"/>
    </row>
    <row r="47" spans="1:42" s="1" customFormat="1">
      <c r="A47" s="146">
        <f t="shared" si="1"/>
        <v>41</v>
      </c>
      <c r="B47" s="262" t="str">
        <f t="shared" si="0"/>
        <v>ノンブル24</v>
      </c>
      <c r="C47" s="215" t="s">
        <v>1702</v>
      </c>
      <c r="D47" s="148"/>
      <c r="E47" s="148"/>
      <c r="F47" s="148" t="s">
        <v>1634</v>
      </c>
      <c r="G47" s="148"/>
      <c r="H47" s="148"/>
      <c r="I47" s="148"/>
      <c r="J47" s="149"/>
      <c r="K47" s="147" t="s">
        <v>682</v>
      </c>
      <c r="L47" s="148"/>
      <c r="M47" s="148"/>
      <c r="N47" s="148"/>
      <c r="O47" s="148"/>
      <c r="P47" s="148"/>
      <c r="Q47" s="148"/>
      <c r="R47" s="150" t="s">
        <v>1705</v>
      </c>
      <c r="S47" s="151"/>
      <c r="T47" s="152"/>
      <c r="U47" s="153"/>
      <c r="V47" s="174">
        <v>8</v>
      </c>
      <c r="W47" s="154"/>
      <c r="X47" s="154"/>
      <c r="Y47" s="147"/>
      <c r="Z47" s="155"/>
      <c r="AA47" s="156"/>
      <c r="AB47" s="157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9"/>
      <c r="AP47" s="16"/>
    </row>
    <row r="48" spans="1:42" s="1" customFormat="1">
      <c r="A48" s="146">
        <f t="shared" si="1"/>
        <v>42</v>
      </c>
      <c r="B48" s="262" t="str">
        <f t="shared" si="0"/>
        <v>ノンブル25</v>
      </c>
      <c r="C48" s="215" t="s">
        <v>1702</v>
      </c>
      <c r="D48" s="148"/>
      <c r="E48" s="148"/>
      <c r="F48" s="148" t="s">
        <v>1635</v>
      </c>
      <c r="G48" s="148"/>
      <c r="H48" s="148"/>
      <c r="I48" s="148"/>
      <c r="J48" s="149"/>
      <c r="K48" s="147" t="s">
        <v>683</v>
      </c>
      <c r="L48" s="148"/>
      <c r="M48" s="148"/>
      <c r="N48" s="148"/>
      <c r="O48" s="148"/>
      <c r="P48" s="148"/>
      <c r="Q48" s="148"/>
      <c r="R48" s="150" t="s">
        <v>1705</v>
      </c>
      <c r="S48" s="151"/>
      <c r="T48" s="152"/>
      <c r="U48" s="153"/>
      <c r="V48" s="174">
        <v>8</v>
      </c>
      <c r="W48" s="154"/>
      <c r="X48" s="154"/>
      <c r="Y48" s="147"/>
      <c r="Z48" s="155"/>
      <c r="AA48" s="156"/>
      <c r="AB48" s="157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9"/>
      <c r="AP48" s="16"/>
    </row>
    <row r="49" spans="1:42" s="1" customFormat="1">
      <c r="A49" s="146">
        <f t="shared" si="1"/>
        <v>43</v>
      </c>
      <c r="B49" s="262" t="str">
        <f t="shared" si="0"/>
        <v>ノンブル26</v>
      </c>
      <c r="C49" s="215" t="s">
        <v>1702</v>
      </c>
      <c r="D49" s="148"/>
      <c r="E49" s="148"/>
      <c r="F49" s="148" t="s">
        <v>1636</v>
      </c>
      <c r="G49" s="148"/>
      <c r="H49" s="148"/>
      <c r="I49" s="148"/>
      <c r="J49" s="149"/>
      <c r="K49" s="147" t="s">
        <v>684</v>
      </c>
      <c r="L49" s="148"/>
      <c r="M49" s="148"/>
      <c r="N49" s="148"/>
      <c r="O49" s="148"/>
      <c r="P49" s="148"/>
      <c r="Q49" s="148"/>
      <c r="R49" s="150" t="s">
        <v>1705</v>
      </c>
      <c r="S49" s="151"/>
      <c r="T49" s="152"/>
      <c r="U49" s="153"/>
      <c r="V49" s="174">
        <v>8</v>
      </c>
      <c r="W49" s="154"/>
      <c r="X49" s="154"/>
      <c r="Y49" s="147"/>
      <c r="Z49" s="155"/>
      <c r="AA49" s="156"/>
      <c r="AB49" s="157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9"/>
      <c r="AP49" s="16"/>
    </row>
    <row r="50" spans="1:42" s="1" customFormat="1">
      <c r="A50" s="146">
        <f t="shared" si="1"/>
        <v>44</v>
      </c>
      <c r="B50" s="262" t="str">
        <f t="shared" si="0"/>
        <v>ノンブル27</v>
      </c>
      <c r="C50" s="215" t="s">
        <v>1702</v>
      </c>
      <c r="D50" s="148"/>
      <c r="E50" s="148"/>
      <c r="F50" s="148" t="s">
        <v>1637</v>
      </c>
      <c r="G50" s="148"/>
      <c r="H50" s="148"/>
      <c r="I50" s="148"/>
      <c r="J50" s="149"/>
      <c r="K50" s="147" t="s">
        <v>697</v>
      </c>
      <c r="L50" s="148"/>
      <c r="M50" s="148"/>
      <c r="N50" s="148"/>
      <c r="O50" s="148"/>
      <c r="P50" s="148"/>
      <c r="Q50" s="148"/>
      <c r="R50" s="150" t="s">
        <v>1705</v>
      </c>
      <c r="S50" s="151"/>
      <c r="T50" s="152"/>
      <c r="U50" s="153"/>
      <c r="V50" s="174">
        <v>8</v>
      </c>
      <c r="W50" s="154"/>
      <c r="X50" s="154"/>
      <c r="Y50" s="147"/>
      <c r="Z50" s="155"/>
      <c r="AA50" s="156"/>
      <c r="AB50" s="157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9"/>
      <c r="AP50" s="16"/>
    </row>
    <row r="51" spans="1:42" s="1" customFormat="1">
      <c r="A51" s="146">
        <f t="shared" si="1"/>
        <v>45</v>
      </c>
      <c r="B51" s="262" t="str">
        <f t="shared" si="0"/>
        <v>ノンブル28</v>
      </c>
      <c r="C51" s="215" t="s">
        <v>1702</v>
      </c>
      <c r="D51" s="148"/>
      <c r="E51" s="148"/>
      <c r="F51" s="148" t="s">
        <v>1638</v>
      </c>
      <c r="G51" s="148"/>
      <c r="H51" s="148"/>
      <c r="I51" s="148"/>
      <c r="J51" s="149"/>
      <c r="K51" s="147" t="s">
        <v>698</v>
      </c>
      <c r="L51" s="148"/>
      <c r="M51" s="148"/>
      <c r="N51" s="148"/>
      <c r="O51" s="148"/>
      <c r="P51" s="148"/>
      <c r="Q51" s="148"/>
      <c r="R51" s="150" t="s">
        <v>1705</v>
      </c>
      <c r="S51" s="151"/>
      <c r="T51" s="152"/>
      <c r="U51" s="153"/>
      <c r="V51" s="174">
        <v>8</v>
      </c>
      <c r="W51" s="154"/>
      <c r="X51" s="154"/>
      <c r="Y51" s="147"/>
      <c r="Z51" s="155"/>
      <c r="AA51" s="156"/>
      <c r="AB51" s="157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9"/>
      <c r="AP51" s="16"/>
    </row>
    <row r="52" spans="1:42" s="1" customFormat="1">
      <c r="A52" s="146">
        <f t="shared" si="1"/>
        <v>46</v>
      </c>
      <c r="B52" s="262" t="str">
        <f t="shared" si="0"/>
        <v>ノンブル29</v>
      </c>
      <c r="C52" s="215" t="s">
        <v>1702</v>
      </c>
      <c r="D52" s="148"/>
      <c r="E52" s="148"/>
      <c r="F52" s="148" t="s">
        <v>1639</v>
      </c>
      <c r="G52" s="148"/>
      <c r="H52" s="148"/>
      <c r="I52" s="148"/>
      <c r="J52" s="149"/>
      <c r="K52" s="147" t="s">
        <v>699</v>
      </c>
      <c r="L52" s="148"/>
      <c r="M52" s="148"/>
      <c r="N52" s="148"/>
      <c r="O52" s="148"/>
      <c r="P52" s="148"/>
      <c r="Q52" s="148"/>
      <c r="R52" s="150" t="s">
        <v>1705</v>
      </c>
      <c r="S52" s="151"/>
      <c r="T52" s="152"/>
      <c r="U52" s="153"/>
      <c r="V52" s="174">
        <v>8</v>
      </c>
      <c r="W52" s="154"/>
      <c r="X52" s="154"/>
      <c r="Y52" s="147"/>
      <c r="Z52" s="155"/>
      <c r="AA52" s="156"/>
      <c r="AB52" s="157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9"/>
      <c r="AP52" s="16"/>
    </row>
    <row r="53" spans="1:42" s="1" customFormat="1">
      <c r="A53" s="146">
        <f t="shared" si="1"/>
        <v>47</v>
      </c>
      <c r="B53" s="262" t="str">
        <f t="shared" si="0"/>
        <v>ノンブル3</v>
      </c>
      <c r="C53" s="215" t="s">
        <v>1702</v>
      </c>
      <c r="D53" s="148"/>
      <c r="E53" s="148"/>
      <c r="F53" s="148" t="s">
        <v>1609</v>
      </c>
      <c r="G53" s="148"/>
      <c r="H53" s="148"/>
      <c r="I53" s="148"/>
      <c r="J53" s="149"/>
      <c r="K53" s="147" t="s">
        <v>573</v>
      </c>
      <c r="L53" s="148"/>
      <c r="M53" s="148"/>
      <c r="N53" s="148"/>
      <c r="O53" s="148"/>
      <c r="P53" s="148"/>
      <c r="Q53" s="148"/>
      <c r="R53" s="150" t="s">
        <v>1705</v>
      </c>
      <c r="S53" s="151"/>
      <c r="T53" s="152"/>
      <c r="U53" s="153"/>
      <c r="V53" s="174">
        <v>8</v>
      </c>
      <c r="W53" s="154"/>
      <c r="X53" s="154"/>
      <c r="Y53" s="147"/>
      <c r="Z53" s="155"/>
      <c r="AA53" s="156"/>
      <c r="AB53" s="157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9"/>
      <c r="AP53" s="16"/>
    </row>
    <row r="54" spans="1:42" s="216" customFormat="1">
      <c r="A54" s="146">
        <f t="shared" si="1"/>
        <v>48</v>
      </c>
      <c r="B54" s="262" t="str">
        <f t="shared" si="0"/>
        <v>ノンブル30</v>
      </c>
      <c r="C54" s="215" t="s">
        <v>1702</v>
      </c>
      <c r="D54" s="148"/>
      <c r="E54" s="148"/>
      <c r="F54" s="148" t="s">
        <v>422</v>
      </c>
      <c r="G54" s="148"/>
      <c r="H54" s="148"/>
      <c r="I54" s="148"/>
      <c r="J54" s="149"/>
      <c r="K54" s="147" t="s">
        <v>700</v>
      </c>
      <c r="L54" s="148"/>
      <c r="M54" s="148"/>
      <c r="N54" s="148"/>
      <c r="O54" s="148"/>
      <c r="P54" s="148"/>
      <c r="Q54" s="148"/>
      <c r="R54" s="150" t="s">
        <v>1705</v>
      </c>
      <c r="S54" s="151"/>
      <c r="T54" s="152"/>
      <c r="U54" s="153"/>
      <c r="V54" s="174">
        <v>8</v>
      </c>
      <c r="W54" s="154"/>
      <c r="X54" s="154"/>
      <c r="Y54" s="147"/>
      <c r="Z54" s="155"/>
      <c r="AA54" s="156"/>
      <c r="AB54" s="157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49"/>
      <c r="AP54" s="235"/>
    </row>
    <row r="55" spans="1:42" s="1" customFormat="1">
      <c r="A55" s="146">
        <f t="shared" si="1"/>
        <v>49</v>
      </c>
      <c r="B55" s="262" t="str">
        <f t="shared" si="0"/>
        <v>ノンブル31</v>
      </c>
      <c r="C55" s="215" t="s">
        <v>1702</v>
      </c>
      <c r="D55" s="148"/>
      <c r="E55" s="148"/>
      <c r="F55" s="148" t="s">
        <v>440</v>
      </c>
      <c r="G55" s="148"/>
      <c r="H55" s="148"/>
      <c r="I55" s="148"/>
      <c r="J55" s="149"/>
      <c r="K55" s="147" t="s">
        <v>701</v>
      </c>
      <c r="L55" s="148"/>
      <c r="M55" s="148"/>
      <c r="N55" s="148"/>
      <c r="O55" s="148"/>
      <c r="P55" s="148"/>
      <c r="Q55" s="148"/>
      <c r="R55" s="150" t="s">
        <v>1705</v>
      </c>
      <c r="S55" s="151"/>
      <c r="T55" s="152"/>
      <c r="U55" s="153"/>
      <c r="V55" s="174">
        <v>8</v>
      </c>
      <c r="W55" s="154"/>
      <c r="X55" s="154"/>
      <c r="Y55" s="147"/>
      <c r="Z55" s="155"/>
      <c r="AA55" s="156"/>
      <c r="AB55" s="157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9"/>
      <c r="AP55" s="16"/>
    </row>
    <row r="56" spans="1:42" s="1" customFormat="1">
      <c r="A56" s="146">
        <f t="shared" si="1"/>
        <v>50</v>
      </c>
      <c r="B56" s="262" t="str">
        <f t="shared" si="0"/>
        <v>ノンブル32</v>
      </c>
      <c r="C56" s="215" t="s">
        <v>1702</v>
      </c>
      <c r="D56" s="148"/>
      <c r="E56" s="148"/>
      <c r="F56" s="148" t="s">
        <v>441</v>
      </c>
      <c r="G56" s="148"/>
      <c r="H56" s="148"/>
      <c r="I56" s="148"/>
      <c r="J56" s="149"/>
      <c r="K56" s="147" t="s">
        <v>702</v>
      </c>
      <c r="L56" s="148"/>
      <c r="M56" s="148"/>
      <c r="N56" s="148"/>
      <c r="O56" s="148"/>
      <c r="P56" s="148"/>
      <c r="Q56" s="148"/>
      <c r="R56" s="150" t="s">
        <v>1705</v>
      </c>
      <c r="S56" s="151"/>
      <c r="T56" s="152"/>
      <c r="U56" s="153"/>
      <c r="V56" s="174">
        <v>8</v>
      </c>
      <c r="W56" s="154"/>
      <c r="X56" s="154"/>
      <c r="Y56" s="147"/>
      <c r="Z56" s="155"/>
      <c r="AA56" s="156"/>
      <c r="AB56" s="157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9"/>
      <c r="AP56" s="16"/>
    </row>
    <row r="57" spans="1:42" s="1" customFormat="1">
      <c r="A57" s="146">
        <f t="shared" si="1"/>
        <v>51</v>
      </c>
      <c r="B57" s="262" t="str">
        <f t="shared" si="0"/>
        <v>ノンブル33</v>
      </c>
      <c r="C57" s="215" t="s">
        <v>1702</v>
      </c>
      <c r="D57" s="148"/>
      <c r="E57" s="148"/>
      <c r="F57" s="148" t="s">
        <v>442</v>
      </c>
      <c r="G57" s="148"/>
      <c r="H57" s="148"/>
      <c r="I57" s="148"/>
      <c r="J57" s="149"/>
      <c r="K57" s="147" t="s">
        <v>703</v>
      </c>
      <c r="L57" s="148"/>
      <c r="M57" s="148"/>
      <c r="N57" s="148"/>
      <c r="O57" s="148"/>
      <c r="P57" s="148"/>
      <c r="Q57" s="148"/>
      <c r="R57" s="150" t="s">
        <v>1705</v>
      </c>
      <c r="S57" s="151"/>
      <c r="T57" s="152"/>
      <c r="U57" s="153"/>
      <c r="V57" s="174">
        <v>8</v>
      </c>
      <c r="W57" s="154"/>
      <c r="X57" s="154"/>
      <c r="Y57" s="147"/>
      <c r="Z57" s="155"/>
      <c r="AA57" s="156"/>
      <c r="AB57" s="157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9"/>
      <c r="AP57" s="16"/>
    </row>
    <row r="58" spans="1:42" s="1" customFormat="1">
      <c r="A58" s="146">
        <f t="shared" si="1"/>
        <v>52</v>
      </c>
      <c r="B58" s="262" t="str">
        <f t="shared" si="0"/>
        <v>ノンブル34</v>
      </c>
      <c r="C58" s="215" t="s">
        <v>1702</v>
      </c>
      <c r="D58" s="148"/>
      <c r="E58" s="148"/>
      <c r="F58" s="148" t="s">
        <v>443</v>
      </c>
      <c r="G58" s="148"/>
      <c r="H58" s="148"/>
      <c r="I58" s="148"/>
      <c r="J58" s="149"/>
      <c r="K58" s="147" t="s">
        <v>704</v>
      </c>
      <c r="L58" s="148"/>
      <c r="M58" s="148"/>
      <c r="N58" s="148"/>
      <c r="O58" s="148"/>
      <c r="P58" s="148"/>
      <c r="Q58" s="148"/>
      <c r="R58" s="150" t="s">
        <v>1705</v>
      </c>
      <c r="S58" s="151"/>
      <c r="T58" s="152"/>
      <c r="U58" s="153"/>
      <c r="V58" s="174">
        <v>8</v>
      </c>
      <c r="W58" s="154"/>
      <c r="X58" s="154"/>
      <c r="Y58" s="147"/>
      <c r="Z58" s="155"/>
      <c r="AA58" s="156"/>
      <c r="AB58" s="157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9"/>
      <c r="AP58" s="16"/>
    </row>
    <row r="59" spans="1:42" s="1" customFormat="1">
      <c r="A59" s="146">
        <f t="shared" si="1"/>
        <v>53</v>
      </c>
      <c r="B59" s="262" t="str">
        <f t="shared" si="0"/>
        <v>ノンブル35</v>
      </c>
      <c r="C59" s="215" t="s">
        <v>1702</v>
      </c>
      <c r="D59" s="148"/>
      <c r="E59" s="148"/>
      <c r="F59" s="148" t="s">
        <v>444</v>
      </c>
      <c r="G59" s="148"/>
      <c r="H59" s="148"/>
      <c r="I59" s="148"/>
      <c r="J59" s="149"/>
      <c r="K59" s="147" t="s">
        <v>1889</v>
      </c>
      <c r="L59" s="148"/>
      <c r="M59" s="148"/>
      <c r="N59" s="148"/>
      <c r="O59" s="148"/>
      <c r="P59" s="148"/>
      <c r="Q59" s="148"/>
      <c r="R59" s="150" t="s">
        <v>1705</v>
      </c>
      <c r="S59" s="151"/>
      <c r="T59" s="152"/>
      <c r="U59" s="153"/>
      <c r="V59" s="174">
        <v>8</v>
      </c>
      <c r="W59" s="154"/>
      <c r="X59" s="154"/>
      <c r="Y59" s="147"/>
      <c r="Z59" s="155"/>
      <c r="AA59" s="156"/>
      <c r="AB59" s="157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9"/>
      <c r="AP59" s="16"/>
    </row>
    <row r="60" spans="1:42" s="1" customFormat="1">
      <c r="A60" s="146">
        <f t="shared" si="1"/>
        <v>54</v>
      </c>
      <c r="B60" s="262" t="str">
        <f t="shared" si="0"/>
        <v>ノンブル36</v>
      </c>
      <c r="C60" s="215" t="s">
        <v>1702</v>
      </c>
      <c r="D60" s="148"/>
      <c r="E60" s="148"/>
      <c r="F60" s="148" t="s">
        <v>445</v>
      </c>
      <c r="G60" s="148"/>
      <c r="H60" s="148"/>
      <c r="I60" s="148"/>
      <c r="J60" s="149"/>
      <c r="K60" s="147" t="s">
        <v>1890</v>
      </c>
      <c r="L60" s="148"/>
      <c r="M60" s="148"/>
      <c r="N60" s="148"/>
      <c r="O60" s="148"/>
      <c r="P60" s="148"/>
      <c r="Q60" s="148"/>
      <c r="R60" s="150" t="s">
        <v>1705</v>
      </c>
      <c r="S60" s="151"/>
      <c r="T60" s="152"/>
      <c r="U60" s="153"/>
      <c r="V60" s="174">
        <v>8</v>
      </c>
      <c r="W60" s="154"/>
      <c r="X60" s="154"/>
      <c r="Y60" s="147"/>
      <c r="Z60" s="155"/>
      <c r="AA60" s="156"/>
      <c r="AB60" s="157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9"/>
      <c r="AP60" s="16"/>
    </row>
    <row r="61" spans="1:42" s="1" customFormat="1">
      <c r="A61" s="146">
        <f t="shared" si="1"/>
        <v>55</v>
      </c>
      <c r="B61" s="262" t="str">
        <f t="shared" si="0"/>
        <v>ノンブル37</v>
      </c>
      <c r="C61" s="215" t="s">
        <v>1702</v>
      </c>
      <c r="D61" s="148"/>
      <c r="E61" s="148"/>
      <c r="F61" s="148" t="s">
        <v>446</v>
      </c>
      <c r="G61" s="148"/>
      <c r="H61" s="148"/>
      <c r="I61" s="148"/>
      <c r="J61" s="149"/>
      <c r="K61" s="147" t="s">
        <v>1891</v>
      </c>
      <c r="L61" s="148"/>
      <c r="M61" s="148"/>
      <c r="N61" s="148"/>
      <c r="O61" s="148"/>
      <c r="P61" s="148"/>
      <c r="Q61" s="148"/>
      <c r="R61" s="150" t="s">
        <v>1705</v>
      </c>
      <c r="S61" s="151"/>
      <c r="T61" s="152"/>
      <c r="U61" s="153"/>
      <c r="V61" s="174">
        <v>8</v>
      </c>
      <c r="W61" s="154"/>
      <c r="X61" s="154"/>
      <c r="Y61" s="147"/>
      <c r="Z61" s="155"/>
      <c r="AA61" s="156"/>
      <c r="AB61" s="157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9"/>
      <c r="AP61" s="16"/>
    </row>
    <row r="62" spans="1:42" s="1" customFormat="1">
      <c r="A62" s="146">
        <f t="shared" si="1"/>
        <v>56</v>
      </c>
      <c r="B62" s="262" t="str">
        <f t="shared" si="0"/>
        <v>ノンブル38</v>
      </c>
      <c r="C62" s="215" t="s">
        <v>1702</v>
      </c>
      <c r="D62" s="148"/>
      <c r="E62" s="148"/>
      <c r="F62" s="148" t="s">
        <v>447</v>
      </c>
      <c r="G62" s="148"/>
      <c r="H62" s="148"/>
      <c r="I62" s="148"/>
      <c r="J62" s="149"/>
      <c r="K62" s="147" t="s">
        <v>1892</v>
      </c>
      <c r="L62" s="148"/>
      <c r="M62" s="148"/>
      <c r="N62" s="148"/>
      <c r="O62" s="148"/>
      <c r="P62" s="148"/>
      <c r="Q62" s="148"/>
      <c r="R62" s="150" t="s">
        <v>1705</v>
      </c>
      <c r="S62" s="151"/>
      <c r="T62" s="152"/>
      <c r="U62" s="153"/>
      <c r="V62" s="174">
        <v>8</v>
      </c>
      <c r="W62" s="154"/>
      <c r="X62" s="154"/>
      <c r="Y62" s="147"/>
      <c r="Z62" s="155"/>
      <c r="AA62" s="156"/>
      <c r="AB62" s="157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9"/>
      <c r="AP62" s="16"/>
    </row>
    <row r="63" spans="1:42" s="1" customFormat="1">
      <c r="A63" s="146">
        <f t="shared" si="1"/>
        <v>57</v>
      </c>
      <c r="B63" s="262" t="str">
        <f t="shared" si="0"/>
        <v>ノンブル39</v>
      </c>
      <c r="C63" s="215" t="s">
        <v>1702</v>
      </c>
      <c r="D63" s="148"/>
      <c r="E63" s="148"/>
      <c r="F63" s="148" t="s">
        <v>448</v>
      </c>
      <c r="G63" s="148"/>
      <c r="H63" s="148"/>
      <c r="I63" s="148"/>
      <c r="J63" s="149"/>
      <c r="K63" s="147" t="s">
        <v>1893</v>
      </c>
      <c r="L63" s="148"/>
      <c r="M63" s="148"/>
      <c r="N63" s="148"/>
      <c r="O63" s="148"/>
      <c r="P63" s="148"/>
      <c r="Q63" s="148"/>
      <c r="R63" s="150" t="s">
        <v>1705</v>
      </c>
      <c r="S63" s="151"/>
      <c r="T63" s="152"/>
      <c r="U63" s="153"/>
      <c r="V63" s="174">
        <v>8</v>
      </c>
      <c r="W63" s="154"/>
      <c r="X63" s="154"/>
      <c r="Y63" s="147"/>
      <c r="Z63" s="155"/>
      <c r="AA63" s="156"/>
      <c r="AB63" s="157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9"/>
      <c r="AP63" s="16"/>
    </row>
    <row r="64" spans="1:42" s="1" customFormat="1">
      <c r="A64" s="146">
        <f t="shared" si="1"/>
        <v>58</v>
      </c>
      <c r="B64" s="262" t="str">
        <f t="shared" si="0"/>
        <v>ノンブル4</v>
      </c>
      <c r="C64" s="215" t="s">
        <v>1702</v>
      </c>
      <c r="D64" s="148"/>
      <c r="E64" s="148"/>
      <c r="F64" s="148" t="s">
        <v>1610</v>
      </c>
      <c r="G64" s="148"/>
      <c r="H64" s="148"/>
      <c r="I64" s="148"/>
      <c r="J64" s="149"/>
      <c r="K64" s="147" t="s">
        <v>574</v>
      </c>
      <c r="L64" s="148"/>
      <c r="M64" s="148"/>
      <c r="N64" s="148"/>
      <c r="O64" s="148"/>
      <c r="P64" s="148"/>
      <c r="Q64" s="148"/>
      <c r="R64" s="150" t="s">
        <v>1705</v>
      </c>
      <c r="S64" s="151"/>
      <c r="T64" s="152"/>
      <c r="U64" s="153"/>
      <c r="V64" s="174">
        <v>8</v>
      </c>
      <c r="W64" s="154"/>
      <c r="X64" s="154"/>
      <c r="Y64" s="147"/>
      <c r="Z64" s="155"/>
      <c r="AA64" s="156"/>
      <c r="AB64" s="157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9"/>
      <c r="AP64" s="16"/>
    </row>
    <row r="65" spans="1:42" s="1" customFormat="1">
      <c r="A65" s="146">
        <f t="shared" si="1"/>
        <v>59</v>
      </c>
      <c r="B65" s="262" t="str">
        <f t="shared" si="0"/>
        <v>ノンブル40</v>
      </c>
      <c r="C65" s="215" t="s">
        <v>1702</v>
      </c>
      <c r="D65" s="148"/>
      <c r="E65" s="148"/>
      <c r="F65" s="148" t="s">
        <v>449</v>
      </c>
      <c r="G65" s="148"/>
      <c r="H65" s="148"/>
      <c r="I65" s="148"/>
      <c r="J65" s="149"/>
      <c r="K65" s="147" t="s">
        <v>1894</v>
      </c>
      <c r="L65" s="148"/>
      <c r="M65" s="148"/>
      <c r="N65" s="148"/>
      <c r="O65" s="148"/>
      <c r="P65" s="148"/>
      <c r="Q65" s="148"/>
      <c r="R65" s="150" t="s">
        <v>1705</v>
      </c>
      <c r="S65" s="151"/>
      <c r="T65" s="152"/>
      <c r="U65" s="153"/>
      <c r="V65" s="174">
        <v>8</v>
      </c>
      <c r="W65" s="154"/>
      <c r="X65" s="154"/>
      <c r="Y65" s="147"/>
      <c r="Z65" s="155"/>
      <c r="AA65" s="156"/>
      <c r="AB65" s="157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9"/>
      <c r="AP65" s="16"/>
    </row>
    <row r="66" spans="1:42" s="1" customFormat="1">
      <c r="A66" s="146">
        <f t="shared" si="1"/>
        <v>60</v>
      </c>
      <c r="B66" s="262" t="str">
        <f t="shared" si="0"/>
        <v>ノンブル41</v>
      </c>
      <c r="C66" s="215" t="s">
        <v>1702</v>
      </c>
      <c r="D66" s="148"/>
      <c r="E66" s="148"/>
      <c r="F66" s="148" t="s">
        <v>450</v>
      </c>
      <c r="G66" s="148"/>
      <c r="H66" s="148"/>
      <c r="I66" s="148"/>
      <c r="J66" s="149"/>
      <c r="K66" s="147" t="s">
        <v>1895</v>
      </c>
      <c r="L66" s="148"/>
      <c r="M66" s="148"/>
      <c r="N66" s="148"/>
      <c r="O66" s="148"/>
      <c r="P66" s="148"/>
      <c r="Q66" s="148"/>
      <c r="R66" s="150" t="s">
        <v>1705</v>
      </c>
      <c r="S66" s="151"/>
      <c r="T66" s="152"/>
      <c r="U66" s="153"/>
      <c r="V66" s="174">
        <v>8</v>
      </c>
      <c r="W66" s="154"/>
      <c r="X66" s="154"/>
      <c r="Y66" s="147"/>
      <c r="Z66" s="155"/>
      <c r="AA66" s="156"/>
      <c r="AB66" s="157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9"/>
      <c r="AP66" s="16"/>
    </row>
    <row r="67" spans="1:42" s="1" customFormat="1">
      <c r="A67" s="146">
        <f t="shared" si="1"/>
        <v>61</v>
      </c>
      <c r="B67" s="262" t="str">
        <f t="shared" si="0"/>
        <v>ノンブル42</v>
      </c>
      <c r="C67" s="215" t="s">
        <v>1702</v>
      </c>
      <c r="D67" s="148"/>
      <c r="E67" s="148"/>
      <c r="F67" s="148" t="s">
        <v>451</v>
      </c>
      <c r="G67" s="148"/>
      <c r="H67" s="148"/>
      <c r="I67" s="148"/>
      <c r="J67" s="149"/>
      <c r="K67" s="147" t="s">
        <v>1896</v>
      </c>
      <c r="L67" s="148"/>
      <c r="M67" s="148"/>
      <c r="N67" s="148"/>
      <c r="O67" s="148"/>
      <c r="P67" s="148"/>
      <c r="Q67" s="148"/>
      <c r="R67" s="150" t="s">
        <v>1705</v>
      </c>
      <c r="S67" s="151"/>
      <c r="T67" s="152"/>
      <c r="U67" s="153"/>
      <c r="V67" s="174">
        <v>8</v>
      </c>
      <c r="W67" s="154"/>
      <c r="X67" s="154"/>
      <c r="Y67" s="147"/>
      <c r="Z67" s="155"/>
      <c r="AA67" s="156"/>
      <c r="AB67" s="157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9"/>
      <c r="AP67" s="16"/>
    </row>
    <row r="68" spans="1:42" s="1" customFormat="1">
      <c r="A68" s="146">
        <f t="shared" si="1"/>
        <v>62</v>
      </c>
      <c r="B68" s="262" t="str">
        <f t="shared" si="0"/>
        <v>ノンブル43</v>
      </c>
      <c r="C68" s="215" t="s">
        <v>1702</v>
      </c>
      <c r="D68" s="148"/>
      <c r="E68" s="148"/>
      <c r="F68" s="148" t="s">
        <v>452</v>
      </c>
      <c r="G68" s="148"/>
      <c r="H68" s="148"/>
      <c r="I68" s="148"/>
      <c r="J68" s="149"/>
      <c r="K68" s="147" t="s">
        <v>1897</v>
      </c>
      <c r="L68" s="148"/>
      <c r="M68" s="148"/>
      <c r="N68" s="148"/>
      <c r="O68" s="148"/>
      <c r="P68" s="148"/>
      <c r="Q68" s="148"/>
      <c r="R68" s="150" t="s">
        <v>1705</v>
      </c>
      <c r="S68" s="151"/>
      <c r="T68" s="152"/>
      <c r="U68" s="153"/>
      <c r="V68" s="174">
        <v>8</v>
      </c>
      <c r="W68" s="154"/>
      <c r="X68" s="154"/>
      <c r="Y68" s="147"/>
      <c r="Z68" s="155"/>
      <c r="AA68" s="156"/>
      <c r="AB68" s="157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9"/>
      <c r="AP68" s="16"/>
    </row>
    <row r="69" spans="1:42" s="1" customFormat="1">
      <c r="A69" s="146">
        <f t="shared" si="1"/>
        <v>63</v>
      </c>
      <c r="B69" s="262" t="str">
        <f t="shared" si="0"/>
        <v>ノンブル44</v>
      </c>
      <c r="C69" s="215" t="s">
        <v>1702</v>
      </c>
      <c r="D69" s="148"/>
      <c r="E69" s="148"/>
      <c r="F69" s="148" t="s">
        <v>453</v>
      </c>
      <c r="G69" s="148"/>
      <c r="H69" s="148"/>
      <c r="I69" s="148"/>
      <c r="J69" s="149"/>
      <c r="K69" s="147" t="s">
        <v>1898</v>
      </c>
      <c r="L69" s="148"/>
      <c r="M69" s="148"/>
      <c r="N69" s="148"/>
      <c r="O69" s="148"/>
      <c r="P69" s="148"/>
      <c r="Q69" s="148"/>
      <c r="R69" s="150" t="s">
        <v>1705</v>
      </c>
      <c r="S69" s="151"/>
      <c r="T69" s="152"/>
      <c r="U69" s="153"/>
      <c r="V69" s="174">
        <v>8</v>
      </c>
      <c r="W69" s="154"/>
      <c r="X69" s="154"/>
      <c r="Y69" s="147"/>
      <c r="Z69" s="155"/>
      <c r="AA69" s="156"/>
      <c r="AB69" s="157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9"/>
      <c r="AP69" s="16"/>
    </row>
    <row r="70" spans="1:42" s="1" customFormat="1">
      <c r="A70" s="146">
        <f t="shared" si="1"/>
        <v>64</v>
      </c>
      <c r="B70" s="262" t="str">
        <f t="shared" si="0"/>
        <v>ノンブル45</v>
      </c>
      <c r="C70" s="215" t="s">
        <v>1702</v>
      </c>
      <c r="D70" s="148"/>
      <c r="E70" s="148"/>
      <c r="F70" s="148" t="s">
        <v>454</v>
      </c>
      <c r="G70" s="148"/>
      <c r="H70" s="148"/>
      <c r="I70" s="148"/>
      <c r="J70" s="149"/>
      <c r="K70" s="147" t="s">
        <v>1899</v>
      </c>
      <c r="L70" s="148"/>
      <c r="M70" s="148"/>
      <c r="N70" s="148"/>
      <c r="O70" s="148"/>
      <c r="P70" s="148"/>
      <c r="Q70" s="148"/>
      <c r="R70" s="150" t="s">
        <v>1705</v>
      </c>
      <c r="S70" s="151"/>
      <c r="T70" s="152"/>
      <c r="U70" s="153"/>
      <c r="V70" s="174">
        <v>8</v>
      </c>
      <c r="W70" s="154"/>
      <c r="X70" s="154"/>
      <c r="Y70" s="147"/>
      <c r="Z70" s="155"/>
      <c r="AA70" s="156"/>
      <c r="AB70" s="157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9"/>
      <c r="AP70" s="16"/>
    </row>
    <row r="71" spans="1:42" s="1" customFormat="1">
      <c r="A71" s="146">
        <f t="shared" si="1"/>
        <v>65</v>
      </c>
      <c r="B71" s="262" t="str">
        <f t="shared" ref="B71:B134" si="2">CONCATENATE(C71,D71,E71,F71,G71,H71,I71,J71)</f>
        <v>ノンブル46</v>
      </c>
      <c r="C71" s="215" t="s">
        <v>1702</v>
      </c>
      <c r="D71" s="148"/>
      <c r="E71" s="148"/>
      <c r="F71" s="148" t="s">
        <v>455</v>
      </c>
      <c r="G71" s="148"/>
      <c r="H71" s="148"/>
      <c r="I71" s="148"/>
      <c r="J71" s="149"/>
      <c r="K71" s="147" t="s">
        <v>1900</v>
      </c>
      <c r="L71" s="148"/>
      <c r="M71" s="148"/>
      <c r="N71" s="148"/>
      <c r="O71" s="148"/>
      <c r="P71" s="148"/>
      <c r="Q71" s="148"/>
      <c r="R71" s="150" t="s">
        <v>1705</v>
      </c>
      <c r="S71" s="151"/>
      <c r="T71" s="152"/>
      <c r="U71" s="153"/>
      <c r="V71" s="174">
        <v>8</v>
      </c>
      <c r="W71" s="154"/>
      <c r="X71" s="154"/>
      <c r="Y71" s="147"/>
      <c r="Z71" s="155"/>
      <c r="AA71" s="156"/>
      <c r="AB71" s="157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8"/>
      <c r="AO71" s="149"/>
      <c r="AP71" s="16"/>
    </row>
    <row r="72" spans="1:42" s="1" customFormat="1">
      <c r="A72" s="146">
        <f t="shared" ref="A72:A135" si="3">ROW()-6</f>
        <v>66</v>
      </c>
      <c r="B72" s="262" t="str">
        <f t="shared" si="2"/>
        <v>ノンブル47</v>
      </c>
      <c r="C72" s="215" t="s">
        <v>1702</v>
      </c>
      <c r="D72" s="148"/>
      <c r="E72" s="148"/>
      <c r="F72" s="148" t="s">
        <v>456</v>
      </c>
      <c r="G72" s="148"/>
      <c r="H72" s="148"/>
      <c r="I72" s="148"/>
      <c r="J72" s="149"/>
      <c r="K72" s="147" t="s">
        <v>1901</v>
      </c>
      <c r="L72" s="148"/>
      <c r="M72" s="148"/>
      <c r="N72" s="148"/>
      <c r="O72" s="148"/>
      <c r="P72" s="148"/>
      <c r="Q72" s="148"/>
      <c r="R72" s="150" t="s">
        <v>1705</v>
      </c>
      <c r="S72" s="151"/>
      <c r="T72" s="152"/>
      <c r="U72" s="153"/>
      <c r="V72" s="174">
        <v>8</v>
      </c>
      <c r="W72" s="154"/>
      <c r="X72" s="154"/>
      <c r="Y72" s="147"/>
      <c r="Z72" s="155"/>
      <c r="AA72" s="156"/>
      <c r="AB72" s="157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  <c r="AN72" s="148"/>
      <c r="AO72" s="149"/>
      <c r="AP72" s="16"/>
    </row>
    <row r="73" spans="1:42" s="1" customFormat="1">
      <c r="A73" s="146">
        <f t="shared" si="3"/>
        <v>67</v>
      </c>
      <c r="B73" s="262" t="str">
        <f t="shared" si="2"/>
        <v>ノンブル48</v>
      </c>
      <c r="C73" s="215" t="s">
        <v>1702</v>
      </c>
      <c r="D73" s="148"/>
      <c r="E73" s="148"/>
      <c r="F73" s="148" t="s">
        <v>457</v>
      </c>
      <c r="G73" s="148"/>
      <c r="H73" s="148"/>
      <c r="I73" s="148"/>
      <c r="J73" s="149"/>
      <c r="K73" s="147" t="s">
        <v>1902</v>
      </c>
      <c r="L73" s="148"/>
      <c r="M73" s="148"/>
      <c r="N73" s="148"/>
      <c r="O73" s="148"/>
      <c r="P73" s="148"/>
      <c r="Q73" s="148"/>
      <c r="R73" s="150" t="s">
        <v>1705</v>
      </c>
      <c r="S73" s="151"/>
      <c r="T73" s="152"/>
      <c r="U73" s="153"/>
      <c r="V73" s="174">
        <v>8</v>
      </c>
      <c r="W73" s="154"/>
      <c r="X73" s="154"/>
      <c r="Y73" s="147"/>
      <c r="Z73" s="155"/>
      <c r="AA73" s="156"/>
      <c r="AB73" s="157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  <c r="AN73" s="148"/>
      <c r="AO73" s="149"/>
      <c r="AP73" s="16"/>
    </row>
    <row r="74" spans="1:42" s="1" customFormat="1">
      <c r="A74" s="146">
        <f t="shared" si="3"/>
        <v>68</v>
      </c>
      <c r="B74" s="262" t="str">
        <f t="shared" si="2"/>
        <v>ノンブル5</v>
      </c>
      <c r="C74" s="215" t="s">
        <v>1702</v>
      </c>
      <c r="D74" s="148"/>
      <c r="E74" s="148"/>
      <c r="F74" s="148" t="s">
        <v>1611</v>
      </c>
      <c r="G74" s="148"/>
      <c r="H74" s="148"/>
      <c r="I74" s="148"/>
      <c r="J74" s="149"/>
      <c r="K74" s="147" t="s">
        <v>575</v>
      </c>
      <c r="L74" s="148"/>
      <c r="M74" s="148"/>
      <c r="N74" s="148"/>
      <c r="O74" s="148"/>
      <c r="P74" s="148"/>
      <c r="Q74" s="148"/>
      <c r="R74" s="150" t="s">
        <v>1705</v>
      </c>
      <c r="S74" s="151"/>
      <c r="T74" s="152"/>
      <c r="U74" s="153"/>
      <c r="V74" s="174">
        <v>8</v>
      </c>
      <c r="W74" s="154"/>
      <c r="X74" s="154"/>
      <c r="Y74" s="147"/>
      <c r="Z74" s="155"/>
      <c r="AA74" s="156"/>
      <c r="AB74" s="157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9"/>
      <c r="AP74" s="16"/>
    </row>
    <row r="75" spans="1:42" s="1" customFormat="1">
      <c r="A75" s="146">
        <f t="shared" si="3"/>
        <v>69</v>
      </c>
      <c r="B75" s="262" t="str">
        <f t="shared" si="2"/>
        <v>ノンブル6</v>
      </c>
      <c r="C75" s="215" t="s">
        <v>1702</v>
      </c>
      <c r="D75" s="148"/>
      <c r="E75" s="148"/>
      <c r="F75" s="148" t="s">
        <v>1616</v>
      </c>
      <c r="G75" s="148"/>
      <c r="H75" s="148"/>
      <c r="I75" s="148"/>
      <c r="J75" s="149"/>
      <c r="K75" s="147" t="s">
        <v>576</v>
      </c>
      <c r="L75" s="148"/>
      <c r="M75" s="148"/>
      <c r="N75" s="148"/>
      <c r="O75" s="148"/>
      <c r="P75" s="148"/>
      <c r="Q75" s="148"/>
      <c r="R75" s="150" t="s">
        <v>1705</v>
      </c>
      <c r="S75" s="151"/>
      <c r="T75" s="152"/>
      <c r="U75" s="153"/>
      <c r="V75" s="174">
        <v>8</v>
      </c>
      <c r="W75" s="154"/>
      <c r="X75" s="154"/>
      <c r="Y75" s="147"/>
      <c r="Z75" s="155"/>
      <c r="AA75" s="156"/>
      <c r="AB75" s="147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  <c r="AN75" s="148"/>
      <c r="AO75" s="149"/>
      <c r="AP75" s="16"/>
    </row>
    <row r="76" spans="1:42" s="1" customFormat="1">
      <c r="A76" s="146">
        <f t="shared" si="3"/>
        <v>70</v>
      </c>
      <c r="B76" s="262" t="str">
        <f t="shared" si="2"/>
        <v>ノンブル7</v>
      </c>
      <c r="C76" s="215" t="s">
        <v>1702</v>
      </c>
      <c r="D76" s="148"/>
      <c r="E76" s="148"/>
      <c r="F76" s="148" t="s">
        <v>1617</v>
      </c>
      <c r="G76" s="148"/>
      <c r="H76" s="148"/>
      <c r="I76" s="148"/>
      <c r="J76" s="149"/>
      <c r="K76" s="147" t="s">
        <v>577</v>
      </c>
      <c r="L76" s="148"/>
      <c r="M76" s="148"/>
      <c r="N76" s="148"/>
      <c r="O76" s="148"/>
      <c r="P76" s="148"/>
      <c r="Q76" s="148"/>
      <c r="R76" s="150" t="s">
        <v>1705</v>
      </c>
      <c r="S76" s="151"/>
      <c r="T76" s="152"/>
      <c r="U76" s="153"/>
      <c r="V76" s="174">
        <v>8</v>
      </c>
      <c r="W76" s="154"/>
      <c r="X76" s="154"/>
      <c r="Y76" s="147"/>
      <c r="Z76" s="155"/>
      <c r="AA76" s="156"/>
      <c r="AB76" s="157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9"/>
      <c r="AP76" s="16"/>
    </row>
    <row r="77" spans="1:42" s="1" customFormat="1">
      <c r="A77" s="146">
        <f t="shared" si="3"/>
        <v>71</v>
      </c>
      <c r="B77" s="262" t="str">
        <f t="shared" si="2"/>
        <v>ノンブル8</v>
      </c>
      <c r="C77" s="215" t="s">
        <v>1702</v>
      </c>
      <c r="D77" s="148"/>
      <c r="E77" s="148"/>
      <c r="F77" s="148" t="s">
        <v>1618</v>
      </c>
      <c r="G77" s="148"/>
      <c r="H77" s="148"/>
      <c r="I77" s="148"/>
      <c r="J77" s="149"/>
      <c r="K77" s="147" t="s">
        <v>578</v>
      </c>
      <c r="L77" s="148"/>
      <c r="M77" s="148"/>
      <c r="N77" s="148"/>
      <c r="O77" s="148"/>
      <c r="P77" s="148"/>
      <c r="Q77" s="148"/>
      <c r="R77" s="150" t="s">
        <v>1705</v>
      </c>
      <c r="S77" s="151"/>
      <c r="T77" s="152"/>
      <c r="U77" s="153"/>
      <c r="V77" s="174">
        <v>8</v>
      </c>
      <c r="W77" s="154"/>
      <c r="X77" s="154"/>
      <c r="Y77" s="147"/>
      <c r="Z77" s="155"/>
      <c r="AA77" s="156"/>
      <c r="AB77" s="157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9"/>
      <c r="AP77" s="16"/>
    </row>
    <row r="78" spans="1:42" s="1" customFormat="1">
      <c r="A78" s="146">
        <f t="shared" si="3"/>
        <v>72</v>
      </c>
      <c r="B78" s="262" t="str">
        <f t="shared" si="2"/>
        <v>ノンブル9</v>
      </c>
      <c r="C78" s="215" t="s">
        <v>1702</v>
      </c>
      <c r="D78" s="148"/>
      <c r="E78" s="148"/>
      <c r="F78" s="148" t="s">
        <v>1619</v>
      </c>
      <c r="G78" s="148"/>
      <c r="H78" s="148"/>
      <c r="I78" s="148"/>
      <c r="J78" s="149"/>
      <c r="K78" s="147" t="s">
        <v>579</v>
      </c>
      <c r="L78" s="148"/>
      <c r="M78" s="148"/>
      <c r="N78" s="148"/>
      <c r="O78" s="148"/>
      <c r="P78" s="148"/>
      <c r="Q78" s="148"/>
      <c r="R78" s="150" t="s">
        <v>1705</v>
      </c>
      <c r="S78" s="151"/>
      <c r="T78" s="152"/>
      <c r="U78" s="153"/>
      <c r="V78" s="174">
        <v>8</v>
      </c>
      <c r="W78" s="154"/>
      <c r="X78" s="154"/>
      <c r="Y78" s="147"/>
      <c r="Z78" s="155"/>
      <c r="AA78" s="156"/>
      <c r="AB78" s="157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  <c r="AN78" s="148"/>
      <c r="AO78" s="149"/>
      <c r="AP78" s="16"/>
    </row>
    <row r="79" spans="1:42" s="1" customFormat="1">
      <c r="A79" s="146">
        <f t="shared" si="3"/>
        <v>73</v>
      </c>
      <c r="B79" s="262" t="str">
        <f t="shared" si="2"/>
        <v>パスワード</v>
      </c>
      <c r="C79" s="215" t="s">
        <v>364</v>
      </c>
      <c r="D79" s="148"/>
      <c r="E79" s="148"/>
      <c r="F79" s="148"/>
      <c r="G79" s="148"/>
      <c r="H79" s="148"/>
      <c r="I79" s="148"/>
      <c r="J79" s="149"/>
      <c r="K79" s="147" t="s">
        <v>365</v>
      </c>
      <c r="L79" s="148"/>
      <c r="M79" s="148"/>
      <c r="N79" s="148"/>
      <c r="O79" s="148"/>
      <c r="P79" s="148"/>
      <c r="Q79" s="148"/>
      <c r="R79" s="150" t="s">
        <v>1705</v>
      </c>
      <c r="S79" s="151"/>
      <c r="T79" s="152"/>
      <c r="U79" s="153"/>
      <c r="V79" s="174">
        <v>32</v>
      </c>
      <c r="W79" s="154"/>
      <c r="X79" s="154"/>
      <c r="Y79" s="147"/>
      <c r="Z79" s="155"/>
      <c r="AA79" s="156"/>
      <c r="AB79" s="58" t="s">
        <v>1877</v>
      </c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  <c r="AN79" s="148"/>
      <c r="AO79" s="149"/>
      <c r="AP79" s="16"/>
    </row>
    <row r="80" spans="1:42" s="1" customFormat="1">
      <c r="A80" s="146">
        <f t="shared" si="3"/>
        <v>74</v>
      </c>
      <c r="B80" s="262" t="str">
        <f t="shared" si="2"/>
        <v>パスワードレベル</v>
      </c>
      <c r="C80" s="215" t="s">
        <v>1048</v>
      </c>
      <c r="D80" s="148"/>
      <c r="E80" s="148"/>
      <c r="F80" s="148"/>
      <c r="G80" s="148"/>
      <c r="H80" s="148"/>
      <c r="I80" s="148"/>
      <c r="J80" s="149"/>
      <c r="K80" s="147" t="s">
        <v>1046</v>
      </c>
      <c r="L80" s="148"/>
      <c r="M80" s="148"/>
      <c r="N80" s="148"/>
      <c r="O80" s="148"/>
      <c r="P80" s="148"/>
      <c r="Q80" s="148"/>
      <c r="R80" s="150" t="s">
        <v>727</v>
      </c>
      <c r="S80" s="151"/>
      <c r="T80" s="152"/>
      <c r="U80" s="153"/>
      <c r="V80" s="174">
        <v>1</v>
      </c>
      <c r="W80" s="154"/>
      <c r="X80" s="154"/>
      <c r="Y80" s="147"/>
      <c r="Z80" s="155"/>
      <c r="AA80" s="156"/>
      <c r="AB80" s="247" t="s">
        <v>625</v>
      </c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58"/>
      <c r="AP80" s="16"/>
    </row>
    <row r="81" spans="1:42" s="216" customFormat="1">
      <c r="A81" s="146">
        <f t="shared" si="3"/>
        <v>75</v>
      </c>
      <c r="B81" s="262" t="str">
        <f t="shared" si="2"/>
        <v>パスワード期限</v>
      </c>
      <c r="C81" s="215" t="s">
        <v>1934</v>
      </c>
      <c r="D81" s="148"/>
      <c r="E81" s="148"/>
      <c r="F81" s="148"/>
      <c r="G81" s="148"/>
      <c r="H81" s="148"/>
      <c r="I81" s="148"/>
      <c r="J81" s="149"/>
      <c r="K81" s="147" t="s">
        <v>1042</v>
      </c>
      <c r="L81" s="148"/>
      <c r="M81" s="148"/>
      <c r="N81" s="148"/>
      <c r="O81" s="148"/>
      <c r="P81" s="148"/>
      <c r="Q81" s="148"/>
      <c r="R81" s="150" t="s">
        <v>1028</v>
      </c>
      <c r="S81" s="151"/>
      <c r="T81" s="152"/>
      <c r="U81" s="153"/>
      <c r="V81" s="174">
        <v>3</v>
      </c>
      <c r="W81" s="154"/>
      <c r="X81" s="154"/>
      <c r="Y81" s="147"/>
      <c r="Z81" s="155"/>
      <c r="AA81" s="156"/>
      <c r="AB81" s="58" t="s">
        <v>626</v>
      </c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  <c r="AN81" s="148"/>
      <c r="AO81" s="149"/>
      <c r="AP81" s="235"/>
    </row>
    <row r="82" spans="1:42" s="1" customFormat="1">
      <c r="A82" s="146">
        <f t="shared" si="3"/>
        <v>76</v>
      </c>
      <c r="B82" s="262" t="str">
        <f t="shared" si="2"/>
        <v>パスワード更新日</v>
      </c>
      <c r="C82" s="215" t="s">
        <v>2403</v>
      </c>
      <c r="D82" s="148"/>
      <c r="E82" s="148"/>
      <c r="F82" s="148"/>
      <c r="G82" s="148"/>
      <c r="H82" s="148"/>
      <c r="I82" s="148"/>
      <c r="J82" s="149"/>
      <c r="K82" s="147" t="s">
        <v>366</v>
      </c>
      <c r="L82" s="148"/>
      <c r="M82" s="148"/>
      <c r="N82" s="148"/>
      <c r="O82" s="148"/>
      <c r="P82" s="148"/>
      <c r="Q82" s="148"/>
      <c r="R82" s="150" t="s">
        <v>1281</v>
      </c>
      <c r="S82" s="151"/>
      <c r="T82" s="152"/>
      <c r="U82" s="153"/>
      <c r="V82" s="174">
        <v>8</v>
      </c>
      <c r="W82" s="154"/>
      <c r="X82" s="154"/>
      <c r="Y82" s="147"/>
      <c r="Z82" s="155"/>
      <c r="AA82" s="156"/>
      <c r="AB82" s="239" t="s">
        <v>1878</v>
      </c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9"/>
      <c r="AP82" s="16"/>
    </row>
    <row r="83" spans="1:42" s="1" customFormat="1">
      <c r="A83" s="146">
        <f t="shared" si="3"/>
        <v>77</v>
      </c>
      <c r="B83" s="262" t="str">
        <f t="shared" si="2"/>
        <v>パスワード文字数</v>
      </c>
      <c r="C83" s="215" t="s">
        <v>1047</v>
      </c>
      <c r="D83" s="148"/>
      <c r="E83" s="148"/>
      <c r="F83" s="148"/>
      <c r="G83" s="148"/>
      <c r="H83" s="148"/>
      <c r="I83" s="148"/>
      <c r="J83" s="149"/>
      <c r="K83" s="147" t="s">
        <v>1043</v>
      </c>
      <c r="L83" s="148"/>
      <c r="M83" s="148"/>
      <c r="N83" s="148"/>
      <c r="O83" s="148"/>
      <c r="P83" s="148"/>
      <c r="Q83" s="148"/>
      <c r="R83" s="150" t="s">
        <v>1028</v>
      </c>
      <c r="S83" s="151"/>
      <c r="T83" s="152"/>
      <c r="U83" s="153"/>
      <c r="V83" s="174">
        <v>2</v>
      </c>
      <c r="W83" s="154"/>
      <c r="X83" s="154"/>
      <c r="Y83" s="147"/>
      <c r="Z83" s="155"/>
      <c r="AA83" s="156"/>
      <c r="AB83" s="58" t="s">
        <v>1879</v>
      </c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9"/>
      <c r="AP83" s="16"/>
    </row>
    <row r="84" spans="1:42" s="1" customFormat="1">
      <c r="A84" s="146">
        <f t="shared" si="3"/>
        <v>78</v>
      </c>
      <c r="B84" s="262" t="str">
        <f t="shared" si="2"/>
        <v>プログラム名</v>
      </c>
      <c r="C84" s="210" t="s">
        <v>667</v>
      </c>
      <c r="D84" s="170"/>
      <c r="E84" s="170"/>
      <c r="F84" s="170"/>
      <c r="G84" s="170"/>
      <c r="H84" s="170"/>
      <c r="I84" s="170"/>
      <c r="J84" s="171"/>
      <c r="K84" s="223" t="s">
        <v>1824</v>
      </c>
      <c r="L84" s="170"/>
      <c r="M84" s="170"/>
      <c r="N84" s="170"/>
      <c r="O84" s="170"/>
      <c r="P84" s="170"/>
      <c r="Q84" s="170"/>
      <c r="R84" s="169" t="s">
        <v>1804</v>
      </c>
      <c r="S84" s="151"/>
      <c r="T84" s="152"/>
      <c r="U84" s="153"/>
      <c r="V84" s="337">
        <v>64</v>
      </c>
      <c r="W84" s="154"/>
      <c r="X84" s="154"/>
      <c r="Y84" s="147"/>
      <c r="Z84" s="155"/>
      <c r="AA84" s="156"/>
      <c r="AB84" s="239" t="s">
        <v>628</v>
      </c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  <c r="AM84" s="148"/>
      <c r="AN84" s="148"/>
      <c r="AO84" s="149"/>
      <c r="AP84" s="16"/>
    </row>
    <row r="85" spans="1:42" s="1" customFormat="1">
      <c r="A85" s="146">
        <f t="shared" si="3"/>
        <v>79</v>
      </c>
      <c r="B85" s="262" t="str">
        <f t="shared" si="2"/>
        <v>メッセージ出力区分</v>
      </c>
      <c r="C85" s="215" t="s">
        <v>2453</v>
      </c>
      <c r="D85" s="148"/>
      <c r="E85" s="148"/>
      <c r="F85" s="148"/>
      <c r="G85" s="148"/>
      <c r="H85" s="148"/>
      <c r="I85" s="148"/>
      <c r="J85" s="149"/>
      <c r="K85" s="147" t="s">
        <v>393</v>
      </c>
      <c r="L85" s="148"/>
      <c r="M85" s="148"/>
      <c r="N85" s="148"/>
      <c r="O85" s="148"/>
      <c r="P85" s="148"/>
      <c r="Q85" s="148"/>
      <c r="R85" s="150" t="s">
        <v>2628</v>
      </c>
      <c r="S85" s="151"/>
      <c r="T85" s="152"/>
      <c r="U85" s="153"/>
      <c r="V85" s="174">
        <v>1</v>
      </c>
      <c r="W85" s="154"/>
      <c r="X85" s="154"/>
      <c r="Y85" s="147"/>
      <c r="Z85" s="155"/>
      <c r="AA85" s="156"/>
      <c r="AB85" s="247" t="s">
        <v>1773</v>
      </c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58"/>
      <c r="AP85" s="16"/>
    </row>
    <row r="86" spans="1:42" s="1" customFormat="1">
      <c r="A86" s="146">
        <f t="shared" si="3"/>
        <v>80</v>
      </c>
      <c r="B86" s="262" t="str">
        <f t="shared" si="2"/>
        <v>メニュー表示区分</v>
      </c>
      <c r="C86" s="215" t="s">
        <v>591</v>
      </c>
      <c r="D86" s="148"/>
      <c r="E86" s="148"/>
      <c r="F86" s="148"/>
      <c r="G86" s="148"/>
      <c r="H86" s="148"/>
      <c r="I86" s="148"/>
      <c r="J86" s="149"/>
      <c r="K86" s="147" t="s">
        <v>1807</v>
      </c>
      <c r="L86" s="148"/>
      <c r="M86" s="148"/>
      <c r="N86" s="148"/>
      <c r="O86" s="148"/>
      <c r="P86" s="148"/>
      <c r="Q86" s="148"/>
      <c r="R86" s="150" t="s">
        <v>727</v>
      </c>
      <c r="S86" s="151"/>
      <c r="T86" s="152"/>
      <c r="U86" s="153"/>
      <c r="V86" s="174">
        <v>1</v>
      </c>
      <c r="W86" s="154"/>
      <c r="X86" s="154"/>
      <c r="Y86" s="147"/>
      <c r="Z86" s="155"/>
      <c r="AA86" s="156"/>
      <c r="AB86" s="239" t="s">
        <v>1794</v>
      </c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  <c r="AN86" s="148"/>
      <c r="AO86" s="149"/>
      <c r="AP86" s="16"/>
    </row>
    <row r="87" spans="1:42" s="1" customFormat="1">
      <c r="A87" s="146">
        <f t="shared" si="3"/>
        <v>81</v>
      </c>
      <c r="B87" s="262" t="str">
        <f t="shared" si="2"/>
        <v>ログアウト待機時間</v>
      </c>
      <c r="C87" s="215" t="s">
        <v>1049</v>
      </c>
      <c r="D87" s="148"/>
      <c r="E87" s="148"/>
      <c r="F87" s="148"/>
      <c r="G87" s="148"/>
      <c r="H87" s="148"/>
      <c r="I87" s="148"/>
      <c r="J87" s="149"/>
      <c r="K87" s="147" t="s">
        <v>1027</v>
      </c>
      <c r="L87" s="148"/>
      <c r="M87" s="148"/>
      <c r="N87" s="148"/>
      <c r="O87" s="148"/>
      <c r="P87" s="148"/>
      <c r="Q87" s="148"/>
      <c r="R87" s="150" t="s">
        <v>1028</v>
      </c>
      <c r="S87" s="151"/>
      <c r="T87" s="152"/>
      <c r="U87" s="153"/>
      <c r="V87" s="174">
        <v>4</v>
      </c>
      <c r="W87" s="154"/>
      <c r="X87" s="154"/>
      <c r="Y87" s="147"/>
      <c r="Z87" s="155"/>
      <c r="AA87" s="156"/>
      <c r="AB87" s="256" t="s">
        <v>631</v>
      </c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7"/>
      <c r="AP87" s="16"/>
    </row>
    <row r="88" spans="1:42" s="1" customFormat="1">
      <c r="A88" s="146">
        <f t="shared" si="3"/>
        <v>82</v>
      </c>
      <c r="B88" s="262" t="str">
        <f t="shared" si="2"/>
        <v>ログイン日時</v>
      </c>
      <c r="C88" s="219" t="s">
        <v>584</v>
      </c>
      <c r="D88" s="148"/>
      <c r="E88" s="148"/>
      <c r="F88" s="148"/>
      <c r="G88" s="148"/>
      <c r="H88" s="148"/>
      <c r="I88" s="148"/>
      <c r="J88" s="149"/>
      <c r="K88" s="218" t="s">
        <v>1801</v>
      </c>
      <c r="L88" s="148"/>
      <c r="M88" s="148"/>
      <c r="N88" s="148"/>
      <c r="O88" s="148"/>
      <c r="P88" s="148"/>
      <c r="Q88" s="148"/>
      <c r="R88" s="169" t="s">
        <v>1695</v>
      </c>
      <c r="S88" s="151"/>
      <c r="T88" s="152"/>
      <c r="U88" s="153"/>
      <c r="V88" s="174" t="s">
        <v>1696</v>
      </c>
      <c r="W88" s="154"/>
      <c r="X88" s="154"/>
      <c r="Y88" s="147"/>
      <c r="Z88" s="155"/>
      <c r="AA88" s="156"/>
      <c r="AB88" s="240" t="s">
        <v>1796</v>
      </c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  <c r="AN88" s="148"/>
      <c r="AO88" s="149"/>
      <c r="AP88" s="16"/>
    </row>
    <row r="89" spans="1:42" s="1" customFormat="1">
      <c r="A89" s="146">
        <f t="shared" si="3"/>
        <v>83</v>
      </c>
      <c r="B89" s="262" t="str">
        <f t="shared" si="2"/>
        <v>ログ出力パス</v>
      </c>
      <c r="C89" s="215" t="s">
        <v>1050</v>
      </c>
      <c r="D89" s="148"/>
      <c r="E89" s="148"/>
      <c r="F89" s="148"/>
      <c r="G89" s="148"/>
      <c r="H89" s="148"/>
      <c r="I89" s="148"/>
      <c r="J89" s="149"/>
      <c r="K89" s="147" t="s">
        <v>1030</v>
      </c>
      <c r="L89" s="148"/>
      <c r="M89" s="148"/>
      <c r="N89" s="148"/>
      <c r="O89" s="148"/>
      <c r="P89" s="148"/>
      <c r="Q89" s="148"/>
      <c r="R89" s="150" t="s">
        <v>727</v>
      </c>
      <c r="S89" s="151"/>
      <c r="T89" s="152"/>
      <c r="U89" s="153"/>
      <c r="V89" s="174">
        <v>256</v>
      </c>
      <c r="W89" s="154"/>
      <c r="X89" s="154"/>
      <c r="Y89" s="147"/>
      <c r="Z89" s="155"/>
      <c r="AA89" s="156"/>
      <c r="AB89" s="242" t="s">
        <v>1871</v>
      </c>
      <c r="AC89" s="243"/>
      <c r="AD89" s="243"/>
      <c r="AE89" s="243"/>
      <c r="AF89" s="243"/>
      <c r="AG89" s="243"/>
      <c r="AH89" s="243"/>
      <c r="AI89" s="243"/>
      <c r="AJ89" s="243"/>
      <c r="AK89" s="243"/>
      <c r="AL89" s="243"/>
      <c r="AM89" s="243"/>
      <c r="AN89" s="243"/>
      <c r="AO89" s="244"/>
      <c r="AP89" s="16"/>
    </row>
    <row r="90" spans="1:42" s="1" customFormat="1">
      <c r="A90" s="146">
        <f t="shared" si="3"/>
        <v>84</v>
      </c>
      <c r="B90" s="262" t="str">
        <f t="shared" si="2"/>
        <v>印刷機名CD</v>
      </c>
      <c r="C90" s="215" t="s">
        <v>1133</v>
      </c>
      <c r="D90" s="148"/>
      <c r="E90" s="148"/>
      <c r="F90" s="148"/>
      <c r="G90" s="148"/>
      <c r="H90" s="148"/>
      <c r="I90" s="148"/>
      <c r="J90" s="149"/>
      <c r="K90" s="147" t="s">
        <v>1134</v>
      </c>
      <c r="L90" s="148"/>
      <c r="M90" s="148"/>
      <c r="N90" s="148"/>
      <c r="O90" s="148"/>
      <c r="P90" s="148"/>
      <c r="Q90" s="148"/>
      <c r="R90" s="150" t="s">
        <v>727</v>
      </c>
      <c r="S90" s="151"/>
      <c r="T90" s="152"/>
      <c r="U90" s="153"/>
      <c r="V90" s="174">
        <v>4</v>
      </c>
      <c r="W90" s="154"/>
      <c r="X90" s="154"/>
      <c r="Y90" s="147"/>
      <c r="Z90" s="155"/>
      <c r="AA90" s="156"/>
      <c r="AB90" s="157"/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  <c r="AN90" s="148"/>
      <c r="AO90" s="149"/>
      <c r="AP90" s="16"/>
    </row>
    <row r="91" spans="1:42" s="1" customFormat="1">
      <c r="A91" s="146">
        <f t="shared" si="3"/>
        <v>85</v>
      </c>
      <c r="B91" s="262" t="str">
        <f t="shared" si="2"/>
        <v>印刷区分CD</v>
      </c>
      <c r="C91" s="224" t="s">
        <v>1220</v>
      </c>
      <c r="D91" s="161"/>
      <c r="E91" s="161"/>
      <c r="F91" s="161"/>
      <c r="G91" s="161"/>
      <c r="H91" s="161"/>
      <c r="I91" s="161"/>
      <c r="J91" s="162"/>
      <c r="K91" s="159" t="s">
        <v>1221</v>
      </c>
      <c r="L91" s="161"/>
      <c r="M91" s="161"/>
      <c r="N91" s="161"/>
      <c r="O91" s="161"/>
      <c r="P91" s="161"/>
      <c r="Q91" s="161"/>
      <c r="R91" s="150" t="s">
        <v>1161</v>
      </c>
      <c r="S91" s="151"/>
      <c r="T91" s="152"/>
      <c r="U91" s="153"/>
      <c r="V91" s="174">
        <v>4</v>
      </c>
      <c r="W91" s="163"/>
      <c r="X91" s="163"/>
      <c r="Y91" s="159"/>
      <c r="Z91" s="164"/>
      <c r="AA91" s="165"/>
      <c r="AB91" s="166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7"/>
      <c r="AN91" s="167"/>
      <c r="AO91" s="168"/>
      <c r="AP91" s="16"/>
    </row>
    <row r="92" spans="1:42" s="1" customFormat="1">
      <c r="A92" s="146">
        <f t="shared" si="3"/>
        <v>86</v>
      </c>
      <c r="B92" s="262" t="str">
        <f t="shared" si="2"/>
        <v>印刷日時</v>
      </c>
      <c r="C92" s="215" t="s">
        <v>2632</v>
      </c>
      <c r="D92" s="148"/>
      <c r="E92" s="148"/>
      <c r="F92" s="148"/>
      <c r="G92" s="148"/>
      <c r="H92" s="148"/>
      <c r="I92" s="148"/>
      <c r="J92" s="149"/>
      <c r="K92" s="147" t="s">
        <v>1135</v>
      </c>
      <c r="L92" s="148"/>
      <c r="M92" s="148"/>
      <c r="N92" s="148"/>
      <c r="O92" s="148"/>
      <c r="P92" s="148"/>
      <c r="Q92" s="148"/>
      <c r="R92" s="150" t="s">
        <v>1136</v>
      </c>
      <c r="S92" s="151"/>
      <c r="T92" s="152"/>
      <c r="U92" s="153"/>
      <c r="V92" s="174" t="s">
        <v>1140</v>
      </c>
      <c r="W92" s="154"/>
      <c r="X92" s="154"/>
      <c r="Y92" s="147"/>
      <c r="Z92" s="155"/>
      <c r="AA92" s="156"/>
      <c r="AB92" s="157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9"/>
      <c r="AP92" s="16"/>
    </row>
    <row r="93" spans="1:42" s="1" customFormat="1">
      <c r="A93" s="146">
        <f t="shared" si="3"/>
        <v>87</v>
      </c>
      <c r="B93" s="262" t="str">
        <f t="shared" si="2"/>
        <v>印刷部数見本用</v>
      </c>
      <c r="C93" s="215" t="s">
        <v>2467</v>
      </c>
      <c r="D93" s="148"/>
      <c r="E93" s="148"/>
      <c r="F93" s="231" t="s">
        <v>2616</v>
      </c>
      <c r="G93" s="148"/>
      <c r="H93" s="148"/>
      <c r="I93" s="148"/>
      <c r="J93" s="149"/>
      <c r="K93" s="147" t="s">
        <v>1159</v>
      </c>
      <c r="L93" s="148"/>
      <c r="M93" s="148"/>
      <c r="N93" s="148"/>
      <c r="O93" s="148"/>
      <c r="P93" s="148"/>
      <c r="Q93" s="148"/>
      <c r="R93" s="150" t="s">
        <v>1160</v>
      </c>
      <c r="S93" s="151"/>
      <c r="T93" s="152"/>
      <c r="U93" s="153"/>
      <c r="V93" s="174">
        <v>9</v>
      </c>
      <c r="W93" s="154"/>
      <c r="X93" s="154"/>
      <c r="Y93" s="147"/>
      <c r="Z93" s="155"/>
      <c r="AA93" s="156"/>
      <c r="AB93" s="157"/>
      <c r="AC93" s="148"/>
      <c r="AD93" s="148"/>
      <c r="AE93" s="148"/>
      <c r="AF93" s="148"/>
      <c r="AG93" s="148"/>
      <c r="AH93" s="148"/>
      <c r="AI93" s="148"/>
      <c r="AJ93" s="148"/>
      <c r="AK93" s="148"/>
      <c r="AL93" s="148"/>
      <c r="AM93" s="148"/>
      <c r="AN93" s="148"/>
      <c r="AO93" s="149"/>
      <c r="AP93" s="16"/>
    </row>
    <row r="94" spans="1:42" s="1" customFormat="1">
      <c r="A94" s="146">
        <f t="shared" si="3"/>
        <v>88</v>
      </c>
      <c r="B94" s="262" t="str">
        <f t="shared" si="2"/>
        <v>印刷部数合計部数</v>
      </c>
      <c r="C94" s="215" t="s">
        <v>2467</v>
      </c>
      <c r="D94" s="148"/>
      <c r="E94" s="148"/>
      <c r="F94" s="231" t="s">
        <v>2478</v>
      </c>
      <c r="G94" s="148"/>
      <c r="H94" s="148"/>
      <c r="I94" s="148"/>
      <c r="J94" s="149"/>
      <c r="K94" s="147" t="s">
        <v>1143</v>
      </c>
      <c r="L94" s="148"/>
      <c r="M94" s="148"/>
      <c r="N94" s="148"/>
      <c r="O94" s="148"/>
      <c r="P94" s="148"/>
      <c r="Q94" s="148"/>
      <c r="R94" s="150" t="s">
        <v>1144</v>
      </c>
      <c r="S94" s="151"/>
      <c r="T94" s="152"/>
      <c r="U94" s="153"/>
      <c r="V94" s="174">
        <v>9</v>
      </c>
      <c r="W94" s="154"/>
      <c r="X94" s="154"/>
      <c r="Y94" s="147"/>
      <c r="Z94" s="155"/>
      <c r="AA94" s="156"/>
      <c r="AB94" s="157"/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  <c r="AN94" s="148"/>
      <c r="AO94" s="149"/>
      <c r="AP94" s="16"/>
    </row>
    <row r="95" spans="1:42" s="1" customFormat="1">
      <c r="A95" s="146">
        <f t="shared" si="3"/>
        <v>89</v>
      </c>
      <c r="B95" s="262" t="str">
        <f t="shared" si="2"/>
        <v>印刷部数指定予備%</v>
      </c>
      <c r="C95" s="215" t="s">
        <v>2467</v>
      </c>
      <c r="D95" s="148"/>
      <c r="E95" s="148"/>
      <c r="F95" s="231" t="s">
        <v>1145</v>
      </c>
      <c r="G95" s="148"/>
      <c r="H95" s="148"/>
      <c r="I95" s="148"/>
      <c r="J95" s="149"/>
      <c r="K95" s="147" t="s">
        <v>1146</v>
      </c>
      <c r="L95" s="148"/>
      <c r="M95" s="148"/>
      <c r="N95" s="148"/>
      <c r="O95" s="148"/>
      <c r="P95" s="148"/>
      <c r="Q95" s="148"/>
      <c r="R95" s="150" t="s">
        <v>1147</v>
      </c>
      <c r="S95" s="151"/>
      <c r="T95" s="152"/>
      <c r="U95" s="153"/>
      <c r="V95" s="174" t="s">
        <v>1148</v>
      </c>
      <c r="W95" s="154"/>
      <c r="X95" s="154"/>
      <c r="Y95" s="147"/>
      <c r="Z95" s="155"/>
      <c r="AA95" s="156"/>
      <c r="AB95" s="157"/>
      <c r="AC95" s="148"/>
      <c r="AD95" s="148"/>
      <c r="AE95" s="148"/>
      <c r="AF95" s="148"/>
      <c r="AG95" s="148"/>
      <c r="AH95" s="148"/>
      <c r="AI95" s="148"/>
      <c r="AJ95" s="148"/>
      <c r="AK95" s="148"/>
      <c r="AL95" s="148"/>
      <c r="AM95" s="148"/>
      <c r="AN95" s="148"/>
      <c r="AO95" s="149"/>
      <c r="AP95" s="16"/>
    </row>
    <row r="96" spans="1:42" s="1" customFormat="1">
      <c r="A96" s="146">
        <f t="shared" si="3"/>
        <v>90</v>
      </c>
      <c r="B96" s="262" t="str">
        <f t="shared" si="2"/>
        <v>印刷部数指定予備数</v>
      </c>
      <c r="C96" s="215" t="s">
        <v>2467</v>
      </c>
      <c r="D96" s="148"/>
      <c r="E96" s="148"/>
      <c r="F96" s="231" t="s">
        <v>2617</v>
      </c>
      <c r="G96" s="148"/>
      <c r="H96" s="148"/>
      <c r="I96" s="148"/>
      <c r="J96" s="149"/>
      <c r="K96" s="147" t="s">
        <v>1149</v>
      </c>
      <c r="L96" s="148"/>
      <c r="M96" s="148"/>
      <c r="N96" s="148"/>
      <c r="O96" s="148"/>
      <c r="P96" s="148"/>
      <c r="Q96" s="148"/>
      <c r="R96" s="150" t="s">
        <v>1147</v>
      </c>
      <c r="S96" s="151"/>
      <c r="T96" s="152"/>
      <c r="U96" s="153"/>
      <c r="V96" s="174">
        <v>9</v>
      </c>
      <c r="W96" s="154"/>
      <c r="X96" s="154"/>
      <c r="Y96" s="147"/>
      <c r="Z96" s="155"/>
      <c r="AA96" s="156"/>
      <c r="AB96" s="157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9"/>
      <c r="AP96" s="16"/>
    </row>
    <row r="97" spans="1:42" s="1" customFormat="1">
      <c r="A97" s="146">
        <f t="shared" si="3"/>
        <v>91</v>
      </c>
      <c r="B97" s="262" t="str">
        <f t="shared" si="2"/>
        <v>印刷部数製本予備%</v>
      </c>
      <c r="C97" s="215" t="s">
        <v>2467</v>
      </c>
      <c r="D97" s="148"/>
      <c r="E97" s="148"/>
      <c r="F97" s="231" t="s">
        <v>1150</v>
      </c>
      <c r="G97" s="148"/>
      <c r="H97" s="148"/>
      <c r="I97" s="148"/>
      <c r="J97" s="149"/>
      <c r="K97" s="147" t="s">
        <v>1151</v>
      </c>
      <c r="L97" s="148"/>
      <c r="M97" s="148"/>
      <c r="N97" s="148"/>
      <c r="O97" s="148"/>
      <c r="P97" s="148"/>
      <c r="Q97" s="148"/>
      <c r="R97" s="150" t="s">
        <v>1152</v>
      </c>
      <c r="S97" s="151"/>
      <c r="T97" s="152"/>
      <c r="U97" s="153"/>
      <c r="V97" s="174" t="s">
        <v>1153</v>
      </c>
      <c r="W97" s="154"/>
      <c r="X97" s="154"/>
      <c r="Y97" s="147"/>
      <c r="Z97" s="155"/>
      <c r="AA97" s="156"/>
      <c r="AB97" s="157"/>
      <c r="AC97" s="148"/>
      <c r="AD97" s="148"/>
      <c r="AE97" s="148"/>
      <c r="AF97" s="148"/>
      <c r="AG97" s="148"/>
      <c r="AH97" s="148"/>
      <c r="AI97" s="148"/>
      <c r="AJ97" s="148"/>
      <c r="AK97" s="148"/>
      <c r="AL97" s="148"/>
      <c r="AM97" s="148"/>
      <c r="AN97" s="148"/>
      <c r="AO97" s="149"/>
      <c r="AP97" s="16"/>
    </row>
    <row r="98" spans="1:42" s="1" customFormat="1">
      <c r="A98" s="146">
        <f t="shared" si="3"/>
        <v>92</v>
      </c>
      <c r="B98" s="262" t="str">
        <f t="shared" si="2"/>
        <v>印刷部数製本予備数</v>
      </c>
      <c r="C98" s="215" t="s">
        <v>2467</v>
      </c>
      <c r="D98" s="148"/>
      <c r="E98" s="148"/>
      <c r="F98" s="231" t="s">
        <v>2473</v>
      </c>
      <c r="G98" s="148"/>
      <c r="H98" s="148"/>
      <c r="I98" s="148"/>
      <c r="J98" s="149"/>
      <c r="K98" s="147" t="s">
        <v>1154</v>
      </c>
      <c r="L98" s="148"/>
      <c r="M98" s="148"/>
      <c r="N98" s="148"/>
      <c r="O98" s="148"/>
      <c r="P98" s="148"/>
      <c r="Q98" s="148"/>
      <c r="R98" s="150" t="s">
        <v>1152</v>
      </c>
      <c r="S98" s="151"/>
      <c r="T98" s="152"/>
      <c r="U98" s="153"/>
      <c r="V98" s="174">
        <v>9</v>
      </c>
      <c r="W98" s="154"/>
      <c r="X98" s="154"/>
      <c r="Y98" s="147"/>
      <c r="Z98" s="155"/>
      <c r="AA98" s="156"/>
      <c r="AB98" s="157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9"/>
      <c r="AP98" s="16"/>
    </row>
    <row r="99" spans="1:42" s="1" customFormat="1">
      <c r="A99" s="146">
        <f t="shared" si="3"/>
        <v>93</v>
      </c>
      <c r="B99" s="262" t="str">
        <f t="shared" si="2"/>
        <v>印刷部数納本数</v>
      </c>
      <c r="C99" s="215" t="s">
        <v>2467</v>
      </c>
      <c r="D99" s="148"/>
      <c r="E99" s="148"/>
      <c r="F99" s="231" t="s">
        <v>2472</v>
      </c>
      <c r="G99" s="148"/>
      <c r="H99" s="148"/>
      <c r="I99" s="148"/>
      <c r="J99" s="149"/>
      <c r="K99" s="147" t="s">
        <v>1141</v>
      </c>
      <c r="L99" s="148"/>
      <c r="M99" s="148"/>
      <c r="N99" s="148"/>
      <c r="O99" s="148"/>
      <c r="P99" s="148"/>
      <c r="Q99" s="148"/>
      <c r="R99" s="150" t="s">
        <v>1142</v>
      </c>
      <c r="S99" s="151"/>
      <c r="T99" s="152"/>
      <c r="U99" s="153"/>
      <c r="V99" s="174">
        <v>9</v>
      </c>
      <c r="W99" s="154"/>
      <c r="X99" s="154"/>
      <c r="Y99" s="147"/>
      <c r="Z99" s="155"/>
      <c r="AA99" s="156"/>
      <c r="AB99" s="157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9"/>
      <c r="AP99" s="16"/>
    </row>
    <row r="100" spans="1:42" s="1" customFormat="1">
      <c r="A100" s="146">
        <f t="shared" si="3"/>
        <v>94</v>
      </c>
      <c r="B100" s="262" t="str">
        <f t="shared" si="2"/>
        <v>印刷部数部数</v>
      </c>
      <c r="C100" s="215" t="s">
        <v>2467</v>
      </c>
      <c r="D100" s="148"/>
      <c r="E100" s="148"/>
      <c r="F100" s="231" t="s">
        <v>2448</v>
      </c>
      <c r="G100" s="148"/>
      <c r="H100" s="148"/>
      <c r="I100" s="148"/>
      <c r="J100" s="149"/>
      <c r="K100" s="147" t="s">
        <v>1155</v>
      </c>
      <c r="L100" s="148"/>
      <c r="M100" s="148"/>
      <c r="N100" s="148"/>
      <c r="O100" s="148"/>
      <c r="P100" s="148"/>
      <c r="Q100" s="148"/>
      <c r="R100" s="150" t="s">
        <v>1156</v>
      </c>
      <c r="S100" s="151"/>
      <c r="T100" s="152"/>
      <c r="U100" s="153"/>
      <c r="V100" s="174">
        <v>9</v>
      </c>
      <c r="W100" s="154"/>
      <c r="X100" s="154"/>
      <c r="Y100" s="147"/>
      <c r="Z100" s="155"/>
      <c r="AA100" s="156"/>
      <c r="AB100" s="157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9"/>
      <c r="AP100" s="16"/>
    </row>
    <row r="101" spans="1:42" s="1" customFormat="1">
      <c r="A101" s="146">
        <f t="shared" si="3"/>
        <v>95</v>
      </c>
      <c r="B101" s="262" t="str">
        <f t="shared" si="2"/>
        <v>印刷部数本社数</v>
      </c>
      <c r="C101" s="215" t="s">
        <v>2467</v>
      </c>
      <c r="D101" s="148"/>
      <c r="E101" s="148"/>
      <c r="F101" s="231" t="s">
        <v>2474</v>
      </c>
      <c r="G101" s="148"/>
      <c r="H101" s="148"/>
      <c r="I101" s="148"/>
      <c r="J101" s="149"/>
      <c r="K101" s="147" t="s">
        <v>1157</v>
      </c>
      <c r="L101" s="148"/>
      <c r="M101" s="148"/>
      <c r="N101" s="148"/>
      <c r="O101" s="148"/>
      <c r="P101" s="148"/>
      <c r="Q101" s="148"/>
      <c r="R101" s="150" t="s">
        <v>1158</v>
      </c>
      <c r="S101" s="151"/>
      <c r="T101" s="152"/>
      <c r="U101" s="153"/>
      <c r="V101" s="174">
        <v>9</v>
      </c>
      <c r="W101" s="154"/>
      <c r="X101" s="154"/>
      <c r="Y101" s="147"/>
      <c r="Z101" s="155"/>
      <c r="AA101" s="156"/>
      <c r="AB101" s="157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9"/>
      <c r="AP101" s="16"/>
    </row>
    <row r="102" spans="1:42" s="1" customFormat="1">
      <c r="A102" s="146">
        <f t="shared" si="3"/>
        <v>96</v>
      </c>
      <c r="B102" s="262" t="str">
        <f t="shared" si="2"/>
        <v>右頁数</v>
      </c>
      <c r="C102" s="215" t="s">
        <v>1411</v>
      </c>
      <c r="D102" s="148"/>
      <c r="E102" s="148"/>
      <c r="F102" s="148"/>
      <c r="G102" s="148"/>
      <c r="H102" s="148"/>
      <c r="I102" s="148"/>
      <c r="J102" s="149"/>
      <c r="K102" s="159" t="s">
        <v>387</v>
      </c>
      <c r="L102" s="148"/>
      <c r="M102" s="148"/>
      <c r="N102" s="148"/>
      <c r="O102" s="148"/>
      <c r="P102" s="148"/>
      <c r="Q102" s="148"/>
      <c r="R102" s="150" t="s">
        <v>1160</v>
      </c>
      <c r="S102" s="151"/>
      <c r="T102" s="152"/>
      <c r="U102" s="153"/>
      <c r="V102" s="174">
        <v>2</v>
      </c>
      <c r="W102" s="173"/>
      <c r="X102" s="173"/>
      <c r="Y102" s="147"/>
      <c r="Z102" s="155"/>
      <c r="AA102" s="156"/>
      <c r="AB102" s="157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9"/>
      <c r="AP102" s="16"/>
    </row>
    <row r="103" spans="1:42" s="1" customFormat="1">
      <c r="A103" s="146">
        <f t="shared" si="3"/>
        <v>97</v>
      </c>
      <c r="B103" s="262" t="str">
        <f t="shared" si="2"/>
        <v>下版完了登録者CD</v>
      </c>
      <c r="C103" s="215" t="s">
        <v>1208</v>
      </c>
      <c r="D103" s="148"/>
      <c r="E103" s="148"/>
      <c r="F103" s="148"/>
      <c r="G103" s="148"/>
      <c r="H103" s="148"/>
      <c r="I103" s="148"/>
      <c r="J103" s="149"/>
      <c r="K103" s="147" t="s">
        <v>1214</v>
      </c>
      <c r="L103" s="148"/>
      <c r="M103" s="148"/>
      <c r="N103" s="148"/>
      <c r="O103" s="148"/>
      <c r="P103" s="148"/>
      <c r="Q103" s="148"/>
      <c r="R103" s="150" t="s">
        <v>1294</v>
      </c>
      <c r="S103" s="151"/>
      <c r="T103" s="152"/>
      <c r="U103" s="153"/>
      <c r="V103" s="174">
        <v>5</v>
      </c>
      <c r="W103" s="154"/>
      <c r="X103" s="154"/>
      <c r="Y103" s="147"/>
      <c r="Z103" s="155"/>
      <c r="AA103" s="156"/>
      <c r="AB103" s="157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9"/>
      <c r="AP103" s="16"/>
    </row>
    <row r="104" spans="1:42" s="1" customFormat="1">
      <c r="A104" s="146">
        <f t="shared" si="3"/>
        <v>98</v>
      </c>
      <c r="B104" s="262" t="str">
        <f t="shared" si="2"/>
        <v>下版完了登録者部門CD</v>
      </c>
      <c r="C104" s="215" t="s">
        <v>1209</v>
      </c>
      <c r="D104" s="148"/>
      <c r="E104" s="148"/>
      <c r="F104" s="148"/>
      <c r="G104" s="148"/>
      <c r="H104" s="148"/>
      <c r="I104" s="148"/>
      <c r="J104" s="149"/>
      <c r="K104" s="147" t="s">
        <v>1215</v>
      </c>
      <c r="L104" s="148"/>
      <c r="M104" s="148"/>
      <c r="N104" s="148"/>
      <c r="O104" s="148"/>
      <c r="P104" s="148"/>
      <c r="Q104" s="148"/>
      <c r="R104" s="150" t="s">
        <v>1281</v>
      </c>
      <c r="S104" s="151"/>
      <c r="T104" s="152"/>
      <c r="U104" s="153"/>
      <c r="V104" s="174">
        <v>2</v>
      </c>
      <c r="W104" s="154"/>
      <c r="X104" s="154"/>
      <c r="Y104" s="147"/>
      <c r="Z104" s="155"/>
      <c r="AA104" s="156"/>
      <c r="AB104" s="157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  <c r="AN104" s="148"/>
      <c r="AO104" s="149"/>
      <c r="AP104" s="16"/>
    </row>
    <row r="105" spans="1:42" s="1" customFormat="1">
      <c r="A105" s="146">
        <f t="shared" si="3"/>
        <v>99</v>
      </c>
      <c r="B105" s="262" t="str">
        <f t="shared" si="2"/>
        <v>下版完了登録日時</v>
      </c>
      <c r="C105" s="215" t="s">
        <v>1210</v>
      </c>
      <c r="D105" s="148"/>
      <c r="E105" s="148"/>
      <c r="F105" s="148"/>
      <c r="G105" s="148"/>
      <c r="H105" s="148"/>
      <c r="I105" s="148"/>
      <c r="J105" s="149"/>
      <c r="K105" s="147" t="s">
        <v>1216</v>
      </c>
      <c r="L105" s="148"/>
      <c r="M105" s="148"/>
      <c r="N105" s="148"/>
      <c r="O105" s="148"/>
      <c r="P105" s="148"/>
      <c r="Q105" s="148"/>
      <c r="R105" s="150" t="s">
        <v>1297</v>
      </c>
      <c r="S105" s="151"/>
      <c r="T105" s="152"/>
      <c r="U105" s="153"/>
      <c r="V105" s="174" t="s">
        <v>1213</v>
      </c>
      <c r="W105" s="154"/>
      <c r="X105" s="154"/>
      <c r="Y105" s="147"/>
      <c r="Z105" s="155"/>
      <c r="AA105" s="156"/>
      <c r="AB105" s="157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  <c r="AN105" s="148"/>
      <c r="AO105" s="149"/>
      <c r="AP105" s="16"/>
    </row>
    <row r="106" spans="1:42" s="1" customFormat="1">
      <c r="A106" s="146">
        <f t="shared" si="3"/>
        <v>100</v>
      </c>
      <c r="B106" s="262" t="str">
        <f t="shared" si="2"/>
        <v>下版日時</v>
      </c>
      <c r="C106" s="215" t="s">
        <v>1467</v>
      </c>
      <c r="D106" s="148"/>
      <c r="E106" s="148"/>
      <c r="F106" s="148"/>
      <c r="G106" s="148"/>
      <c r="H106" s="148"/>
      <c r="I106" s="148"/>
      <c r="J106" s="149"/>
      <c r="K106" s="147" t="s">
        <v>1259</v>
      </c>
      <c r="L106" s="148"/>
      <c r="M106" s="148"/>
      <c r="N106" s="148"/>
      <c r="O106" s="148"/>
      <c r="P106" s="148"/>
      <c r="Q106" s="148"/>
      <c r="R106" s="150" t="s">
        <v>1260</v>
      </c>
      <c r="S106" s="151"/>
      <c r="T106" s="152"/>
      <c r="U106" s="153"/>
      <c r="V106" s="174" t="s">
        <v>1261</v>
      </c>
      <c r="W106" s="154"/>
      <c r="X106" s="154"/>
      <c r="Y106" s="147"/>
      <c r="Z106" s="155"/>
      <c r="AA106" s="156"/>
      <c r="AB106" s="157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  <c r="AN106" s="148"/>
      <c r="AO106" s="149"/>
      <c r="AP106" s="16"/>
    </row>
    <row r="107" spans="1:42" s="1" customFormat="1">
      <c r="A107" s="146">
        <f t="shared" si="3"/>
        <v>101</v>
      </c>
      <c r="B107" s="262" t="str">
        <f t="shared" si="2"/>
        <v>仮ノンブル(至)</v>
      </c>
      <c r="C107" s="48" t="s">
        <v>1231</v>
      </c>
      <c r="D107" s="148"/>
      <c r="E107" s="148"/>
      <c r="F107" s="148"/>
      <c r="G107" s="148"/>
      <c r="H107" s="148"/>
      <c r="I107" s="148"/>
      <c r="J107" s="149"/>
      <c r="K107" s="147" t="s">
        <v>2175</v>
      </c>
      <c r="L107" s="148"/>
      <c r="M107" s="148"/>
      <c r="N107" s="148"/>
      <c r="O107" s="148"/>
      <c r="P107" s="148"/>
      <c r="Q107" s="148"/>
      <c r="R107" s="150" t="s">
        <v>1281</v>
      </c>
      <c r="S107" s="151"/>
      <c r="T107" s="152"/>
      <c r="U107" s="153"/>
      <c r="V107" s="174">
        <v>8</v>
      </c>
      <c r="W107" s="154"/>
      <c r="X107" s="154"/>
      <c r="Y107" s="147"/>
      <c r="Z107" s="155"/>
      <c r="AA107" s="156"/>
      <c r="AB107" s="157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  <c r="AN107" s="148"/>
      <c r="AO107" s="149"/>
      <c r="AP107" s="16"/>
    </row>
    <row r="108" spans="1:42" s="1" customFormat="1">
      <c r="A108" s="146">
        <f t="shared" si="3"/>
        <v>102</v>
      </c>
      <c r="B108" s="262" t="str">
        <f t="shared" si="2"/>
        <v>仮ノンブル(自)</v>
      </c>
      <c r="C108" s="215" t="s">
        <v>1232</v>
      </c>
      <c r="D108" s="148"/>
      <c r="E108" s="148"/>
      <c r="F108" s="148"/>
      <c r="G108" s="148"/>
      <c r="H108" s="148"/>
      <c r="I108" s="148"/>
      <c r="J108" s="149"/>
      <c r="K108" s="147" t="s">
        <v>2176</v>
      </c>
      <c r="L108" s="148"/>
      <c r="M108" s="148"/>
      <c r="N108" s="148"/>
      <c r="O108" s="148"/>
      <c r="P108" s="148"/>
      <c r="Q108" s="148"/>
      <c r="R108" s="150" t="s">
        <v>1281</v>
      </c>
      <c r="S108" s="151"/>
      <c r="T108" s="152"/>
      <c r="U108" s="153"/>
      <c r="V108" s="174">
        <v>8</v>
      </c>
      <c r="W108" s="154"/>
      <c r="X108" s="154"/>
      <c r="Y108" s="147"/>
      <c r="Z108" s="155"/>
      <c r="AA108" s="156"/>
      <c r="AB108" s="157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  <c r="AN108" s="148"/>
      <c r="AO108" s="149"/>
      <c r="AP108" s="16"/>
    </row>
    <row r="109" spans="1:42" s="1" customFormat="1">
      <c r="A109" s="146">
        <f t="shared" si="3"/>
        <v>103</v>
      </c>
      <c r="B109" s="262" t="str">
        <f t="shared" si="2"/>
        <v>加工会社CD1</v>
      </c>
      <c r="C109" s="48" t="s">
        <v>1181</v>
      </c>
      <c r="D109" s="148"/>
      <c r="E109" s="148"/>
      <c r="F109" s="148"/>
      <c r="G109" s="148"/>
      <c r="H109" s="148"/>
      <c r="I109" s="148"/>
      <c r="J109" s="149"/>
      <c r="K109" s="147" t="s">
        <v>1198</v>
      </c>
      <c r="L109" s="148"/>
      <c r="M109" s="148"/>
      <c r="N109" s="148"/>
      <c r="O109" s="148"/>
      <c r="P109" s="148"/>
      <c r="Q109" s="148"/>
      <c r="R109" s="150" t="s">
        <v>1180</v>
      </c>
      <c r="S109" s="151"/>
      <c r="T109" s="152"/>
      <c r="U109" s="153"/>
      <c r="V109" s="174">
        <v>4</v>
      </c>
      <c r="W109" s="154"/>
      <c r="X109" s="154"/>
      <c r="Y109" s="147"/>
      <c r="Z109" s="155"/>
      <c r="AA109" s="156"/>
      <c r="AB109" s="157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9"/>
      <c r="AP109" s="16"/>
    </row>
    <row r="110" spans="1:42" s="1" customFormat="1">
      <c r="A110" s="146">
        <f t="shared" si="3"/>
        <v>104</v>
      </c>
      <c r="B110" s="262" t="str">
        <f t="shared" si="2"/>
        <v>加工会社CD2</v>
      </c>
      <c r="C110" s="215" t="s">
        <v>1199</v>
      </c>
      <c r="D110" s="148"/>
      <c r="E110" s="148"/>
      <c r="F110" s="148"/>
      <c r="G110" s="148"/>
      <c r="H110" s="148"/>
      <c r="I110" s="148"/>
      <c r="J110" s="149"/>
      <c r="K110" s="147" t="s">
        <v>1778</v>
      </c>
      <c r="L110" s="148"/>
      <c r="M110" s="148"/>
      <c r="N110" s="148"/>
      <c r="O110" s="148"/>
      <c r="P110" s="148"/>
      <c r="Q110" s="148"/>
      <c r="R110" s="150" t="s">
        <v>1180</v>
      </c>
      <c r="S110" s="151"/>
      <c r="T110" s="152"/>
      <c r="U110" s="153"/>
      <c r="V110" s="174">
        <v>4</v>
      </c>
      <c r="W110" s="154"/>
      <c r="X110" s="154"/>
      <c r="Y110" s="147"/>
      <c r="Z110" s="155"/>
      <c r="AA110" s="156"/>
      <c r="AB110" s="157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9"/>
      <c r="AP110" s="16"/>
    </row>
    <row r="111" spans="1:42" s="1" customFormat="1">
      <c r="A111" s="146">
        <f t="shared" si="3"/>
        <v>105</v>
      </c>
      <c r="B111" s="262" t="str">
        <f t="shared" si="2"/>
        <v>加工会社CD3</v>
      </c>
      <c r="C111" s="215" t="s">
        <v>1200</v>
      </c>
      <c r="D111" s="148"/>
      <c r="E111" s="148"/>
      <c r="F111" s="148"/>
      <c r="G111" s="148"/>
      <c r="H111" s="148"/>
      <c r="I111" s="148"/>
      <c r="J111" s="149"/>
      <c r="K111" s="147" t="s">
        <v>1779</v>
      </c>
      <c r="L111" s="148"/>
      <c r="M111" s="148"/>
      <c r="N111" s="148"/>
      <c r="O111" s="148"/>
      <c r="P111" s="148"/>
      <c r="Q111" s="148"/>
      <c r="R111" s="150" t="s">
        <v>1180</v>
      </c>
      <c r="S111" s="151"/>
      <c r="T111" s="152"/>
      <c r="U111" s="153"/>
      <c r="V111" s="174">
        <v>4</v>
      </c>
      <c r="W111" s="154"/>
      <c r="X111" s="154"/>
      <c r="Y111" s="147"/>
      <c r="Z111" s="155"/>
      <c r="AA111" s="156"/>
      <c r="AB111" s="157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9"/>
      <c r="AP111" s="16"/>
    </row>
    <row r="112" spans="1:42" s="216" customFormat="1">
      <c r="A112" s="146">
        <f t="shared" si="3"/>
        <v>106</v>
      </c>
      <c r="B112" s="265" t="str">
        <f t="shared" si="2"/>
        <v>加工日1</v>
      </c>
      <c r="C112" s="224" t="s">
        <v>52</v>
      </c>
      <c r="D112" s="161"/>
      <c r="E112" s="161"/>
      <c r="F112" s="161"/>
      <c r="G112" s="161"/>
      <c r="H112" s="161"/>
      <c r="I112" s="161"/>
      <c r="J112" s="162"/>
      <c r="K112" s="159" t="s">
        <v>53</v>
      </c>
      <c r="L112" s="161"/>
      <c r="M112" s="161"/>
      <c r="N112" s="161"/>
      <c r="O112" s="161"/>
      <c r="P112" s="161"/>
      <c r="Q112" s="161"/>
      <c r="R112" s="150" t="s">
        <v>1297</v>
      </c>
      <c r="S112" s="151"/>
      <c r="T112" s="152"/>
      <c r="U112" s="153"/>
      <c r="V112" s="174" t="s">
        <v>1213</v>
      </c>
      <c r="W112" s="163"/>
      <c r="X112" s="163"/>
      <c r="Y112" s="159"/>
      <c r="Z112" s="164"/>
      <c r="AA112" s="165"/>
      <c r="AB112" s="241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1"/>
      <c r="AM112" s="167"/>
      <c r="AN112" s="167"/>
      <c r="AO112" s="168"/>
      <c r="AP112" s="235"/>
    </row>
    <row r="113" spans="1:42" s="216" customFormat="1">
      <c r="A113" s="146">
        <f t="shared" si="3"/>
        <v>107</v>
      </c>
      <c r="B113" s="265" t="str">
        <f t="shared" si="2"/>
        <v>加工日2</v>
      </c>
      <c r="C113" s="224" t="s">
        <v>54</v>
      </c>
      <c r="D113" s="161"/>
      <c r="E113" s="161"/>
      <c r="F113" s="161"/>
      <c r="G113" s="161"/>
      <c r="H113" s="161"/>
      <c r="I113" s="161"/>
      <c r="J113" s="162"/>
      <c r="K113" s="159" t="s">
        <v>56</v>
      </c>
      <c r="L113" s="161"/>
      <c r="M113" s="161"/>
      <c r="N113" s="161"/>
      <c r="O113" s="161"/>
      <c r="P113" s="161"/>
      <c r="Q113" s="161"/>
      <c r="R113" s="150" t="s">
        <v>1297</v>
      </c>
      <c r="S113" s="151"/>
      <c r="T113" s="152"/>
      <c r="U113" s="153"/>
      <c r="V113" s="174" t="s">
        <v>1213</v>
      </c>
      <c r="W113" s="163"/>
      <c r="X113" s="163"/>
      <c r="Y113" s="159"/>
      <c r="Z113" s="164"/>
      <c r="AA113" s="165"/>
      <c r="AB113" s="24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7"/>
      <c r="AN113" s="167"/>
      <c r="AO113" s="168"/>
      <c r="AP113" s="235"/>
    </row>
    <row r="114" spans="1:42" s="216" customFormat="1">
      <c r="A114" s="146">
        <f t="shared" si="3"/>
        <v>108</v>
      </c>
      <c r="B114" s="265" t="str">
        <f t="shared" si="2"/>
        <v>加工日3</v>
      </c>
      <c r="C114" s="224" t="s">
        <v>55</v>
      </c>
      <c r="D114" s="161"/>
      <c r="E114" s="161"/>
      <c r="F114" s="161"/>
      <c r="G114" s="161"/>
      <c r="H114" s="161"/>
      <c r="I114" s="161"/>
      <c r="J114" s="162"/>
      <c r="K114" s="159" t="s">
        <v>57</v>
      </c>
      <c r="L114" s="161"/>
      <c r="M114" s="161"/>
      <c r="N114" s="161"/>
      <c r="O114" s="161"/>
      <c r="P114" s="161"/>
      <c r="Q114" s="161"/>
      <c r="R114" s="150" t="s">
        <v>1297</v>
      </c>
      <c r="S114" s="151"/>
      <c r="T114" s="152"/>
      <c r="U114" s="153"/>
      <c r="V114" s="174" t="s">
        <v>1213</v>
      </c>
      <c r="W114" s="163"/>
      <c r="X114" s="163"/>
      <c r="Y114" s="159"/>
      <c r="Z114" s="164"/>
      <c r="AA114" s="165"/>
      <c r="AB114" s="241"/>
      <c r="AC114" s="161"/>
      <c r="AD114" s="161"/>
      <c r="AE114" s="161"/>
      <c r="AF114" s="161"/>
      <c r="AG114" s="161"/>
      <c r="AH114" s="161"/>
      <c r="AI114" s="161"/>
      <c r="AJ114" s="161"/>
      <c r="AK114" s="161"/>
      <c r="AL114" s="161"/>
      <c r="AM114" s="167"/>
      <c r="AN114" s="167"/>
      <c r="AO114" s="168"/>
      <c r="AP114" s="235"/>
    </row>
    <row r="115" spans="1:42" s="1" customFormat="1">
      <c r="A115" s="146">
        <f t="shared" si="3"/>
        <v>109</v>
      </c>
      <c r="B115" s="262" t="str">
        <f t="shared" si="2"/>
        <v>加工品種別CD</v>
      </c>
      <c r="C115" s="215" t="s">
        <v>1201</v>
      </c>
      <c r="D115" s="148"/>
      <c r="E115" s="148"/>
      <c r="F115" s="148"/>
      <c r="G115" s="148"/>
      <c r="H115" s="148"/>
      <c r="I115" s="148"/>
      <c r="J115" s="149"/>
      <c r="K115" s="147" t="s">
        <v>2004</v>
      </c>
      <c r="L115" s="148"/>
      <c r="M115" s="148"/>
      <c r="N115" s="148"/>
      <c r="O115" s="148"/>
      <c r="P115" s="148"/>
      <c r="Q115" s="148"/>
      <c r="R115" s="150" t="s">
        <v>1180</v>
      </c>
      <c r="S115" s="151"/>
      <c r="T115" s="152"/>
      <c r="U115" s="153"/>
      <c r="V115" s="174">
        <v>4</v>
      </c>
      <c r="W115" s="154"/>
      <c r="X115" s="154"/>
      <c r="Y115" s="159"/>
      <c r="Z115" s="155"/>
      <c r="AA115" s="156"/>
      <c r="AB115" s="157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  <c r="AN115" s="148"/>
      <c r="AO115" s="149"/>
      <c r="AP115" s="16"/>
    </row>
    <row r="116" spans="1:42" s="1" customFormat="1">
      <c r="A116" s="146">
        <f t="shared" si="3"/>
        <v>110</v>
      </c>
      <c r="B116" s="262" t="str">
        <f t="shared" si="2"/>
        <v>加工方法CD1</v>
      </c>
      <c r="C116" s="215" t="s">
        <v>1202</v>
      </c>
      <c r="D116" s="148"/>
      <c r="E116" s="148"/>
      <c r="F116" s="148"/>
      <c r="G116" s="148"/>
      <c r="H116" s="148"/>
      <c r="I116" s="148"/>
      <c r="J116" s="149"/>
      <c r="K116" s="147" t="s">
        <v>1203</v>
      </c>
      <c r="L116" s="148"/>
      <c r="M116" s="148"/>
      <c r="N116" s="148"/>
      <c r="O116" s="148"/>
      <c r="P116" s="148"/>
      <c r="Q116" s="148"/>
      <c r="R116" s="150" t="s">
        <v>1180</v>
      </c>
      <c r="S116" s="151"/>
      <c r="T116" s="152"/>
      <c r="U116" s="153"/>
      <c r="V116" s="174">
        <v>4</v>
      </c>
      <c r="W116" s="154"/>
      <c r="X116" s="154"/>
      <c r="Y116" s="147"/>
      <c r="Z116" s="155"/>
      <c r="AA116" s="156"/>
      <c r="AB116" s="157"/>
      <c r="AC116" s="148"/>
      <c r="AD116" s="148"/>
      <c r="AE116" s="148"/>
      <c r="AF116" s="148"/>
      <c r="AG116" s="148"/>
      <c r="AH116" s="148"/>
      <c r="AI116" s="148"/>
      <c r="AJ116" s="148"/>
      <c r="AK116" s="148"/>
      <c r="AL116" s="148"/>
      <c r="AM116" s="148"/>
      <c r="AN116" s="148"/>
      <c r="AO116" s="149"/>
      <c r="AP116" s="16"/>
    </row>
    <row r="117" spans="1:42" s="1" customFormat="1">
      <c r="A117" s="146">
        <f t="shared" si="3"/>
        <v>111</v>
      </c>
      <c r="B117" s="262" t="str">
        <f t="shared" si="2"/>
        <v>加工方法CD2</v>
      </c>
      <c r="C117" s="215" t="s">
        <v>1204</v>
      </c>
      <c r="D117" s="148"/>
      <c r="E117" s="148"/>
      <c r="F117" s="148"/>
      <c r="G117" s="148"/>
      <c r="H117" s="148"/>
      <c r="I117" s="148"/>
      <c r="J117" s="149"/>
      <c r="K117" s="147" t="s">
        <v>1205</v>
      </c>
      <c r="L117" s="148"/>
      <c r="M117" s="148"/>
      <c r="N117" s="148"/>
      <c r="O117" s="148"/>
      <c r="P117" s="148"/>
      <c r="Q117" s="148"/>
      <c r="R117" s="150" t="s">
        <v>1180</v>
      </c>
      <c r="S117" s="151"/>
      <c r="T117" s="152"/>
      <c r="U117" s="153"/>
      <c r="V117" s="174">
        <v>4</v>
      </c>
      <c r="W117" s="154"/>
      <c r="X117" s="154"/>
      <c r="Y117" s="147"/>
      <c r="Z117" s="155"/>
      <c r="AA117" s="156"/>
      <c r="AB117" s="157"/>
      <c r="AC117" s="148"/>
      <c r="AD117" s="148"/>
      <c r="AE117" s="148"/>
      <c r="AF117" s="148"/>
      <c r="AG117" s="148"/>
      <c r="AH117" s="148"/>
      <c r="AI117" s="148"/>
      <c r="AJ117" s="148"/>
      <c r="AK117" s="148"/>
      <c r="AL117" s="148"/>
      <c r="AM117" s="148"/>
      <c r="AN117" s="148"/>
      <c r="AO117" s="149"/>
      <c r="AP117" s="16"/>
    </row>
    <row r="118" spans="1:42" s="216" customFormat="1">
      <c r="A118" s="146">
        <f t="shared" si="3"/>
        <v>112</v>
      </c>
      <c r="B118" s="262" t="str">
        <f t="shared" si="2"/>
        <v>加工方法CD3</v>
      </c>
      <c r="C118" s="215" t="s">
        <v>1229</v>
      </c>
      <c r="D118" s="148"/>
      <c r="E118" s="148"/>
      <c r="F118" s="148"/>
      <c r="G118" s="148"/>
      <c r="H118" s="148"/>
      <c r="I118" s="148"/>
      <c r="J118" s="149"/>
      <c r="K118" s="147" t="s">
        <v>1230</v>
      </c>
      <c r="L118" s="148"/>
      <c r="M118" s="148"/>
      <c r="N118" s="148"/>
      <c r="O118" s="148"/>
      <c r="P118" s="148"/>
      <c r="Q118" s="148"/>
      <c r="R118" s="150" t="s">
        <v>1180</v>
      </c>
      <c r="S118" s="151"/>
      <c r="T118" s="152"/>
      <c r="U118" s="153"/>
      <c r="V118" s="174">
        <v>4</v>
      </c>
      <c r="W118" s="154"/>
      <c r="X118" s="154"/>
      <c r="Y118" s="147"/>
      <c r="Z118" s="155"/>
      <c r="AA118" s="156"/>
      <c r="AB118" s="157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9"/>
      <c r="AP118" s="235"/>
    </row>
    <row r="119" spans="1:42" s="1" customFormat="1">
      <c r="A119" s="146">
        <f t="shared" si="3"/>
        <v>113</v>
      </c>
      <c r="B119" s="262" t="str">
        <f t="shared" si="2"/>
        <v>加工有無</v>
      </c>
      <c r="C119" s="215" t="s">
        <v>2634</v>
      </c>
      <c r="D119" s="148"/>
      <c r="E119" s="148"/>
      <c r="F119" s="148"/>
      <c r="G119" s="148"/>
      <c r="H119" s="148"/>
      <c r="I119" s="148"/>
      <c r="J119" s="149"/>
      <c r="K119" s="147" t="s">
        <v>1179</v>
      </c>
      <c r="L119" s="148"/>
      <c r="M119" s="148"/>
      <c r="N119" s="148"/>
      <c r="O119" s="148"/>
      <c r="P119" s="148"/>
      <c r="Q119" s="148"/>
      <c r="R119" s="150" t="s">
        <v>1180</v>
      </c>
      <c r="S119" s="151"/>
      <c r="T119" s="152"/>
      <c r="U119" s="153"/>
      <c r="V119" s="174">
        <v>1</v>
      </c>
      <c r="W119" s="154"/>
      <c r="X119" s="154"/>
      <c r="Y119" s="147"/>
      <c r="Z119" s="155"/>
      <c r="AA119" s="156"/>
      <c r="AB119" s="157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9"/>
      <c r="AP119" s="16"/>
    </row>
    <row r="120" spans="1:42" s="1" customFormat="1">
      <c r="A120" s="146">
        <f t="shared" si="3"/>
        <v>114</v>
      </c>
      <c r="B120" s="262" t="str">
        <f t="shared" si="2"/>
        <v>完納日</v>
      </c>
      <c r="C120" s="215" t="s">
        <v>2458</v>
      </c>
      <c r="D120" s="148"/>
      <c r="E120" s="148"/>
      <c r="F120" s="148"/>
      <c r="G120" s="148"/>
      <c r="H120" s="148"/>
      <c r="I120" s="148"/>
      <c r="J120" s="149"/>
      <c r="K120" s="147" t="s">
        <v>1233</v>
      </c>
      <c r="L120" s="148"/>
      <c r="M120" s="148"/>
      <c r="N120" s="148"/>
      <c r="O120" s="148"/>
      <c r="P120" s="148"/>
      <c r="Q120" s="148"/>
      <c r="R120" s="150" t="s">
        <v>1234</v>
      </c>
      <c r="S120" s="151"/>
      <c r="T120" s="152"/>
      <c r="U120" s="153"/>
      <c r="V120" s="174" t="s">
        <v>1235</v>
      </c>
      <c r="W120" s="154"/>
      <c r="X120" s="154"/>
      <c r="Y120" s="147"/>
      <c r="Z120" s="155"/>
      <c r="AA120" s="156"/>
      <c r="AB120" s="157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9"/>
      <c r="AP120" s="16"/>
    </row>
    <row r="121" spans="1:42" s="1" customFormat="1">
      <c r="A121" s="146">
        <f t="shared" si="3"/>
        <v>115</v>
      </c>
      <c r="B121" s="262" t="str">
        <f t="shared" si="2"/>
        <v>規格CD</v>
      </c>
      <c r="C121" s="215" t="s">
        <v>1236</v>
      </c>
      <c r="D121" s="148"/>
      <c r="E121" s="148"/>
      <c r="F121" s="148"/>
      <c r="G121" s="148"/>
      <c r="H121" s="148"/>
      <c r="I121" s="148"/>
      <c r="J121" s="149"/>
      <c r="K121" s="147" t="s">
        <v>1237</v>
      </c>
      <c r="L121" s="148"/>
      <c r="M121" s="148"/>
      <c r="N121" s="148"/>
      <c r="O121" s="148"/>
      <c r="P121" s="148"/>
      <c r="Q121" s="148"/>
      <c r="R121" s="169" t="s">
        <v>1238</v>
      </c>
      <c r="S121" s="151"/>
      <c r="T121" s="152"/>
      <c r="U121" s="153"/>
      <c r="V121" s="174">
        <v>4</v>
      </c>
      <c r="W121" s="154"/>
      <c r="X121" s="154"/>
      <c r="Y121" s="147"/>
      <c r="Z121" s="155"/>
      <c r="AA121" s="156"/>
      <c r="AB121" s="232" t="s">
        <v>1239</v>
      </c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9"/>
      <c r="AP121" s="16"/>
    </row>
    <row r="122" spans="1:42" s="1" customFormat="1">
      <c r="A122" s="146">
        <f t="shared" si="3"/>
        <v>116</v>
      </c>
      <c r="B122" s="262" t="str">
        <f t="shared" si="2"/>
        <v>規格変型区分</v>
      </c>
      <c r="C122" s="48" t="s">
        <v>2341</v>
      </c>
      <c r="D122" s="148"/>
      <c r="E122" s="148"/>
      <c r="F122" s="148"/>
      <c r="G122" s="148"/>
      <c r="H122" s="148"/>
      <c r="I122" s="148"/>
      <c r="J122" s="149"/>
      <c r="K122" s="147" t="s">
        <v>633</v>
      </c>
      <c r="L122" s="148"/>
      <c r="M122" s="148"/>
      <c r="N122" s="148"/>
      <c r="O122" s="148"/>
      <c r="P122" s="148"/>
      <c r="Q122" s="148"/>
      <c r="R122" s="150" t="s">
        <v>1161</v>
      </c>
      <c r="S122" s="151"/>
      <c r="T122" s="152"/>
      <c r="U122" s="153"/>
      <c r="V122" s="174">
        <v>1</v>
      </c>
      <c r="W122" s="154"/>
      <c r="X122" s="154"/>
      <c r="Y122" s="147"/>
      <c r="Z122" s="155"/>
      <c r="AA122" s="156"/>
      <c r="AB122" s="157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9"/>
      <c r="AP122" s="16"/>
    </row>
    <row r="123" spans="1:42" s="1" customFormat="1">
      <c r="A123" s="146">
        <f t="shared" si="3"/>
        <v>117</v>
      </c>
      <c r="B123" s="262" t="str">
        <f t="shared" si="2"/>
        <v>牛掘工場要因備考</v>
      </c>
      <c r="C123" s="215" t="s">
        <v>1052</v>
      </c>
      <c r="D123" s="148"/>
      <c r="E123" s="148"/>
      <c r="F123" s="148"/>
      <c r="G123" s="148"/>
      <c r="H123" s="148"/>
      <c r="I123" s="148"/>
      <c r="J123" s="149"/>
      <c r="K123" s="147" t="s">
        <v>1162</v>
      </c>
      <c r="L123" s="148"/>
      <c r="M123" s="148"/>
      <c r="N123" s="148"/>
      <c r="O123" s="148"/>
      <c r="P123" s="148"/>
      <c r="Q123" s="148"/>
      <c r="R123" s="150" t="s">
        <v>1163</v>
      </c>
      <c r="S123" s="151"/>
      <c r="T123" s="152"/>
      <c r="U123" s="153"/>
      <c r="V123" s="174">
        <v>256</v>
      </c>
      <c r="W123" s="154"/>
      <c r="X123" s="154"/>
      <c r="Y123" s="147"/>
      <c r="Z123" s="155"/>
      <c r="AA123" s="156"/>
      <c r="AB123" s="157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9"/>
      <c r="AP123" s="16"/>
    </row>
    <row r="124" spans="1:42" s="1" customFormat="1">
      <c r="A124" s="146">
        <f t="shared" si="3"/>
        <v>118</v>
      </c>
      <c r="B124" s="262" t="str">
        <f t="shared" si="2"/>
        <v>牛掘工場要因頁</v>
      </c>
      <c r="C124" s="215" t="s">
        <v>1410</v>
      </c>
      <c r="D124" s="148"/>
      <c r="E124" s="148"/>
      <c r="F124" s="148"/>
      <c r="G124" s="148"/>
      <c r="H124" s="148"/>
      <c r="I124" s="148"/>
      <c r="J124" s="149"/>
      <c r="K124" s="147" t="s">
        <v>1164</v>
      </c>
      <c r="L124" s="148"/>
      <c r="M124" s="148"/>
      <c r="N124" s="148"/>
      <c r="O124" s="148"/>
      <c r="P124" s="148"/>
      <c r="Q124" s="148"/>
      <c r="R124" s="150" t="s">
        <v>1163</v>
      </c>
      <c r="S124" s="151"/>
      <c r="T124" s="152"/>
      <c r="U124" s="153"/>
      <c r="V124" s="174">
        <v>48</v>
      </c>
      <c r="W124" s="154"/>
      <c r="X124" s="154"/>
      <c r="Y124" s="147"/>
      <c r="Z124" s="155"/>
      <c r="AA124" s="156"/>
      <c r="AB124" s="157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9"/>
      <c r="AP124" s="16"/>
    </row>
    <row r="125" spans="1:42" s="1" customFormat="1">
      <c r="A125" s="146">
        <f t="shared" si="3"/>
        <v>119</v>
      </c>
      <c r="B125" s="262" t="str">
        <f t="shared" si="2"/>
        <v>罫下ベタCD</v>
      </c>
      <c r="C125" s="215" t="s">
        <v>1242</v>
      </c>
      <c r="D125" s="148"/>
      <c r="E125" s="148"/>
      <c r="F125" s="148"/>
      <c r="G125" s="148"/>
      <c r="H125" s="148"/>
      <c r="I125" s="148"/>
      <c r="J125" s="149"/>
      <c r="K125" s="147" t="s">
        <v>1251</v>
      </c>
      <c r="L125" s="148"/>
      <c r="M125" s="148"/>
      <c r="N125" s="148"/>
      <c r="O125" s="148"/>
      <c r="P125" s="148"/>
      <c r="Q125" s="148"/>
      <c r="R125" s="169" t="s">
        <v>1252</v>
      </c>
      <c r="S125" s="151"/>
      <c r="T125" s="152"/>
      <c r="U125" s="153"/>
      <c r="V125" s="174">
        <v>4</v>
      </c>
      <c r="W125" s="154"/>
      <c r="X125" s="154"/>
      <c r="Y125" s="147"/>
      <c r="Z125" s="155"/>
      <c r="AA125" s="156"/>
      <c r="AB125" s="157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  <c r="AN125" s="148"/>
      <c r="AO125" s="149"/>
      <c r="AP125" s="16"/>
    </row>
    <row r="126" spans="1:42" s="1" customFormat="1">
      <c r="A126" s="146">
        <f t="shared" si="3"/>
        <v>120</v>
      </c>
      <c r="B126" s="262" t="str">
        <f t="shared" si="2"/>
        <v>決定回数</v>
      </c>
      <c r="C126" s="48" t="s">
        <v>1061</v>
      </c>
      <c r="D126" s="148"/>
      <c r="E126" s="148"/>
      <c r="F126" s="148"/>
      <c r="G126" s="148"/>
      <c r="H126" s="148"/>
      <c r="I126" s="148"/>
      <c r="J126" s="149"/>
      <c r="K126" s="147" t="s">
        <v>356</v>
      </c>
      <c r="L126" s="148"/>
      <c r="M126" s="148"/>
      <c r="N126" s="148"/>
      <c r="O126" s="148"/>
      <c r="P126" s="148"/>
      <c r="Q126" s="148"/>
      <c r="R126" s="150" t="s">
        <v>1981</v>
      </c>
      <c r="S126" s="151"/>
      <c r="T126" s="152"/>
      <c r="U126" s="153"/>
      <c r="V126" s="174">
        <v>2</v>
      </c>
      <c r="W126" s="154"/>
      <c r="X126" s="154"/>
      <c r="Y126" s="147"/>
      <c r="Z126" s="155"/>
      <c r="AA126" s="156"/>
      <c r="AB126" s="157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  <c r="AN126" s="148"/>
      <c r="AO126" s="149"/>
      <c r="AP126" s="16"/>
    </row>
    <row r="127" spans="1:42" s="1" customFormat="1">
      <c r="A127" s="146">
        <f t="shared" si="3"/>
        <v>121</v>
      </c>
      <c r="B127" s="262" t="str">
        <f t="shared" si="2"/>
        <v>決定台数</v>
      </c>
      <c r="C127" s="215" t="s">
        <v>1464</v>
      </c>
      <c r="D127" s="148"/>
      <c r="E127" s="148"/>
      <c r="F127" s="148"/>
      <c r="G127" s="148"/>
      <c r="H127" s="148"/>
      <c r="I127" s="148"/>
      <c r="J127" s="149"/>
      <c r="K127" s="147" t="s">
        <v>1253</v>
      </c>
      <c r="L127" s="148"/>
      <c r="M127" s="148"/>
      <c r="N127" s="148"/>
      <c r="O127" s="148"/>
      <c r="P127" s="148"/>
      <c r="Q127" s="148"/>
      <c r="R127" s="150" t="s">
        <v>1254</v>
      </c>
      <c r="S127" s="151"/>
      <c r="T127" s="152"/>
      <c r="U127" s="153"/>
      <c r="V127" s="174">
        <v>2</v>
      </c>
      <c r="W127" s="154"/>
      <c r="X127" s="154"/>
      <c r="Y127" s="147"/>
      <c r="Z127" s="155"/>
      <c r="AA127" s="156"/>
      <c r="AB127" s="157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9"/>
      <c r="AP127" s="16"/>
    </row>
    <row r="128" spans="1:42" s="1" customFormat="1">
      <c r="A128" s="146">
        <f t="shared" si="3"/>
        <v>122</v>
      </c>
      <c r="B128" s="262" t="str">
        <f t="shared" si="2"/>
        <v>決定登録者CD</v>
      </c>
      <c r="C128" s="215" t="s">
        <v>617</v>
      </c>
      <c r="D128" s="148"/>
      <c r="E128" s="148"/>
      <c r="F128" s="148"/>
      <c r="G128" s="148"/>
      <c r="H128" s="148"/>
      <c r="I128" s="148"/>
      <c r="J128" s="149"/>
      <c r="K128" s="147" t="s">
        <v>1829</v>
      </c>
      <c r="L128" s="148"/>
      <c r="M128" s="148"/>
      <c r="N128" s="148"/>
      <c r="O128" s="148"/>
      <c r="P128" s="148"/>
      <c r="Q128" s="148"/>
      <c r="R128" s="150" t="s">
        <v>727</v>
      </c>
      <c r="S128" s="151"/>
      <c r="T128" s="152"/>
      <c r="U128" s="153"/>
      <c r="V128" s="174">
        <v>5</v>
      </c>
      <c r="W128" s="154"/>
      <c r="X128" s="154"/>
      <c r="Y128" s="147"/>
      <c r="Z128" s="155"/>
      <c r="AA128" s="156"/>
      <c r="AB128" s="157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9"/>
      <c r="AP128" s="16"/>
    </row>
    <row r="129" spans="1:42" s="1" customFormat="1">
      <c r="A129" s="146">
        <f t="shared" si="3"/>
        <v>123</v>
      </c>
      <c r="B129" s="262" t="str">
        <f t="shared" si="2"/>
        <v>決定登録者部門CD</v>
      </c>
      <c r="C129" s="215" t="s">
        <v>616</v>
      </c>
      <c r="D129" s="148"/>
      <c r="E129" s="148"/>
      <c r="F129" s="148"/>
      <c r="G129" s="148"/>
      <c r="H129" s="148"/>
      <c r="I129" s="148"/>
      <c r="J129" s="149"/>
      <c r="K129" s="147" t="s">
        <v>1833</v>
      </c>
      <c r="L129" s="148"/>
      <c r="M129" s="148"/>
      <c r="N129" s="148"/>
      <c r="O129" s="148"/>
      <c r="P129" s="148"/>
      <c r="Q129" s="148"/>
      <c r="R129" s="150" t="s">
        <v>1252</v>
      </c>
      <c r="S129" s="151"/>
      <c r="T129" s="152"/>
      <c r="U129" s="153"/>
      <c r="V129" s="174">
        <v>2</v>
      </c>
      <c r="W129" s="154"/>
      <c r="X129" s="154"/>
      <c r="Y129" s="147"/>
      <c r="Z129" s="155"/>
      <c r="AA129" s="156"/>
      <c r="AB129" s="157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9"/>
      <c r="AP129" s="16"/>
    </row>
    <row r="130" spans="1:42" s="1" customFormat="1">
      <c r="A130" s="146">
        <f t="shared" si="3"/>
        <v>124</v>
      </c>
      <c r="B130" s="262" t="str">
        <f t="shared" si="2"/>
        <v>決定登録日時</v>
      </c>
      <c r="C130" s="215" t="s">
        <v>1808</v>
      </c>
      <c r="D130" s="148"/>
      <c r="E130" s="148"/>
      <c r="F130" s="148"/>
      <c r="G130" s="148"/>
      <c r="H130" s="148"/>
      <c r="I130" s="148"/>
      <c r="J130" s="149"/>
      <c r="K130" s="147" t="s">
        <v>1830</v>
      </c>
      <c r="L130" s="148"/>
      <c r="M130" s="148"/>
      <c r="N130" s="148"/>
      <c r="O130" s="148"/>
      <c r="P130" s="148"/>
      <c r="Q130" s="148"/>
      <c r="R130" s="150" t="s">
        <v>1831</v>
      </c>
      <c r="S130" s="151"/>
      <c r="T130" s="152"/>
      <c r="U130" s="153"/>
      <c r="V130" s="174" t="s">
        <v>1832</v>
      </c>
      <c r="W130" s="154"/>
      <c r="X130" s="154"/>
      <c r="Y130" s="147"/>
      <c r="Z130" s="155"/>
      <c r="AA130" s="156"/>
      <c r="AB130" s="157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9"/>
      <c r="AP130" s="16"/>
    </row>
    <row r="131" spans="1:42" s="1" customFormat="1">
      <c r="A131" s="146">
        <f t="shared" si="3"/>
        <v>125</v>
      </c>
      <c r="B131" s="262" t="str">
        <f t="shared" si="2"/>
        <v>決定頁1</v>
      </c>
      <c r="C131" s="48" t="s">
        <v>1255</v>
      </c>
      <c r="D131" s="148"/>
      <c r="E131" s="148"/>
      <c r="F131" s="148"/>
      <c r="G131" s="148"/>
      <c r="H131" s="148"/>
      <c r="I131" s="148"/>
      <c r="J131" s="149"/>
      <c r="K131" s="147" t="s">
        <v>1256</v>
      </c>
      <c r="L131" s="148"/>
      <c r="M131" s="148"/>
      <c r="N131" s="148"/>
      <c r="O131" s="148"/>
      <c r="P131" s="148"/>
      <c r="Q131" s="148"/>
      <c r="R131" s="150" t="s">
        <v>1252</v>
      </c>
      <c r="S131" s="151"/>
      <c r="T131" s="152"/>
      <c r="U131" s="153"/>
      <c r="V131" s="174">
        <v>8</v>
      </c>
      <c r="W131" s="154"/>
      <c r="X131" s="154"/>
      <c r="Y131" s="147"/>
      <c r="Z131" s="155"/>
      <c r="AA131" s="156"/>
      <c r="AB131" s="157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9"/>
      <c r="AP131" s="16"/>
    </row>
    <row r="132" spans="1:42" s="1" customFormat="1">
      <c r="A132" s="146">
        <f t="shared" si="3"/>
        <v>126</v>
      </c>
      <c r="B132" s="262" t="str">
        <f t="shared" si="2"/>
        <v>決定頁2</v>
      </c>
      <c r="C132" s="215" t="s">
        <v>1257</v>
      </c>
      <c r="D132" s="148"/>
      <c r="E132" s="148"/>
      <c r="F132" s="148"/>
      <c r="G132" s="148"/>
      <c r="H132" s="148"/>
      <c r="I132" s="148"/>
      <c r="J132" s="149"/>
      <c r="K132" s="147" t="s">
        <v>1258</v>
      </c>
      <c r="L132" s="148"/>
      <c r="M132" s="148"/>
      <c r="N132" s="148"/>
      <c r="O132" s="148"/>
      <c r="P132" s="148"/>
      <c r="Q132" s="148"/>
      <c r="R132" s="150" t="s">
        <v>1252</v>
      </c>
      <c r="S132" s="151"/>
      <c r="T132" s="152"/>
      <c r="U132" s="153"/>
      <c r="V132" s="174">
        <v>8</v>
      </c>
      <c r="W132" s="154"/>
      <c r="X132" s="154"/>
      <c r="Y132" s="147"/>
      <c r="Z132" s="155"/>
      <c r="AA132" s="156"/>
      <c r="AB132" s="157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9"/>
      <c r="AP132" s="16"/>
    </row>
    <row r="133" spans="1:42" s="1" customFormat="1">
      <c r="A133" s="146">
        <f t="shared" si="3"/>
        <v>127</v>
      </c>
      <c r="B133" s="262" t="str">
        <f t="shared" si="2"/>
        <v>校了区分CD</v>
      </c>
      <c r="C133" s="48" t="s">
        <v>2343</v>
      </c>
      <c r="D133" s="148"/>
      <c r="E133" s="148"/>
      <c r="F133" s="148"/>
      <c r="G133" s="148"/>
      <c r="H133" s="148"/>
      <c r="I133" s="148"/>
      <c r="J133" s="149"/>
      <c r="K133" s="147" t="s">
        <v>2344</v>
      </c>
      <c r="L133" s="148"/>
      <c r="M133" s="148"/>
      <c r="N133" s="148"/>
      <c r="O133" s="148"/>
      <c r="P133" s="148"/>
      <c r="Q133" s="148"/>
      <c r="R133" s="150" t="s">
        <v>1281</v>
      </c>
      <c r="S133" s="151"/>
      <c r="T133" s="152"/>
      <c r="U133" s="153"/>
      <c r="V133" s="174">
        <v>2</v>
      </c>
      <c r="W133" s="154"/>
      <c r="X133" s="154"/>
      <c r="Y133" s="147"/>
      <c r="Z133" s="155"/>
      <c r="AA133" s="156"/>
      <c r="AB133" s="157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9"/>
      <c r="AP133" s="16"/>
    </row>
    <row r="134" spans="1:42" s="1" customFormat="1">
      <c r="A134" s="146">
        <f t="shared" si="3"/>
        <v>128</v>
      </c>
      <c r="B134" s="262" t="str">
        <f t="shared" si="2"/>
        <v>校了担当者CD</v>
      </c>
      <c r="C134" s="224" t="s">
        <v>1279</v>
      </c>
      <c r="D134" s="161"/>
      <c r="E134" s="161"/>
      <c r="F134" s="161"/>
      <c r="G134" s="161"/>
      <c r="H134" s="161"/>
      <c r="I134" s="161"/>
      <c r="J134" s="162"/>
      <c r="K134" s="159" t="s">
        <v>1280</v>
      </c>
      <c r="L134" s="161"/>
      <c r="M134" s="161"/>
      <c r="N134" s="161"/>
      <c r="O134" s="161"/>
      <c r="P134" s="161"/>
      <c r="Q134" s="161"/>
      <c r="R134" s="150" t="s">
        <v>1281</v>
      </c>
      <c r="S134" s="151"/>
      <c r="T134" s="152"/>
      <c r="U134" s="153"/>
      <c r="V134" s="174">
        <v>5</v>
      </c>
      <c r="W134" s="163"/>
      <c r="X134" s="163"/>
      <c r="Y134" s="159"/>
      <c r="Z134" s="164"/>
      <c r="AA134" s="165"/>
      <c r="AB134" s="161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7"/>
      <c r="AN134" s="167"/>
      <c r="AO134" s="168"/>
      <c r="AP134" s="16"/>
    </row>
    <row r="135" spans="1:42" s="216" customFormat="1">
      <c r="A135" s="146">
        <f t="shared" si="3"/>
        <v>129</v>
      </c>
      <c r="B135" s="262" t="str">
        <f t="shared" ref="B135:B198" si="4">CONCATENATE(C135,D135,E135,F135,G135,H135,I135,J135)</f>
        <v>校了担当部門CD</v>
      </c>
      <c r="C135" s="224" t="s">
        <v>1211</v>
      </c>
      <c r="D135" s="161"/>
      <c r="E135" s="161"/>
      <c r="F135" s="161"/>
      <c r="G135" s="161"/>
      <c r="H135" s="161"/>
      <c r="I135" s="161"/>
      <c r="J135" s="162"/>
      <c r="K135" s="159" t="s">
        <v>1282</v>
      </c>
      <c r="L135" s="161"/>
      <c r="M135" s="161"/>
      <c r="N135" s="161"/>
      <c r="O135" s="161"/>
      <c r="P135" s="161"/>
      <c r="Q135" s="161"/>
      <c r="R135" s="150" t="s">
        <v>1281</v>
      </c>
      <c r="S135" s="151"/>
      <c r="T135" s="152"/>
      <c r="U135" s="153"/>
      <c r="V135" s="174">
        <v>2</v>
      </c>
      <c r="W135" s="163"/>
      <c r="X135" s="163"/>
      <c r="Y135" s="159"/>
      <c r="Z135" s="164"/>
      <c r="AA135" s="165"/>
      <c r="AB135" s="2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7"/>
      <c r="AN135" s="167"/>
      <c r="AO135" s="168"/>
      <c r="AP135" s="235"/>
    </row>
    <row r="136" spans="1:42" s="1" customFormat="1">
      <c r="A136" s="146">
        <f t="shared" ref="A136:A199" si="5">ROW()-6</f>
        <v>130</v>
      </c>
      <c r="B136" s="262" t="str">
        <f t="shared" si="4"/>
        <v>校了日</v>
      </c>
      <c r="C136" s="224" t="s">
        <v>168</v>
      </c>
      <c r="D136" s="161"/>
      <c r="E136" s="161"/>
      <c r="F136" s="161"/>
      <c r="G136" s="161"/>
      <c r="H136" s="161"/>
      <c r="I136" s="161"/>
      <c r="J136" s="162"/>
      <c r="K136" s="159" t="s">
        <v>1283</v>
      </c>
      <c r="L136" s="161"/>
      <c r="M136" s="161"/>
      <c r="N136" s="161"/>
      <c r="O136" s="161"/>
      <c r="P136" s="161"/>
      <c r="Q136" s="161"/>
      <c r="R136" s="150" t="s">
        <v>1284</v>
      </c>
      <c r="S136" s="151"/>
      <c r="T136" s="152"/>
      <c r="U136" s="153"/>
      <c r="V136" s="174" t="s">
        <v>1285</v>
      </c>
      <c r="W136" s="163"/>
      <c r="X136" s="163"/>
      <c r="Y136" s="159"/>
      <c r="Z136" s="164"/>
      <c r="AA136" s="165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7"/>
      <c r="AN136" s="167"/>
      <c r="AO136" s="168"/>
      <c r="AP136" s="16"/>
    </row>
    <row r="137" spans="1:42" s="1" customFormat="1">
      <c r="A137" s="146">
        <f t="shared" si="5"/>
        <v>131</v>
      </c>
      <c r="B137" s="262" t="str">
        <f t="shared" si="4"/>
        <v>号数</v>
      </c>
      <c r="C137" s="215" t="s">
        <v>2373</v>
      </c>
      <c r="D137" s="148"/>
      <c r="E137" s="148"/>
      <c r="F137" s="148"/>
      <c r="G137" s="148"/>
      <c r="H137" s="148"/>
      <c r="I137" s="148"/>
      <c r="J137" s="149"/>
      <c r="K137" s="147" t="s">
        <v>1262</v>
      </c>
      <c r="L137" s="148"/>
      <c r="M137" s="148"/>
      <c r="N137" s="148"/>
      <c r="O137" s="148"/>
      <c r="P137" s="148"/>
      <c r="Q137" s="148"/>
      <c r="R137" s="150" t="s">
        <v>1248</v>
      </c>
      <c r="S137" s="151"/>
      <c r="T137" s="152"/>
      <c r="U137" s="153"/>
      <c r="V137" s="174">
        <v>8</v>
      </c>
      <c r="W137" s="154"/>
      <c r="X137" s="154"/>
      <c r="Y137" s="147"/>
      <c r="Z137" s="155"/>
      <c r="AA137" s="156"/>
      <c r="AB137" s="157"/>
      <c r="AC137" s="148"/>
      <c r="AD137" s="148"/>
      <c r="AE137" s="148"/>
      <c r="AF137" s="148"/>
      <c r="AG137" s="148"/>
      <c r="AH137" s="148"/>
      <c r="AI137" s="148"/>
      <c r="AJ137" s="148"/>
      <c r="AK137" s="148"/>
      <c r="AL137" s="148"/>
      <c r="AM137" s="148"/>
      <c r="AN137" s="148"/>
      <c r="AO137" s="149"/>
      <c r="AP137" s="16"/>
    </row>
    <row r="138" spans="1:42" s="1" customFormat="1">
      <c r="A138" s="146">
        <f t="shared" si="5"/>
        <v>132</v>
      </c>
      <c r="B138" s="262" t="str">
        <f t="shared" si="4"/>
        <v>号数(全角)</v>
      </c>
      <c r="C138" s="215" t="s">
        <v>1263</v>
      </c>
      <c r="D138" s="148"/>
      <c r="E138" s="148"/>
      <c r="F138" s="148"/>
      <c r="G138" s="148"/>
      <c r="H138" s="148"/>
      <c r="I138" s="148"/>
      <c r="J138" s="149"/>
      <c r="K138" s="147" t="s">
        <v>1264</v>
      </c>
      <c r="L138" s="148"/>
      <c r="M138" s="148"/>
      <c r="N138" s="148"/>
      <c r="O138" s="148"/>
      <c r="P138" s="148"/>
      <c r="Q138" s="148"/>
      <c r="R138" s="169" t="s">
        <v>1265</v>
      </c>
      <c r="S138" s="151"/>
      <c r="T138" s="152"/>
      <c r="U138" s="153"/>
      <c r="V138" s="174">
        <v>64</v>
      </c>
      <c r="W138" s="154"/>
      <c r="X138" s="154"/>
      <c r="Y138" s="147"/>
      <c r="Z138" s="155"/>
      <c r="AA138" s="156"/>
      <c r="AB138" s="232" t="s">
        <v>186</v>
      </c>
      <c r="AC138" s="148"/>
      <c r="AD138" s="148"/>
      <c r="AE138" s="148"/>
      <c r="AF138" s="148"/>
      <c r="AG138" s="148"/>
      <c r="AH138" s="148"/>
      <c r="AI138" s="148"/>
      <c r="AJ138" s="148"/>
      <c r="AK138" s="148"/>
      <c r="AL138" s="148"/>
      <c r="AM138" s="148"/>
      <c r="AN138" s="148"/>
      <c r="AO138" s="149"/>
      <c r="AP138" s="16"/>
    </row>
    <row r="139" spans="1:42" s="1" customFormat="1">
      <c r="A139" s="146">
        <f t="shared" si="5"/>
        <v>133</v>
      </c>
      <c r="B139" s="262" t="str">
        <f t="shared" si="4"/>
        <v>梱包CD</v>
      </c>
      <c r="C139" s="215" t="s">
        <v>1290</v>
      </c>
      <c r="D139" s="148"/>
      <c r="E139" s="148"/>
      <c r="F139" s="148"/>
      <c r="G139" s="148"/>
      <c r="H139" s="148"/>
      <c r="I139" s="148"/>
      <c r="J139" s="149"/>
      <c r="K139" s="147" t="s">
        <v>1291</v>
      </c>
      <c r="L139" s="148"/>
      <c r="M139" s="148"/>
      <c r="N139" s="148"/>
      <c r="O139" s="148"/>
      <c r="P139" s="148"/>
      <c r="Q139" s="148"/>
      <c r="R139" s="169" t="s">
        <v>1281</v>
      </c>
      <c r="S139" s="151"/>
      <c r="T139" s="152"/>
      <c r="U139" s="153"/>
      <c r="V139" s="174">
        <v>4</v>
      </c>
      <c r="W139" s="154"/>
      <c r="X139" s="154"/>
      <c r="Y139" s="147"/>
      <c r="Z139" s="155"/>
      <c r="AA139" s="156"/>
      <c r="AB139" s="95"/>
      <c r="AC139" s="148"/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  <c r="AN139" s="148"/>
      <c r="AO139" s="149"/>
      <c r="AP139" s="16"/>
    </row>
    <row r="140" spans="1:42" s="1" customFormat="1">
      <c r="A140" s="146">
        <f t="shared" si="5"/>
        <v>134</v>
      </c>
      <c r="B140" s="262" t="str">
        <f t="shared" si="4"/>
        <v>左頁数</v>
      </c>
      <c r="C140" s="215" t="s">
        <v>1408</v>
      </c>
      <c r="D140" s="148"/>
      <c r="E140" s="148"/>
      <c r="F140" s="148"/>
      <c r="G140" s="148"/>
      <c r="H140" s="148"/>
      <c r="I140" s="148"/>
      <c r="J140" s="149"/>
      <c r="K140" s="159" t="s">
        <v>377</v>
      </c>
      <c r="L140" s="148"/>
      <c r="M140" s="148"/>
      <c r="N140" s="148"/>
      <c r="O140" s="148"/>
      <c r="P140" s="148"/>
      <c r="Q140" s="148"/>
      <c r="R140" s="150" t="s">
        <v>378</v>
      </c>
      <c r="S140" s="151"/>
      <c r="T140" s="152"/>
      <c r="U140" s="153"/>
      <c r="V140" s="174">
        <v>2</v>
      </c>
      <c r="W140" s="173"/>
      <c r="X140" s="173"/>
      <c r="Y140" s="147"/>
      <c r="Z140" s="155"/>
      <c r="AA140" s="156"/>
      <c r="AB140" s="157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9"/>
      <c r="AP140" s="16"/>
    </row>
    <row r="141" spans="1:42">
      <c r="A141" s="146">
        <f t="shared" si="5"/>
        <v>135</v>
      </c>
      <c r="B141" s="262" t="str">
        <f t="shared" si="4"/>
        <v>再決定登録者CD</v>
      </c>
      <c r="C141" s="48" t="s">
        <v>432</v>
      </c>
      <c r="D141" s="148"/>
      <c r="E141" s="148"/>
      <c r="F141" s="148"/>
      <c r="G141" s="148"/>
      <c r="H141" s="148"/>
      <c r="I141" s="148"/>
      <c r="J141" s="149"/>
      <c r="K141" s="147" t="s">
        <v>434</v>
      </c>
      <c r="L141" s="148"/>
      <c r="M141" s="148"/>
      <c r="N141" s="148"/>
      <c r="O141" s="148"/>
      <c r="P141" s="148"/>
      <c r="Q141" s="148"/>
      <c r="R141" s="150" t="s">
        <v>727</v>
      </c>
      <c r="S141" s="151"/>
      <c r="T141" s="152"/>
      <c r="U141" s="153"/>
      <c r="V141" s="174">
        <v>5</v>
      </c>
      <c r="W141" s="154"/>
      <c r="X141" s="154"/>
      <c r="Y141" s="147"/>
      <c r="Z141" s="155"/>
      <c r="AA141" s="156"/>
      <c r="AB141" s="157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9"/>
    </row>
    <row r="142" spans="1:42">
      <c r="A142" s="146">
        <f t="shared" si="5"/>
        <v>136</v>
      </c>
      <c r="B142" s="262" t="str">
        <f t="shared" si="4"/>
        <v>再決定登録者部門CD</v>
      </c>
      <c r="C142" s="48" t="s">
        <v>433</v>
      </c>
      <c r="D142" s="148"/>
      <c r="E142" s="148"/>
      <c r="F142" s="148"/>
      <c r="G142" s="148"/>
      <c r="H142" s="148"/>
      <c r="I142" s="148"/>
      <c r="J142" s="149"/>
      <c r="K142" s="147" t="s">
        <v>435</v>
      </c>
      <c r="L142" s="148"/>
      <c r="M142" s="148"/>
      <c r="N142" s="148"/>
      <c r="O142" s="148"/>
      <c r="P142" s="148"/>
      <c r="Q142" s="148"/>
      <c r="R142" s="150" t="s">
        <v>1252</v>
      </c>
      <c r="S142" s="151"/>
      <c r="T142" s="152"/>
      <c r="U142" s="153"/>
      <c r="V142" s="174">
        <v>2</v>
      </c>
      <c r="W142" s="154"/>
      <c r="X142" s="154"/>
      <c r="Y142" s="147"/>
      <c r="Z142" s="155"/>
      <c r="AA142" s="156"/>
      <c r="AB142" s="157"/>
      <c r="AC142" s="148"/>
      <c r="AD142" s="148"/>
      <c r="AE142" s="148"/>
      <c r="AF142" s="148"/>
      <c r="AG142" s="148"/>
      <c r="AH142" s="148"/>
      <c r="AI142" s="148"/>
      <c r="AJ142" s="148"/>
      <c r="AK142" s="148"/>
      <c r="AL142" s="148"/>
      <c r="AM142" s="148"/>
      <c r="AN142" s="148"/>
      <c r="AO142" s="149"/>
    </row>
    <row r="143" spans="1:42">
      <c r="A143" s="146">
        <f t="shared" si="5"/>
        <v>137</v>
      </c>
      <c r="B143" s="262" t="str">
        <f t="shared" si="4"/>
        <v>再決定登録日時</v>
      </c>
      <c r="C143" s="48" t="s">
        <v>429</v>
      </c>
      <c r="D143" s="148"/>
      <c r="E143" s="148"/>
      <c r="F143" s="148"/>
      <c r="G143" s="148"/>
      <c r="H143" s="148"/>
      <c r="I143" s="148"/>
      <c r="J143" s="149"/>
      <c r="K143" s="147" t="s">
        <v>436</v>
      </c>
      <c r="L143" s="148"/>
      <c r="M143" s="148"/>
      <c r="N143" s="148"/>
      <c r="O143" s="148"/>
      <c r="P143" s="148"/>
      <c r="Q143" s="148"/>
      <c r="R143" s="150" t="s">
        <v>1831</v>
      </c>
      <c r="S143" s="151"/>
      <c r="T143" s="152"/>
      <c r="U143" s="153"/>
      <c r="V143" s="174" t="s">
        <v>1832</v>
      </c>
      <c r="W143" s="154"/>
      <c r="X143" s="154"/>
      <c r="Y143" s="147"/>
      <c r="Z143" s="155"/>
      <c r="AA143" s="156"/>
      <c r="AB143" s="157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9"/>
    </row>
    <row r="144" spans="1:42" s="1" customFormat="1">
      <c r="A144" s="146">
        <f t="shared" si="5"/>
        <v>138</v>
      </c>
      <c r="B144" s="262" t="str">
        <f t="shared" si="4"/>
        <v>再作業区分</v>
      </c>
      <c r="C144" s="215" t="s">
        <v>135</v>
      </c>
      <c r="D144" s="148"/>
      <c r="E144" s="148"/>
      <c r="F144" s="148"/>
      <c r="G144" s="148"/>
      <c r="H144" s="148"/>
      <c r="I144" s="148"/>
      <c r="J144" s="149"/>
      <c r="K144" s="147" t="s">
        <v>1293</v>
      </c>
      <c r="L144" s="148"/>
      <c r="M144" s="148"/>
      <c r="N144" s="148"/>
      <c r="O144" s="148"/>
      <c r="P144" s="148"/>
      <c r="Q144" s="148"/>
      <c r="R144" s="150" t="s">
        <v>1294</v>
      </c>
      <c r="S144" s="151"/>
      <c r="T144" s="152"/>
      <c r="U144" s="153"/>
      <c r="V144" s="174">
        <v>1</v>
      </c>
      <c r="W144" s="163"/>
      <c r="X144" s="154"/>
      <c r="Y144" s="147"/>
      <c r="Z144" s="155"/>
      <c r="AA144" s="156"/>
      <c r="AB144" s="157" t="s">
        <v>1295</v>
      </c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  <c r="AN144" s="148"/>
      <c r="AO144" s="149"/>
      <c r="AP144" s="16"/>
    </row>
    <row r="145" spans="1:42" s="1" customFormat="1">
      <c r="A145" s="146">
        <f t="shared" si="5"/>
        <v>139</v>
      </c>
      <c r="B145" s="262" t="str">
        <f t="shared" si="4"/>
        <v>再版指示日時</v>
      </c>
      <c r="C145" s="215" t="s">
        <v>1917</v>
      </c>
      <c r="D145" s="148"/>
      <c r="E145" s="148"/>
      <c r="F145" s="148"/>
      <c r="G145" s="148"/>
      <c r="H145" s="148"/>
      <c r="I145" s="148"/>
      <c r="J145" s="149"/>
      <c r="K145" s="172" t="s">
        <v>1323</v>
      </c>
      <c r="L145" s="148"/>
      <c r="M145" s="148"/>
      <c r="N145" s="148"/>
      <c r="O145" s="148"/>
      <c r="P145" s="148"/>
      <c r="Q145" s="148"/>
      <c r="R145" s="150" t="s">
        <v>1297</v>
      </c>
      <c r="S145" s="151"/>
      <c r="T145" s="152"/>
      <c r="U145" s="153"/>
      <c r="V145" s="174" t="s">
        <v>1298</v>
      </c>
      <c r="W145" s="154"/>
      <c r="X145" s="154"/>
      <c r="Y145" s="147"/>
      <c r="Z145" s="155"/>
      <c r="AA145" s="156"/>
      <c r="AB145" s="157"/>
      <c r="AC145" s="148"/>
      <c r="AD145" s="148"/>
      <c r="AE145" s="148"/>
      <c r="AF145" s="148"/>
      <c r="AG145" s="148"/>
      <c r="AH145" s="148"/>
      <c r="AI145" s="148"/>
      <c r="AJ145" s="148"/>
      <c r="AK145" s="148"/>
      <c r="AL145" s="148"/>
      <c r="AM145" s="148"/>
      <c r="AN145" s="148"/>
      <c r="AO145" s="149"/>
      <c r="AP145" s="16"/>
    </row>
    <row r="146" spans="1:42" s="1" customFormat="1">
      <c r="A146" s="146">
        <f t="shared" si="5"/>
        <v>140</v>
      </c>
      <c r="B146" s="262" t="str">
        <f t="shared" si="4"/>
        <v>最終決定登録者CD</v>
      </c>
      <c r="C146" s="215" t="s">
        <v>1835</v>
      </c>
      <c r="D146" s="148"/>
      <c r="E146" s="148"/>
      <c r="F146" s="148"/>
      <c r="G146" s="148"/>
      <c r="H146" s="148"/>
      <c r="I146" s="148"/>
      <c r="J146" s="149"/>
      <c r="K146" s="147" t="s">
        <v>1836</v>
      </c>
      <c r="L146" s="148"/>
      <c r="M146" s="148"/>
      <c r="N146" s="148"/>
      <c r="O146" s="148"/>
      <c r="P146" s="148"/>
      <c r="Q146" s="148"/>
      <c r="R146" s="150" t="s">
        <v>727</v>
      </c>
      <c r="S146" s="151"/>
      <c r="T146" s="152"/>
      <c r="U146" s="153"/>
      <c r="V146" s="174">
        <v>5</v>
      </c>
      <c r="W146" s="154"/>
      <c r="X146" s="154"/>
      <c r="Y146" s="147"/>
      <c r="Z146" s="155"/>
      <c r="AA146" s="156"/>
      <c r="AB146" s="157"/>
      <c r="AC146" s="148"/>
      <c r="AD146" s="148"/>
      <c r="AE146" s="148"/>
      <c r="AF146" s="148"/>
      <c r="AG146" s="148"/>
      <c r="AH146" s="148"/>
      <c r="AI146" s="148"/>
      <c r="AJ146" s="148"/>
      <c r="AK146" s="148"/>
      <c r="AL146" s="148"/>
      <c r="AM146" s="148"/>
      <c r="AN146" s="148"/>
      <c r="AO146" s="149"/>
      <c r="AP146" s="16"/>
    </row>
    <row r="147" spans="1:42" s="1" customFormat="1">
      <c r="A147" s="146">
        <f t="shared" si="5"/>
        <v>141</v>
      </c>
      <c r="B147" s="262" t="str">
        <f t="shared" si="4"/>
        <v>最終決定登録者部門CD</v>
      </c>
      <c r="C147" s="215" t="s">
        <v>1842</v>
      </c>
      <c r="D147" s="148"/>
      <c r="E147" s="148"/>
      <c r="F147" s="148"/>
      <c r="G147" s="148"/>
      <c r="H147" s="148"/>
      <c r="I147" s="148"/>
      <c r="J147" s="149"/>
      <c r="K147" s="147" t="s">
        <v>1843</v>
      </c>
      <c r="L147" s="148"/>
      <c r="M147" s="148"/>
      <c r="N147" s="148"/>
      <c r="O147" s="148"/>
      <c r="P147" s="148"/>
      <c r="Q147" s="148"/>
      <c r="R147" s="150" t="s">
        <v>1252</v>
      </c>
      <c r="S147" s="151"/>
      <c r="T147" s="152"/>
      <c r="U147" s="153"/>
      <c r="V147" s="174">
        <v>2</v>
      </c>
      <c r="W147" s="154"/>
      <c r="X147" s="154"/>
      <c r="Y147" s="147"/>
      <c r="Z147" s="155"/>
      <c r="AA147" s="156"/>
      <c r="AB147" s="157"/>
      <c r="AC147" s="148"/>
      <c r="AD147" s="148"/>
      <c r="AE147" s="148"/>
      <c r="AF147" s="148"/>
      <c r="AG147" s="148"/>
      <c r="AH147" s="148"/>
      <c r="AI147" s="148"/>
      <c r="AJ147" s="148"/>
      <c r="AK147" s="148"/>
      <c r="AL147" s="148"/>
      <c r="AM147" s="148"/>
      <c r="AN147" s="148"/>
      <c r="AO147" s="149"/>
      <c r="AP147" s="16"/>
    </row>
    <row r="148" spans="1:42" s="1" customFormat="1">
      <c r="A148" s="146">
        <f t="shared" si="5"/>
        <v>142</v>
      </c>
      <c r="B148" s="262" t="str">
        <f t="shared" si="4"/>
        <v>最終決定登録日時</v>
      </c>
      <c r="C148" s="215" t="s">
        <v>1809</v>
      </c>
      <c r="D148" s="148"/>
      <c r="E148" s="148"/>
      <c r="F148" s="148"/>
      <c r="G148" s="148"/>
      <c r="H148" s="148"/>
      <c r="I148" s="148"/>
      <c r="J148" s="149"/>
      <c r="K148" s="147" t="s">
        <v>1834</v>
      </c>
      <c r="L148" s="148"/>
      <c r="M148" s="148"/>
      <c r="N148" s="148"/>
      <c r="O148" s="148"/>
      <c r="P148" s="148"/>
      <c r="Q148" s="148"/>
      <c r="R148" s="150" t="s">
        <v>1297</v>
      </c>
      <c r="S148" s="151"/>
      <c r="T148" s="152"/>
      <c r="U148" s="153"/>
      <c r="V148" s="174" t="s">
        <v>1298</v>
      </c>
      <c r="W148" s="154"/>
      <c r="X148" s="154"/>
      <c r="Y148" s="147"/>
      <c r="Z148" s="155"/>
      <c r="AA148" s="156"/>
      <c r="AB148" s="157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48"/>
      <c r="AN148" s="148"/>
      <c r="AO148" s="149"/>
      <c r="AP148" s="16"/>
    </row>
    <row r="149" spans="1:42" s="1" customFormat="1">
      <c r="A149" s="146">
        <f t="shared" si="5"/>
        <v>143</v>
      </c>
      <c r="B149" s="262" t="str">
        <f t="shared" si="4"/>
        <v>最終更新者CD</v>
      </c>
      <c r="C149" s="215" t="s">
        <v>652</v>
      </c>
      <c r="D149" s="148"/>
      <c r="E149" s="148"/>
      <c r="F149" s="148"/>
      <c r="G149" s="148"/>
      <c r="H149" s="148"/>
      <c r="I149" s="148"/>
      <c r="J149" s="149"/>
      <c r="K149" s="147" t="s">
        <v>653</v>
      </c>
      <c r="L149" s="148"/>
      <c r="M149" s="148"/>
      <c r="N149" s="148"/>
      <c r="O149" s="148"/>
      <c r="P149" s="148"/>
      <c r="Q149" s="148"/>
      <c r="R149" s="150" t="s">
        <v>727</v>
      </c>
      <c r="S149" s="151"/>
      <c r="T149" s="152"/>
      <c r="U149" s="153"/>
      <c r="V149" s="174">
        <v>5</v>
      </c>
      <c r="W149" s="154"/>
      <c r="X149" s="154"/>
      <c r="Y149" s="147"/>
      <c r="Z149" s="155"/>
      <c r="AA149" s="156"/>
      <c r="AB149" s="239" t="s">
        <v>516</v>
      </c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48"/>
      <c r="AN149" s="148"/>
      <c r="AO149" s="149"/>
      <c r="AP149" s="16"/>
    </row>
    <row r="150" spans="1:42" s="1" customFormat="1">
      <c r="A150" s="146">
        <f t="shared" si="5"/>
        <v>144</v>
      </c>
      <c r="B150" s="262" t="str">
        <f t="shared" si="4"/>
        <v>最終更新者CD(営業)</v>
      </c>
      <c r="C150" s="215" t="s">
        <v>654</v>
      </c>
      <c r="D150" s="148"/>
      <c r="E150" s="148"/>
      <c r="F150" s="148"/>
      <c r="G150" s="148"/>
      <c r="H150" s="148"/>
      <c r="I150" s="148"/>
      <c r="J150" s="149"/>
      <c r="K150" s="147" t="s">
        <v>655</v>
      </c>
      <c r="L150" s="148"/>
      <c r="M150" s="148"/>
      <c r="N150" s="148"/>
      <c r="O150" s="148"/>
      <c r="P150" s="148"/>
      <c r="Q150" s="148"/>
      <c r="R150" s="150" t="s">
        <v>727</v>
      </c>
      <c r="S150" s="151"/>
      <c r="T150" s="152"/>
      <c r="U150" s="153"/>
      <c r="V150" s="174">
        <v>5</v>
      </c>
      <c r="W150" s="154"/>
      <c r="X150" s="154"/>
      <c r="Y150" s="147"/>
      <c r="Z150" s="155"/>
      <c r="AA150" s="156"/>
      <c r="AB150" s="157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148"/>
      <c r="AN150" s="148"/>
      <c r="AO150" s="149"/>
      <c r="AP150" s="16"/>
    </row>
    <row r="151" spans="1:42" s="1" customFormat="1">
      <c r="A151" s="146">
        <f t="shared" si="5"/>
        <v>145</v>
      </c>
      <c r="B151" s="262" t="str">
        <f t="shared" si="4"/>
        <v>最終更新者CD(生産管理)</v>
      </c>
      <c r="C151" s="215" t="s">
        <v>656</v>
      </c>
      <c r="D151" s="148"/>
      <c r="E151" s="148"/>
      <c r="F151" s="148"/>
      <c r="G151" s="148"/>
      <c r="H151" s="148"/>
      <c r="I151" s="148"/>
      <c r="J151" s="149"/>
      <c r="K151" s="147" t="s">
        <v>657</v>
      </c>
      <c r="L151" s="148"/>
      <c r="M151" s="148"/>
      <c r="N151" s="148"/>
      <c r="O151" s="148"/>
      <c r="P151" s="148"/>
      <c r="Q151" s="148"/>
      <c r="R151" s="150" t="s">
        <v>727</v>
      </c>
      <c r="S151" s="151"/>
      <c r="T151" s="152"/>
      <c r="U151" s="153"/>
      <c r="V151" s="174">
        <v>5</v>
      </c>
      <c r="W151" s="154"/>
      <c r="X151" s="154"/>
      <c r="Y151" s="147"/>
      <c r="Z151" s="155"/>
      <c r="AA151" s="156"/>
      <c r="AB151" s="147"/>
      <c r="AC151" s="148"/>
      <c r="AD151" s="148"/>
      <c r="AE151" s="148"/>
      <c r="AF151" s="148"/>
      <c r="AG151" s="148"/>
      <c r="AH151" s="148"/>
      <c r="AI151" s="148"/>
      <c r="AJ151" s="148"/>
      <c r="AK151" s="148"/>
      <c r="AL151" s="148"/>
      <c r="AM151" s="148"/>
      <c r="AN151" s="148"/>
      <c r="AO151" s="149"/>
      <c r="AP151" s="16"/>
    </row>
    <row r="152" spans="1:42" s="216" customFormat="1">
      <c r="A152" s="146">
        <f t="shared" si="5"/>
        <v>146</v>
      </c>
      <c r="B152" s="262" t="str">
        <f t="shared" si="4"/>
        <v>最終更新者部門CD</v>
      </c>
      <c r="C152" s="215" t="s">
        <v>658</v>
      </c>
      <c r="D152" s="148"/>
      <c r="E152" s="148"/>
      <c r="F152" s="148"/>
      <c r="G152" s="148"/>
      <c r="H152" s="148"/>
      <c r="I152" s="148"/>
      <c r="J152" s="149"/>
      <c r="K152" s="147" t="s">
        <v>659</v>
      </c>
      <c r="L152" s="148"/>
      <c r="M152" s="148"/>
      <c r="N152" s="148"/>
      <c r="O152" s="148"/>
      <c r="P152" s="148"/>
      <c r="Q152" s="148"/>
      <c r="R152" s="150" t="s">
        <v>1252</v>
      </c>
      <c r="S152" s="151"/>
      <c r="T152" s="152"/>
      <c r="U152" s="153"/>
      <c r="V152" s="174">
        <v>2</v>
      </c>
      <c r="W152" s="154"/>
      <c r="X152" s="154"/>
      <c r="Y152" s="147"/>
      <c r="Z152" s="155"/>
      <c r="AA152" s="156"/>
      <c r="AB152" s="239" t="s">
        <v>1797</v>
      </c>
      <c r="AC152" s="148"/>
      <c r="AD152" s="148"/>
      <c r="AE152" s="148"/>
      <c r="AF152" s="148"/>
      <c r="AG152" s="148"/>
      <c r="AH152" s="148"/>
      <c r="AI152" s="148"/>
      <c r="AJ152" s="148"/>
      <c r="AK152" s="148"/>
      <c r="AL152" s="148"/>
      <c r="AM152" s="148"/>
      <c r="AN152" s="148"/>
      <c r="AO152" s="149"/>
      <c r="AP152" s="235"/>
    </row>
    <row r="153" spans="1:42" s="1" customFormat="1">
      <c r="A153" s="146">
        <f t="shared" si="5"/>
        <v>147</v>
      </c>
      <c r="B153" s="262" t="str">
        <f t="shared" si="4"/>
        <v>最終更新日時</v>
      </c>
      <c r="C153" s="215" t="s">
        <v>2400</v>
      </c>
      <c r="D153" s="148"/>
      <c r="E153" s="148"/>
      <c r="F153" s="148"/>
      <c r="G153" s="148"/>
      <c r="H153" s="148"/>
      <c r="I153" s="148"/>
      <c r="J153" s="149"/>
      <c r="K153" s="147" t="s">
        <v>1296</v>
      </c>
      <c r="L153" s="148"/>
      <c r="M153" s="148"/>
      <c r="N153" s="148"/>
      <c r="O153" s="148"/>
      <c r="P153" s="148"/>
      <c r="Q153" s="148"/>
      <c r="R153" s="150" t="s">
        <v>1297</v>
      </c>
      <c r="S153" s="151"/>
      <c r="T153" s="152"/>
      <c r="U153" s="153"/>
      <c r="V153" s="174" t="s">
        <v>486</v>
      </c>
      <c r="W153" s="154"/>
      <c r="X153" s="154"/>
      <c r="Y153" s="147"/>
      <c r="Z153" s="155"/>
      <c r="AA153" s="156"/>
      <c r="AB153" s="239" t="s">
        <v>1791</v>
      </c>
      <c r="AC153" s="148"/>
      <c r="AD153" s="148"/>
      <c r="AE153" s="148"/>
      <c r="AF153" s="148"/>
      <c r="AG153" s="148"/>
      <c r="AH153" s="148"/>
      <c r="AI153" s="148"/>
      <c r="AJ153" s="148"/>
      <c r="AK153" s="148"/>
      <c r="AL153" s="148"/>
      <c r="AM153" s="148"/>
      <c r="AN153" s="148"/>
      <c r="AO153" s="149"/>
      <c r="AP153" s="16"/>
    </row>
    <row r="154" spans="1:42" s="1" customFormat="1">
      <c r="A154" s="146">
        <f t="shared" si="5"/>
        <v>148</v>
      </c>
      <c r="B154" s="262" t="str">
        <f t="shared" si="4"/>
        <v>最終更新日時(営業)</v>
      </c>
      <c r="C154" s="215" t="s">
        <v>1299</v>
      </c>
      <c r="D154" s="148"/>
      <c r="E154" s="148"/>
      <c r="F154" s="148"/>
      <c r="G154" s="148"/>
      <c r="H154" s="148"/>
      <c r="I154" s="148"/>
      <c r="J154" s="149"/>
      <c r="K154" s="147" t="s">
        <v>1300</v>
      </c>
      <c r="L154" s="148"/>
      <c r="M154" s="148"/>
      <c r="N154" s="148"/>
      <c r="O154" s="148"/>
      <c r="P154" s="148"/>
      <c r="Q154" s="148"/>
      <c r="R154" s="150" t="s">
        <v>1297</v>
      </c>
      <c r="S154" s="151"/>
      <c r="T154" s="152"/>
      <c r="U154" s="153"/>
      <c r="V154" s="174" t="s">
        <v>486</v>
      </c>
      <c r="W154" s="154"/>
      <c r="X154" s="154"/>
      <c r="Y154" s="147"/>
      <c r="Z154" s="155"/>
      <c r="AA154" s="156"/>
      <c r="AB154" s="157"/>
      <c r="AC154" s="148"/>
      <c r="AD154" s="148"/>
      <c r="AE154" s="148"/>
      <c r="AF154" s="148"/>
      <c r="AG154" s="148"/>
      <c r="AH154" s="148"/>
      <c r="AI154" s="148"/>
      <c r="AJ154" s="148"/>
      <c r="AK154" s="148"/>
      <c r="AL154" s="148"/>
      <c r="AM154" s="148"/>
      <c r="AN154" s="148"/>
      <c r="AO154" s="149"/>
      <c r="AP154" s="16"/>
    </row>
    <row r="155" spans="1:42" s="1" customFormat="1">
      <c r="A155" s="146">
        <f t="shared" si="5"/>
        <v>149</v>
      </c>
      <c r="B155" s="262" t="str">
        <f t="shared" si="4"/>
        <v>最終更新日時(生産管理)</v>
      </c>
      <c r="C155" s="215" t="s">
        <v>1301</v>
      </c>
      <c r="D155" s="148"/>
      <c r="E155" s="148"/>
      <c r="F155" s="148"/>
      <c r="G155" s="148"/>
      <c r="H155" s="148"/>
      <c r="I155" s="148"/>
      <c r="J155" s="149"/>
      <c r="K155" s="147" t="s">
        <v>1320</v>
      </c>
      <c r="L155" s="148"/>
      <c r="M155" s="148"/>
      <c r="N155" s="148"/>
      <c r="O155" s="148"/>
      <c r="P155" s="148"/>
      <c r="Q155" s="148"/>
      <c r="R155" s="150" t="s">
        <v>1297</v>
      </c>
      <c r="S155" s="151"/>
      <c r="T155" s="152"/>
      <c r="U155" s="153"/>
      <c r="V155" s="174" t="s">
        <v>486</v>
      </c>
      <c r="W155" s="154"/>
      <c r="X155" s="154"/>
      <c r="Y155" s="147"/>
      <c r="Z155" s="155"/>
      <c r="AA155" s="156"/>
      <c r="AB155" s="157"/>
      <c r="AC155" s="148"/>
      <c r="AD155" s="148"/>
      <c r="AE155" s="148"/>
      <c r="AF155" s="148"/>
      <c r="AG155" s="148"/>
      <c r="AH155" s="148"/>
      <c r="AI155" s="148"/>
      <c r="AJ155" s="148"/>
      <c r="AK155" s="148"/>
      <c r="AL155" s="148"/>
      <c r="AM155" s="148"/>
      <c r="AN155" s="148"/>
      <c r="AO155" s="149"/>
      <c r="AP155" s="16"/>
    </row>
    <row r="156" spans="1:42" s="1" customFormat="1">
      <c r="A156" s="146">
        <f t="shared" si="5"/>
        <v>150</v>
      </c>
      <c r="B156" s="262" t="str">
        <f t="shared" si="4"/>
        <v>最大表示件数</v>
      </c>
      <c r="C156" s="48" t="s">
        <v>1422</v>
      </c>
      <c r="D156" s="148"/>
      <c r="E156" s="148"/>
      <c r="F156" s="148"/>
      <c r="G156" s="148"/>
      <c r="H156" s="148"/>
      <c r="I156" s="148"/>
      <c r="J156" s="149"/>
      <c r="K156" s="147" t="s">
        <v>1424</v>
      </c>
      <c r="L156" s="148"/>
      <c r="M156" s="148"/>
      <c r="N156" s="148"/>
      <c r="O156" s="148"/>
      <c r="P156" s="148"/>
      <c r="Q156" s="148"/>
      <c r="R156" s="150" t="s">
        <v>1423</v>
      </c>
      <c r="S156" s="151"/>
      <c r="T156" s="152"/>
      <c r="U156" s="153"/>
      <c r="V156" s="174">
        <v>4</v>
      </c>
      <c r="W156" s="154"/>
      <c r="X156" s="154"/>
      <c r="Y156" s="147"/>
      <c r="Z156" s="155"/>
      <c r="AA156" s="156"/>
      <c r="AB156" s="239" t="s">
        <v>1426</v>
      </c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9"/>
      <c r="AP156" s="16"/>
    </row>
    <row r="157" spans="1:42" s="1" customFormat="1">
      <c r="A157" s="146">
        <f t="shared" si="5"/>
        <v>151</v>
      </c>
      <c r="B157" s="262" t="str">
        <f t="shared" si="4"/>
        <v>作業NG理由</v>
      </c>
      <c r="C157" s="215" t="s">
        <v>1324</v>
      </c>
      <c r="D157" s="148"/>
      <c r="E157" s="148"/>
      <c r="F157" s="148"/>
      <c r="G157" s="148"/>
      <c r="H157" s="148"/>
      <c r="I157" s="148"/>
      <c r="J157" s="149"/>
      <c r="K157" s="147" t="s">
        <v>1325</v>
      </c>
      <c r="L157" s="148"/>
      <c r="M157" s="148"/>
      <c r="N157" s="148"/>
      <c r="O157" s="148"/>
      <c r="P157" s="148"/>
      <c r="Q157" s="148"/>
      <c r="R157" s="150" t="s">
        <v>1294</v>
      </c>
      <c r="S157" s="151"/>
      <c r="T157" s="152"/>
      <c r="U157" s="153"/>
      <c r="V157" s="174">
        <v>200</v>
      </c>
      <c r="W157" s="154"/>
      <c r="X157" s="154"/>
      <c r="Y157" s="147"/>
      <c r="Z157" s="155"/>
      <c r="AA157" s="156"/>
      <c r="AB157" s="157"/>
      <c r="AC157" s="148"/>
      <c r="AD157" s="148"/>
      <c r="AE157" s="148"/>
      <c r="AF157" s="148"/>
      <c r="AG157" s="148"/>
      <c r="AH157" s="148"/>
      <c r="AI157" s="148"/>
      <c r="AJ157" s="148"/>
      <c r="AK157" s="148"/>
      <c r="AL157" s="148"/>
      <c r="AM157" s="148"/>
      <c r="AN157" s="148"/>
      <c r="AO157" s="149"/>
      <c r="AP157" s="16"/>
    </row>
    <row r="158" spans="1:42" s="1" customFormat="1">
      <c r="A158" s="146">
        <f t="shared" si="5"/>
        <v>152</v>
      </c>
      <c r="B158" s="262" t="str">
        <f t="shared" si="4"/>
        <v>作業NG理由担当者CD</v>
      </c>
      <c r="C158" s="215" t="s">
        <v>1326</v>
      </c>
      <c r="D158" s="148"/>
      <c r="E158" s="148"/>
      <c r="F158" s="148"/>
      <c r="G158" s="148"/>
      <c r="H158" s="148"/>
      <c r="I158" s="148"/>
      <c r="J158" s="149"/>
      <c r="K158" s="147" t="s">
        <v>1327</v>
      </c>
      <c r="L158" s="148"/>
      <c r="M158" s="148"/>
      <c r="N158" s="148"/>
      <c r="O158" s="148"/>
      <c r="P158" s="148"/>
      <c r="Q158" s="148"/>
      <c r="R158" s="150" t="s">
        <v>1294</v>
      </c>
      <c r="S158" s="151"/>
      <c r="T158" s="152"/>
      <c r="U158" s="153"/>
      <c r="V158" s="174">
        <v>5</v>
      </c>
      <c r="W158" s="163"/>
      <c r="X158" s="154"/>
      <c r="Y158" s="147"/>
      <c r="Z158" s="155"/>
      <c r="AA158" s="156"/>
      <c r="AB158" s="157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9"/>
      <c r="AP158" s="16"/>
    </row>
    <row r="159" spans="1:42" s="1" customFormat="1">
      <c r="A159" s="146">
        <f t="shared" si="5"/>
        <v>153</v>
      </c>
      <c r="B159" s="262" t="str">
        <f t="shared" si="4"/>
        <v>作業OKNG</v>
      </c>
      <c r="C159" s="215" t="s">
        <v>1328</v>
      </c>
      <c r="D159" s="148"/>
      <c r="E159" s="148"/>
      <c r="F159" s="148"/>
      <c r="G159" s="148"/>
      <c r="H159" s="148"/>
      <c r="I159" s="148"/>
      <c r="J159" s="149"/>
      <c r="K159" s="147" t="s">
        <v>1329</v>
      </c>
      <c r="L159" s="148"/>
      <c r="M159" s="148"/>
      <c r="N159" s="148"/>
      <c r="O159" s="148"/>
      <c r="P159" s="148"/>
      <c r="Q159" s="148"/>
      <c r="R159" s="150" t="s">
        <v>1294</v>
      </c>
      <c r="S159" s="151"/>
      <c r="T159" s="152"/>
      <c r="U159" s="153"/>
      <c r="V159" s="174">
        <v>1</v>
      </c>
      <c r="W159" s="154"/>
      <c r="X159" s="154"/>
      <c r="Y159" s="147"/>
      <c r="Z159" s="155"/>
      <c r="AA159" s="156"/>
      <c r="AB159" s="157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  <c r="AN159" s="148"/>
      <c r="AO159" s="149"/>
      <c r="AP159" s="16"/>
    </row>
    <row r="160" spans="1:42" s="1" customFormat="1">
      <c r="A160" s="146">
        <f t="shared" si="5"/>
        <v>154</v>
      </c>
      <c r="B160" s="262" t="str">
        <f t="shared" si="4"/>
        <v>作業開始時刻</v>
      </c>
      <c r="C160" s="215" t="s">
        <v>136</v>
      </c>
      <c r="D160" s="148"/>
      <c r="E160" s="148"/>
      <c r="F160" s="148"/>
      <c r="G160" s="148"/>
      <c r="H160" s="148"/>
      <c r="I160" s="148"/>
      <c r="J160" s="149"/>
      <c r="K160" s="147" t="s">
        <v>1330</v>
      </c>
      <c r="L160" s="148"/>
      <c r="M160" s="148"/>
      <c r="N160" s="148"/>
      <c r="O160" s="148"/>
      <c r="P160" s="148"/>
      <c r="Q160" s="148"/>
      <c r="R160" s="150" t="s">
        <v>1297</v>
      </c>
      <c r="S160" s="151"/>
      <c r="T160" s="152"/>
      <c r="U160" s="153"/>
      <c r="V160" s="174" t="s">
        <v>1298</v>
      </c>
      <c r="W160" s="163"/>
      <c r="X160" s="154"/>
      <c r="Y160" s="147"/>
      <c r="Z160" s="155"/>
      <c r="AA160" s="156"/>
      <c r="AB160" s="157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9"/>
      <c r="AP160" s="16"/>
    </row>
    <row r="161" spans="1:42" s="1" customFormat="1">
      <c r="A161" s="146">
        <f t="shared" si="5"/>
        <v>155</v>
      </c>
      <c r="B161" s="262" t="str">
        <f t="shared" si="4"/>
        <v>作業終了時刻</v>
      </c>
      <c r="C161" s="215" t="s">
        <v>137</v>
      </c>
      <c r="D161" s="148"/>
      <c r="E161" s="148"/>
      <c r="F161" s="148"/>
      <c r="G161" s="148"/>
      <c r="H161" s="148"/>
      <c r="I161" s="148"/>
      <c r="J161" s="149"/>
      <c r="K161" s="147" t="s">
        <v>1331</v>
      </c>
      <c r="L161" s="148"/>
      <c r="M161" s="148"/>
      <c r="N161" s="148"/>
      <c r="O161" s="148"/>
      <c r="P161" s="148"/>
      <c r="Q161" s="148"/>
      <c r="R161" s="150" t="s">
        <v>1297</v>
      </c>
      <c r="S161" s="151"/>
      <c r="T161" s="152"/>
      <c r="U161" s="153"/>
      <c r="V161" s="174" t="s">
        <v>1298</v>
      </c>
      <c r="W161" s="163"/>
      <c r="X161" s="154"/>
      <c r="Y161" s="147"/>
      <c r="Z161" s="155"/>
      <c r="AA161" s="156"/>
      <c r="AB161" s="157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48"/>
      <c r="AN161" s="148"/>
      <c r="AO161" s="149"/>
      <c r="AP161" s="16"/>
    </row>
    <row r="162" spans="1:42" s="1" customFormat="1">
      <c r="A162" s="146">
        <f t="shared" si="5"/>
        <v>156</v>
      </c>
      <c r="B162" s="262" t="str">
        <f t="shared" si="4"/>
        <v>作業対象区分</v>
      </c>
      <c r="C162" s="48" t="s">
        <v>115</v>
      </c>
      <c r="D162" s="148"/>
      <c r="E162" s="148"/>
      <c r="F162" s="148"/>
      <c r="G162" s="148"/>
      <c r="H162" s="148"/>
      <c r="I162" s="148"/>
      <c r="J162" s="149"/>
      <c r="K162" s="147" t="s">
        <v>116</v>
      </c>
      <c r="L162" s="148"/>
      <c r="M162" s="148"/>
      <c r="N162" s="148"/>
      <c r="O162" s="148"/>
      <c r="P162" s="148"/>
      <c r="Q162" s="148"/>
      <c r="R162" s="150" t="s">
        <v>1294</v>
      </c>
      <c r="S162" s="151"/>
      <c r="T162" s="152"/>
      <c r="U162" s="153"/>
      <c r="V162" s="174">
        <v>2</v>
      </c>
      <c r="W162" s="163"/>
      <c r="X162" s="154"/>
      <c r="Y162" s="147"/>
      <c r="Z162" s="155"/>
      <c r="AA162" s="156"/>
      <c r="AB162" s="256" t="s">
        <v>1561</v>
      </c>
      <c r="AC162" s="256"/>
      <c r="AD162" s="256"/>
      <c r="AE162" s="256"/>
      <c r="AF162" s="256"/>
      <c r="AG162" s="256"/>
      <c r="AH162" s="256"/>
      <c r="AI162" s="256"/>
      <c r="AJ162" s="256"/>
      <c r="AK162" s="256"/>
      <c r="AL162" s="256"/>
      <c r="AM162" s="256"/>
      <c r="AN162" s="256"/>
      <c r="AO162" s="257"/>
      <c r="AP162" s="16"/>
    </row>
    <row r="163" spans="1:42" s="1" customFormat="1">
      <c r="A163" s="146">
        <f t="shared" si="5"/>
        <v>157</v>
      </c>
      <c r="B163" s="262" t="str">
        <f t="shared" si="4"/>
        <v>作業担当CD</v>
      </c>
      <c r="C163" s="215" t="s">
        <v>1332</v>
      </c>
      <c r="D163" s="148"/>
      <c r="E163" s="148"/>
      <c r="F163" s="148"/>
      <c r="G163" s="148"/>
      <c r="H163" s="148"/>
      <c r="I163" s="148"/>
      <c r="J163" s="149"/>
      <c r="K163" s="147" t="s">
        <v>1333</v>
      </c>
      <c r="L163" s="148"/>
      <c r="M163" s="148"/>
      <c r="N163" s="148"/>
      <c r="O163" s="148"/>
      <c r="P163" s="148"/>
      <c r="Q163" s="148"/>
      <c r="R163" s="150" t="s">
        <v>1294</v>
      </c>
      <c r="S163" s="151"/>
      <c r="T163" s="152"/>
      <c r="U163" s="153"/>
      <c r="V163" s="174">
        <v>5</v>
      </c>
      <c r="W163" s="163"/>
      <c r="X163" s="154"/>
      <c r="Y163" s="147"/>
      <c r="Z163" s="155"/>
      <c r="AA163" s="156"/>
      <c r="AB163" s="157"/>
      <c r="AC163" s="148"/>
      <c r="AD163" s="148"/>
      <c r="AE163" s="148"/>
      <c r="AF163" s="148"/>
      <c r="AG163" s="148"/>
      <c r="AH163" s="148"/>
      <c r="AI163" s="148"/>
      <c r="AJ163" s="148"/>
      <c r="AK163" s="148"/>
      <c r="AL163" s="148"/>
      <c r="AM163" s="148"/>
      <c r="AN163" s="148"/>
      <c r="AO163" s="149"/>
      <c r="AP163" s="16"/>
    </row>
    <row r="164" spans="1:42" s="1" customFormat="1">
      <c r="A164" s="146">
        <f t="shared" si="5"/>
        <v>158</v>
      </c>
      <c r="B164" s="262" t="str">
        <f t="shared" si="4"/>
        <v>作業内容CD</v>
      </c>
      <c r="C164" s="215" t="s">
        <v>1334</v>
      </c>
      <c r="D164" s="148"/>
      <c r="E164" s="148"/>
      <c r="F164" s="148"/>
      <c r="G164" s="148"/>
      <c r="H164" s="148"/>
      <c r="I164" s="148"/>
      <c r="J164" s="149"/>
      <c r="K164" s="147" t="s">
        <v>1335</v>
      </c>
      <c r="L164" s="148"/>
      <c r="M164" s="148"/>
      <c r="N164" s="148"/>
      <c r="O164" s="148"/>
      <c r="P164" s="148"/>
      <c r="Q164" s="148"/>
      <c r="R164" s="150" t="s">
        <v>1294</v>
      </c>
      <c r="S164" s="151"/>
      <c r="T164" s="152"/>
      <c r="U164" s="153"/>
      <c r="V164" s="174">
        <v>4</v>
      </c>
      <c r="W164" s="163"/>
      <c r="X164" s="154"/>
      <c r="Y164" s="147"/>
      <c r="Z164" s="155"/>
      <c r="AA164" s="156"/>
      <c r="AB164" s="157"/>
      <c r="AC164" s="148"/>
      <c r="AD164" s="148"/>
      <c r="AE164" s="148"/>
      <c r="AF164" s="148"/>
      <c r="AG164" s="148"/>
      <c r="AH164" s="148"/>
      <c r="AI164" s="148"/>
      <c r="AJ164" s="148"/>
      <c r="AK164" s="148"/>
      <c r="AL164" s="148"/>
      <c r="AM164" s="148"/>
      <c r="AN164" s="148"/>
      <c r="AO164" s="149"/>
      <c r="AP164" s="16"/>
    </row>
    <row r="165" spans="1:42" s="1" customFormat="1">
      <c r="A165" s="146">
        <f t="shared" si="5"/>
        <v>159</v>
      </c>
      <c r="B165" s="262" t="str">
        <f t="shared" si="4"/>
        <v>作業内容名</v>
      </c>
      <c r="C165" s="224" t="s">
        <v>182</v>
      </c>
      <c r="D165" s="161"/>
      <c r="E165" s="161"/>
      <c r="F165" s="161"/>
      <c r="G165" s="161"/>
      <c r="H165" s="161"/>
      <c r="I165" s="161"/>
      <c r="J165" s="162"/>
      <c r="K165" s="159" t="s">
        <v>1433</v>
      </c>
      <c r="L165" s="161"/>
      <c r="M165" s="161"/>
      <c r="N165" s="161"/>
      <c r="O165" s="161"/>
      <c r="P165" s="161"/>
      <c r="Q165" s="161"/>
      <c r="R165" s="150" t="s">
        <v>17</v>
      </c>
      <c r="S165" s="151"/>
      <c r="T165" s="152"/>
      <c r="U165" s="153"/>
      <c r="V165" s="174">
        <v>128</v>
      </c>
      <c r="W165" s="163"/>
      <c r="X165" s="163"/>
      <c r="Y165" s="159"/>
      <c r="Z165" s="164"/>
      <c r="AA165" s="165"/>
      <c r="AB165" s="166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7"/>
      <c r="AN165" s="167"/>
      <c r="AO165" s="168"/>
      <c r="AP165" s="16"/>
    </row>
    <row r="166" spans="1:42" s="1" customFormat="1">
      <c r="A166" s="146">
        <f t="shared" si="5"/>
        <v>160</v>
      </c>
      <c r="B166" s="262" t="str">
        <f t="shared" si="4"/>
        <v>作業内容名略称</v>
      </c>
      <c r="C166" s="45" t="s">
        <v>1427</v>
      </c>
      <c r="D166" s="148"/>
      <c r="E166" s="148"/>
      <c r="F166" s="148"/>
      <c r="G166" s="148"/>
      <c r="H166" s="148"/>
      <c r="I166" s="148"/>
      <c r="J166" s="149"/>
      <c r="K166" s="147" t="s">
        <v>1434</v>
      </c>
      <c r="L166" s="148"/>
      <c r="M166" s="148"/>
      <c r="N166" s="148"/>
      <c r="O166" s="148"/>
      <c r="P166" s="148"/>
      <c r="Q166" s="148"/>
      <c r="R166" s="150" t="s">
        <v>1491</v>
      </c>
      <c r="S166" s="151"/>
      <c r="T166" s="152"/>
      <c r="U166" s="153"/>
      <c r="V166" s="174">
        <v>16</v>
      </c>
      <c r="W166" s="154"/>
      <c r="X166" s="154"/>
      <c r="Y166" s="147"/>
      <c r="Z166" s="155"/>
      <c r="AA166" s="156"/>
      <c r="AB166" s="239"/>
      <c r="AC166" s="148"/>
      <c r="AD166" s="148"/>
      <c r="AE166" s="148"/>
      <c r="AF166" s="148"/>
      <c r="AG166" s="148"/>
      <c r="AH166" s="148"/>
      <c r="AI166" s="148"/>
      <c r="AJ166" s="148"/>
      <c r="AK166" s="148"/>
      <c r="AL166" s="148"/>
      <c r="AM166" s="148"/>
      <c r="AN166" s="148"/>
      <c r="AO166" s="149"/>
      <c r="AP166" s="16"/>
    </row>
    <row r="167" spans="1:42" s="1" customFormat="1">
      <c r="A167" s="146">
        <f t="shared" si="5"/>
        <v>161</v>
      </c>
      <c r="B167" s="262" t="str">
        <f t="shared" si="4"/>
        <v>仕上形状</v>
      </c>
      <c r="C167" s="48" t="s">
        <v>1420</v>
      </c>
      <c r="D167" s="148"/>
      <c r="E167" s="148"/>
      <c r="F167" s="148"/>
      <c r="G167" s="148"/>
      <c r="H167" s="148"/>
      <c r="I167" s="148"/>
      <c r="J167" s="149"/>
      <c r="K167" s="147" t="s">
        <v>1421</v>
      </c>
      <c r="L167" s="148"/>
      <c r="M167" s="148"/>
      <c r="N167" s="148"/>
      <c r="O167" s="148"/>
      <c r="P167" s="148"/>
      <c r="Q167" s="148"/>
      <c r="R167" s="150" t="s">
        <v>1172</v>
      </c>
      <c r="S167" s="151"/>
      <c r="T167" s="152"/>
      <c r="U167" s="153"/>
      <c r="V167" s="174">
        <v>64</v>
      </c>
      <c r="W167" s="154"/>
      <c r="X167" s="154"/>
      <c r="Y167" s="147"/>
      <c r="Z167" s="155"/>
      <c r="AA167" s="156"/>
      <c r="AB167" s="157"/>
      <c r="AC167" s="148"/>
      <c r="AD167" s="148"/>
      <c r="AE167" s="148"/>
      <c r="AF167" s="148"/>
      <c r="AG167" s="148"/>
      <c r="AH167" s="148"/>
      <c r="AI167" s="148"/>
      <c r="AJ167" s="148"/>
      <c r="AK167" s="148"/>
      <c r="AL167" s="148"/>
      <c r="AM167" s="148"/>
      <c r="AN167" s="148"/>
      <c r="AO167" s="149"/>
      <c r="AP167" s="16"/>
    </row>
    <row r="168" spans="1:42" s="1" customFormat="1">
      <c r="A168" s="146">
        <f t="shared" si="5"/>
        <v>162</v>
      </c>
      <c r="B168" s="262" t="str">
        <f t="shared" si="4"/>
        <v>仕上寸法左右</v>
      </c>
      <c r="C168" s="215" t="s">
        <v>2635</v>
      </c>
      <c r="D168" s="148"/>
      <c r="E168" s="148"/>
      <c r="F168" s="231" t="s">
        <v>2471</v>
      </c>
      <c r="G168" s="148"/>
      <c r="H168" s="148"/>
      <c r="I168" s="148"/>
      <c r="J168" s="149"/>
      <c r="K168" s="147" t="s">
        <v>1338</v>
      </c>
      <c r="L168" s="148"/>
      <c r="M168" s="148"/>
      <c r="N168" s="148"/>
      <c r="O168" s="148"/>
      <c r="P168" s="148"/>
      <c r="Q168" s="148"/>
      <c r="R168" s="150" t="s">
        <v>1147</v>
      </c>
      <c r="S168" s="151"/>
      <c r="T168" s="152"/>
      <c r="U168" s="153"/>
      <c r="V168" s="174" t="s">
        <v>1339</v>
      </c>
      <c r="W168" s="154"/>
      <c r="X168" s="154"/>
      <c r="Y168" s="147"/>
      <c r="Z168" s="155"/>
      <c r="AA168" s="156"/>
      <c r="AB168" s="157"/>
      <c r="AC168" s="148"/>
      <c r="AD168" s="148"/>
      <c r="AE168" s="148"/>
      <c r="AF168" s="148"/>
      <c r="AG168" s="148"/>
      <c r="AH168" s="148"/>
      <c r="AI168" s="148"/>
      <c r="AJ168" s="148"/>
      <c r="AK168" s="148"/>
      <c r="AL168" s="148"/>
      <c r="AM168" s="148"/>
      <c r="AN168" s="148"/>
      <c r="AO168" s="149"/>
      <c r="AP168" s="16"/>
    </row>
    <row r="169" spans="1:42" s="1" customFormat="1">
      <c r="A169" s="146">
        <f t="shared" si="5"/>
        <v>163</v>
      </c>
      <c r="B169" s="262" t="str">
        <f t="shared" si="4"/>
        <v>仕上寸法天地</v>
      </c>
      <c r="C169" s="215" t="s">
        <v>2635</v>
      </c>
      <c r="D169" s="148"/>
      <c r="E169" s="148"/>
      <c r="F169" s="231" t="s">
        <v>2470</v>
      </c>
      <c r="G169" s="148"/>
      <c r="H169" s="148"/>
      <c r="I169" s="148"/>
      <c r="J169" s="149"/>
      <c r="K169" s="147" t="s">
        <v>1340</v>
      </c>
      <c r="L169" s="148"/>
      <c r="M169" s="148"/>
      <c r="N169" s="148"/>
      <c r="O169" s="148"/>
      <c r="P169" s="148"/>
      <c r="Q169" s="148"/>
      <c r="R169" s="150" t="s">
        <v>1147</v>
      </c>
      <c r="S169" s="151"/>
      <c r="T169" s="152"/>
      <c r="U169" s="153"/>
      <c r="V169" s="174" t="s">
        <v>1339</v>
      </c>
      <c r="W169" s="154"/>
      <c r="X169" s="154"/>
      <c r="Y169" s="147"/>
      <c r="Z169" s="155"/>
      <c r="AA169" s="156"/>
      <c r="AB169" s="157"/>
      <c r="AC169" s="148"/>
      <c r="AD169" s="148"/>
      <c r="AE169" s="148"/>
      <c r="AF169" s="148"/>
      <c r="AG169" s="148"/>
      <c r="AH169" s="148"/>
      <c r="AI169" s="148"/>
      <c r="AJ169" s="148"/>
      <c r="AK169" s="148"/>
      <c r="AL169" s="148"/>
      <c r="AM169" s="148"/>
      <c r="AN169" s="148"/>
      <c r="AO169" s="149"/>
      <c r="AP169" s="16"/>
    </row>
    <row r="170" spans="1:42" s="1" customFormat="1">
      <c r="A170" s="146">
        <f t="shared" si="5"/>
        <v>164</v>
      </c>
      <c r="B170" s="262" t="str">
        <f t="shared" si="4"/>
        <v>使用特色1</v>
      </c>
      <c r="C170" s="215" t="s">
        <v>1370</v>
      </c>
      <c r="D170" s="148"/>
      <c r="E170" s="148"/>
      <c r="F170" s="148"/>
      <c r="G170" s="148"/>
      <c r="H170" s="148"/>
      <c r="I170" s="148"/>
      <c r="J170" s="149"/>
      <c r="K170" s="147" t="s">
        <v>2464</v>
      </c>
      <c r="L170" s="148"/>
      <c r="M170" s="148"/>
      <c r="N170" s="148"/>
      <c r="O170" s="148"/>
      <c r="P170" s="148"/>
      <c r="Q170" s="148"/>
      <c r="R170" s="150" t="s">
        <v>2628</v>
      </c>
      <c r="S170" s="151"/>
      <c r="T170" s="152"/>
      <c r="U170" s="153"/>
      <c r="V170" s="174">
        <v>30</v>
      </c>
      <c r="W170" s="154"/>
      <c r="X170" s="154"/>
      <c r="Y170" s="147"/>
      <c r="Z170" s="155"/>
      <c r="AA170" s="156"/>
      <c r="AB170" s="157"/>
      <c r="AC170" s="148"/>
      <c r="AD170" s="148"/>
      <c r="AE170" s="148"/>
      <c r="AF170" s="148"/>
      <c r="AG170" s="148"/>
      <c r="AH170" s="148"/>
      <c r="AI170" s="148"/>
      <c r="AJ170" s="148"/>
      <c r="AK170" s="148"/>
      <c r="AL170" s="148"/>
      <c r="AM170" s="148"/>
      <c r="AN170" s="148"/>
      <c r="AO170" s="149"/>
      <c r="AP170" s="16"/>
    </row>
    <row r="171" spans="1:42" s="1" customFormat="1">
      <c r="A171" s="146">
        <f t="shared" si="5"/>
        <v>165</v>
      </c>
      <c r="B171" s="262" t="str">
        <f t="shared" si="4"/>
        <v>使用特色2</v>
      </c>
      <c r="C171" s="215" t="s">
        <v>1371</v>
      </c>
      <c r="D171" s="148"/>
      <c r="E171" s="148"/>
      <c r="F171" s="148"/>
      <c r="G171" s="148"/>
      <c r="H171" s="148"/>
      <c r="I171" s="148"/>
      <c r="J171" s="149"/>
      <c r="K171" s="147" t="s">
        <v>350</v>
      </c>
      <c r="L171" s="148"/>
      <c r="M171" s="148"/>
      <c r="N171" s="148"/>
      <c r="O171" s="148"/>
      <c r="P171" s="148"/>
      <c r="Q171" s="148"/>
      <c r="R171" s="150" t="s">
        <v>2628</v>
      </c>
      <c r="S171" s="151"/>
      <c r="T171" s="152"/>
      <c r="U171" s="153"/>
      <c r="V171" s="174">
        <v>30</v>
      </c>
      <c r="W171" s="154"/>
      <c r="X171" s="154"/>
      <c r="Y171" s="147"/>
      <c r="Z171" s="155"/>
      <c r="AA171" s="156"/>
      <c r="AB171" s="157"/>
      <c r="AC171" s="148"/>
      <c r="AD171" s="148"/>
      <c r="AE171" s="148"/>
      <c r="AF171" s="148"/>
      <c r="AG171" s="148"/>
      <c r="AH171" s="148"/>
      <c r="AI171" s="148"/>
      <c r="AJ171" s="148"/>
      <c r="AK171" s="148"/>
      <c r="AL171" s="148"/>
      <c r="AM171" s="148"/>
      <c r="AN171" s="148"/>
      <c r="AO171" s="149"/>
      <c r="AP171" s="16"/>
    </row>
    <row r="172" spans="1:42" s="1" customFormat="1">
      <c r="A172" s="146">
        <f t="shared" si="5"/>
        <v>166</v>
      </c>
      <c r="B172" s="262" t="str">
        <f t="shared" si="4"/>
        <v>使用特色3</v>
      </c>
      <c r="C172" s="215" t="s">
        <v>1372</v>
      </c>
      <c r="D172" s="148"/>
      <c r="E172" s="148"/>
      <c r="F172" s="148"/>
      <c r="G172" s="148"/>
      <c r="H172" s="148"/>
      <c r="I172" s="148"/>
      <c r="J172" s="149"/>
      <c r="K172" s="147" t="s">
        <v>351</v>
      </c>
      <c r="L172" s="148"/>
      <c r="M172" s="148"/>
      <c r="N172" s="148"/>
      <c r="O172" s="148"/>
      <c r="P172" s="148"/>
      <c r="Q172" s="148"/>
      <c r="R172" s="150" t="s">
        <v>2628</v>
      </c>
      <c r="S172" s="151"/>
      <c r="T172" s="152"/>
      <c r="U172" s="153"/>
      <c r="V172" s="174">
        <v>30</v>
      </c>
      <c r="W172" s="154"/>
      <c r="X172" s="154"/>
      <c r="Y172" s="147"/>
      <c r="Z172" s="155"/>
      <c r="AA172" s="156"/>
      <c r="AB172" s="157"/>
      <c r="AC172" s="148"/>
      <c r="AD172" s="148"/>
      <c r="AE172" s="148"/>
      <c r="AF172" s="148"/>
      <c r="AG172" s="148"/>
      <c r="AH172" s="148"/>
      <c r="AI172" s="148"/>
      <c r="AJ172" s="148"/>
      <c r="AK172" s="148"/>
      <c r="AL172" s="148"/>
      <c r="AM172" s="148"/>
      <c r="AN172" s="148"/>
      <c r="AO172" s="149"/>
      <c r="AP172" s="16"/>
    </row>
    <row r="173" spans="1:42" s="1" customFormat="1">
      <c r="A173" s="146">
        <f t="shared" si="5"/>
        <v>167</v>
      </c>
      <c r="B173" s="262" t="str">
        <f t="shared" si="4"/>
        <v>社員CD</v>
      </c>
      <c r="C173" s="224" t="s">
        <v>1343</v>
      </c>
      <c r="D173" s="161"/>
      <c r="E173" s="161"/>
      <c r="F173" s="161"/>
      <c r="G173" s="161"/>
      <c r="H173" s="161"/>
      <c r="I173" s="161"/>
      <c r="J173" s="162"/>
      <c r="K173" s="159" t="s">
        <v>1344</v>
      </c>
      <c r="L173" s="161"/>
      <c r="M173" s="161"/>
      <c r="N173" s="161"/>
      <c r="O173" s="161"/>
      <c r="P173" s="161"/>
      <c r="Q173" s="161"/>
      <c r="R173" s="150" t="s">
        <v>2628</v>
      </c>
      <c r="S173" s="151"/>
      <c r="T173" s="152"/>
      <c r="U173" s="153"/>
      <c r="V173" s="174">
        <v>5</v>
      </c>
      <c r="W173" s="163"/>
      <c r="X173" s="163"/>
      <c r="Y173" s="159"/>
      <c r="Z173" s="164"/>
      <c r="AA173" s="165"/>
      <c r="AB173" s="161"/>
      <c r="AC173" s="161"/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7"/>
      <c r="AN173" s="167"/>
      <c r="AO173" s="168"/>
      <c r="AP173" s="16"/>
    </row>
    <row r="174" spans="1:42" s="1" customFormat="1">
      <c r="A174" s="146">
        <f t="shared" si="5"/>
        <v>168</v>
      </c>
      <c r="B174" s="262" t="str">
        <f t="shared" si="4"/>
        <v>社員区分CD</v>
      </c>
      <c r="C174" s="215" t="s">
        <v>1345</v>
      </c>
      <c r="D174" s="148"/>
      <c r="E174" s="148"/>
      <c r="F174" s="148"/>
      <c r="G174" s="148"/>
      <c r="H174" s="148"/>
      <c r="I174" s="148"/>
      <c r="J174" s="149"/>
      <c r="K174" s="147" t="s">
        <v>1841</v>
      </c>
      <c r="L174" s="148"/>
      <c r="M174" s="148"/>
      <c r="N174" s="148"/>
      <c r="O174" s="148"/>
      <c r="P174" s="148"/>
      <c r="Q174" s="148"/>
      <c r="R174" s="150" t="s">
        <v>2628</v>
      </c>
      <c r="S174" s="151"/>
      <c r="T174" s="152"/>
      <c r="U174" s="153"/>
      <c r="V174" s="174">
        <v>2</v>
      </c>
      <c r="W174" s="154"/>
      <c r="X174" s="154"/>
      <c r="Y174" s="147"/>
      <c r="Z174" s="155"/>
      <c r="AA174" s="156"/>
      <c r="AB174" s="157"/>
      <c r="AC174" s="148"/>
      <c r="AD174" s="148"/>
      <c r="AE174" s="148"/>
      <c r="AF174" s="148"/>
      <c r="AG174" s="148"/>
      <c r="AH174" s="148"/>
      <c r="AI174" s="148"/>
      <c r="AJ174" s="148"/>
      <c r="AK174" s="148"/>
      <c r="AL174" s="148"/>
      <c r="AM174" s="148"/>
      <c r="AN174" s="148"/>
      <c r="AO174" s="149"/>
      <c r="AP174" s="16"/>
    </row>
    <row r="175" spans="1:42" s="1" customFormat="1">
      <c r="A175" s="146">
        <f t="shared" si="5"/>
        <v>169</v>
      </c>
      <c r="B175" s="262" t="str">
        <f t="shared" si="4"/>
        <v>社員名(カナ)</v>
      </c>
      <c r="C175" s="215" t="s">
        <v>1348</v>
      </c>
      <c r="D175" s="148"/>
      <c r="E175" s="148"/>
      <c r="F175" s="148"/>
      <c r="G175" s="148"/>
      <c r="H175" s="148"/>
      <c r="I175" s="148"/>
      <c r="J175" s="149"/>
      <c r="K175" s="159" t="s">
        <v>1349</v>
      </c>
      <c r="L175" s="148"/>
      <c r="M175" s="148"/>
      <c r="N175" s="148"/>
      <c r="O175" s="148"/>
      <c r="P175" s="148"/>
      <c r="Q175" s="148"/>
      <c r="R175" s="150" t="s">
        <v>2628</v>
      </c>
      <c r="S175" s="151"/>
      <c r="T175" s="152"/>
      <c r="U175" s="153"/>
      <c r="V175" s="174">
        <v>30</v>
      </c>
      <c r="W175" s="173"/>
      <c r="X175" s="173"/>
      <c r="Y175" s="147"/>
      <c r="Z175" s="155"/>
      <c r="AA175" s="156"/>
      <c r="AB175" s="157"/>
      <c r="AC175" s="148"/>
      <c r="AD175" s="148"/>
      <c r="AE175" s="148"/>
      <c r="AF175" s="148"/>
      <c r="AG175" s="148"/>
      <c r="AH175" s="148"/>
      <c r="AI175" s="148"/>
      <c r="AJ175" s="148"/>
      <c r="AK175" s="148"/>
      <c r="AL175" s="148"/>
      <c r="AM175" s="148"/>
      <c r="AN175" s="148"/>
      <c r="AO175" s="149"/>
      <c r="AP175" s="16"/>
    </row>
    <row r="176" spans="1:42" s="1" customFormat="1">
      <c r="A176" s="146">
        <f t="shared" si="5"/>
        <v>170</v>
      </c>
      <c r="B176" s="262" t="str">
        <f t="shared" si="4"/>
        <v>社員名(英名)</v>
      </c>
      <c r="C176" s="215" t="s">
        <v>1346</v>
      </c>
      <c r="D176" s="148"/>
      <c r="E176" s="148"/>
      <c r="F176" s="148"/>
      <c r="G176" s="148"/>
      <c r="H176" s="148"/>
      <c r="I176" s="148"/>
      <c r="J176" s="149"/>
      <c r="K176" s="147" t="s">
        <v>1347</v>
      </c>
      <c r="L176" s="148"/>
      <c r="M176" s="148"/>
      <c r="N176" s="148"/>
      <c r="O176" s="148"/>
      <c r="P176" s="148"/>
      <c r="Q176" s="148"/>
      <c r="R176" s="150" t="s">
        <v>2628</v>
      </c>
      <c r="S176" s="151"/>
      <c r="T176" s="152"/>
      <c r="U176" s="153"/>
      <c r="V176" s="174">
        <v>30</v>
      </c>
      <c r="W176" s="154"/>
      <c r="X176" s="154"/>
      <c r="Y176" s="147"/>
      <c r="Z176" s="155"/>
      <c r="AA176" s="156"/>
      <c r="AB176" s="157"/>
      <c r="AC176" s="148"/>
      <c r="AD176" s="148"/>
      <c r="AE176" s="148"/>
      <c r="AF176" s="148"/>
      <c r="AG176" s="148"/>
      <c r="AH176" s="148"/>
      <c r="AI176" s="148"/>
      <c r="AJ176" s="148"/>
      <c r="AK176" s="148"/>
      <c r="AL176" s="148"/>
      <c r="AM176" s="148"/>
      <c r="AN176" s="148"/>
      <c r="AO176" s="149"/>
      <c r="AP176" s="16"/>
    </row>
    <row r="177" spans="1:42" s="1" customFormat="1">
      <c r="A177" s="146">
        <f t="shared" si="5"/>
        <v>171</v>
      </c>
      <c r="B177" s="262" t="str">
        <f t="shared" si="4"/>
        <v>社員名(漢字)</v>
      </c>
      <c r="C177" s="224" t="s">
        <v>1350</v>
      </c>
      <c r="D177" s="161"/>
      <c r="E177" s="161"/>
      <c r="F177" s="161"/>
      <c r="G177" s="161"/>
      <c r="H177" s="161"/>
      <c r="I177" s="161"/>
      <c r="J177" s="162"/>
      <c r="K177" s="159" t="s">
        <v>1351</v>
      </c>
      <c r="L177" s="161"/>
      <c r="M177" s="161"/>
      <c r="N177" s="161"/>
      <c r="O177" s="161"/>
      <c r="P177" s="161"/>
      <c r="Q177" s="161"/>
      <c r="R177" s="150" t="s">
        <v>2628</v>
      </c>
      <c r="S177" s="151"/>
      <c r="T177" s="152"/>
      <c r="U177" s="153"/>
      <c r="V177" s="174">
        <v>16</v>
      </c>
      <c r="W177" s="163"/>
      <c r="X177" s="163"/>
      <c r="Y177" s="159"/>
      <c r="Z177" s="164"/>
      <c r="AA177" s="165"/>
      <c r="AB177" s="166"/>
      <c r="AC177" s="161"/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7"/>
      <c r="AN177" s="167"/>
      <c r="AO177" s="168"/>
      <c r="AP177" s="16"/>
    </row>
    <row r="178" spans="1:42" s="1" customFormat="1">
      <c r="A178" s="146">
        <f t="shared" si="5"/>
        <v>172</v>
      </c>
      <c r="B178" s="262" t="str">
        <f t="shared" si="4"/>
        <v>社内社外選択CD</v>
      </c>
      <c r="C178" s="215" t="s">
        <v>1352</v>
      </c>
      <c r="D178" s="148"/>
      <c r="E178" s="148"/>
      <c r="F178" s="148"/>
      <c r="G178" s="148"/>
      <c r="H178" s="148"/>
      <c r="I178" s="148"/>
      <c r="J178" s="149"/>
      <c r="K178" s="147" t="s">
        <v>1353</v>
      </c>
      <c r="L178" s="148"/>
      <c r="M178" s="148"/>
      <c r="N178" s="148"/>
      <c r="O178" s="148"/>
      <c r="P178" s="148"/>
      <c r="Q178" s="148"/>
      <c r="R178" s="150" t="s">
        <v>2628</v>
      </c>
      <c r="S178" s="151"/>
      <c r="T178" s="152"/>
      <c r="U178" s="153"/>
      <c r="V178" s="174">
        <v>2</v>
      </c>
      <c r="W178" s="154"/>
      <c r="X178" s="154"/>
      <c r="Y178" s="147"/>
      <c r="Z178" s="155"/>
      <c r="AA178" s="156"/>
      <c r="AB178" s="157"/>
      <c r="AC178" s="148"/>
      <c r="AD178" s="148"/>
      <c r="AE178" s="148"/>
      <c r="AF178" s="148"/>
      <c r="AG178" s="148"/>
      <c r="AH178" s="148"/>
      <c r="AI178" s="148"/>
      <c r="AJ178" s="148"/>
      <c r="AK178" s="148"/>
      <c r="AL178" s="148"/>
      <c r="AM178" s="148"/>
      <c r="AN178" s="148"/>
      <c r="AO178" s="149"/>
      <c r="AP178" s="16"/>
    </row>
    <row r="179" spans="1:42" s="1" customFormat="1">
      <c r="A179" s="146">
        <f t="shared" si="5"/>
        <v>173</v>
      </c>
      <c r="B179" s="262" t="str">
        <f t="shared" si="4"/>
        <v>社内念校日時</v>
      </c>
      <c r="C179" s="215" t="s">
        <v>662</v>
      </c>
      <c r="D179" s="148"/>
      <c r="E179" s="148"/>
      <c r="F179" s="231" t="s">
        <v>180</v>
      </c>
      <c r="G179" s="148"/>
      <c r="H179" s="148"/>
      <c r="I179" s="148"/>
      <c r="J179" s="149"/>
      <c r="K179" s="147" t="s">
        <v>1694</v>
      </c>
      <c r="L179" s="148"/>
      <c r="M179" s="148"/>
      <c r="N179" s="148"/>
      <c r="O179" s="148"/>
      <c r="P179" s="148"/>
      <c r="Q179" s="148"/>
      <c r="R179" s="150" t="s">
        <v>1695</v>
      </c>
      <c r="S179" s="151"/>
      <c r="T179" s="152"/>
      <c r="U179" s="153"/>
      <c r="V179" s="174" t="s">
        <v>1696</v>
      </c>
      <c r="W179" s="154"/>
      <c r="X179" s="154"/>
      <c r="Y179" s="147"/>
      <c r="Z179" s="155"/>
      <c r="AA179" s="156"/>
      <c r="AB179" s="157"/>
      <c r="AC179" s="148"/>
      <c r="AD179" s="148"/>
      <c r="AE179" s="148"/>
      <c r="AF179" s="148"/>
      <c r="AG179" s="148"/>
      <c r="AH179" s="148"/>
      <c r="AI179" s="148"/>
      <c r="AJ179" s="148"/>
      <c r="AK179" s="148"/>
      <c r="AL179" s="148"/>
      <c r="AM179" s="148"/>
      <c r="AN179" s="148"/>
      <c r="AO179" s="149"/>
      <c r="AP179" s="16"/>
    </row>
    <row r="180" spans="1:42" s="1" customFormat="1">
      <c r="A180" s="146">
        <f t="shared" si="5"/>
        <v>174</v>
      </c>
      <c r="B180" s="262" t="str">
        <f t="shared" si="4"/>
        <v>社内念校平台用紙</v>
      </c>
      <c r="C180" s="215" t="s">
        <v>663</v>
      </c>
      <c r="D180" s="148"/>
      <c r="E180" s="148"/>
      <c r="F180" s="231" t="s">
        <v>1358</v>
      </c>
      <c r="G180" s="148"/>
      <c r="H180" s="148"/>
      <c r="I180" s="148"/>
      <c r="J180" s="149"/>
      <c r="K180" s="147" t="s">
        <v>2649</v>
      </c>
      <c r="L180" s="148"/>
      <c r="M180" s="148"/>
      <c r="N180" s="148"/>
      <c r="O180" s="148"/>
      <c r="P180" s="148"/>
      <c r="Q180" s="148"/>
      <c r="R180" s="150" t="s">
        <v>381</v>
      </c>
      <c r="S180" s="151"/>
      <c r="T180" s="152"/>
      <c r="U180" s="153"/>
      <c r="V180" s="174">
        <v>100</v>
      </c>
      <c r="W180" s="154"/>
      <c r="X180" s="154"/>
      <c r="Y180" s="147"/>
      <c r="Z180" s="155"/>
      <c r="AA180" s="156"/>
      <c r="AB180" s="157"/>
      <c r="AC180" s="148"/>
      <c r="AD180" s="148"/>
      <c r="AE180" s="148"/>
      <c r="AF180" s="148"/>
      <c r="AG180" s="148"/>
      <c r="AH180" s="148"/>
      <c r="AI180" s="148"/>
      <c r="AJ180" s="148"/>
      <c r="AK180" s="148"/>
      <c r="AL180" s="148"/>
      <c r="AM180" s="148"/>
      <c r="AN180" s="148"/>
      <c r="AO180" s="149"/>
      <c r="AP180" s="16"/>
    </row>
    <row r="181" spans="1:42" s="1" customFormat="1">
      <c r="A181" s="146">
        <f t="shared" si="5"/>
        <v>175</v>
      </c>
      <c r="B181" s="262" t="str">
        <f t="shared" si="4"/>
        <v>社内念校方法CD</v>
      </c>
      <c r="C181" s="215" t="s">
        <v>664</v>
      </c>
      <c r="D181" s="148"/>
      <c r="E181" s="148"/>
      <c r="F181" s="231" t="s">
        <v>1697</v>
      </c>
      <c r="G181" s="148"/>
      <c r="H181" s="148"/>
      <c r="I181" s="148"/>
      <c r="J181" s="149"/>
      <c r="K181" s="147" t="s">
        <v>1500</v>
      </c>
      <c r="L181" s="148"/>
      <c r="M181" s="148"/>
      <c r="N181" s="148"/>
      <c r="O181" s="148"/>
      <c r="P181" s="148"/>
      <c r="Q181" s="148"/>
      <c r="R181" s="150" t="s">
        <v>1670</v>
      </c>
      <c r="S181" s="151"/>
      <c r="T181" s="152"/>
      <c r="U181" s="153"/>
      <c r="V181" s="174">
        <v>2</v>
      </c>
      <c r="W181" s="154"/>
      <c r="X181" s="154"/>
      <c r="Y181" s="147"/>
      <c r="Z181" s="155"/>
      <c r="AA181" s="156"/>
      <c r="AB181" s="157"/>
      <c r="AC181" s="148"/>
      <c r="AD181" s="148"/>
      <c r="AE181" s="148"/>
      <c r="AF181" s="148"/>
      <c r="AG181" s="148"/>
      <c r="AH181" s="148"/>
      <c r="AI181" s="148"/>
      <c r="AJ181" s="148"/>
      <c r="AK181" s="148"/>
      <c r="AL181" s="148"/>
      <c r="AM181" s="148"/>
      <c r="AN181" s="148"/>
      <c r="AO181" s="149"/>
      <c r="AP181" s="16"/>
    </row>
    <row r="182" spans="1:42" s="1" customFormat="1">
      <c r="A182" s="146">
        <f t="shared" si="5"/>
        <v>176</v>
      </c>
      <c r="B182" s="262" t="str">
        <f t="shared" si="4"/>
        <v>社内念校枚数</v>
      </c>
      <c r="C182" s="215" t="s">
        <v>665</v>
      </c>
      <c r="D182" s="148"/>
      <c r="E182" s="148"/>
      <c r="F182" s="231" t="s">
        <v>179</v>
      </c>
      <c r="G182" s="148"/>
      <c r="H182" s="148"/>
      <c r="I182" s="148"/>
      <c r="J182" s="149"/>
      <c r="K182" s="147" t="s">
        <v>1698</v>
      </c>
      <c r="L182" s="148"/>
      <c r="M182" s="148"/>
      <c r="N182" s="148"/>
      <c r="O182" s="148"/>
      <c r="P182" s="148"/>
      <c r="Q182" s="148"/>
      <c r="R182" s="150" t="s">
        <v>1699</v>
      </c>
      <c r="S182" s="151"/>
      <c r="T182" s="152"/>
      <c r="U182" s="153"/>
      <c r="V182" s="174">
        <v>2</v>
      </c>
      <c r="W182" s="154"/>
      <c r="X182" s="154"/>
      <c r="Y182" s="147"/>
      <c r="Z182" s="155"/>
      <c r="AA182" s="156"/>
      <c r="AB182" s="157"/>
      <c r="AC182" s="148"/>
      <c r="AD182" s="148"/>
      <c r="AE182" s="148"/>
      <c r="AF182" s="148"/>
      <c r="AG182" s="148"/>
      <c r="AH182" s="148"/>
      <c r="AI182" s="148"/>
      <c r="AJ182" s="148"/>
      <c r="AK182" s="148"/>
      <c r="AL182" s="148"/>
      <c r="AM182" s="148"/>
      <c r="AN182" s="148"/>
      <c r="AO182" s="149"/>
      <c r="AP182" s="16"/>
    </row>
    <row r="183" spans="1:42" s="1" customFormat="1">
      <c r="A183" s="146">
        <f t="shared" si="5"/>
        <v>177</v>
      </c>
      <c r="B183" s="262" t="str">
        <f t="shared" si="4"/>
        <v>社内念校有無</v>
      </c>
      <c r="C183" s="215" t="s">
        <v>660</v>
      </c>
      <c r="D183" s="148"/>
      <c r="E183" s="148"/>
      <c r="F183" s="231" t="s">
        <v>1357</v>
      </c>
      <c r="G183" s="148"/>
      <c r="H183" s="148"/>
      <c r="I183" s="148"/>
      <c r="J183" s="149"/>
      <c r="K183" s="147" t="s">
        <v>661</v>
      </c>
      <c r="L183" s="148"/>
      <c r="M183" s="148"/>
      <c r="N183" s="148"/>
      <c r="O183" s="148"/>
      <c r="P183" s="148"/>
      <c r="Q183" s="148"/>
      <c r="R183" s="150" t="s">
        <v>1163</v>
      </c>
      <c r="S183" s="151"/>
      <c r="T183" s="152"/>
      <c r="U183" s="153"/>
      <c r="V183" s="174">
        <v>1</v>
      </c>
      <c r="W183" s="154"/>
      <c r="X183" s="154"/>
      <c r="Y183" s="147"/>
      <c r="Z183" s="155"/>
      <c r="AA183" s="156"/>
      <c r="AB183" s="157"/>
      <c r="AC183" s="148"/>
      <c r="AD183" s="148"/>
      <c r="AE183" s="148"/>
      <c r="AF183" s="148"/>
      <c r="AG183" s="148"/>
      <c r="AH183" s="148"/>
      <c r="AI183" s="148"/>
      <c r="AJ183" s="148"/>
      <c r="AK183" s="148"/>
      <c r="AL183" s="148"/>
      <c r="AM183" s="148"/>
      <c r="AN183" s="148"/>
      <c r="AO183" s="149"/>
      <c r="AP183" s="16"/>
    </row>
    <row r="184" spans="1:42" s="1" customFormat="1">
      <c r="A184" s="146">
        <f t="shared" si="5"/>
        <v>178</v>
      </c>
      <c r="B184" s="262" t="str">
        <f t="shared" si="4"/>
        <v>主担当CD</v>
      </c>
      <c r="C184" s="224" t="s">
        <v>1356</v>
      </c>
      <c r="D184" s="161"/>
      <c r="E184" s="161"/>
      <c r="F184" s="161"/>
      <c r="G184" s="161"/>
      <c r="H184" s="161"/>
      <c r="I184" s="161"/>
      <c r="J184" s="162"/>
      <c r="K184" s="159" t="s">
        <v>1361</v>
      </c>
      <c r="L184" s="161"/>
      <c r="M184" s="161"/>
      <c r="N184" s="161"/>
      <c r="O184" s="161"/>
      <c r="P184" s="161"/>
      <c r="Q184" s="161"/>
      <c r="R184" s="150" t="s">
        <v>2628</v>
      </c>
      <c r="S184" s="151"/>
      <c r="T184" s="152"/>
      <c r="U184" s="153"/>
      <c r="V184" s="174">
        <v>5</v>
      </c>
      <c r="W184" s="163"/>
      <c r="X184" s="163"/>
      <c r="Y184" s="159"/>
      <c r="Z184" s="164"/>
      <c r="AA184" s="165"/>
      <c r="AB184" s="166"/>
      <c r="AC184" s="161"/>
      <c r="AD184" s="161"/>
      <c r="AE184" s="161"/>
      <c r="AF184" s="161"/>
      <c r="AG184" s="161"/>
      <c r="AH184" s="161"/>
      <c r="AI184" s="161"/>
      <c r="AJ184" s="161"/>
      <c r="AK184" s="161"/>
      <c r="AL184" s="161"/>
      <c r="AM184" s="167"/>
      <c r="AN184" s="167"/>
      <c r="AO184" s="168"/>
      <c r="AP184" s="16"/>
    </row>
    <row r="185" spans="1:42" s="1" customFormat="1">
      <c r="A185" s="146">
        <f t="shared" si="5"/>
        <v>179</v>
      </c>
      <c r="B185" s="262" t="str">
        <f t="shared" si="4"/>
        <v>主担当部門CD</v>
      </c>
      <c r="C185" s="215" t="s">
        <v>1362</v>
      </c>
      <c r="D185" s="148"/>
      <c r="E185" s="148"/>
      <c r="F185" s="148"/>
      <c r="G185" s="148"/>
      <c r="H185" s="148"/>
      <c r="I185" s="148"/>
      <c r="J185" s="149"/>
      <c r="K185" s="147" t="s">
        <v>1363</v>
      </c>
      <c r="L185" s="148"/>
      <c r="M185" s="148"/>
      <c r="N185" s="148"/>
      <c r="O185" s="148"/>
      <c r="P185" s="148"/>
      <c r="Q185" s="148"/>
      <c r="R185" s="150" t="s">
        <v>2628</v>
      </c>
      <c r="S185" s="151"/>
      <c r="T185" s="152"/>
      <c r="U185" s="153"/>
      <c r="V185" s="174">
        <v>2</v>
      </c>
      <c r="W185" s="154"/>
      <c r="X185" s="154"/>
      <c r="Y185" s="159"/>
      <c r="Z185" s="155"/>
      <c r="AA185" s="156"/>
      <c r="AB185" s="157"/>
      <c r="AC185" s="148"/>
      <c r="AD185" s="148"/>
      <c r="AE185" s="148"/>
      <c r="AF185" s="148"/>
      <c r="AG185" s="148"/>
      <c r="AH185" s="148"/>
      <c r="AI185" s="148"/>
      <c r="AJ185" s="148"/>
      <c r="AK185" s="148"/>
      <c r="AL185" s="148"/>
      <c r="AM185" s="148"/>
      <c r="AN185" s="148"/>
      <c r="AO185" s="149"/>
      <c r="AP185" s="16"/>
    </row>
    <row r="186" spans="1:42" s="1" customFormat="1">
      <c r="A186" s="146">
        <f t="shared" si="5"/>
        <v>180</v>
      </c>
      <c r="B186" s="262" t="str">
        <f t="shared" si="4"/>
        <v>受注管理番号</v>
      </c>
      <c r="C186" s="224" t="s">
        <v>185</v>
      </c>
      <c r="D186" s="161"/>
      <c r="E186" s="161"/>
      <c r="F186" s="161"/>
      <c r="G186" s="161"/>
      <c r="H186" s="161"/>
      <c r="I186" s="161"/>
      <c r="J186" s="162"/>
      <c r="K186" s="159" t="s">
        <v>2068</v>
      </c>
      <c r="L186" s="161"/>
      <c r="M186" s="161"/>
      <c r="N186" s="161"/>
      <c r="O186" s="161"/>
      <c r="P186" s="161"/>
      <c r="Q186" s="161"/>
      <c r="R186" s="150" t="s">
        <v>727</v>
      </c>
      <c r="S186" s="151"/>
      <c r="T186" s="152"/>
      <c r="U186" s="153"/>
      <c r="V186" s="174">
        <v>7</v>
      </c>
      <c r="W186" s="163"/>
      <c r="X186" s="163"/>
      <c r="Y186" s="159"/>
      <c r="Z186" s="164"/>
      <c r="AA186" s="165"/>
      <c r="AB186" s="241" t="s">
        <v>1873</v>
      </c>
      <c r="AC186" s="161"/>
      <c r="AD186" s="161"/>
      <c r="AE186" s="161"/>
      <c r="AF186" s="161"/>
      <c r="AG186" s="161"/>
      <c r="AH186" s="161"/>
      <c r="AI186" s="161"/>
      <c r="AJ186" s="161"/>
      <c r="AK186" s="161"/>
      <c r="AL186" s="161"/>
      <c r="AM186" s="167"/>
      <c r="AN186" s="167"/>
      <c r="AO186" s="168"/>
      <c r="AP186" s="16"/>
    </row>
    <row r="187" spans="1:42" s="1" customFormat="1">
      <c r="A187" s="146">
        <f t="shared" si="5"/>
        <v>181</v>
      </c>
      <c r="B187" s="262" t="str">
        <f t="shared" si="4"/>
        <v>受注日</v>
      </c>
      <c r="C187" s="215" t="s">
        <v>2372</v>
      </c>
      <c r="D187" s="148"/>
      <c r="E187" s="148"/>
      <c r="F187" s="148"/>
      <c r="G187" s="148"/>
      <c r="H187" s="148"/>
      <c r="I187" s="148"/>
      <c r="J187" s="149"/>
      <c r="K187" s="147" t="s">
        <v>1364</v>
      </c>
      <c r="L187" s="148"/>
      <c r="M187" s="148"/>
      <c r="N187" s="148"/>
      <c r="O187" s="148"/>
      <c r="P187" s="148"/>
      <c r="Q187" s="148"/>
      <c r="R187" s="150" t="s">
        <v>1365</v>
      </c>
      <c r="S187" s="151"/>
      <c r="T187" s="152"/>
      <c r="U187" s="153"/>
      <c r="V187" s="174" t="s">
        <v>1366</v>
      </c>
      <c r="W187" s="154"/>
      <c r="X187" s="154"/>
      <c r="Y187" s="147"/>
      <c r="Z187" s="155"/>
      <c r="AA187" s="156"/>
      <c r="AB187" s="157"/>
      <c r="AC187" s="148"/>
      <c r="AD187" s="148"/>
      <c r="AE187" s="148"/>
      <c r="AF187" s="148"/>
      <c r="AG187" s="148"/>
      <c r="AH187" s="148"/>
      <c r="AI187" s="148"/>
      <c r="AJ187" s="148"/>
      <c r="AK187" s="148"/>
      <c r="AL187" s="148"/>
      <c r="AM187" s="148"/>
      <c r="AN187" s="148"/>
      <c r="AO187" s="149"/>
      <c r="AP187" s="16"/>
    </row>
    <row r="188" spans="1:42" s="1" customFormat="1">
      <c r="A188" s="146">
        <f t="shared" si="5"/>
        <v>182</v>
      </c>
      <c r="B188" s="262" t="str">
        <f t="shared" si="4"/>
        <v>受注備考</v>
      </c>
      <c r="C188" s="215" t="s">
        <v>2618</v>
      </c>
      <c r="D188" s="148"/>
      <c r="E188" s="148"/>
      <c r="F188" s="148"/>
      <c r="G188" s="148"/>
      <c r="H188" s="148"/>
      <c r="I188" s="148"/>
      <c r="J188" s="149"/>
      <c r="K188" s="147" t="s">
        <v>1367</v>
      </c>
      <c r="L188" s="148"/>
      <c r="M188" s="148"/>
      <c r="N188" s="148"/>
      <c r="O188" s="148"/>
      <c r="P188" s="148"/>
      <c r="Q188" s="148"/>
      <c r="R188" s="150" t="s">
        <v>1368</v>
      </c>
      <c r="S188" s="151"/>
      <c r="T188" s="152"/>
      <c r="U188" s="153"/>
      <c r="V188" s="174">
        <v>256</v>
      </c>
      <c r="W188" s="154"/>
      <c r="X188" s="154"/>
      <c r="Y188" s="147"/>
      <c r="Z188" s="155"/>
      <c r="AA188" s="156"/>
      <c r="AB188" s="157"/>
      <c r="AC188" s="148"/>
      <c r="AD188" s="148"/>
      <c r="AE188" s="148"/>
      <c r="AF188" s="148"/>
      <c r="AG188" s="148"/>
      <c r="AH188" s="148"/>
      <c r="AI188" s="148"/>
      <c r="AJ188" s="148"/>
      <c r="AK188" s="148"/>
      <c r="AL188" s="148"/>
      <c r="AM188" s="148"/>
      <c r="AN188" s="148"/>
      <c r="AO188" s="149"/>
      <c r="AP188" s="16"/>
    </row>
    <row r="189" spans="1:42" s="1" customFormat="1">
      <c r="A189" s="146">
        <f t="shared" si="5"/>
        <v>183</v>
      </c>
      <c r="B189" s="262" t="str">
        <f t="shared" si="4"/>
        <v>受注連番</v>
      </c>
      <c r="C189" s="45" t="s">
        <v>825</v>
      </c>
      <c r="D189" s="161"/>
      <c r="E189" s="161"/>
      <c r="F189" s="161"/>
      <c r="G189" s="161"/>
      <c r="H189" s="161"/>
      <c r="I189" s="161"/>
      <c r="J189" s="162"/>
      <c r="K189" s="159" t="s">
        <v>828</v>
      </c>
      <c r="L189" s="161"/>
      <c r="M189" s="161"/>
      <c r="N189" s="161"/>
      <c r="O189" s="161"/>
      <c r="P189" s="161"/>
      <c r="Q189" s="161"/>
      <c r="R189" s="150" t="s">
        <v>405</v>
      </c>
      <c r="S189" s="151"/>
      <c r="T189" s="152"/>
      <c r="U189" s="153"/>
      <c r="V189" s="174">
        <v>5</v>
      </c>
      <c r="W189" s="163"/>
      <c r="X189" s="163"/>
      <c r="Y189" s="159"/>
      <c r="Z189" s="164"/>
      <c r="AA189" s="165"/>
      <c r="AB189" s="241" t="s">
        <v>827</v>
      </c>
      <c r="AC189" s="161"/>
      <c r="AD189" s="161"/>
      <c r="AE189" s="161"/>
      <c r="AF189" s="161"/>
      <c r="AG189" s="161"/>
      <c r="AH189" s="161"/>
      <c r="AI189" s="161"/>
      <c r="AJ189" s="161"/>
      <c r="AK189" s="161"/>
      <c r="AL189" s="161"/>
      <c r="AM189" s="167"/>
      <c r="AN189" s="167"/>
      <c r="AO189" s="168"/>
      <c r="AP189" s="16"/>
    </row>
    <row r="190" spans="1:42" s="1" customFormat="1">
      <c r="A190" s="146">
        <f t="shared" si="5"/>
        <v>184</v>
      </c>
      <c r="B190" s="262" t="str">
        <f t="shared" si="4"/>
        <v>修正項目</v>
      </c>
      <c r="C190" s="215" t="s">
        <v>1915</v>
      </c>
      <c r="D190" s="148"/>
      <c r="E190" s="148"/>
      <c r="F190" s="148"/>
      <c r="G190" s="148"/>
      <c r="H190" s="148"/>
      <c r="I190" s="148"/>
      <c r="J190" s="149"/>
      <c r="K190" s="147" t="s">
        <v>1354</v>
      </c>
      <c r="L190" s="148"/>
      <c r="M190" s="148"/>
      <c r="N190" s="148"/>
      <c r="O190" s="148"/>
      <c r="P190" s="148"/>
      <c r="Q190" s="148"/>
      <c r="R190" s="150" t="s">
        <v>2628</v>
      </c>
      <c r="S190" s="151"/>
      <c r="T190" s="152"/>
      <c r="U190" s="153"/>
      <c r="V190" s="174">
        <v>64</v>
      </c>
      <c r="W190" s="154"/>
      <c r="X190" s="154"/>
      <c r="Y190" s="147"/>
      <c r="Z190" s="155"/>
      <c r="AA190" s="156"/>
      <c r="AB190" s="157"/>
      <c r="AC190" s="148"/>
      <c r="AD190" s="148"/>
      <c r="AE190" s="148"/>
      <c r="AF190" s="148"/>
      <c r="AG190" s="148"/>
      <c r="AH190" s="148"/>
      <c r="AI190" s="148"/>
      <c r="AJ190" s="148"/>
      <c r="AK190" s="148"/>
      <c r="AL190" s="148"/>
      <c r="AM190" s="148"/>
      <c r="AN190" s="148"/>
      <c r="AO190" s="149"/>
      <c r="AP190" s="16"/>
    </row>
    <row r="191" spans="1:42" s="1" customFormat="1">
      <c r="A191" s="146">
        <f t="shared" si="5"/>
        <v>185</v>
      </c>
      <c r="B191" s="262" t="str">
        <f t="shared" si="4"/>
        <v>修正内容</v>
      </c>
      <c r="C191" s="48" t="s">
        <v>1916</v>
      </c>
      <c r="D191" s="148"/>
      <c r="E191" s="148"/>
      <c r="F191" s="148"/>
      <c r="G191" s="148"/>
      <c r="H191" s="148"/>
      <c r="I191" s="148"/>
      <c r="J191" s="149"/>
      <c r="K191" s="147" t="s">
        <v>1355</v>
      </c>
      <c r="L191" s="148"/>
      <c r="M191" s="148"/>
      <c r="N191" s="148"/>
      <c r="O191" s="148"/>
      <c r="P191" s="148"/>
      <c r="Q191" s="148"/>
      <c r="R191" s="150" t="s">
        <v>2628</v>
      </c>
      <c r="S191" s="151"/>
      <c r="T191" s="152"/>
      <c r="U191" s="153"/>
      <c r="V191" s="174">
        <v>550</v>
      </c>
      <c r="W191" s="154"/>
      <c r="X191" s="154"/>
      <c r="Y191" s="147"/>
      <c r="Z191" s="155"/>
      <c r="AA191" s="156"/>
      <c r="AB191" s="157"/>
      <c r="AC191" s="148"/>
      <c r="AD191" s="148"/>
      <c r="AE191" s="148"/>
      <c r="AF191" s="148"/>
      <c r="AG191" s="148"/>
      <c r="AH191" s="148"/>
      <c r="AI191" s="148"/>
      <c r="AJ191" s="148"/>
      <c r="AK191" s="148"/>
      <c r="AL191" s="148"/>
      <c r="AM191" s="148"/>
      <c r="AN191" s="148"/>
      <c r="AO191" s="149"/>
      <c r="AP191" s="16"/>
    </row>
    <row r="192" spans="1:42" s="1" customFormat="1">
      <c r="A192" s="146">
        <f t="shared" si="5"/>
        <v>186</v>
      </c>
      <c r="B192" s="262" t="str">
        <f t="shared" si="4"/>
        <v>出校確認1ﾁｪｯｸ</v>
      </c>
      <c r="C192" s="215" t="s">
        <v>635</v>
      </c>
      <c r="D192" s="148"/>
      <c r="E192" s="148"/>
      <c r="F192" s="148"/>
      <c r="G192" s="148"/>
      <c r="H192" s="231" t="s">
        <v>636</v>
      </c>
      <c r="I192" s="148"/>
      <c r="J192" s="149"/>
      <c r="K192" s="147" t="s">
        <v>637</v>
      </c>
      <c r="L192" s="148"/>
      <c r="M192" s="148"/>
      <c r="N192" s="148"/>
      <c r="O192" s="148"/>
      <c r="P192" s="148"/>
      <c r="Q192" s="148"/>
      <c r="R192" s="150" t="s">
        <v>1180</v>
      </c>
      <c r="S192" s="151"/>
      <c r="T192" s="152"/>
      <c r="U192" s="153"/>
      <c r="V192" s="174">
        <v>1</v>
      </c>
      <c r="W192" s="154"/>
      <c r="X192" s="154"/>
      <c r="Y192" s="147"/>
      <c r="Z192" s="155"/>
      <c r="AA192" s="156"/>
      <c r="AB192" s="232" t="s">
        <v>638</v>
      </c>
      <c r="AC192" s="148"/>
      <c r="AD192" s="148"/>
      <c r="AE192" s="148"/>
      <c r="AF192" s="148"/>
      <c r="AG192" s="148"/>
      <c r="AH192" s="148"/>
      <c r="AI192" s="148"/>
      <c r="AJ192" s="148"/>
      <c r="AK192" s="148"/>
      <c r="AL192" s="148"/>
      <c r="AM192" s="148"/>
      <c r="AN192" s="148"/>
      <c r="AO192" s="149"/>
      <c r="AP192" s="16"/>
    </row>
    <row r="193" spans="1:42" s="1" customFormat="1">
      <c r="A193" s="146">
        <f t="shared" si="5"/>
        <v>187</v>
      </c>
      <c r="B193" s="262" t="str">
        <f t="shared" si="4"/>
        <v>出校確認1ﾁｪｯｸ日時</v>
      </c>
      <c r="C193" s="215" t="s">
        <v>635</v>
      </c>
      <c r="D193" s="148"/>
      <c r="E193" s="148"/>
      <c r="F193" s="148"/>
      <c r="G193" s="148"/>
      <c r="H193" s="231" t="s">
        <v>317</v>
      </c>
      <c r="I193" s="148"/>
      <c r="J193" s="149"/>
      <c r="K193" s="147" t="s">
        <v>639</v>
      </c>
      <c r="L193" s="148"/>
      <c r="M193" s="148"/>
      <c r="N193" s="148"/>
      <c r="O193" s="148"/>
      <c r="P193" s="148"/>
      <c r="Q193" s="148"/>
      <c r="R193" s="150" t="s">
        <v>59</v>
      </c>
      <c r="S193" s="151"/>
      <c r="T193" s="152"/>
      <c r="U193" s="153"/>
      <c r="V193" s="174" t="s">
        <v>60</v>
      </c>
      <c r="W193" s="154"/>
      <c r="X193" s="154"/>
      <c r="Y193" s="147"/>
      <c r="Z193" s="155"/>
      <c r="AA193" s="156"/>
      <c r="AB193" s="232" t="s">
        <v>61</v>
      </c>
      <c r="AC193" s="148"/>
      <c r="AD193" s="148"/>
      <c r="AE193" s="148"/>
      <c r="AF193" s="148"/>
      <c r="AG193" s="148"/>
      <c r="AH193" s="148"/>
      <c r="AI193" s="148"/>
      <c r="AJ193" s="148"/>
      <c r="AK193" s="148"/>
      <c r="AL193" s="148"/>
      <c r="AM193" s="148"/>
      <c r="AN193" s="148"/>
      <c r="AO193" s="149"/>
      <c r="AP193" s="16"/>
    </row>
    <row r="194" spans="1:42" s="1" customFormat="1">
      <c r="A194" s="146">
        <f t="shared" si="5"/>
        <v>188</v>
      </c>
      <c r="B194" s="262" t="str">
        <f t="shared" si="4"/>
        <v>出校確認2ﾁｪｯｸ</v>
      </c>
      <c r="C194" s="215" t="s">
        <v>640</v>
      </c>
      <c r="D194" s="148"/>
      <c r="E194" s="148"/>
      <c r="F194" s="148"/>
      <c r="G194" s="148"/>
      <c r="H194" s="231" t="s">
        <v>636</v>
      </c>
      <c r="I194" s="148"/>
      <c r="J194" s="149"/>
      <c r="K194" s="147" t="s">
        <v>649</v>
      </c>
      <c r="L194" s="148"/>
      <c r="M194" s="148"/>
      <c r="N194" s="148"/>
      <c r="O194" s="148"/>
      <c r="P194" s="148"/>
      <c r="Q194" s="148"/>
      <c r="R194" s="150" t="s">
        <v>1180</v>
      </c>
      <c r="S194" s="151"/>
      <c r="T194" s="152"/>
      <c r="U194" s="153"/>
      <c r="V194" s="174">
        <v>1</v>
      </c>
      <c r="W194" s="154"/>
      <c r="X194" s="154"/>
      <c r="Y194" s="147"/>
      <c r="Z194" s="155"/>
      <c r="AA194" s="156"/>
      <c r="AB194" s="232" t="s">
        <v>638</v>
      </c>
      <c r="AC194" s="148"/>
      <c r="AD194" s="148"/>
      <c r="AE194" s="148"/>
      <c r="AF194" s="148"/>
      <c r="AG194" s="148"/>
      <c r="AH194" s="148"/>
      <c r="AI194" s="148"/>
      <c r="AJ194" s="148"/>
      <c r="AK194" s="148"/>
      <c r="AL194" s="148"/>
      <c r="AM194" s="148"/>
      <c r="AN194" s="148"/>
      <c r="AO194" s="149"/>
      <c r="AP194" s="16"/>
    </row>
    <row r="195" spans="1:42" s="1" customFormat="1">
      <c r="A195" s="146">
        <f t="shared" si="5"/>
        <v>189</v>
      </c>
      <c r="B195" s="262" t="str">
        <f t="shared" si="4"/>
        <v>出校確認2ﾁｪｯｸ日時</v>
      </c>
      <c r="C195" s="215" t="s">
        <v>640</v>
      </c>
      <c r="D195" s="148"/>
      <c r="E195" s="148"/>
      <c r="F195" s="148"/>
      <c r="G195" s="148"/>
      <c r="H195" s="231" t="s">
        <v>317</v>
      </c>
      <c r="I195" s="148"/>
      <c r="J195" s="149"/>
      <c r="K195" s="147" t="s">
        <v>650</v>
      </c>
      <c r="L195" s="148"/>
      <c r="M195" s="148"/>
      <c r="N195" s="148"/>
      <c r="O195" s="148"/>
      <c r="P195" s="148"/>
      <c r="Q195" s="148"/>
      <c r="R195" s="150" t="s">
        <v>59</v>
      </c>
      <c r="S195" s="151"/>
      <c r="T195" s="152"/>
      <c r="U195" s="153"/>
      <c r="V195" s="174" t="s">
        <v>60</v>
      </c>
      <c r="W195" s="154"/>
      <c r="X195" s="154"/>
      <c r="Y195" s="147"/>
      <c r="Z195" s="155"/>
      <c r="AA195" s="156"/>
      <c r="AB195" s="232" t="s">
        <v>61</v>
      </c>
      <c r="AC195" s="148"/>
      <c r="AD195" s="148"/>
      <c r="AE195" s="148"/>
      <c r="AF195" s="148"/>
      <c r="AG195" s="148"/>
      <c r="AH195" s="148"/>
      <c r="AI195" s="148"/>
      <c r="AJ195" s="148"/>
      <c r="AK195" s="148"/>
      <c r="AL195" s="148"/>
      <c r="AM195" s="148"/>
      <c r="AN195" s="148"/>
      <c r="AO195" s="149"/>
      <c r="AP195" s="16"/>
    </row>
    <row r="196" spans="1:42" s="1" customFormat="1">
      <c r="A196" s="146">
        <f t="shared" si="5"/>
        <v>190</v>
      </c>
      <c r="B196" s="262" t="str">
        <f t="shared" si="4"/>
        <v>出校確認3ﾁｪｯｸ</v>
      </c>
      <c r="C196" s="215" t="s">
        <v>1946</v>
      </c>
      <c r="D196" s="148"/>
      <c r="E196" s="148"/>
      <c r="F196" s="148"/>
      <c r="G196" s="148"/>
      <c r="H196" s="231" t="s">
        <v>636</v>
      </c>
      <c r="I196" s="148"/>
      <c r="J196" s="149"/>
      <c r="K196" s="147" t="s">
        <v>1947</v>
      </c>
      <c r="L196" s="148"/>
      <c r="M196" s="148"/>
      <c r="N196" s="148"/>
      <c r="O196" s="148"/>
      <c r="P196" s="148"/>
      <c r="Q196" s="148"/>
      <c r="R196" s="150" t="s">
        <v>1180</v>
      </c>
      <c r="S196" s="151"/>
      <c r="T196" s="152"/>
      <c r="U196" s="153"/>
      <c r="V196" s="174">
        <v>1</v>
      </c>
      <c r="W196" s="154"/>
      <c r="X196" s="154"/>
      <c r="Y196" s="147"/>
      <c r="Z196" s="155"/>
      <c r="AA196" s="156"/>
      <c r="AB196" s="232" t="s">
        <v>638</v>
      </c>
      <c r="AC196" s="148"/>
      <c r="AD196" s="148"/>
      <c r="AE196" s="148"/>
      <c r="AF196" s="148"/>
      <c r="AG196" s="148"/>
      <c r="AH196" s="148"/>
      <c r="AI196" s="148"/>
      <c r="AJ196" s="148"/>
      <c r="AK196" s="148"/>
      <c r="AL196" s="148"/>
      <c r="AM196" s="148"/>
      <c r="AN196" s="148"/>
      <c r="AO196" s="149"/>
      <c r="AP196" s="16"/>
    </row>
    <row r="197" spans="1:42" s="1" customFormat="1">
      <c r="A197" s="146">
        <f t="shared" si="5"/>
        <v>191</v>
      </c>
      <c r="B197" s="262" t="str">
        <f t="shared" si="4"/>
        <v>出校確認3ﾁｪｯｸ日時</v>
      </c>
      <c r="C197" s="215" t="s">
        <v>1946</v>
      </c>
      <c r="D197" s="148"/>
      <c r="E197" s="148"/>
      <c r="F197" s="148"/>
      <c r="G197" s="148"/>
      <c r="H197" s="231" t="s">
        <v>317</v>
      </c>
      <c r="I197" s="148"/>
      <c r="J197" s="149"/>
      <c r="K197" s="147" t="s">
        <v>1948</v>
      </c>
      <c r="L197" s="148"/>
      <c r="M197" s="148"/>
      <c r="N197" s="148"/>
      <c r="O197" s="148"/>
      <c r="P197" s="148"/>
      <c r="Q197" s="148"/>
      <c r="R197" s="150" t="s">
        <v>59</v>
      </c>
      <c r="S197" s="151"/>
      <c r="T197" s="152"/>
      <c r="U197" s="153"/>
      <c r="V197" s="174" t="s">
        <v>60</v>
      </c>
      <c r="W197" s="154"/>
      <c r="X197" s="154"/>
      <c r="Y197" s="147"/>
      <c r="Z197" s="155"/>
      <c r="AA197" s="156"/>
      <c r="AB197" s="232" t="s">
        <v>61</v>
      </c>
      <c r="AC197" s="148"/>
      <c r="AD197" s="148"/>
      <c r="AE197" s="148"/>
      <c r="AF197" s="148"/>
      <c r="AG197" s="148"/>
      <c r="AH197" s="148"/>
      <c r="AI197" s="148"/>
      <c r="AJ197" s="148"/>
      <c r="AK197" s="148"/>
      <c r="AL197" s="148"/>
      <c r="AM197" s="148"/>
      <c r="AN197" s="148"/>
      <c r="AO197" s="149"/>
      <c r="AP197" s="16"/>
    </row>
    <row r="198" spans="1:42" s="1" customFormat="1">
      <c r="A198" s="146">
        <f t="shared" si="5"/>
        <v>192</v>
      </c>
      <c r="B198" s="262" t="str">
        <f t="shared" si="4"/>
        <v>出校区分CD</v>
      </c>
      <c r="C198" s="48" t="s">
        <v>1839</v>
      </c>
      <c r="D198" s="148"/>
      <c r="E198" s="148"/>
      <c r="F198" s="148"/>
      <c r="G198" s="148"/>
      <c r="H198" s="148"/>
      <c r="I198" s="148"/>
      <c r="J198" s="149"/>
      <c r="K198" s="147" t="s">
        <v>1840</v>
      </c>
      <c r="L198" s="148"/>
      <c r="M198" s="148"/>
      <c r="N198" s="148"/>
      <c r="O198" s="148"/>
      <c r="P198" s="148"/>
      <c r="Q198" s="148"/>
      <c r="R198" s="150" t="s">
        <v>2628</v>
      </c>
      <c r="S198" s="151"/>
      <c r="T198" s="152"/>
      <c r="U198" s="153"/>
      <c r="V198" s="174">
        <v>2</v>
      </c>
      <c r="W198" s="154"/>
      <c r="X198" s="154"/>
      <c r="Y198" s="147"/>
      <c r="Z198" s="155"/>
      <c r="AA198" s="156"/>
      <c r="AB198" s="157"/>
      <c r="AC198" s="148"/>
      <c r="AD198" s="148"/>
      <c r="AE198" s="148"/>
      <c r="AF198" s="148"/>
      <c r="AG198" s="148"/>
      <c r="AH198" s="148"/>
      <c r="AI198" s="148"/>
      <c r="AJ198" s="148"/>
      <c r="AK198" s="148"/>
      <c r="AL198" s="148"/>
      <c r="AM198" s="148"/>
      <c r="AN198" s="148"/>
      <c r="AO198" s="149"/>
      <c r="AP198" s="16"/>
    </row>
    <row r="199" spans="1:42" s="1" customFormat="1">
      <c r="A199" s="146">
        <f t="shared" si="5"/>
        <v>193</v>
      </c>
      <c r="B199" s="262" t="str">
        <f t="shared" ref="B199:B262" si="6">CONCATENATE(C199,D199,E199,F199,G199,H199,I199,J199)</f>
        <v>出校平台用紙1</v>
      </c>
      <c r="C199" s="48" t="s">
        <v>426</v>
      </c>
      <c r="D199" s="148"/>
      <c r="E199" s="148"/>
      <c r="F199" s="148"/>
      <c r="G199" s="148"/>
      <c r="H199" s="148"/>
      <c r="I199" s="148"/>
      <c r="J199" s="149"/>
      <c r="K199" s="147" t="s">
        <v>437</v>
      </c>
      <c r="L199" s="148"/>
      <c r="M199" s="148"/>
      <c r="N199" s="148"/>
      <c r="O199" s="148"/>
      <c r="P199" s="148"/>
      <c r="Q199" s="148"/>
      <c r="R199" s="150" t="s">
        <v>1161</v>
      </c>
      <c r="S199" s="151"/>
      <c r="T199" s="152"/>
      <c r="U199" s="153"/>
      <c r="V199" s="174">
        <v>100</v>
      </c>
      <c r="W199" s="154"/>
      <c r="X199" s="154"/>
      <c r="Y199" s="147"/>
      <c r="Z199" s="155"/>
      <c r="AA199" s="156"/>
      <c r="AB199" s="157"/>
      <c r="AC199" s="148"/>
      <c r="AD199" s="148"/>
      <c r="AE199" s="148"/>
      <c r="AF199" s="148"/>
      <c r="AG199" s="148"/>
      <c r="AH199" s="148"/>
      <c r="AI199" s="148"/>
      <c r="AJ199" s="148"/>
      <c r="AK199" s="148"/>
      <c r="AL199" s="148"/>
      <c r="AM199" s="148"/>
      <c r="AN199" s="148"/>
      <c r="AO199" s="149"/>
      <c r="AP199" s="16"/>
    </row>
    <row r="200" spans="1:42" s="1" customFormat="1">
      <c r="A200" s="146">
        <f t="shared" ref="A200:A263" si="7">ROW()-6</f>
        <v>194</v>
      </c>
      <c r="B200" s="262" t="str">
        <f t="shared" si="6"/>
        <v>出校平台用紙2</v>
      </c>
      <c r="C200" s="48" t="s">
        <v>427</v>
      </c>
      <c r="D200" s="148"/>
      <c r="E200" s="148"/>
      <c r="F200" s="148"/>
      <c r="G200" s="148"/>
      <c r="H200" s="148"/>
      <c r="I200" s="148"/>
      <c r="J200" s="149"/>
      <c r="K200" s="147" t="s">
        <v>438</v>
      </c>
      <c r="L200" s="148"/>
      <c r="M200" s="148"/>
      <c r="N200" s="148"/>
      <c r="O200" s="148"/>
      <c r="P200" s="148"/>
      <c r="Q200" s="148"/>
      <c r="R200" s="150" t="s">
        <v>1161</v>
      </c>
      <c r="S200" s="151"/>
      <c r="T200" s="152"/>
      <c r="U200" s="153"/>
      <c r="V200" s="174">
        <v>100</v>
      </c>
      <c r="W200" s="154"/>
      <c r="X200" s="154"/>
      <c r="Y200" s="147"/>
      <c r="Z200" s="155"/>
      <c r="AA200" s="156"/>
      <c r="AB200" s="157"/>
      <c r="AC200" s="148"/>
      <c r="AD200" s="148"/>
      <c r="AE200" s="148"/>
      <c r="AF200" s="148"/>
      <c r="AG200" s="148"/>
      <c r="AH200" s="148"/>
      <c r="AI200" s="148"/>
      <c r="AJ200" s="148"/>
      <c r="AK200" s="148"/>
      <c r="AL200" s="148"/>
      <c r="AM200" s="148"/>
      <c r="AN200" s="148"/>
      <c r="AO200" s="149"/>
      <c r="AP200" s="16"/>
    </row>
    <row r="201" spans="1:42" s="1" customFormat="1">
      <c r="A201" s="146">
        <f t="shared" si="7"/>
        <v>195</v>
      </c>
      <c r="B201" s="262" t="str">
        <f t="shared" si="6"/>
        <v>出校平台用紙3</v>
      </c>
      <c r="C201" s="48" t="s">
        <v>428</v>
      </c>
      <c r="D201" s="148"/>
      <c r="E201" s="148"/>
      <c r="F201" s="148"/>
      <c r="G201" s="148"/>
      <c r="H201" s="148"/>
      <c r="I201" s="148"/>
      <c r="J201" s="149"/>
      <c r="K201" s="147" t="s">
        <v>439</v>
      </c>
      <c r="L201" s="148"/>
      <c r="M201" s="148"/>
      <c r="N201" s="148"/>
      <c r="O201" s="148"/>
      <c r="P201" s="148"/>
      <c r="Q201" s="148"/>
      <c r="R201" s="150" t="s">
        <v>1161</v>
      </c>
      <c r="S201" s="151"/>
      <c r="T201" s="152"/>
      <c r="U201" s="153"/>
      <c r="V201" s="174">
        <v>100</v>
      </c>
      <c r="W201" s="154"/>
      <c r="X201" s="154"/>
      <c r="Y201" s="147"/>
      <c r="Z201" s="155"/>
      <c r="AA201" s="156"/>
      <c r="AB201" s="157"/>
      <c r="AC201" s="148"/>
      <c r="AD201" s="148"/>
      <c r="AE201" s="148"/>
      <c r="AF201" s="148"/>
      <c r="AG201" s="148"/>
      <c r="AH201" s="148"/>
      <c r="AI201" s="148"/>
      <c r="AJ201" s="148"/>
      <c r="AK201" s="148"/>
      <c r="AL201" s="148"/>
      <c r="AM201" s="148"/>
      <c r="AN201" s="148"/>
      <c r="AO201" s="149"/>
      <c r="AP201" s="16"/>
    </row>
    <row r="202" spans="1:42" s="1" customFormat="1">
      <c r="A202" s="146">
        <f t="shared" si="7"/>
        <v>196</v>
      </c>
      <c r="B202" s="262" t="str">
        <f t="shared" si="6"/>
        <v>出校方法CD1</v>
      </c>
      <c r="C202" s="215" t="s">
        <v>19</v>
      </c>
      <c r="D202" s="148"/>
      <c r="E202" s="148"/>
      <c r="F202" s="148"/>
      <c r="G202" s="148"/>
      <c r="H202" s="148"/>
      <c r="I202" s="148"/>
      <c r="J202" s="149"/>
      <c r="K202" s="147" t="s">
        <v>20</v>
      </c>
      <c r="L202" s="148"/>
      <c r="M202" s="148"/>
      <c r="N202" s="148"/>
      <c r="O202" s="148"/>
      <c r="P202" s="148"/>
      <c r="Q202" s="148"/>
      <c r="R202" s="150" t="s">
        <v>21</v>
      </c>
      <c r="S202" s="151"/>
      <c r="T202" s="152"/>
      <c r="U202" s="153"/>
      <c r="V202" s="174">
        <v>4</v>
      </c>
      <c r="W202" s="154"/>
      <c r="X202" s="154"/>
      <c r="Y202" s="147"/>
      <c r="Z202" s="155"/>
      <c r="AA202" s="156"/>
      <c r="AB202" s="157"/>
      <c r="AC202" s="148"/>
      <c r="AD202" s="148"/>
      <c r="AE202" s="148"/>
      <c r="AF202" s="148"/>
      <c r="AG202" s="148"/>
      <c r="AH202" s="148"/>
      <c r="AI202" s="148"/>
      <c r="AJ202" s="148"/>
      <c r="AK202" s="148"/>
      <c r="AL202" s="148"/>
      <c r="AM202" s="148"/>
      <c r="AN202" s="148"/>
      <c r="AO202" s="149"/>
      <c r="AP202" s="16"/>
    </row>
    <row r="203" spans="1:42" s="1" customFormat="1">
      <c r="A203" s="146">
        <f t="shared" si="7"/>
        <v>197</v>
      </c>
      <c r="B203" s="262" t="str">
        <f t="shared" si="6"/>
        <v>出校方法CD2</v>
      </c>
      <c r="C203" s="215" t="s">
        <v>22</v>
      </c>
      <c r="D203" s="148"/>
      <c r="E203" s="148"/>
      <c r="F203" s="148"/>
      <c r="G203" s="148"/>
      <c r="H203" s="148"/>
      <c r="I203" s="148"/>
      <c r="J203" s="149"/>
      <c r="K203" s="147" t="s">
        <v>359</v>
      </c>
      <c r="L203" s="148"/>
      <c r="M203" s="148"/>
      <c r="N203" s="148"/>
      <c r="O203" s="148"/>
      <c r="P203" s="148"/>
      <c r="Q203" s="148"/>
      <c r="R203" s="150" t="s">
        <v>21</v>
      </c>
      <c r="S203" s="151"/>
      <c r="T203" s="152"/>
      <c r="U203" s="153"/>
      <c r="V203" s="174">
        <v>4</v>
      </c>
      <c r="W203" s="154"/>
      <c r="X203" s="154"/>
      <c r="Y203" s="147"/>
      <c r="Z203" s="155"/>
      <c r="AA203" s="156"/>
      <c r="AB203" s="157"/>
      <c r="AC203" s="148"/>
      <c r="AD203" s="148"/>
      <c r="AE203" s="148"/>
      <c r="AF203" s="148"/>
      <c r="AG203" s="148"/>
      <c r="AH203" s="148"/>
      <c r="AI203" s="148"/>
      <c r="AJ203" s="148"/>
      <c r="AK203" s="148"/>
      <c r="AL203" s="148"/>
      <c r="AM203" s="148"/>
      <c r="AN203" s="148"/>
      <c r="AO203" s="149"/>
      <c r="AP203" s="16"/>
    </row>
    <row r="204" spans="1:42" s="1" customFormat="1">
      <c r="A204" s="146">
        <f t="shared" si="7"/>
        <v>198</v>
      </c>
      <c r="B204" s="262" t="str">
        <f t="shared" si="6"/>
        <v>出校方法CD3</v>
      </c>
      <c r="C204" s="215" t="s">
        <v>23</v>
      </c>
      <c r="D204" s="148"/>
      <c r="E204" s="148"/>
      <c r="F204" s="148"/>
      <c r="G204" s="148"/>
      <c r="H204" s="148"/>
      <c r="I204" s="148"/>
      <c r="J204" s="149"/>
      <c r="K204" s="147" t="s">
        <v>360</v>
      </c>
      <c r="L204" s="148"/>
      <c r="M204" s="148"/>
      <c r="N204" s="148"/>
      <c r="O204" s="148"/>
      <c r="P204" s="148"/>
      <c r="Q204" s="148"/>
      <c r="R204" s="150" t="s">
        <v>21</v>
      </c>
      <c r="S204" s="151"/>
      <c r="T204" s="152"/>
      <c r="U204" s="153"/>
      <c r="V204" s="174">
        <v>4</v>
      </c>
      <c r="W204" s="154"/>
      <c r="X204" s="154"/>
      <c r="Y204" s="147"/>
      <c r="Z204" s="155"/>
      <c r="AA204" s="156"/>
      <c r="AB204" s="157"/>
      <c r="AC204" s="148"/>
      <c r="AD204" s="148"/>
      <c r="AE204" s="148"/>
      <c r="AF204" s="148"/>
      <c r="AG204" s="148"/>
      <c r="AH204" s="148"/>
      <c r="AI204" s="148"/>
      <c r="AJ204" s="148"/>
      <c r="AK204" s="148"/>
      <c r="AL204" s="148"/>
      <c r="AM204" s="148"/>
      <c r="AN204" s="148"/>
      <c r="AO204" s="149"/>
      <c r="AP204" s="16"/>
    </row>
    <row r="205" spans="1:42" s="1" customFormat="1">
      <c r="A205" s="146">
        <f t="shared" si="7"/>
        <v>199</v>
      </c>
      <c r="B205" s="262" t="str">
        <f t="shared" si="6"/>
        <v>出校枚数1</v>
      </c>
      <c r="C205" s="215" t="s">
        <v>1949</v>
      </c>
      <c r="D205" s="148"/>
      <c r="E205" s="148"/>
      <c r="F205" s="148"/>
      <c r="G205" s="148"/>
      <c r="H205" s="148"/>
      <c r="I205" s="148"/>
      <c r="J205" s="149"/>
      <c r="K205" s="147" t="s">
        <v>1950</v>
      </c>
      <c r="L205" s="148"/>
      <c r="M205" s="148"/>
      <c r="N205" s="148"/>
      <c r="O205" s="148"/>
      <c r="P205" s="148"/>
      <c r="Q205" s="148"/>
      <c r="R205" s="150" t="s">
        <v>1699</v>
      </c>
      <c r="S205" s="151"/>
      <c r="T205" s="152"/>
      <c r="U205" s="153"/>
      <c r="V205" s="174">
        <v>3</v>
      </c>
      <c r="W205" s="154"/>
      <c r="X205" s="154"/>
      <c r="Y205" s="147"/>
      <c r="Z205" s="155"/>
      <c r="AA205" s="156"/>
      <c r="AB205" s="157"/>
      <c r="AC205" s="148"/>
      <c r="AD205" s="148"/>
      <c r="AE205" s="148"/>
      <c r="AF205" s="148"/>
      <c r="AG205" s="148"/>
      <c r="AH205" s="148"/>
      <c r="AI205" s="148"/>
      <c r="AJ205" s="148"/>
      <c r="AK205" s="148"/>
      <c r="AL205" s="148"/>
      <c r="AM205" s="148"/>
      <c r="AN205" s="148"/>
      <c r="AO205" s="149"/>
      <c r="AP205" s="16"/>
    </row>
    <row r="206" spans="1:42" s="1" customFormat="1">
      <c r="A206" s="146">
        <f t="shared" si="7"/>
        <v>200</v>
      </c>
      <c r="B206" s="262" t="str">
        <f t="shared" si="6"/>
        <v>出校枚数2</v>
      </c>
      <c r="C206" s="215" t="s">
        <v>1951</v>
      </c>
      <c r="D206" s="148"/>
      <c r="E206" s="148"/>
      <c r="F206" s="148"/>
      <c r="G206" s="148"/>
      <c r="H206" s="148"/>
      <c r="I206" s="148"/>
      <c r="J206" s="149"/>
      <c r="K206" s="147" t="s">
        <v>352</v>
      </c>
      <c r="L206" s="148"/>
      <c r="M206" s="148"/>
      <c r="N206" s="148"/>
      <c r="O206" s="148"/>
      <c r="P206" s="148"/>
      <c r="Q206" s="148"/>
      <c r="R206" s="150" t="s">
        <v>1699</v>
      </c>
      <c r="S206" s="151"/>
      <c r="T206" s="152"/>
      <c r="U206" s="153"/>
      <c r="V206" s="174">
        <v>3</v>
      </c>
      <c r="W206" s="154"/>
      <c r="X206" s="154"/>
      <c r="Y206" s="147"/>
      <c r="Z206" s="155"/>
      <c r="AA206" s="156"/>
      <c r="AB206" s="157"/>
      <c r="AC206" s="148"/>
      <c r="AD206" s="148"/>
      <c r="AE206" s="148"/>
      <c r="AF206" s="148"/>
      <c r="AG206" s="148"/>
      <c r="AH206" s="148"/>
      <c r="AI206" s="148"/>
      <c r="AJ206" s="148"/>
      <c r="AK206" s="148"/>
      <c r="AL206" s="148"/>
      <c r="AM206" s="148"/>
      <c r="AN206" s="148"/>
      <c r="AO206" s="149"/>
      <c r="AP206" s="16"/>
    </row>
    <row r="207" spans="1:42" s="1" customFormat="1">
      <c r="A207" s="146">
        <f t="shared" si="7"/>
        <v>201</v>
      </c>
      <c r="B207" s="262" t="str">
        <f t="shared" si="6"/>
        <v>出校枚数3</v>
      </c>
      <c r="C207" s="215" t="s">
        <v>1952</v>
      </c>
      <c r="D207" s="148"/>
      <c r="E207" s="148"/>
      <c r="F207" s="148"/>
      <c r="G207" s="148"/>
      <c r="H207" s="148"/>
      <c r="I207" s="148"/>
      <c r="J207" s="149"/>
      <c r="K207" s="147" t="s">
        <v>353</v>
      </c>
      <c r="L207" s="148"/>
      <c r="M207" s="148"/>
      <c r="N207" s="148"/>
      <c r="O207" s="148"/>
      <c r="P207" s="148"/>
      <c r="Q207" s="148"/>
      <c r="R207" s="150" t="s">
        <v>1699</v>
      </c>
      <c r="S207" s="151"/>
      <c r="T207" s="152"/>
      <c r="U207" s="153"/>
      <c r="V207" s="174">
        <v>3</v>
      </c>
      <c r="W207" s="154"/>
      <c r="X207" s="154"/>
      <c r="Y207" s="147"/>
      <c r="Z207" s="155"/>
      <c r="AA207" s="156"/>
      <c r="AB207" s="157"/>
      <c r="AC207" s="148"/>
      <c r="AD207" s="148"/>
      <c r="AE207" s="148"/>
      <c r="AF207" s="148"/>
      <c r="AG207" s="148"/>
      <c r="AH207" s="148"/>
      <c r="AI207" s="148"/>
      <c r="AJ207" s="148"/>
      <c r="AK207" s="148"/>
      <c r="AL207" s="148"/>
      <c r="AM207" s="148"/>
      <c r="AN207" s="148"/>
      <c r="AO207" s="149"/>
      <c r="AP207" s="16"/>
    </row>
    <row r="208" spans="1:42" s="1" customFormat="1">
      <c r="A208" s="146">
        <f t="shared" si="7"/>
        <v>202</v>
      </c>
      <c r="B208" s="262" t="str">
        <f t="shared" si="6"/>
        <v>出校予定日時1</v>
      </c>
      <c r="C208" s="215" t="s">
        <v>1953</v>
      </c>
      <c r="D208" s="148"/>
      <c r="E208" s="148"/>
      <c r="F208" s="148"/>
      <c r="G208" s="148"/>
      <c r="H208" s="148"/>
      <c r="I208" s="148"/>
      <c r="J208" s="149"/>
      <c r="K208" s="147" t="s">
        <v>1954</v>
      </c>
      <c r="L208" s="148"/>
      <c r="M208" s="148"/>
      <c r="N208" s="148"/>
      <c r="O208" s="148"/>
      <c r="P208" s="148"/>
      <c r="Q208" s="148"/>
      <c r="R208" s="150" t="s">
        <v>1955</v>
      </c>
      <c r="S208" s="151"/>
      <c r="T208" s="152"/>
      <c r="U208" s="153"/>
      <c r="V208" s="174" t="s">
        <v>1956</v>
      </c>
      <c r="W208" s="154"/>
      <c r="X208" s="154"/>
      <c r="Y208" s="147"/>
      <c r="Z208" s="155"/>
      <c r="AA208" s="156"/>
      <c r="AB208" s="157"/>
      <c r="AC208" s="148"/>
      <c r="AD208" s="148"/>
      <c r="AE208" s="148"/>
      <c r="AF208" s="148"/>
      <c r="AG208" s="148"/>
      <c r="AH208" s="148"/>
      <c r="AI208" s="148"/>
      <c r="AJ208" s="148"/>
      <c r="AK208" s="148"/>
      <c r="AL208" s="148"/>
      <c r="AM208" s="148"/>
      <c r="AN208" s="148"/>
      <c r="AO208" s="149"/>
      <c r="AP208" s="16"/>
    </row>
    <row r="209" spans="1:42" s="1" customFormat="1">
      <c r="A209" s="146">
        <f t="shared" si="7"/>
        <v>203</v>
      </c>
      <c r="B209" s="262" t="str">
        <f t="shared" si="6"/>
        <v>出校予定日時2</v>
      </c>
      <c r="C209" s="215" t="s">
        <v>1957</v>
      </c>
      <c r="D209" s="148"/>
      <c r="E209" s="148"/>
      <c r="F209" s="148"/>
      <c r="G209" s="148"/>
      <c r="H209" s="148"/>
      <c r="I209" s="148"/>
      <c r="J209" s="149"/>
      <c r="K209" s="147" t="s">
        <v>354</v>
      </c>
      <c r="L209" s="148"/>
      <c r="M209" s="148"/>
      <c r="N209" s="148"/>
      <c r="O209" s="148"/>
      <c r="P209" s="148"/>
      <c r="Q209" s="148"/>
      <c r="R209" s="150" t="s">
        <v>1955</v>
      </c>
      <c r="S209" s="151"/>
      <c r="T209" s="152"/>
      <c r="U209" s="153"/>
      <c r="V209" s="174" t="s">
        <v>1956</v>
      </c>
      <c r="W209" s="154"/>
      <c r="X209" s="154"/>
      <c r="Y209" s="147"/>
      <c r="Z209" s="155"/>
      <c r="AA209" s="156"/>
      <c r="AB209" s="157"/>
      <c r="AC209" s="148"/>
      <c r="AD209" s="148"/>
      <c r="AE209" s="148"/>
      <c r="AF209" s="148"/>
      <c r="AG209" s="148"/>
      <c r="AH209" s="148"/>
      <c r="AI209" s="148"/>
      <c r="AJ209" s="148"/>
      <c r="AK209" s="148"/>
      <c r="AL209" s="148"/>
      <c r="AM209" s="148"/>
      <c r="AN209" s="148"/>
      <c r="AO209" s="149"/>
      <c r="AP209" s="16"/>
    </row>
    <row r="210" spans="1:42" s="1" customFormat="1">
      <c r="A210" s="146">
        <f t="shared" si="7"/>
        <v>204</v>
      </c>
      <c r="B210" s="262" t="str">
        <f t="shared" si="6"/>
        <v>出校予定日時3</v>
      </c>
      <c r="C210" s="215" t="s">
        <v>1958</v>
      </c>
      <c r="D210" s="148"/>
      <c r="E210" s="148"/>
      <c r="F210" s="148"/>
      <c r="G210" s="148"/>
      <c r="H210" s="148"/>
      <c r="I210" s="148"/>
      <c r="J210" s="149"/>
      <c r="K210" s="147" t="s">
        <v>355</v>
      </c>
      <c r="L210" s="148"/>
      <c r="M210" s="148"/>
      <c r="N210" s="148"/>
      <c r="O210" s="148"/>
      <c r="P210" s="148"/>
      <c r="Q210" s="148"/>
      <c r="R210" s="150" t="s">
        <v>1955</v>
      </c>
      <c r="S210" s="151"/>
      <c r="T210" s="152"/>
      <c r="U210" s="153"/>
      <c r="V210" s="174" t="s">
        <v>1956</v>
      </c>
      <c r="W210" s="154"/>
      <c r="X210" s="154"/>
      <c r="Y210" s="147"/>
      <c r="Z210" s="155"/>
      <c r="AA210" s="156"/>
      <c r="AB210" s="157"/>
      <c r="AC210" s="148"/>
      <c r="AD210" s="148"/>
      <c r="AE210" s="148"/>
      <c r="AF210" s="148"/>
      <c r="AG210" s="148"/>
      <c r="AH210" s="148"/>
      <c r="AI210" s="148"/>
      <c r="AJ210" s="148"/>
      <c r="AK210" s="148"/>
      <c r="AL210" s="148"/>
      <c r="AM210" s="148"/>
      <c r="AN210" s="148"/>
      <c r="AO210" s="149"/>
      <c r="AP210" s="16"/>
    </row>
    <row r="211" spans="1:42" s="1" customFormat="1">
      <c r="A211" s="146">
        <f t="shared" si="7"/>
        <v>205</v>
      </c>
      <c r="B211" s="262" t="str">
        <f t="shared" si="6"/>
        <v>初期登録者CD</v>
      </c>
      <c r="C211" s="215" t="s">
        <v>1959</v>
      </c>
      <c r="D211" s="148"/>
      <c r="E211" s="148"/>
      <c r="F211" s="148"/>
      <c r="G211" s="148"/>
      <c r="H211" s="148"/>
      <c r="I211" s="148"/>
      <c r="J211" s="149"/>
      <c r="K211" s="147" t="s">
        <v>1960</v>
      </c>
      <c r="L211" s="148"/>
      <c r="M211" s="148"/>
      <c r="N211" s="148"/>
      <c r="O211" s="148"/>
      <c r="P211" s="148"/>
      <c r="Q211" s="148"/>
      <c r="R211" s="150" t="s">
        <v>727</v>
      </c>
      <c r="S211" s="151"/>
      <c r="T211" s="152"/>
      <c r="U211" s="153"/>
      <c r="V211" s="174">
        <v>5</v>
      </c>
      <c r="W211" s="154"/>
      <c r="X211" s="154"/>
      <c r="Y211" s="147"/>
      <c r="Z211" s="155"/>
      <c r="AA211" s="156"/>
      <c r="AB211" s="239" t="s">
        <v>632</v>
      </c>
      <c r="AC211" s="148"/>
      <c r="AD211" s="148"/>
      <c r="AE211" s="148"/>
      <c r="AF211" s="148"/>
      <c r="AG211" s="148"/>
      <c r="AH211" s="148"/>
      <c r="AI211" s="148"/>
      <c r="AJ211" s="148"/>
      <c r="AK211" s="148"/>
      <c r="AL211" s="148"/>
      <c r="AM211" s="148"/>
      <c r="AN211" s="148"/>
      <c r="AO211" s="149"/>
      <c r="AP211" s="16"/>
    </row>
    <row r="212" spans="1:42" s="1" customFormat="1">
      <c r="A212" s="146">
        <f t="shared" si="7"/>
        <v>206</v>
      </c>
      <c r="B212" s="262" t="str">
        <f t="shared" si="6"/>
        <v>初期登録者部門CD</v>
      </c>
      <c r="C212" s="215" t="s">
        <v>1961</v>
      </c>
      <c r="D212" s="148"/>
      <c r="E212" s="148"/>
      <c r="F212" s="148"/>
      <c r="G212" s="148"/>
      <c r="H212" s="148"/>
      <c r="I212" s="148"/>
      <c r="J212" s="149"/>
      <c r="K212" s="147" t="s">
        <v>1962</v>
      </c>
      <c r="L212" s="148"/>
      <c r="M212" s="148"/>
      <c r="N212" s="148"/>
      <c r="O212" s="148"/>
      <c r="P212" s="148"/>
      <c r="Q212" s="148"/>
      <c r="R212" s="150" t="s">
        <v>29</v>
      </c>
      <c r="S212" s="151"/>
      <c r="T212" s="152"/>
      <c r="U212" s="153"/>
      <c r="V212" s="174">
        <v>2</v>
      </c>
      <c r="W212" s="154"/>
      <c r="X212" s="154"/>
      <c r="Y212" s="147"/>
      <c r="Z212" s="155"/>
      <c r="AA212" s="156"/>
      <c r="AB212" s="239" t="s">
        <v>634</v>
      </c>
      <c r="AC212" s="148"/>
      <c r="AD212" s="148"/>
      <c r="AE212" s="148"/>
      <c r="AF212" s="148"/>
      <c r="AG212" s="148"/>
      <c r="AH212" s="148"/>
      <c r="AI212" s="148"/>
      <c r="AJ212" s="148"/>
      <c r="AK212" s="148"/>
      <c r="AL212" s="148"/>
      <c r="AM212" s="148"/>
      <c r="AN212" s="148"/>
      <c r="AO212" s="149"/>
      <c r="AP212" s="16"/>
    </row>
    <row r="213" spans="1:42" s="1" customFormat="1">
      <c r="A213" s="146">
        <f t="shared" si="7"/>
        <v>207</v>
      </c>
      <c r="B213" s="262" t="str">
        <f t="shared" si="6"/>
        <v>初期登録日時</v>
      </c>
      <c r="C213" s="215" t="s">
        <v>2401</v>
      </c>
      <c r="D213" s="148"/>
      <c r="E213" s="148"/>
      <c r="F213" s="148"/>
      <c r="G213" s="148"/>
      <c r="H213" s="148"/>
      <c r="I213" s="148"/>
      <c r="J213" s="149"/>
      <c r="K213" s="147" t="s">
        <v>1373</v>
      </c>
      <c r="L213" s="148"/>
      <c r="M213" s="148"/>
      <c r="N213" s="148"/>
      <c r="O213" s="148"/>
      <c r="P213" s="148"/>
      <c r="Q213" s="148"/>
      <c r="R213" s="150" t="s">
        <v>1374</v>
      </c>
      <c r="S213" s="151"/>
      <c r="T213" s="152"/>
      <c r="U213" s="153"/>
      <c r="V213" s="174" t="s">
        <v>1375</v>
      </c>
      <c r="W213" s="154"/>
      <c r="X213" s="154"/>
      <c r="Y213" s="147"/>
      <c r="Z213" s="155"/>
      <c r="AA213" s="156"/>
      <c r="AB213" s="239" t="s">
        <v>1874</v>
      </c>
      <c r="AC213" s="148"/>
      <c r="AD213" s="148"/>
      <c r="AE213" s="148"/>
      <c r="AF213" s="148"/>
      <c r="AG213" s="148"/>
      <c r="AH213" s="148"/>
      <c r="AI213" s="148"/>
      <c r="AJ213" s="148"/>
      <c r="AK213" s="148"/>
      <c r="AL213" s="148"/>
      <c r="AM213" s="148"/>
      <c r="AN213" s="148"/>
      <c r="AO213" s="149"/>
      <c r="AP213" s="16"/>
    </row>
    <row r="214" spans="1:42" s="1" customFormat="1">
      <c r="A214" s="146">
        <f t="shared" si="7"/>
        <v>208</v>
      </c>
      <c r="B214" s="262" t="str">
        <f t="shared" si="6"/>
        <v>所要時間</v>
      </c>
      <c r="C214" s="215" t="s">
        <v>138</v>
      </c>
      <c r="D214" s="148"/>
      <c r="E214" s="148"/>
      <c r="F214" s="148"/>
      <c r="G214" s="148"/>
      <c r="H214" s="148"/>
      <c r="I214" s="148"/>
      <c r="J214" s="149"/>
      <c r="K214" s="147" t="s">
        <v>1436</v>
      </c>
      <c r="L214" s="148"/>
      <c r="M214" s="148"/>
      <c r="N214" s="148"/>
      <c r="O214" s="148"/>
      <c r="P214" s="148"/>
      <c r="Q214" s="148"/>
      <c r="R214" s="150" t="s">
        <v>1147</v>
      </c>
      <c r="S214" s="151"/>
      <c r="T214" s="152"/>
      <c r="U214" s="153"/>
      <c r="V214" s="174">
        <v>3</v>
      </c>
      <c r="W214" s="163"/>
      <c r="X214" s="154"/>
      <c r="Y214" s="147"/>
      <c r="Z214" s="155"/>
      <c r="AA214" s="156"/>
      <c r="AB214" s="157"/>
      <c r="AC214" s="148"/>
      <c r="AD214" s="148"/>
      <c r="AE214" s="148"/>
      <c r="AF214" s="148"/>
      <c r="AG214" s="148"/>
      <c r="AH214" s="148"/>
      <c r="AI214" s="148"/>
      <c r="AJ214" s="148"/>
      <c r="AK214" s="148"/>
      <c r="AL214" s="148"/>
      <c r="AM214" s="148"/>
      <c r="AN214" s="148"/>
      <c r="AO214" s="149"/>
      <c r="AP214" s="16"/>
    </row>
    <row r="215" spans="1:42" s="1" customFormat="1">
      <c r="A215" s="146">
        <f t="shared" si="7"/>
        <v>209</v>
      </c>
      <c r="B215" s="262" t="str">
        <f t="shared" si="6"/>
        <v>詳細記入</v>
      </c>
      <c r="C215" s="48" t="s">
        <v>1456</v>
      </c>
      <c r="D215" s="148"/>
      <c r="E215" s="148"/>
      <c r="F215" s="148"/>
      <c r="G215" s="148"/>
      <c r="H215" s="148"/>
      <c r="I215" s="148"/>
      <c r="J215" s="149"/>
      <c r="K215" s="147" t="s">
        <v>1369</v>
      </c>
      <c r="L215" s="148"/>
      <c r="M215" s="148"/>
      <c r="N215" s="148"/>
      <c r="O215" s="148"/>
      <c r="P215" s="148"/>
      <c r="Q215" s="148"/>
      <c r="R215" s="150" t="s">
        <v>2628</v>
      </c>
      <c r="S215" s="151"/>
      <c r="T215" s="152"/>
      <c r="U215" s="153"/>
      <c r="V215" s="174">
        <v>256</v>
      </c>
      <c r="W215" s="154"/>
      <c r="X215" s="154"/>
      <c r="Y215" s="147"/>
      <c r="Z215" s="155"/>
      <c r="AA215" s="156"/>
      <c r="AB215" s="157"/>
      <c r="AC215" s="148"/>
      <c r="AD215" s="148"/>
      <c r="AE215" s="148"/>
      <c r="AF215" s="148"/>
      <c r="AG215" s="148"/>
      <c r="AH215" s="148"/>
      <c r="AI215" s="148"/>
      <c r="AJ215" s="148"/>
      <c r="AK215" s="148"/>
      <c r="AL215" s="148"/>
      <c r="AM215" s="148"/>
      <c r="AN215" s="148"/>
      <c r="AO215" s="149"/>
      <c r="AP215" s="16"/>
    </row>
    <row r="216" spans="1:42" s="1" customFormat="1">
      <c r="A216" s="146">
        <f t="shared" si="7"/>
        <v>210</v>
      </c>
      <c r="B216" s="262" t="str">
        <f t="shared" si="6"/>
        <v>色数</v>
      </c>
      <c r="C216" s="215" t="s">
        <v>2631</v>
      </c>
      <c r="D216" s="148"/>
      <c r="E216" s="148"/>
      <c r="F216" s="148"/>
      <c r="G216" s="148"/>
      <c r="H216" s="148"/>
      <c r="I216" s="148"/>
      <c r="J216" s="149"/>
      <c r="K216" s="147" t="s">
        <v>1132</v>
      </c>
      <c r="L216" s="148"/>
      <c r="M216" s="148"/>
      <c r="N216" s="148"/>
      <c r="O216" s="148"/>
      <c r="P216" s="148"/>
      <c r="Q216" s="148"/>
      <c r="R216" s="150" t="s">
        <v>727</v>
      </c>
      <c r="S216" s="151"/>
      <c r="T216" s="152"/>
      <c r="U216" s="153"/>
      <c r="V216" s="174">
        <v>16</v>
      </c>
      <c r="W216" s="154"/>
      <c r="X216" s="154"/>
      <c r="Y216" s="159"/>
      <c r="Z216" s="155"/>
      <c r="AA216" s="156"/>
      <c r="AB216" s="157"/>
      <c r="AC216" s="148"/>
      <c r="AD216" s="148"/>
      <c r="AE216" s="148"/>
      <c r="AF216" s="148"/>
      <c r="AG216" s="148"/>
      <c r="AH216" s="148"/>
      <c r="AI216" s="148"/>
      <c r="AJ216" s="148"/>
      <c r="AK216" s="148"/>
      <c r="AL216" s="148"/>
      <c r="AM216" s="148"/>
      <c r="AN216" s="148"/>
      <c r="AO216" s="149"/>
      <c r="AP216" s="16"/>
    </row>
    <row r="217" spans="1:42" s="1" customFormat="1">
      <c r="A217" s="146">
        <f t="shared" si="7"/>
        <v>211</v>
      </c>
      <c r="B217" s="262" t="str">
        <f t="shared" si="6"/>
        <v>製版区分CD</v>
      </c>
      <c r="C217" s="224" t="s">
        <v>1837</v>
      </c>
      <c r="D217" s="161"/>
      <c r="E217" s="161"/>
      <c r="F217" s="161"/>
      <c r="G217" s="161"/>
      <c r="H217" s="161"/>
      <c r="I217" s="161"/>
      <c r="J217" s="162"/>
      <c r="K217" s="159" t="s">
        <v>1838</v>
      </c>
      <c r="L217" s="161"/>
      <c r="M217" s="161"/>
      <c r="N217" s="161"/>
      <c r="O217" s="161"/>
      <c r="P217" s="161"/>
      <c r="Q217" s="161"/>
      <c r="R217" s="150" t="s">
        <v>1383</v>
      </c>
      <c r="S217" s="151"/>
      <c r="T217" s="152"/>
      <c r="U217" s="153"/>
      <c r="V217" s="174">
        <v>4</v>
      </c>
      <c r="W217" s="163"/>
      <c r="X217" s="163"/>
      <c r="Y217" s="159"/>
      <c r="Z217" s="164"/>
      <c r="AA217" s="165"/>
      <c r="AB217" s="166"/>
      <c r="AC217" s="161"/>
      <c r="AD217" s="161"/>
      <c r="AE217" s="161"/>
      <c r="AF217" s="161"/>
      <c r="AG217" s="161"/>
      <c r="AH217" s="161"/>
      <c r="AI217" s="161"/>
      <c r="AJ217" s="161"/>
      <c r="AK217" s="161"/>
      <c r="AL217" s="161"/>
      <c r="AM217" s="167"/>
      <c r="AN217" s="167"/>
      <c r="AO217" s="168"/>
      <c r="AP217" s="16"/>
    </row>
    <row r="218" spans="1:42" s="1" customFormat="1">
      <c r="A218" s="146">
        <f t="shared" si="7"/>
        <v>212</v>
      </c>
      <c r="B218" s="262" t="str">
        <f t="shared" si="6"/>
        <v>製版寸法左右</v>
      </c>
      <c r="C218" s="215" t="s">
        <v>2449</v>
      </c>
      <c r="D218" s="148"/>
      <c r="E218" s="148"/>
      <c r="F218" s="231" t="s">
        <v>2471</v>
      </c>
      <c r="G218" s="148"/>
      <c r="H218" s="148"/>
      <c r="I218" s="148"/>
      <c r="J218" s="149"/>
      <c r="K218" s="147" t="s">
        <v>1376</v>
      </c>
      <c r="L218" s="148"/>
      <c r="M218" s="148"/>
      <c r="N218" s="148"/>
      <c r="O218" s="148"/>
      <c r="P218" s="148"/>
      <c r="Q218" s="148"/>
      <c r="R218" s="150" t="s">
        <v>1152</v>
      </c>
      <c r="S218" s="151"/>
      <c r="T218" s="152"/>
      <c r="U218" s="153"/>
      <c r="V218" s="174" t="s">
        <v>1377</v>
      </c>
      <c r="W218" s="154"/>
      <c r="X218" s="154"/>
      <c r="Y218" s="147"/>
      <c r="Z218" s="155"/>
      <c r="AA218" s="156"/>
      <c r="AB218" s="157"/>
      <c r="AC218" s="148"/>
      <c r="AD218" s="148"/>
      <c r="AE218" s="148"/>
      <c r="AF218" s="148"/>
      <c r="AG218" s="148"/>
      <c r="AH218" s="148"/>
      <c r="AI218" s="148"/>
      <c r="AJ218" s="148"/>
      <c r="AK218" s="148"/>
      <c r="AL218" s="148"/>
      <c r="AM218" s="148"/>
      <c r="AN218" s="148"/>
      <c r="AO218" s="149"/>
      <c r="AP218" s="16"/>
    </row>
    <row r="219" spans="1:42" s="1" customFormat="1">
      <c r="A219" s="146">
        <f t="shared" si="7"/>
        <v>213</v>
      </c>
      <c r="B219" s="262" t="str">
        <f t="shared" si="6"/>
        <v>製版寸法天地</v>
      </c>
      <c r="C219" s="215" t="s">
        <v>2449</v>
      </c>
      <c r="D219" s="148"/>
      <c r="E219" s="148"/>
      <c r="F219" s="231" t="s">
        <v>2470</v>
      </c>
      <c r="G219" s="148"/>
      <c r="H219" s="148"/>
      <c r="I219" s="148"/>
      <c r="J219" s="149"/>
      <c r="K219" s="147" t="s">
        <v>1379</v>
      </c>
      <c r="L219" s="148"/>
      <c r="M219" s="148"/>
      <c r="N219" s="148"/>
      <c r="O219" s="148"/>
      <c r="P219" s="148"/>
      <c r="Q219" s="148"/>
      <c r="R219" s="150" t="s">
        <v>1152</v>
      </c>
      <c r="S219" s="151"/>
      <c r="T219" s="152"/>
      <c r="U219" s="153"/>
      <c r="V219" s="174" t="s">
        <v>1377</v>
      </c>
      <c r="W219" s="154"/>
      <c r="X219" s="154"/>
      <c r="Y219" s="147"/>
      <c r="Z219" s="155"/>
      <c r="AA219" s="156"/>
      <c r="AB219" s="157"/>
      <c r="AC219" s="148"/>
      <c r="AD219" s="148"/>
      <c r="AE219" s="148"/>
      <c r="AF219" s="148"/>
      <c r="AG219" s="148"/>
      <c r="AH219" s="148"/>
      <c r="AI219" s="148"/>
      <c r="AJ219" s="148"/>
      <c r="AK219" s="148"/>
      <c r="AL219" s="148"/>
      <c r="AM219" s="148"/>
      <c r="AN219" s="148"/>
      <c r="AO219" s="149"/>
      <c r="AP219" s="16"/>
    </row>
    <row r="220" spans="1:42" s="1" customFormat="1">
      <c r="A220" s="146">
        <f t="shared" si="7"/>
        <v>214</v>
      </c>
      <c r="B220" s="262" t="str">
        <f t="shared" si="6"/>
        <v>製版日時</v>
      </c>
      <c r="C220" s="215" t="s">
        <v>2633</v>
      </c>
      <c r="D220" s="148"/>
      <c r="E220" s="148"/>
      <c r="F220" s="148"/>
      <c r="G220" s="148"/>
      <c r="H220" s="148"/>
      <c r="I220" s="148"/>
      <c r="J220" s="149"/>
      <c r="K220" s="147" t="s">
        <v>1380</v>
      </c>
      <c r="L220" s="148"/>
      <c r="M220" s="148"/>
      <c r="N220" s="148"/>
      <c r="O220" s="148"/>
      <c r="P220" s="148"/>
      <c r="Q220" s="148"/>
      <c r="R220" s="150" t="s">
        <v>1381</v>
      </c>
      <c r="S220" s="151"/>
      <c r="T220" s="152"/>
      <c r="U220" s="153"/>
      <c r="V220" s="174" t="s">
        <v>1382</v>
      </c>
      <c r="W220" s="154"/>
      <c r="X220" s="154"/>
      <c r="Y220" s="147"/>
      <c r="Z220" s="155"/>
      <c r="AA220" s="156"/>
      <c r="AB220" s="157"/>
      <c r="AC220" s="148"/>
      <c r="AD220" s="148"/>
      <c r="AE220" s="148"/>
      <c r="AF220" s="148"/>
      <c r="AG220" s="148"/>
      <c r="AH220" s="148"/>
      <c r="AI220" s="148"/>
      <c r="AJ220" s="148"/>
      <c r="AK220" s="148"/>
      <c r="AL220" s="148"/>
      <c r="AM220" s="148"/>
      <c r="AN220" s="148"/>
      <c r="AO220" s="149"/>
      <c r="AP220" s="16"/>
    </row>
    <row r="221" spans="1:42" s="1" customFormat="1">
      <c r="A221" s="146">
        <f t="shared" si="7"/>
        <v>215</v>
      </c>
      <c r="B221" s="262" t="str">
        <f t="shared" si="6"/>
        <v>製本　ラップ位置CD</v>
      </c>
      <c r="C221" s="215" t="s">
        <v>2469</v>
      </c>
      <c r="D221" s="148"/>
      <c r="E221" s="148"/>
      <c r="F221" s="231" t="s">
        <v>1384</v>
      </c>
      <c r="G221" s="148"/>
      <c r="H221" s="148"/>
      <c r="I221" s="148"/>
      <c r="J221" s="149"/>
      <c r="K221" s="147" t="s">
        <v>1385</v>
      </c>
      <c r="L221" s="148"/>
      <c r="M221" s="148"/>
      <c r="N221" s="148"/>
      <c r="O221" s="148"/>
      <c r="P221" s="148"/>
      <c r="Q221" s="148"/>
      <c r="R221" s="150" t="s">
        <v>1383</v>
      </c>
      <c r="S221" s="151"/>
      <c r="T221" s="152"/>
      <c r="U221" s="153"/>
      <c r="V221" s="174">
        <v>4</v>
      </c>
      <c r="W221" s="154"/>
      <c r="X221" s="154"/>
      <c r="Y221" s="147"/>
      <c r="Z221" s="155"/>
      <c r="AA221" s="156"/>
      <c r="AB221" s="157"/>
      <c r="AC221" s="148"/>
      <c r="AD221" s="148"/>
      <c r="AE221" s="148"/>
      <c r="AF221" s="148"/>
      <c r="AG221" s="148"/>
      <c r="AH221" s="148"/>
      <c r="AI221" s="148"/>
      <c r="AJ221" s="148"/>
      <c r="AK221" s="148"/>
      <c r="AL221" s="148"/>
      <c r="AM221" s="148"/>
      <c r="AN221" s="148"/>
      <c r="AO221" s="149"/>
      <c r="AP221" s="16"/>
    </row>
    <row r="222" spans="1:42" s="1" customFormat="1">
      <c r="A222" s="146">
        <f t="shared" si="7"/>
        <v>216</v>
      </c>
      <c r="B222" s="262" t="str">
        <f t="shared" si="6"/>
        <v>製本　ラップ長さ</v>
      </c>
      <c r="C222" s="215" t="s">
        <v>2469</v>
      </c>
      <c r="D222" s="148"/>
      <c r="E222" s="148"/>
      <c r="F222" s="231" t="s">
        <v>1386</v>
      </c>
      <c r="G222" s="148"/>
      <c r="H222" s="148"/>
      <c r="I222" s="148"/>
      <c r="J222" s="149"/>
      <c r="K222" s="147" t="s">
        <v>1387</v>
      </c>
      <c r="L222" s="148"/>
      <c r="M222" s="148"/>
      <c r="N222" s="148"/>
      <c r="O222" s="148"/>
      <c r="P222" s="148"/>
      <c r="Q222" s="148"/>
      <c r="R222" s="150" t="s">
        <v>1152</v>
      </c>
      <c r="S222" s="151"/>
      <c r="T222" s="152"/>
      <c r="U222" s="153"/>
      <c r="V222" s="174" t="s">
        <v>1377</v>
      </c>
      <c r="W222" s="154"/>
      <c r="X222" s="154"/>
      <c r="Y222" s="147"/>
      <c r="Z222" s="155"/>
      <c r="AA222" s="156"/>
      <c r="AB222" s="157"/>
      <c r="AC222" s="148"/>
      <c r="AD222" s="148"/>
      <c r="AE222" s="148"/>
      <c r="AF222" s="148"/>
      <c r="AG222" s="148"/>
      <c r="AH222" s="148"/>
      <c r="AI222" s="148"/>
      <c r="AJ222" s="148"/>
      <c r="AK222" s="148"/>
      <c r="AL222" s="148"/>
      <c r="AM222" s="148"/>
      <c r="AN222" s="148"/>
      <c r="AO222" s="149"/>
      <c r="AP222" s="16"/>
    </row>
    <row r="223" spans="1:42" s="1" customFormat="1">
      <c r="A223" s="146">
        <f t="shared" si="7"/>
        <v>217</v>
      </c>
      <c r="B223" s="262" t="str">
        <f t="shared" si="6"/>
        <v>製本　綴位置CD</v>
      </c>
      <c r="C223" s="215" t="s">
        <v>2469</v>
      </c>
      <c r="D223" s="148"/>
      <c r="E223" s="148"/>
      <c r="F223" s="231" t="s">
        <v>1388</v>
      </c>
      <c r="G223" s="148"/>
      <c r="H223" s="148"/>
      <c r="I223" s="148"/>
      <c r="J223" s="149"/>
      <c r="K223" s="147" t="s">
        <v>1389</v>
      </c>
      <c r="L223" s="148"/>
      <c r="M223" s="148"/>
      <c r="N223" s="148"/>
      <c r="O223" s="148"/>
      <c r="P223" s="148"/>
      <c r="Q223" s="148"/>
      <c r="R223" s="169" t="s">
        <v>1383</v>
      </c>
      <c r="S223" s="151"/>
      <c r="T223" s="152"/>
      <c r="U223" s="153"/>
      <c r="V223" s="174">
        <v>4</v>
      </c>
      <c r="W223" s="154"/>
      <c r="X223" s="154"/>
      <c r="Y223" s="147"/>
      <c r="Z223" s="155"/>
      <c r="AA223" s="156"/>
      <c r="AB223" s="232" t="s">
        <v>202</v>
      </c>
      <c r="AC223" s="148"/>
      <c r="AD223" s="148"/>
      <c r="AE223" s="148"/>
      <c r="AF223" s="148"/>
      <c r="AG223" s="148"/>
      <c r="AH223" s="148"/>
      <c r="AI223" s="148"/>
      <c r="AJ223" s="148"/>
      <c r="AK223" s="148"/>
      <c r="AL223" s="148"/>
      <c r="AM223" s="148"/>
      <c r="AN223" s="148"/>
      <c r="AO223" s="149"/>
      <c r="AP223" s="16"/>
    </row>
    <row r="224" spans="1:42" s="1" customFormat="1">
      <c r="A224" s="146">
        <f t="shared" si="7"/>
        <v>218</v>
      </c>
      <c r="B224" s="262" t="str">
        <f t="shared" si="6"/>
        <v>製本　綴形式CD</v>
      </c>
      <c r="C224" s="215" t="s">
        <v>2469</v>
      </c>
      <c r="D224" s="148"/>
      <c r="E224" s="148"/>
      <c r="F224" s="231" t="s">
        <v>1390</v>
      </c>
      <c r="G224" s="148"/>
      <c r="H224" s="148"/>
      <c r="I224" s="148"/>
      <c r="J224" s="149"/>
      <c r="K224" s="147" t="s">
        <v>1391</v>
      </c>
      <c r="L224" s="148"/>
      <c r="M224" s="148"/>
      <c r="N224" s="148"/>
      <c r="O224" s="148"/>
      <c r="P224" s="148"/>
      <c r="Q224" s="148"/>
      <c r="R224" s="150" t="s">
        <v>1383</v>
      </c>
      <c r="S224" s="151"/>
      <c r="T224" s="152"/>
      <c r="U224" s="153"/>
      <c r="V224" s="174">
        <v>4</v>
      </c>
      <c r="W224" s="154"/>
      <c r="X224" s="154"/>
      <c r="Y224" s="147"/>
      <c r="Z224" s="155"/>
      <c r="AA224" s="156"/>
      <c r="AB224" s="232" t="s">
        <v>203</v>
      </c>
      <c r="AC224" s="148"/>
      <c r="AD224" s="148"/>
      <c r="AE224" s="148"/>
      <c r="AF224" s="148"/>
      <c r="AG224" s="148"/>
      <c r="AH224" s="148"/>
      <c r="AI224" s="148"/>
      <c r="AJ224" s="148"/>
      <c r="AK224" s="148"/>
      <c r="AL224" s="148"/>
      <c r="AM224" s="148"/>
      <c r="AN224" s="148"/>
      <c r="AO224" s="149"/>
      <c r="AP224" s="16"/>
    </row>
    <row r="225" spans="1:42" s="1" customFormat="1">
      <c r="A225" s="146">
        <f t="shared" si="7"/>
        <v>219</v>
      </c>
      <c r="B225" s="262" t="str">
        <f t="shared" si="6"/>
        <v>製本　発注CD</v>
      </c>
      <c r="C225" s="215" t="s">
        <v>2469</v>
      </c>
      <c r="D225" s="148"/>
      <c r="E225" s="148"/>
      <c r="F225" s="231" t="s">
        <v>1392</v>
      </c>
      <c r="G225" s="148"/>
      <c r="H225" s="148"/>
      <c r="I225" s="148"/>
      <c r="J225" s="149"/>
      <c r="K225" s="147" t="s">
        <v>1393</v>
      </c>
      <c r="L225" s="148"/>
      <c r="M225" s="148"/>
      <c r="N225" s="148"/>
      <c r="O225" s="148"/>
      <c r="P225" s="148"/>
      <c r="Q225" s="148"/>
      <c r="R225" s="150" t="s">
        <v>1383</v>
      </c>
      <c r="S225" s="151"/>
      <c r="T225" s="152"/>
      <c r="U225" s="153"/>
      <c r="V225" s="174">
        <v>4</v>
      </c>
      <c r="W225" s="154"/>
      <c r="X225" s="154"/>
      <c r="Y225" s="147"/>
      <c r="Z225" s="155"/>
      <c r="AA225" s="156"/>
      <c r="AB225" s="157"/>
      <c r="AC225" s="148"/>
      <c r="AD225" s="148"/>
      <c r="AE225" s="148"/>
      <c r="AF225" s="148"/>
      <c r="AG225" s="148"/>
      <c r="AH225" s="148"/>
      <c r="AI225" s="148"/>
      <c r="AJ225" s="148"/>
      <c r="AK225" s="148"/>
      <c r="AL225" s="148"/>
      <c r="AM225" s="148"/>
      <c r="AN225" s="148"/>
      <c r="AO225" s="149"/>
      <c r="AP225" s="16"/>
    </row>
    <row r="226" spans="1:42" s="1" customFormat="1">
      <c r="A226" s="146">
        <f t="shared" si="7"/>
        <v>220</v>
      </c>
      <c r="B226" s="262" t="str">
        <f t="shared" si="6"/>
        <v>製本会社CD</v>
      </c>
      <c r="C226" s="215" t="s">
        <v>1394</v>
      </c>
      <c r="D226" s="148"/>
      <c r="E226" s="148"/>
      <c r="F226" s="148"/>
      <c r="G226" s="148"/>
      <c r="H226" s="148"/>
      <c r="I226" s="148"/>
      <c r="J226" s="149"/>
      <c r="K226" s="147" t="s">
        <v>1395</v>
      </c>
      <c r="L226" s="148"/>
      <c r="M226" s="148"/>
      <c r="N226" s="148"/>
      <c r="O226" s="148"/>
      <c r="P226" s="148"/>
      <c r="Q226" s="148"/>
      <c r="R226" s="150" t="s">
        <v>1383</v>
      </c>
      <c r="S226" s="151"/>
      <c r="T226" s="152"/>
      <c r="U226" s="153"/>
      <c r="V226" s="174">
        <v>4</v>
      </c>
      <c r="W226" s="154"/>
      <c r="X226" s="154"/>
      <c r="Y226" s="147"/>
      <c r="Z226" s="155"/>
      <c r="AA226" s="156"/>
      <c r="AB226" s="157"/>
      <c r="AC226" s="148"/>
      <c r="AD226" s="148"/>
      <c r="AE226" s="148"/>
      <c r="AF226" s="148"/>
      <c r="AG226" s="148"/>
      <c r="AH226" s="148"/>
      <c r="AI226" s="148"/>
      <c r="AJ226" s="148"/>
      <c r="AK226" s="148"/>
      <c r="AL226" s="148"/>
      <c r="AM226" s="148"/>
      <c r="AN226" s="148"/>
      <c r="AO226" s="149"/>
      <c r="AP226" s="16"/>
    </row>
    <row r="227" spans="1:42" s="1" customFormat="1">
      <c r="A227" s="146">
        <f t="shared" si="7"/>
        <v>221</v>
      </c>
      <c r="B227" s="262" t="str">
        <f t="shared" si="6"/>
        <v>責了紙枚数</v>
      </c>
      <c r="C227" s="215" t="s">
        <v>169</v>
      </c>
      <c r="D227" s="148"/>
      <c r="E227" s="148"/>
      <c r="F227" s="148"/>
      <c r="G227" s="148"/>
      <c r="H227" s="148"/>
      <c r="I227" s="148"/>
      <c r="J227" s="149"/>
      <c r="K227" s="147" t="s">
        <v>1396</v>
      </c>
      <c r="L227" s="148"/>
      <c r="M227" s="148"/>
      <c r="N227" s="148"/>
      <c r="O227" s="148"/>
      <c r="P227" s="148"/>
      <c r="Q227" s="148"/>
      <c r="R227" s="150" t="s">
        <v>1152</v>
      </c>
      <c r="S227" s="151"/>
      <c r="T227" s="152"/>
      <c r="U227" s="153"/>
      <c r="V227" s="174">
        <v>2</v>
      </c>
      <c r="W227" s="154"/>
      <c r="X227" s="154"/>
      <c r="Y227" s="147"/>
      <c r="Z227" s="155"/>
      <c r="AA227" s="156"/>
      <c r="AB227" s="157"/>
      <c r="AC227" s="148"/>
      <c r="AD227" s="148"/>
      <c r="AE227" s="148"/>
      <c r="AF227" s="148"/>
      <c r="AG227" s="148"/>
      <c r="AH227" s="148"/>
      <c r="AI227" s="148"/>
      <c r="AJ227" s="148"/>
      <c r="AK227" s="148"/>
      <c r="AL227" s="148"/>
      <c r="AM227" s="148"/>
      <c r="AN227" s="148"/>
      <c r="AO227" s="149"/>
      <c r="AP227" s="16"/>
    </row>
    <row r="228" spans="1:42" s="1" customFormat="1">
      <c r="A228" s="146">
        <f t="shared" si="7"/>
        <v>222</v>
      </c>
      <c r="B228" s="262" t="str">
        <f t="shared" si="6"/>
        <v>責了番号</v>
      </c>
      <c r="C228" s="215" t="s">
        <v>167</v>
      </c>
      <c r="D228" s="148"/>
      <c r="E228" s="148"/>
      <c r="F228" s="148"/>
      <c r="G228" s="148"/>
      <c r="H228" s="148"/>
      <c r="I228" s="148"/>
      <c r="J228" s="149"/>
      <c r="K228" s="147" t="s">
        <v>1397</v>
      </c>
      <c r="L228" s="148"/>
      <c r="M228" s="148"/>
      <c r="N228" s="148"/>
      <c r="O228" s="148"/>
      <c r="P228" s="148"/>
      <c r="Q228" s="148"/>
      <c r="R228" s="150" t="s">
        <v>1152</v>
      </c>
      <c r="S228" s="151"/>
      <c r="T228" s="152"/>
      <c r="U228" s="153"/>
      <c r="V228" s="174">
        <v>2</v>
      </c>
      <c r="W228" s="154"/>
      <c r="X228" s="154"/>
      <c r="Y228" s="147"/>
      <c r="Z228" s="155"/>
      <c r="AA228" s="156"/>
      <c r="AB228" s="239" t="s">
        <v>1875</v>
      </c>
      <c r="AC228" s="148"/>
      <c r="AD228" s="148"/>
      <c r="AE228" s="148"/>
      <c r="AF228" s="148"/>
      <c r="AG228" s="148"/>
      <c r="AH228" s="148"/>
      <c r="AI228" s="148"/>
      <c r="AJ228" s="148"/>
      <c r="AK228" s="148"/>
      <c r="AL228" s="148"/>
      <c r="AM228" s="148"/>
      <c r="AN228" s="148"/>
      <c r="AO228" s="149"/>
      <c r="AP228" s="16"/>
    </row>
    <row r="229" spans="1:42" s="1" customFormat="1">
      <c r="A229" s="146">
        <f t="shared" si="7"/>
        <v>223</v>
      </c>
      <c r="B229" s="262" t="str">
        <f t="shared" si="6"/>
        <v>折番号</v>
      </c>
      <c r="C229" s="215" t="s">
        <v>2425</v>
      </c>
      <c r="D229" s="148"/>
      <c r="E229" s="148"/>
      <c r="F229" s="148"/>
      <c r="G229" s="148"/>
      <c r="H229" s="148"/>
      <c r="I229" s="148"/>
      <c r="J229" s="149"/>
      <c r="K229" s="147" t="s">
        <v>1174</v>
      </c>
      <c r="L229" s="148"/>
      <c r="M229" s="148"/>
      <c r="N229" s="148"/>
      <c r="O229" s="148"/>
      <c r="P229" s="148"/>
      <c r="Q229" s="148"/>
      <c r="R229" s="150" t="s">
        <v>1142</v>
      </c>
      <c r="S229" s="151"/>
      <c r="T229" s="152"/>
      <c r="U229" s="153"/>
      <c r="V229" s="174">
        <v>2</v>
      </c>
      <c r="W229" s="154"/>
      <c r="X229" s="154"/>
      <c r="Y229" s="147"/>
      <c r="Z229" s="155"/>
      <c r="AA229" s="156"/>
      <c r="AB229" s="157"/>
      <c r="AC229" s="148"/>
      <c r="AD229" s="148"/>
      <c r="AE229" s="148"/>
      <c r="AF229" s="148"/>
      <c r="AG229" s="148"/>
      <c r="AH229" s="148"/>
      <c r="AI229" s="148"/>
      <c r="AJ229" s="148"/>
      <c r="AK229" s="148"/>
      <c r="AL229" s="148"/>
      <c r="AM229" s="148"/>
      <c r="AN229" s="148"/>
      <c r="AO229" s="149"/>
      <c r="AP229" s="16"/>
    </row>
    <row r="230" spans="1:42" s="1" customFormat="1">
      <c r="A230" s="146">
        <f t="shared" si="7"/>
        <v>224</v>
      </c>
      <c r="B230" s="262" t="str">
        <f t="shared" si="6"/>
        <v>折番号1</v>
      </c>
      <c r="C230" s="215" t="s">
        <v>1175</v>
      </c>
      <c r="D230" s="148"/>
      <c r="E230" s="148"/>
      <c r="F230" s="148"/>
      <c r="G230" s="148"/>
      <c r="H230" s="148"/>
      <c r="I230" s="148"/>
      <c r="J230" s="149"/>
      <c r="K230" s="147" t="s">
        <v>1176</v>
      </c>
      <c r="L230" s="148"/>
      <c r="M230" s="148"/>
      <c r="N230" s="148"/>
      <c r="O230" s="148"/>
      <c r="P230" s="148"/>
      <c r="Q230" s="148"/>
      <c r="R230" s="150" t="s">
        <v>1142</v>
      </c>
      <c r="S230" s="151"/>
      <c r="T230" s="152"/>
      <c r="U230" s="153"/>
      <c r="V230" s="174">
        <v>2</v>
      </c>
      <c r="W230" s="154"/>
      <c r="X230" s="154"/>
      <c r="Y230" s="147"/>
      <c r="Z230" s="155"/>
      <c r="AA230" s="156"/>
      <c r="AB230" s="157"/>
      <c r="AC230" s="148"/>
      <c r="AD230" s="148"/>
      <c r="AE230" s="148"/>
      <c r="AF230" s="148"/>
      <c r="AG230" s="148"/>
      <c r="AH230" s="148"/>
      <c r="AI230" s="148"/>
      <c r="AJ230" s="148"/>
      <c r="AK230" s="148"/>
      <c r="AL230" s="148"/>
      <c r="AM230" s="148"/>
      <c r="AN230" s="148"/>
      <c r="AO230" s="149"/>
      <c r="AP230" s="16"/>
    </row>
    <row r="231" spans="1:42" s="1" customFormat="1">
      <c r="A231" s="146">
        <f t="shared" si="7"/>
        <v>225</v>
      </c>
      <c r="B231" s="262" t="str">
        <f t="shared" si="6"/>
        <v>折番号2</v>
      </c>
      <c r="C231" s="215" t="s">
        <v>1177</v>
      </c>
      <c r="D231" s="148"/>
      <c r="E231" s="148"/>
      <c r="F231" s="148"/>
      <c r="G231" s="148"/>
      <c r="H231" s="148"/>
      <c r="I231" s="148"/>
      <c r="J231" s="149"/>
      <c r="K231" s="147" t="s">
        <v>1178</v>
      </c>
      <c r="L231" s="148"/>
      <c r="M231" s="148"/>
      <c r="N231" s="148"/>
      <c r="O231" s="148"/>
      <c r="P231" s="148"/>
      <c r="Q231" s="148"/>
      <c r="R231" s="150" t="s">
        <v>1142</v>
      </c>
      <c r="S231" s="151"/>
      <c r="T231" s="152"/>
      <c r="U231" s="153"/>
      <c r="V231" s="174">
        <v>2</v>
      </c>
      <c r="W231" s="154"/>
      <c r="X231" s="154"/>
      <c r="Y231" s="147"/>
      <c r="Z231" s="155"/>
      <c r="AA231" s="156"/>
      <c r="AB231" s="157"/>
      <c r="AC231" s="148"/>
      <c r="AD231" s="148"/>
      <c r="AE231" s="148"/>
      <c r="AF231" s="148"/>
      <c r="AG231" s="148"/>
      <c r="AH231" s="148"/>
      <c r="AI231" s="148"/>
      <c r="AJ231" s="148"/>
      <c r="AK231" s="148"/>
      <c r="AL231" s="148"/>
      <c r="AM231" s="148"/>
      <c r="AN231" s="148"/>
      <c r="AO231" s="149"/>
      <c r="AP231" s="16"/>
    </row>
    <row r="232" spans="1:42" s="1" customFormat="1">
      <c r="A232" s="146">
        <f t="shared" si="7"/>
        <v>226</v>
      </c>
      <c r="B232" s="262" t="str">
        <f t="shared" si="6"/>
        <v>折名</v>
      </c>
      <c r="C232" s="224" t="s">
        <v>1359</v>
      </c>
      <c r="D232" s="161"/>
      <c r="E232" s="161"/>
      <c r="F232" s="161"/>
      <c r="G232" s="161"/>
      <c r="H232" s="161"/>
      <c r="I232" s="161"/>
      <c r="J232" s="162"/>
      <c r="K232" s="159" t="s">
        <v>1828</v>
      </c>
      <c r="L232" s="161"/>
      <c r="M232" s="161"/>
      <c r="N232" s="161"/>
      <c r="O232" s="161"/>
      <c r="P232" s="161"/>
      <c r="Q232" s="161"/>
      <c r="R232" s="150" t="s">
        <v>1172</v>
      </c>
      <c r="S232" s="151"/>
      <c r="T232" s="152"/>
      <c r="U232" s="153"/>
      <c r="V232" s="174">
        <v>64</v>
      </c>
      <c r="W232" s="163"/>
      <c r="X232" s="163"/>
      <c r="Y232" s="159"/>
      <c r="Z232" s="164"/>
      <c r="AA232" s="165"/>
      <c r="AB232" s="161"/>
      <c r="AC232" s="161"/>
      <c r="AD232" s="161"/>
      <c r="AE232" s="161"/>
      <c r="AF232" s="161"/>
      <c r="AG232" s="161"/>
      <c r="AH232" s="161"/>
      <c r="AI232" s="161"/>
      <c r="AJ232" s="161"/>
      <c r="AK232" s="161"/>
      <c r="AL232" s="161"/>
      <c r="AM232" s="167"/>
      <c r="AN232" s="167"/>
      <c r="AO232" s="168"/>
      <c r="AP232" s="16"/>
    </row>
    <row r="233" spans="1:42" s="1" customFormat="1">
      <c r="A233" s="146">
        <f t="shared" si="7"/>
        <v>227</v>
      </c>
      <c r="B233" s="262" t="str">
        <f t="shared" si="6"/>
        <v>全出校完了チェック</v>
      </c>
      <c r="C233" s="215" t="s">
        <v>312</v>
      </c>
      <c r="D233" s="148"/>
      <c r="E233" s="148"/>
      <c r="F233" s="148"/>
      <c r="G233" s="148"/>
      <c r="H233" s="148"/>
      <c r="I233" s="148"/>
      <c r="J233" s="149"/>
      <c r="K233" s="147" t="s">
        <v>1217</v>
      </c>
      <c r="L233" s="148"/>
      <c r="M233" s="148"/>
      <c r="N233" s="148"/>
      <c r="O233" s="148"/>
      <c r="P233" s="148"/>
      <c r="Q233" s="148"/>
      <c r="R233" s="150" t="s">
        <v>2</v>
      </c>
      <c r="S233" s="151"/>
      <c r="T233" s="152"/>
      <c r="U233" s="153"/>
      <c r="V233" s="174">
        <v>1</v>
      </c>
      <c r="W233" s="154"/>
      <c r="X233" s="154"/>
      <c r="Y233" s="147"/>
      <c r="Z233" s="155"/>
      <c r="AA233" s="156"/>
      <c r="AB233" s="232" t="s">
        <v>3</v>
      </c>
      <c r="AC233" s="148"/>
      <c r="AD233" s="148"/>
      <c r="AE233" s="148"/>
      <c r="AF233" s="148"/>
      <c r="AG233" s="148"/>
      <c r="AH233" s="148"/>
      <c r="AI233" s="148"/>
      <c r="AJ233" s="148"/>
      <c r="AK233" s="148"/>
      <c r="AL233" s="148"/>
      <c r="AM233" s="148"/>
      <c r="AN233" s="148"/>
      <c r="AO233" s="149"/>
      <c r="AP233" s="16"/>
    </row>
    <row r="234" spans="1:42" s="1" customFormat="1">
      <c r="A234" s="146">
        <f t="shared" si="7"/>
        <v>228</v>
      </c>
      <c r="B234" s="262" t="str">
        <f t="shared" si="6"/>
        <v>題名</v>
      </c>
      <c r="C234" s="215" t="s">
        <v>2454</v>
      </c>
      <c r="D234" s="148"/>
      <c r="E234" s="148"/>
      <c r="F234" s="148"/>
      <c r="G234" s="148"/>
      <c r="H234" s="148"/>
      <c r="I234" s="148"/>
      <c r="J234" s="149"/>
      <c r="K234" s="147" t="s">
        <v>4</v>
      </c>
      <c r="L234" s="148"/>
      <c r="M234" s="148"/>
      <c r="N234" s="148"/>
      <c r="O234" s="148"/>
      <c r="P234" s="148"/>
      <c r="Q234" s="148"/>
      <c r="R234" s="150" t="s">
        <v>727</v>
      </c>
      <c r="S234" s="151"/>
      <c r="T234" s="152"/>
      <c r="U234" s="153"/>
      <c r="V234" s="174">
        <v>16</v>
      </c>
      <c r="W234" s="154"/>
      <c r="X234" s="154"/>
      <c r="Y234" s="147"/>
      <c r="Z234" s="155"/>
      <c r="AA234" s="156"/>
      <c r="AB234" s="157"/>
      <c r="AC234" s="148"/>
      <c r="AD234" s="148"/>
      <c r="AE234" s="148"/>
      <c r="AF234" s="148"/>
      <c r="AG234" s="148"/>
      <c r="AH234" s="148"/>
      <c r="AI234" s="148"/>
      <c r="AJ234" s="148"/>
      <c r="AK234" s="148"/>
      <c r="AL234" s="148"/>
      <c r="AM234" s="148"/>
      <c r="AN234" s="148"/>
      <c r="AO234" s="149"/>
      <c r="AP234" s="16"/>
    </row>
    <row r="235" spans="1:42" s="1" customFormat="1">
      <c r="A235" s="146">
        <f t="shared" si="7"/>
        <v>229</v>
      </c>
      <c r="B235" s="262" t="str">
        <f t="shared" si="6"/>
        <v>題名(全角)</v>
      </c>
      <c r="C235" s="224" t="s">
        <v>5</v>
      </c>
      <c r="D235" s="161"/>
      <c r="E235" s="161"/>
      <c r="F235" s="161"/>
      <c r="G235" s="161"/>
      <c r="H235" s="161"/>
      <c r="I235" s="161"/>
      <c r="J235" s="162"/>
      <c r="K235" s="159" t="s">
        <v>6</v>
      </c>
      <c r="L235" s="161"/>
      <c r="M235" s="161"/>
      <c r="N235" s="161"/>
      <c r="O235" s="161"/>
      <c r="P235" s="161"/>
      <c r="Q235" s="161"/>
      <c r="R235" s="150" t="s">
        <v>7</v>
      </c>
      <c r="S235" s="151"/>
      <c r="T235" s="152"/>
      <c r="U235" s="153"/>
      <c r="V235" s="174">
        <v>128</v>
      </c>
      <c r="W235" s="163"/>
      <c r="X235" s="163"/>
      <c r="Y235" s="159"/>
      <c r="Z235" s="164"/>
      <c r="AA235" s="165"/>
      <c r="AB235" s="166"/>
      <c r="AC235" s="161"/>
      <c r="AD235" s="161"/>
      <c r="AE235" s="161"/>
      <c r="AF235" s="161"/>
      <c r="AG235" s="161"/>
      <c r="AH235" s="161"/>
      <c r="AI235" s="161"/>
      <c r="AJ235" s="161"/>
      <c r="AK235" s="161"/>
      <c r="AL235" s="161"/>
      <c r="AM235" s="167"/>
      <c r="AN235" s="167"/>
      <c r="AO235" s="168"/>
      <c r="AP235" s="16"/>
    </row>
    <row r="236" spans="1:42" s="1" customFormat="1">
      <c r="A236" s="146">
        <f t="shared" si="7"/>
        <v>230</v>
      </c>
      <c r="B236" s="262" t="str">
        <f t="shared" si="6"/>
        <v>断裁寸法のど</v>
      </c>
      <c r="C236" s="215" t="s">
        <v>348</v>
      </c>
      <c r="D236" s="148"/>
      <c r="E236" s="148"/>
      <c r="F236" s="231" t="s">
        <v>1970</v>
      </c>
      <c r="G236" s="148"/>
      <c r="H236" s="148"/>
      <c r="I236" s="148"/>
      <c r="J236" s="149"/>
      <c r="K236" s="147" t="s">
        <v>1971</v>
      </c>
      <c r="L236" s="148"/>
      <c r="M236" s="148"/>
      <c r="N236" s="148"/>
      <c r="O236" s="148"/>
      <c r="P236" s="148"/>
      <c r="Q236" s="148"/>
      <c r="R236" s="150" t="s">
        <v>1972</v>
      </c>
      <c r="S236" s="151"/>
      <c r="T236" s="152"/>
      <c r="U236" s="153"/>
      <c r="V236" s="174" t="s">
        <v>1973</v>
      </c>
      <c r="W236" s="154"/>
      <c r="X236" s="154"/>
      <c r="Y236" s="147"/>
      <c r="Z236" s="155"/>
      <c r="AA236" s="156"/>
      <c r="AB236" s="157"/>
      <c r="AC236" s="148"/>
      <c r="AD236" s="148"/>
      <c r="AE236" s="148"/>
      <c r="AF236" s="148"/>
      <c r="AG236" s="148"/>
      <c r="AH236" s="148"/>
      <c r="AI236" s="148"/>
      <c r="AJ236" s="148"/>
      <c r="AK236" s="148"/>
      <c r="AL236" s="148"/>
      <c r="AM236" s="148"/>
      <c r="AN236" s="148"/>
      <c r="AO236" s="149"/>
      <c r="AP236" s="16"/>
    </row>
    <row r="237" spans="1:42" s="1" customFormat="1">
      <c r="A237" s="146">
        <f t="shared" si="7"/>
        <v>231</v>
      </c>
      <c r="B237" s="262" t="str">
        <f t="shared" si="6"/>
        <v>断裁寸法小口</v>
      </c>
      <c r="C237" s="215" t="s">
        <v>348</v>
      </c>
      <c r="D237" s="148"/>
      <c r="E237" s="148"/>
      <c r="F237" s="231" t="s">
        <v>2638</v>
      </c>
      <c r="G237" s="148"/>
      <c r="H237" s="148"/>
      <c r="I237" s="148"/>
      <c r="J237" s="149"/>
      <c r="K237" s="147" t="s">
        <v>1963</v>
      </c>
      <c r="L237" s="148"/>
      <c r="M237" s="148"/>
      <c r="N237" s="148"/>
      <c r="O237" s="148"/>
      <c r="P237" s="148"/>
      <c r="Q237" s="148"/>
      <c r="R237" s="150" t="s">
        <v>1964</v>
      </c>
      <c r="S237" s="151"/>
      <c r="T237" s="152"/>
      <c r="U237" s="153"/>
      <c r="V237" s="174" t="s">
        <v>1965</v>
      </c>
      <c r="W237" s="154"/>
      <c r="X237" s="154"/>
      <c r="Y237" s="147"/>
      <c r="Z237" s="155"/>
      <c r="AA237" s="156"/>
      <c r="AB237" s="157"/>
      <c r="AC237" s="148"/>
      <c r="AD237" s="148"/>
      <c r="AE237" s="148"/>
      <c r="AF237" s="148"/>
      <c r="AG237" s="148"/>
      <c r="AH237" s="148"/>
      <c r="AI237" s="148"/>
      <c r="AJ237" s="148"/>
      <c r="AK237" s="148"/>
      <c r="AL237" s="148"/>
      <c r="AM237" s="148"/>
      <c r="AN237" s="148"/>
      <c r="AO237" s="149"/>
      <c r="AP237" s="16"/>
    </row>
    <row r="238" spans="1:42" s="1" customFormat="1">
      <c r="A238" s="146">
        <f t="shared" si="7"/>
        <v>232</v>
      </c>
      <c r="B238" s="262" t="str">
        <f t="shared" si="6"/>
        <v>断裁寸法断ち代</v>
      </c>
      <c r="C238" s="215" t="s">
        <v>348</v>
      </c>
      <c r="D238" s="148"/>
      <c r="E238" s="148"/>
      <c r="F238" s="231" t="s">
        <v>2640</v>
      </c>
      <c r="G238" s="148"/>
      <c r="H238" s="148"/>
      <c r="I238" s="148"/>
      <c r="J238" s="149"/>
      <c r="K238" s="147" t="s">
        <v>1966</v>
      </c>
      <c r="L238" s="148"/>
      <c r="M238" s="148"/>
      <c r="N238" s="148"/>
      <c r="O238" s="148"/>
      <c r="P238" s="148"/>
      <c r="Q238" s="148"/>
      <c r="R238" s="150" t="s">
        <v>63</v>
      </c>
      <c r="S238" s="151"/>
      <c r="T238" s="152"/>
      <c r="U238" s="153"/>
      <c r="V238" s="174">
        <v>2</v>
      </c>
      <c r="W238" s="154"/>
      <c r="X238" s="154"/>
      <c r="Y238" s="147"/>
      <c r="Z238" s="155"/>
      <c r="AA238" s="156"/>
      <c r="AB238" s="157"/>
      <c r="AC238" s="148"/>
      <c r="AD238" s="148"/>
      <c r="AE238" s="148"/>
      <c r="AF238" s="148"/>
      <c r="AG238" s="148"/>
      <c r="AH238" s="148"/>
      <c r="AI238" s="148"/>
      <c r="AJ238" s="148"/>
      <c r="AK238" s="148"/>
      <c r="AL238" s="148"/>
      <c r="AM238" s="148"/>
      <c r="AN238" s="148"/>
      <c r="AO238" s="149"/>
      <c r="AP238" s="16"/>
    </row>
    <row r="239" spans="1:42" s="1" customFormat="1">
      <c r="A239" s="146">
        <f t="shared" si="7"/>
        <v>233</v>
      </c>
      <c r="B239" s="262" t="str">
        <f t="shared" si="6"/>
        <v>断裁寸法地</v>
      </c>
      <c r="C239" s="215" t="s">
        <v>348</v>
      </c>
      <c r="D239" s="148"/>
      <c r="E239" s="148"/>
      <c r="F239" s="231" t="s">
        <v>2637</v>
      </c>
      <c r="G239" s="148"/>
      <c r="H239" s="148"/>
      <c r="I239" s="148"/>
      <c r="J239" s="149"/>
      <c r="K239" s="147" t="s">
        <v>1967</v>
      </c>
      <c r="L239" s="148"/>
      <c r="M239" s="148"/>
      <c r="N239" s="148"/>
      <c r="O239" s="148"/>
      <c r="P239" s="148"/>
      <c r="Q239" s="148"/>
      <c r="R239" s="150" t="s">
        <v>1968</v>
      </c>
      <c r="S239" s="151"/>
      <c r="T239" s="152"/>
      <c r="U239" s="153"/>
      <c r="V239" s="174" t="s">
        <v>1969</v>
      </c>
      <c r="W239" s="154"/>
      <c r="X239" s="154"/>
      <c r="Y239" s="147"/>
      <c r="Z239" s="155"/>
      <c r="AA239" s="156"/>
      <c r="AB239" s="157"/>
      <c r="AC239" s="148"/>
      <c r="AD239" s="148"/>
      <c r="AE239" s="148"/>
      <c r="AF239" s="148"/>
      <c r="AG239" s="148"/>
      <c r="AH239" s="148"/>
      <c r="AI239" s="148"/>
      <c r="AJ239" s="148"/>
      <c r="AK239" s="148"/>
      <c r="AL239" s="148"/>
      <c r="AM239" s="148"/>
      <c r="AN239" s="148"/>
      <c r="AO239" s="149"/>
      <c r="AP239" s="16"/>
    </row>
    <row r="240" spans="1:42" s="1" customFormat="1">
      <c r="A240" s="146">
        <f t="shared" si="7"/>
        <v>234</v>
      </c>
      <c r="B240" s="262" t="str">
        <f t="shared" si="6"/>
        <v>断裁寸法天</v>
      </c>
      <c r="C240" s="215" t="s">
        <v>348</v>
      </c>
      <c r="D240" s="148"/>
      <c r="E240" s="148"/>
      <c r="F240" s="231" t="s">
        <v>1974</v>
      </c>
      <c r="G240" s="148"/>
      <c r="H240" s="148"/>
      <c r="I240" s="148"/>
      <c r="J240" s="149"/>
      <c r="K240" s="147" t="s">
        <v>1975</v>
      </c>
      <c r="L240" s="148"/>
      <c r="M240" s="148"/>
      <c r="N240" s="148"/>
      <c r="O240" s="148"/>
      <c r="P240" s="148"/>
      <c r="Q240" s="148"/>
      <c r="R240" s="150" t="s">
        <v>1972</v>
      </c>
      <c r="S240" s="151"/>
      <c r="T240" s="152"/>
      <c r="U240" s="153"/>
      <c r="V240" s="174" t="s">
        <v>1973</v>
      </c>
      <c r="W240" s="154"/>
      <c r="X240" s="154"/>
      <c r="Y240" s="147"/>
      <c r="Z240" s="155"/>
      <c r="AA240" s="156"/>
      <c r="AB240" s="157"/>
      <c r="AC240" s="148"/>
      <c r="AD240" s="148"/>
      <c r="AE240" s="148"/>
      <c r="AF240" s="148"/>
      <c r="AG240" s="148"/>
      <c r="AH240" s="148"/>
      <c r="AI240" s="148"/>
      <c r="AJ240" s="148"/>
      <c r="AK240" s="148"/>
      <c r="AL240" s="148"/>
      <c r="AM240" s="148"/>
      <c r="AN240" s="148"/>
      <c r="AO240" s="149"/>
      <c r="AP240" s="16"/>
    </row>
    <row r="241" spans="1:42" s="1" customFormat="1">
      <c r="A241" s="146">
        <f t="shared" si="7"/>
        <v>235</v>
      </c>
      <c r="B241" s="262" t="str">
        <f t="shared" si="6"/>
        <v>帳票区分</v>
      </c>
      <c r="C241" s="48" t="s">
        <v>1457</v>
      </c>
      <c r="D241" s="148"/>
      <c r="E241" s="148"/>
      <c r="F241" s="148"/>
      <c r="G241" s="148"/>
      <c r="H241" s="148"/>
      <c r="I241" s="148"/>
      <c r="J241" s="149"/>
      <c r="K241" s="147" t="s">
        <v>1459</v>
      </c>
      <c r="L241" s="148"/>
      <c r="M241" s="148"/>
      <c r="N241" s="148"/>
      <c r="O241" s="148"/>
      <c r="P241" s="148"/>
      <c r="Q241" s="148"/>
      <c r="R241" s="150" t="s">
        <v>1491</v>
      </c>
      <c r="S241" s="151"/>
      <c r="T241" s="152"/>
      <c r="U241" s="153"/>
      <c r="V241" s="174">
        <v>2</v>
      </c>
      <c r="W241" s="154"/>
      <c r="X241" s="154"/>
      <c r="Y241" s="147"/>
      <c r="Z241" s="155"/>
      <c r="AA241" s="156"/>
      <c r="AB241" s="259" t="s">
        <v>1458</v>
      </c>
      <c r="AC241" s="259"/>
      <c r="AD241" s="259"/>
      <c r="AE241" s="259"/>
      <c r="AF241" s="259"/>
      <c r="AG241" s="259"/>
      <c r="AH241" s="259"/>
      <c r="AI241" s="259"/>
      <c r="AJ241" s="259"/>
      <c r="AK241" s="259"/>
      <c r="AL241" s="259"/>
      <c r="AM241" s="259"/>
      <c r="AN241" s="259"/>
      <c r="AO241" s="260"/>
      <c r="AP241" s="16"/>
    </row>
    <row r="242" spans="1:42" s="1" customFormat="1">
      <c r="A242" s="146">
        <f t="shared" si="7"/>
        <v>236</v>
      </c>
      <c r="B242" s="262" t="str">
        <f t="shared" si="6"/>
        <v>訂正権</v>
      </c>
      <c r="C242" s="215" t="s">
        <v>2402</v>
      </c>
      <c r="D242" s="148"/>
      <c r="E242" s="148"/>
      <c r="F242" s="148"/>
      <c r="G242" s="148"/>
      <c r="H242" s="148"/>
      <c r="I242" s="148"/>
      <c r="J242" s="149"/>
      <c r="K242" s="147" t="s">
        <v>8</v>
      </c>
      <c r="L242" s="148"/>
      <c r="M242" s="148"/>
      <c r="N242" s="148"/>
      <c r="O242" s="148"/>
      <c r="P242" s="148"/>
      <c r="Q242" s="148"/>
      <c r="R242" s="150" t="s">
        <v>727</v>
      </c>
      <c r="S242" s="151"/>
      <c r="T242" s="152"/>
      <c r="U242" s="153"/>
      <c r="V242" s="174">
        <v>1</v>
      </c>
      <c r="W242" s="160"/>
      <c r="X242" s="154"/>
      <c r="Y242" s="147"/>
      <c r="Z242" s="155"/>
      <c r="AA242" s="156"/>
      <c r="AB242" s="157"/>
      <c r="AC242" s="148"/>
      <c r="AD242" s="148"/>
      <c r="AE242" s="148"/>
      <c r="AF242" s="148"/>
      <c r="AG242" s="148"/>
      <c r="AH242" s="148"/>
      <c r="AI242" s="148"/>
      <c r="AJ242" s="148"/>
      <c r="AK242" s="148"/>
      <c r="AL242" s="148"/>
      <c r="AM242" s="148"/>
      <c r="AN242" s="148"/>
      <c r="AO242" s="149"/>
      <c r="AP242" s="16"/>
    </row>
    <row r="243" spans="1:42" s="1" customFormat="1">
      <c r="A243" s="146">
        <f t="shared" si="7"/>
        <v>237</v>
      </c>
      <c r="B243" s="262" t="str">
        <f t="shared" si="6"/>
        <v>点数</v>
      </c>
      <c r="C243" s="215" t="s">
        <v>139</v>
      </c>
      <c r="D243" s="148"/>
      <c r="E243" s="148"/>
      <c r="F243" s="148"/>
      <c r="G243" s="148"/>
      <c r="H243" s="148"/>
      <c r="I243" s="148"/>
      <c r="J243" s="149"/>
      <c r="K243" s="147" t="s">
        <v>24</v>
      </c>
      <c r="L243" s="148"/>
      <c r="M243" s="148"/>
      <c r="N243" s="148"/>
      <c r="O243" s="148"/>
      <c r="P243" s="148"/>
      <c r="Q243" s="148"/>
      <c r="R243" s="150" t="s">
        <v>25</v>
      </c>
      <c r="S243" s="151"/>
      <c r="T243" s="152"/>
      <c r="U243" s="153"/>
      <c r="V243" s="174">
        <v>4</v>
      </c>
      <c r="W243" s="163"/>
      <c r="X243" s="154"/>
      <c r="Y243" s="147"/>
      <c r="Z243" s="155"/>
      <c r="AA243" s="156"/>
      <c r="AB243" s="157"/>
      <c r="AC243" s="148"/>
      <c r="AD243" s="148"/>
      <c r="AE243" s="148"/>
      <c r="AF243" s="148"/>
      <c r="AG243" s="148"/>
      <c r="AH243" s="148"/>
      <c r="AI243" s="148"/>
      <c r="AJ243" s="148"/>
      <c r="AK243" s="148"/>
      <c r="AL243" s="148"/>
      <c r="AM243" s="148"/>
      <c r="AN243" s="148"/>
      <c r="AO243" s="149"/>
      <c r="AP243" s="16"/>
    </row>
    <row r="244" spans="1:42" s="1" customFormat="1">
      <c r="A244" s="146">
        <f t="shared" si="7"/>
        <v>238</v>
      </c>
      <c r="B244" s="262" t="str">
        <f t="shared" si="6"/>
        <v>点数必須区分</v>
      </c>
      <c r="C244" s="215" t="s">
        <v>2452</v>
      </c>
      <c r="D244" s="148"/>
      <c r="E244" s="148"/>
      <c r="F244" s="148"/>
      <c r="G244" s="148"/>
      <c r="H244" s="148"/>
      <c r="I244" s="148"/>
      <c r="J244" s="149"/>
      <c r="K244" s="147" t="s">
        <v>26</v>
      </c>
      <c r="L244" s="148"/>
      <c r="M244" s="148"/>
      <c r="N244" s="148"/>
      <c r="O244" s="148"/>
      <c r="P244" s="148"/>
      <c r="Q244" s="148"/>
      <c r="R244" s="150" t="s">
        <v>727</v>
      </c>
      <c r="S244" s="151"/>
      <c r="T244" s="152"/>
      <c r="U244" s="153"/>
      <c r="V244" s="174">
        <v>1</v>
      </c>
      <c r="W244" s="173"/>
      <c r="X244" s="173"/>
      <c r="Y244" s="147"/>
      <c r="Z244" s="155"/>
      <c r="AA244" s="156"/>
      <c r="AB244" s="247" t="s">
        <v>1772</v>
      </c>
      <c r="AC244" s="245"/>
      <c r="AD244" s="245"/>
      <c r="AE244" s="245"/>
      <c r="AF244" s="245"/>
      <c r="AG244" s="245"/>
      <c r="AH244" s="245"/>
      <c r="AI244" s="245"/>
      <c r="AJ244" s="245"/>
      <c r="AK244" s="245"/>
      <c r="AL244" s="245"/>
      <c r="AM244" s="245"/>
      <c r="AN244" s="245"/>
      <c r="AO244" s="246"/>
      <c r="AP244" s="16"/>
    </row>
    <row r="245" spans="1:42" s="1" customFormat="1">
      <c r="A245" s="146">
        <f t="shared" si="7"/>
        <v>239</v>
      </c>
      <c r="B245" s="262" t="str">
        <f t="shared" si="6"/>
        <v>頭書き</v>
      </c>
      <c r="C245" s="215" t="s">
        <v>178</v>
      </c>
      <c r="D245" s="148"/>
      <c r="E245" s="148"/>
      <c r="F245" s="148"/>
      <c r="G245" s="148"/>
      <c r="H245" s="148"/>
      <c r="I245" s="148"/>
      <c r="J245" s="149"/>
      <c r="K245" s="147" t="s">
        <v>1127</v>
      </c>
      <c r="L245" s="148"/>
      <c r="M245" s="148"/>
      <c r="N245" s="148"/>
      <c r="O245" s="148"/>
      <c r="P245" s="148"/>
      <c r="Q245" s="148"/>
      <c r="R245" s="150" t="s">
        <v>727</v>
      </c>
      <c r="S245" s="151"/>
      <c r="T245" s="152"/>
      <c r="U245" s="153"/>
      <c r="V245" s="174">
        <v>64</v>
      </c>
      <c r="W245" s="154"/>
      <c r="X245" s="154"/>
      <c r="Y245" s="147"/>
      <c r="Z245" s="155"/>
      <c r="AA245" s="156"/>
      <c r="AB245" s="157"/>
      <c r="AC245" s="148"/>
      <c r="AD245" s="148"/>
      <c r="AE245" s="148"/>
      <c r="AF245" s="148"/>
      <c r="AG245" s="148"/>
      <c r="AH245" s="148"/>
      <c r="AI245" s="148"/>
      <c r="AJ245" s="148"/>
      <c r="AK245" s="148"/>
      <c r="AL245" s="148"/>
      <c r="AM245" s="148"/>
      <c r="AN245" s="148"/>
      <c r="AO245" s="149"/>
      <c r="AP245" s="16"/>
    </row>
    <row r="246" spans="1:42" s="1" customFormat="1">
      <c r="A246" s="146">
        <f t="shared" si="7"/>
        <v>240</v>
      </c>
      <c r="B246" s="262" t="str">
        <f t="shared" si="6"/>
        <v>頭揃日</v>
      </c>
      <c r="C246" s="215" t="s">
        <v>187</v>
      </c>
      <c r="D246" s="148"/>
      <c r="E246" s="148"/>
      <c r="F246" s="148"/>
      <c r="G246" s="148"/>
      <c r="H246" s="148"/>
      <c r="I246" s="148"/>
      <c r="J246" s="149"/>
      <c r="K246" s="147" t="s">
        <v>1128</v>
      </c>
      <c r="L246" s="148"/>
      <c r="M246" s="148"/>
      <c r="N246" s="148"/>
      <c r="O246" s="148"/>
      <c r="P246" s="148"/>
      <c r="Q246" s="148"/>
      <c r="R246" s="150" t="s">
        <v>1129</v>
      </c>
      <c r="S246" s="151"/>
      <c r="T246" s="152"/>
      <c r="U246" s="153"/>
      <c r="V246" s="174" t="s">
        <v>1130</v>
      </c>
      <c r="W246" s="154"/>
      <c r="X246" s="154"/>
      <c r="Y246" s="159"/>
      <c r="Z246" s="155"/>
      <c r="AA246" s="156"/>
      <c r="AB246" s="157"/>
      <c r="AC246" s="148"/>
      <c r="AD246" s="148"/>
      <c r="AE246" s="148"/>
      <c r="AF246" s="148"/>
      <c r="AG246" s="148"/>
      <c r="AH246" s="148"/>
      <c r="AI246" s="148"/>
      <c r="AJ246" s="148"/>
      <c r="AK246" s="148"/>
      <c r="AL246" s="148"/>
      <c r="AM246" s="148"/>
      <c r="AN246" s="148"/>
      <c r="AO246" s="149"/>
      <c r="AP246" s="16"/>
    </row>
    <row r="247" spans="1:42" s="1" customFormat="1">
      <c r="A247" s="146">
        <f t="shared" si="7"/>
        <v>241</v>
      </c>
      <c r="B247" s="262" t="str">
        <f t="shared" si="6"/>
        <v>得意先CD</v>
      </c>
      <c r="C247" s="215" t="s">
        <v>27</v>
      </c>
      <c r="D247" s="148"/>
      <c r="E247" s="148"/>
      <c r="F247" s="148"/>
      <c r="G247" s="148"/>
      <c r="H247" s="148"/>
      <c r="I247" s="148"/>
      <c r="J247" s="149"/>
      <c r="K247" s="147" t="s">
        <v>28</v>
      </c>
      <c r="L247" s="148"/>
      <c r="M247" s="148"/>
      <c r="N247" s="148"/>
      <c r="O247" s="148"/>
      <c r="P247" s="148"/>
      <c r="Q247" s="148"/>
      <c r="R247" s="169" t="s">
        <v>29</v>
      </c>
      <c r="S247" s="151"/>
      <c r="T247" s="152"/>
      <c r="U247" s="153"/>
      <c r="V247" s="174">
        <v>5</v>
      </c>
      <c r="W247" s="154"/>
      <c r="X247" s="154"/>
      <c r="Y247" s="147"/>
      <c r="Z247" s="155"/>
      <c r="AA247" s="156"/>
      <c r="AB247" s="157"/>
      <c r="AC247" s="148"/>
      <c r="AD247" s="148"/>
      <c r="AE247" s="148"/>
      <c r="AF247" s="148"/>
      <c r="AG247" s="148"/>
      <c r="AH247" s="148"/>
      <c r="AI247" s="148"/>
      <c r="AJ247" s="148"/>
      <c r="AK247" s="148"/>
      <c r="AL247" s="148"/>
      <c r="AM247" s="148"/>
      <c r="AN247" s="148"/>
      <c r="AO247" s="149"/>
      <c r="AP247" s="16"/>
    </row>
    <row r="248" spans="1:42" s="1" customFormat="1">
      <c r="A248" s="146">
        <f t="shared" si="7"/>
        <v>242</v>
      </c>
      <c r="B248" s="262" t="str">
        <f t="shared" si="6"/>
        <v>特殊頁CD</v>
      </c>
      <c r="C248" s="215" t="s">
        <v>30</v>
      </c>
      <c r="D248" s="148"/>
      <c r="E248" s="148"/>
      <c r="F248" s="148"/>
      <c r="G248" s="148"/>
      <c r="H248" s="148"/>
      <c r="I248" s="148"/>
      <c r="J248" s="149"/>
      <c r="K248" s="147" t="s">
        <v>31</v>
      </c>
      <c r="L248" s="148"/>
      <c r="M248" s="148"/>
      <c r="N248" s="148"/>
      <c r="O248" s="148"/>
      <c r="P248" s="148"/>
      <c r="Q248" s="148"/>
      <c r="R248" s="150" t="s">
        <v>29</v>
      </c>
      <c r="S248" s="151"/>
      <c r="T248" s="152"/>
      <c r="U248" s="153"/>
      <c r="V248" s="174">
        <v>4</v>
      </c>
      <c r="W248" s="154"/>
      <c r="X248" s="154"/>
      <c r="Y248" s="159"/>
      <c r="Z248" s="155"/>
      <c r="AA248" s="156"/>
      <c r="AB248" s="157"/>
      <c r="AC248" s="148"/>
      <c r="AD248" s="148"/>
      <c r="AE248" s="148"/>
      <c r="AF248" s="148"/>
      <c r="AG248" s="148"/>
      <c r="AH248" s="148"/>
      <c r="AI248" s="148"/>
      <c r="AJ248" s="148"/>
      <c r="AK248" s="148"/>
      <c r="AL248" s="148"/>
      <c r="AM248" s="148"/>
      <c r="AN248" s="148"/>
      <c r="AO248" s="149"/>
      <c r="AP248" s="16"/>
    </row>
    <row r="249" spans="1:42" s="1" customFormat="1">
      <c r="A249" s="146">
        <f t="shared" si="7"/>
        <v>243</v>
      </c>
      <c r="B249" s="262" t="str">
        <f t="shared" si="6"/>
        <v>特色有無区分</v>
      </c>
      <c r="C249" s="48" t="s">
        <v>2462</v>
      </c>
      <c r="D249" s="148"/>
      <c r="E249" s="148"/>
      <c r="F249" s="148"/>
      <c r="G249" s="148"/>
      <c r="H249" s="148"/>
      <c r="I249" s="148"/>
      <c r="J249" s="149"/>
      <c r="K249" s="147" t="s">
        <v>2465</v>
      </c>
      <c r="L249" s="148"/>
      <c r="M249" s="148"/>
      <c r="N249" s="148"/>
      <c r="O249" s="148"/>
      <c r="P249" s="148"/>
      <c r="Q249" s="148"/>
      <c r="R249" s="150" t="s">
        <v>1491</v>
      </c>
      <c r="S249" s="151"/>
      <c r="T249" s="152"/>
      <c r="U249" s="153"/>
      <c r="V249" s="174">
        <v>1</v>
      </c>
      <c r="W249" s="154"/>
      <c r="X249" s="154"/>
      <c r="Y249" s="147"/>
      <c r="Z249" s="155"/>
      <c r="AA249" s="156"/>
      <c r="AB249" s="157"/>
      <c r="AC249" s="148"/>
      <c r="AD249" s="148"/>
      <c r="AE249" s="148"/>
      <c r="AF249" s="148"/>
      <c r="AG249" s="148"/>
      <c r="AH249" s="148"/>
      <c r="AI249" s="148"/>
      <c r="AJ249" s="148"/>
      <c r="AK249" s="148"/>
      <c r="AL249" s="148"/>
      <c r="AM249" s="148"/>
      <c r="AN249" s="148"/>
      <c r="AO249" s="149"/>
      <c r="AP249" s="16"/>
    </row>
    <row r="250" spans="1:42" s="1" customFormat="1">
      <c r="A250" s="146">
        <f t="shared" si="7"/>
        <v>244</v>
      </c>
      <c r="B250" s="262" t="str">
        <f t="shared" si="6"/>
        <v>内線</v>
      </c>
      <c r="C250" s="215" t="s">
        <v>205</v>
      </c>
      <c r="D250" s="148"/>
      <c r="E250" s="148"/>
      <c r="F250" s="148"/>
      <c r="G250" s="148"/>
      <c r="H250" s="148"/>
      <c r="I250" s="148"/>
      <c r="J250" s="149"/>
      <c r="K250" s="147" t="s">
        <v>32</v>
      </c>
      <c r="L250" s="148"/>
      <c r="M250" s="148"/>
      <c r="N250" s="148"/>
      <c r="O250" s="148"/>
      <c r="P250" s="148"/>
      <c r="Q250" s="148"/>
      <c r="R250" s="150" t="s">
        <v>33</v>
      </c>
      <c r="S250" s="151"/>
      <c r="T250" s="152"/>
      <c r="U250" s="153"/>
      <c r="V250" s="174">
        <v>6</v>
      </c>
      <c r="W250" s="154"/>
      <c r="X250" s="154"/>
      <c r="Y250" s="147"/>
      <c r="Z250" s="155"/>
      <c r="AA250" s="156"/>
      <c r="AB250" s="157"/>
      <c r="AC250" s="148"/>
      <c r="AD250" s="148"/>
      <c r="AE250" s="148"/>
      <c r="AF250" s="148"/>
      <c r="AG250" s="148"/>
      <c r="AH250" s="148"/>
      <c r="AI250" s="148"/>
      <c r="AJ250" s="148"/>
      <c r="AK250" s="148"/>
      <c r="AL250" s="148"/>
      <c r="AM250" s="148"/>
      <c r="AN250" s="148"/>
      <c r="AO250" s="149"/>
      <c r="AP250" s="16"/>
    </row>
    <row r="251" spans="1:42" s="1" customFormat="1">
      <c r="A251" s="146">
        <f t="shared" si="7"/>
        <v>245</v>
      </c>
      <c r="B251" s="262" t="str">
        <f t="shared" si="6"/>
        <v>入稿・校了区分</v>
      </c>
      <c r="C251" s="224" t="s">
        <v>340</v>
      </c>
      <c r="D251" s="161"/>
      <c r="E251" s="161"/>
      <c r="F251" s="161"/>
      <c r="G251" s="161"/>
      <c r="H251" s="161"/>
      <c r="I251" s="161"/>
      <c r="J251" s="162"/>
      <c r="K251" s="159" t="s">
        <v>34</v>
      </c>
      <c r="L251" s="161"/>
      <c r="M251" s="161"/>
      <c r="N251" s="161"/>
      <c r="O251" s="161"/>
      <c r="P251" s="161"/>
      <c r="Q251" s="161"/>
      <c r="R251" s="150" t="s">
        <v>727</v>
      </c>
      <c r="S251" s="151"/>
      <c r="T251" s="152"/>
      <c r="U251" s="153"/>
      <c r="V251" s="174">
        <v>1</v>
      </c>
      <c r="W251" s="163"/>
      <c r="X251" s="163"/>
      <c r="Y251" s="159"/>
      <c r="Z251" s="164"/>
      <c r="AA251" s="165"/>
      <c r="AB251" s="161" t="s">
        <v>1502</v>
      </c>
      <c r="AC251" s="161"/>
      <c r="AD251" s="161"/>
      <c r="AE251" s="161"/>
      <c r="AF251" s="161"/>
      <c r="AG251" s="161"/>
      <c r="AH251" s="161"/>
      <c r="AI251" s="161"/>
      <c r="AJ251" s="161"/>
      <c r="AK251" s="161"/>
      <c r="AL251" s="161"/>
      <c r="AM251" s="167"/>
      <c r="AN251" s="167"/>
      <c r="AO251" s="168"/>
      <c r="AP251" s="16"/>
    </row>
    <row r="252" spans="1:42" s="1" customFormat="1">
      <c r="A252" s="146">
        <f t="shared" si="7"/>
        <v>246</v>
      </c>
      <c r="B252" s="262" t="str">
        <f t="shared" si="6"/>
        <v>入稿ネームその他1</v>
      </c>
      <c r="C252" s="215" t="s">
        <v>2665</v>
      </c>
      <c r="D252" s="148"/>
      <c r="E252" s="148"/>
      <c r="F252" s="231" t="s">
        <v>62</v>
      </c>
      <c r="G252" s="148"/>
      <c r="H252" s="148"/>
      <c r="I252" s="148"/>
      <c r="J252" s="149"/>
      <c r="K252" s="147" t="s">
        <v>1555</v>
      </c>
      <c r="L252" s="148"/>
      <c r="M252" s="148"/>
      <c r="N252" s="148"/>
      <c r="O252" s="148"/>
      <c r="P252" s="148"/>
      <c r="Q252" s="148"/>
      <c r="R252" s="150" t="s">
        <v>63</v>
      </c>
      <c r="S252" s="151"/>
      <c r="T252" s="152"/>
      <c r="U252" s="153"/>
      <c r="V252" s="174">
        <v>3</v>
      </c>
      <c r="W252" s="154"/>
      <c r="X252" s="154"/>
      <c r="Y252" s="147"/>
      <c r="Z252" s="155"/>
      <c r="AA252" s="156"/>
      <c r="AB252" s="157"/>
      <c r="AC252" s="148"/>
      <c r="AD252" s="148"/>
      <c r="AE252" s="148"/>
      <c r="AF252" s="148"/>
      <c r="AG252" s="148"/>
      <c r="AH252" s="148"/>
      <c r="AI252" s="148"/>
      <c r="AJ252" s="148"/>
      <c r="AK252" s="148"/>
      <c r="AL252" s="148"/>
      <c r="AM252" s="148"/>
      <c r="AN252" s="148"/>
      <c r="AO252" s="149"/>
      <c r="AP252" s="16"/>
    </row>
    <row r="253" spans="1:42" s="1" customFormat="1">
      <c r="A253" s="146">
        <f t="shared" si="7"/>
        <v>247</v>
      </c>
      <c r="B253" s="262" t="str">
        <f t="shared" si="6"/>
        <v>入稿ネームその他1_内容</v>
      </c>
      <c r="C253" s="215" t="s">
        <v>2665</v>
      </c>
      <c r="D253" s="148"/>
      <c r="E253" s="148"/>
      <c r="F253" s="231" t="s">
        <v>67</v>
      </c>
      <c r="G253" s="148"/>
      <c r="H253" s="148"/>
      <c r="I253" s="148"/>
      <c r="J253" s="149"/>
      <c r="K253" s="147" t="s">
        <v>1562</v>
      </c>
      <c r="L253" s="148"/>
      <c r="M253" s="148"/>
      <c r="N253" s="148"/>
      <c r="O253" s="148"/>
      <c r="P253" s="148"/>
      <c r="Q253" s="148"/>
      <c r="R253" s="150" t="s">
        <v>65</v>
      </c>
      <c r="S253" s="151"/>
      <c r="T253" s="152"/>
      <c r="U253" s="153"/>
      <c r="V253" s="174">
        <v>64</v>
      </c>
      <c r="W253" s="154"/>
      <c r="X253" s="154"/>
      <c r="Y253" s="147"/>
      <c r="Z253" s="155"/>
      <c r="AA253" s="156"/>
      <c r="AB253" s="157"/>
      <c r="AC253" s="148"/>
      <c r="AD253" s="148"/>
      <c r="AE253" s="148"/>
      <c r="AF253" s="148"/>
      <c r="AG253" s="148"/>
      <c r="AH253" s="148"/>
      <c r="AI253" s="148"/>
      <c r="AJ253" s="148"/>
      <c r="AK253" s="148"/>
      <c r="AL253" s="148"/>
      <c r="AM253" s="148"/>
      <c r="AN253" s="148"/>
      <c r="AO253" s="149"/>
      <c r="AP253" s="16"/>
    </row>
    <row r="254" spans="1:42" s="1" customFormat="1">
      <c r="A254" s="146">
        <f t="shared" si="7"/>
        <v>248</v>
      </c>
      <c r="B254" s="262" t="str">
        <f t="shared" si="6"/>
        <v>入稿ネームその他1ﾁｪｯｸ</v>
      </c>
      <c r="C254" s="215" t="s">
        <v>2665</v>
      </c>
      <c r="D254" s="148"/>
      <c r="E254" s="148"/>
      <c r="F254" s="231" t="s">
        <v>62</v>
      </c>
      <c r="G254" s="148"/>
      <c r="H254" s="231" t="s">
        <v>64</v>
      </c>
      <c r="I254" s="148"/>
      <c r="J254" s="149"/>
      <c r="K254" s="147" t="s">
        <v>1556</v>
      </c>
      <c r="L254" s="148"/>
      <c r="M254" s="148"/>
      <c r="N254" s="148"/>
      <c r="O254" s="148"/>
      <c r="P254" s="148"/>
      <c r="Q254" s="148"/>
      <c r="R254" s="150" t="s">
        <v>65</v>
      </c>
      <c r="S254" s="151"/>
      <c r="T254" s="152"/>
      <c r="U254" s="153"/>
      <c r="V254" s="174">
        <v>1</v>
      </c>
      <c r="W254" s="154"/>
      <c r="X254" s="154"/>
      <c r="Y254" s="147"/>
      <c r="Z254" s="155"/>
      <c r="AA254" s="156"/>
      <c r="AB254" s="232" t="s">
        <v>66</v>
      </c>
      <c r="AC254" s="148"/>
      <c r="AD254" s="148"/>
      <c r="AE254" s="148"/>
      <c r="AF254" s="148"/>
      <c r="AG254" s="148"/>
      <c r="AH254" s="148"/>
      <c r="AI254" s="148"/>
      <c r="AJ254" s="148"/>
      <c r="AK254" s="148"/>
      <c r="AL254" s="148"/>
      <c r="AM254" s="148"/>
      <c r="AN254" s="148"/>
      <c r="AO254" s="149"/>
      <c r="AP254" s="16"/>
    </row>
    <row r="255" spans="1:42" s="1" customFormat="1">
      <c r="A255" s="146">
        <f t="shared" si="7"/>
        <v>249</v>
      </c>
      <c r="B255" s="262" t="str">
        <f t="shared" si="6"/>
        <v>入稿ネームその他1ﾁｪｯｸ日時</v>
      </c>
      <c r="C255" s="215" t="s">
        <v>2665</v>
      </c>
      <c r="D255" s="148"/>
      <c r="E255" s="148"/>
      <c r="F255" s="231" t="s">
        <v>62</v>
      </c>
      <c r="G255" s="148"/>
      <c r="H255" s="231" t="s">
        <v>317</v>
      </c>
      <c r="I255" s="148"/>
      <c r="J255" s="149"/>
      <c r="K255" s="147" t="s">
        <v>1557</v>
      </c>
      <c r="L255" s="148"/>
      <c r="M255" s="148"/>
      <c r="N255" s="148"/>
      <c r="O255" s="148"/>
      <c r="P255" s="148"/>
      <c r="Q255" s="148"/>
      <c r="R255" s="150" t="s">
        <v>59</v>
      </c>
      <c r="S255" s="151"/>
      <c r="T255" s="152"/>
      <c r="U255" s="153"/>
      <c r="V255" s="174" t="s">
        <v>60</v>
      </c>
      <c r="W255" s="154"/>
      <c r="X255" s="154"/>
      <c r="Y255" s="147"/>
      <c r="Z255" s="155"/>
      <c r="AA255" s="156"/>
      <c r="AB255" s="232" t="s">
        <v>61</v>
      </c>
      <c r="AC255" s="148"/>
      <c r="AD255" s="148"/>
      <c r="AE255" s="148"/>
      <c r="AF255" s="148"/>
      <c r="AG255" s="148"/>
      <c r="AH255" s="148"/>
      <c r="AI255" s="148"/>
      <c r="AJ255" s="148"/>
      <c r="AK255" s="148"/>
      <c r="AL255" s="148"/>
      <c r="AM255" s="148"/>
      <c r="AN255" s="148"/>
      <c r="AO255" s="149"/>
      <c r="AP255" s="16"/>
    </row>
    <row r="256" spans="1:42" s="1" customFormat="1">
      <c r="A256" s="146">
        <f t="shared" si="7"/>
        <v>250</v>
      </c>
      <c r="B256" s="262" t="str">
        <f t="shared" si="6"/>
        <v>入稿ネームその他2</v>
      </c>
      <c r="C256" s="215" t="s">
        <v>2665</v>
      </c>
      <c r="D256" s="148"/>
      <c r="E256" s="148"/>
      <c r="F256" s="231" t="s">
        <v>91</v>
      </c>
      <c r="G256" s="148"/>
      <c r="H256" s="148"/>
      <c r="I256" s="148"/>
      <c r="J256" s="149"/>
      <c r="K256" s="147" t="s">
        <v>207</v>
      </c>
      <c r="L256" s="148"/>
      <c r="M256" s="148"/>
      <c r="N256" s="148"/>
      <c r="O256" s="148"/>
      <c r="P256" s="148"/>
      <c r="Q256" s="148"/>
      <c r="R256" s="150" t="s">
        <v>63</v>
      </c>
      <c r="S256" s="151"/>
      <c r="T256" s="152"/>
      <c r="U256" s="153"/>
      <c r="V256" s="174">
        <v>3</v>
      </c>
      <c r="W256" s="154"/>
      <c r="X256" s="154"/>
      <c r="Y256" s="147"/>
      <c r="Z256" s="155"/>
      <c r="AA256" s="156"/>
      <c r="AB256" s="157"/>
      <c r="AC256" s="148"/>
      <c r="AD256" s="148"/>
      <c r="AE256" s="148"/>
      <c r="AF256" s="148"/>
      <c r="AG256" s="148"/>
      <c r="AH256" s="148"/>
      <c r="AI256" s="148"/>
      <c r="AJ256" s="148"/>
      <c r="AK256" s="148"/>
      <c r="AL256" s="148"/>
      <c r="AM256" s="148"/>
      <c r="AN256" s="148"/>
      <c r="AO256" s="149"/>
      <c r="AP256" s="16"/>
    </row>
    <row r="257" spans="1:42" s="1" customFormat="1">
      <c r="A257" s="146">
        <f t="shared" si="7"/>
        <v>251</v>
      </c>
      <c r="B257" s="262" t="str">
        <f t="shared" si="6"/>
        <v>入稿ネームその他2_内容</v>
      </c>
      <c r="C257" s="215" t="s">
        <v>2665</v>
      </c>
      <c r="D257" s="148"/>
      <c r="E257" s="148"/>
      <c r="F257" s="231" t="s">
        <v>92</v>
      </c>
      <c r="G257" s="148"/>
      <c r="H257" s="148"/>
      <c r="I257" s="148"/>
      <c r="J257" s="149"/>
      <c r="K257" s="147" t="s">
        <v>1658</v>
      </c>
      <c r="L257" s="148"/>
      <c r="M257" s="148"/>
      <c r="N257" s="148"/>
      <c r="O257" s="148"/>
      <c r="P257" s="148"/>
      <c r="Q257" s="148"/>
      <c r="R257" s="150" t="s">
        <v>65</v>
      </c>
      <c r="S257" s="151"/>
      <c r="T257" s="152"/>
      <c r="U257" s="153"/>
      <c r="V257" s="174">
        <v>64</v>
      </c>
      <c r="W257" s="154"/>
      <c r="X257" s="154"/>
      <c r="Y257" s="147"/>
      <c r="Z257" s="155"/>
      <c r="AA257" s="156"/>
      <c r="AB257" s="157"/>
      <c r="AC257" s="148"/>
      <c r="AD257" s="148"/>
      <c r="AE257" s="148"/>
      <c r="AF257" s="148"/>
      <c r="AG257" s="148"/>
      <c r="AH257" s="148"/>
      <c r="AI257" s="148"/>
      <c r="AJ257" s="148"/>
      <c r="AK257" s="148"/>
      <c r="AL257" s="148"/>
      <c r="AM257" s="148"/>
      <c r="AN257" s="148"/>
      <c r="AO257" s="149"/>
      <c r="AP257" s="16"/>
    </row>
    <row r="258" spans="1:42" s="1" customFormat="1">
      <c r="A258" s="146">
        <f t="shared" si="7"/>
        <v>252</v>
      </c>
      <c r="B258" s="262" t="str">
        <f t="shared" si="6"/>
        <v>入稿ネームその他2ﾁｪｯｸ</v>
      </c>
      <c r="C258" s="215" t="s">
        <v>2665</v>
      </c>
      <c r="D258" s="148"/>
      <c r="E258" s="148"/>
      <c r="F258" s="231" t="s">
        <v>91</v>
      </c>
      <c r="G258" s="148"/>
      <c r="H258" s="231" t="s">
        <v>64</v>
      </c>
      <c r="I258" s="148"/>
      <c r="J258" s="149"/>
      <c r="K258" s="147" t="s">
        <v>1656</v>
      </c>
      <c r="L258" s="148"/>
      <c r="M258" s="148"/>
      <c r="N258" s="148"/>
      <c r="O258" s="148"/>
      <c r="P258" s="148"/>
      <c r="Q258" s="148"/>
      <c r="R258" s="150" t="s">
        <v>65</v>
      </c>
      <c r="S258" s="151"/>
      <c r="T258" s="152"/>
      <c r="U258" s="153"/>
      <c r="V258" s="174">
        <v>1</v>
      </c>
      <c r="W258" s="154"/>
      <c r="X258" s="154"/>
      <c r="Y258" s="147"/>
      <c r="Z258" s="155"/>
      <c r="AA258" s="156"/>
      <c r="AB258" s="232" t="s">
        <v>66</v>
      </c>
      <c r="AC258" s="148"/>
      <c r="AD258" s="148"/>
      <c r="AE258" s="148"/>
      <c r="AF258" s="148"/>
      <c r="AG258" s="148"/>
      <c r="AH258" s="148"/>
      <c r="AI258" s="148"/>
      <c r="AJ258" s="148"/>
      <c r="AK258" s="148"/>
      <c r="AL258" s="148"/>
      <c r="AM258" s="148"/>
      <c r="AN258" s="148"/>
      <c r="AO258" s="149"/>
      <c r="AP258" s="16"/>
    </row>
    <row r="259" spans="1:42" s="1" customFormat="1">
      <c r="A259" s="146">
        <f t="shared" si="7"/>
        <v>253</v>
      </c>
      <c r="B259" s="262" t="str">
        <f t="shared" si="6"/>
        <v>入稿ネームその他2ﾁｪｯｸ日時</v>
      </c>
      <c r="C259" s="215" t="s">
        <v>2665</v>
      </c>
      <c r="D259" s="148"/>
      <c r="E259" s="148"/>
      <c r="F259" s="231" t="s">
        <v>91</v>
      </c>
      <c r="G259" s="148"/>
      <c r="H259" s="231" t="s">
        <v>317</v>
      </c>
      <c r="I259" s="148"/>
      <c r="J259" s="149"/>
      <c r="K259" s="147" t="s">
        <v>1657</v>
      </c>
      <c r="L259" s="148"/>
      <c r="M259" s="148"/>
      <c r="N259" s="148"/>
      <c r="O259" s="148"/>
      <c r="P259" s="148"/>
      <c r="Q259" s="148"/>
      <c r="R259" s="150" t="s">
        <v>59</v>
      </c>
      <c r="S259" s="151"/>
      <c r="T259" s="152"/>
      <c r="U259" s="153"/>
      <c r="V259" s="174" t="s">
        <v>60</v>
      </c>
      <c r="W259" s="154"/>
      <c r="X259" s="154"/>
      <c r="Y259" s="147"/>
      <c r="Z259" s="155"/>
      <c r="AA259" s="156"/>
      <c r="AB259" s="232" t="s">
        <v>61</v>
      </c>
      <c r="AC259" s="148"/>
      <c r="AD259" s="148"/>
      <c r="AE259" s="148"/>
      <c r="AF259" s="148"/>
      <c r="AG259" s="148"/>
      <c r="AH259" s="148"/>
      <c r="AI259" s="148"/>
      <c r="AJ259" s="148"/>
      <c r="AK259" s="148"/>
      <c r="AL259" s="148"/>
      <c r="AM259" s="148"/>
      <c r="AN259" s="148"/>
      <c r="AO259" s="149"/>
      <c r="AP259" s="16"/>
    </row>
    <row r="260" spans="1:42" s="1" customFormat="1">
      <c r="A260" s="146">
        <f t="shared" si="7"/>
        <v>254</v>
      </c>
      <c r="B260" s="262" t="str">
        <f t="shared" si="6"/>
        <v>入稿ネームﾈｰﾑ割付</v>
      </c>
      <c r="C260" s="215" t="s">
        <v>2665</v>
      </c>
      <c r="D260" s="148"/>
      <c r="E260" s="148"/>
      <c r="F260" s="231" t="s">
        <v>1659</v>
      </c>
      <c r="G260" s="148"/>
      <c r="H260" s="148"/>
      <c r="I260" s="148"/>
      <c r="J260" s="149"/>
      <c r="K260" s="147" t="s">
        <v>1660</v>
      </c>
      <c r="L260" s="148"/>
      <c r="M260" s="148"/>
      <c r="N260" s="148"/>
      <c r="O260" s="148"/>
      <c r="P260" s="148"/>
      <c r="Q260" s="148"/>
      <c r="R260" s="150" t="s">
        <v>1507</v>
      </c>
      <c r="S260" s="151"/>
      <c r="T260" s="152"/>
      <c r="U260" s="153"/>
      <c r="V260" s="174">
        <v>3</v>
      </c>
      <c r="W260" s="154"/>
      <c r="X260" s="154"/>
      <c r="Y260" s="147"/>
      <c r="Z260" s="155"/>
      <c r="AA260" s="156"/>
      <c r="AB260" s="157"/>
      <c r="AC260" s="148"/>
      <c r="AD260" s="148"/>
      <c r="AE260" s="148"/>
      <c r="AF260" s="148"/>
      <c r="AG260" s="148"/>
      <c r="AH260" s="148"/>
      <c r="AI260" s="148"/>
      <c r="AJ260" s="148"/>
      <c r="AK260" s="148"/>
      <c r="AL260" s="148"/>
      <c r="AM260" s="148"/>
      <c r="AN260" s="148"/>
      <c r="AO260" s="149"/>
      <c r="AP260" s="16"/>
    </row>
    <row r="261" spans="1:42" s="1" customFormat="1">
      <c r="A261" s="146">
        <f t="shared" si="7"/>
        <v>255</v>
      </c>
      <c r="B261" s="262" t="str">
        <f t="shared" si="6"/>
        <v>入稿ネームﾈｰﾑ割付ﾁｪｯｸ</v>
      </c>
      <c r="C261" s="215" t="s">
        <v>2665</v>
      </c>
      <c r="D261" s="148"/>
      <c r="E261" s="148"/>
      <c r="F261" s="231" t="s">
        <v>1659</v>
      </c>
      <c r="G261" s="148"/>
      <c r="H261" s="231" t="s">
        <v>1508</v>
      </c>
      <c r="I261" s="148"/>
      <c r="J261" s="149"/>
      <c r="K261" s="147" t="s">
        <v>1661</v>
      </c>
      <c r="L261" s="148"/>
      <c r="M261" s="148"/>
      <c r="N261" s="148"/>
      <c r="O261" s="148"/>
      <c r="P261" s="148"/>
      <c r="Q261" s="148"/>
      <c r="R261" s="150" t="s">
        <v>1511</v>
      </c>
      <c r="S261" s="151"/>
      <c r="T261" s="152"/>
      <c r="U261" s="153"/>
      <c r="V261" s="174">
        <v>1</v>
      </c>
      <c r="W261" s="154"/>
      <c r="X261" s="154"/>
      <c r="Y261" s="147"/>
      <c r="Z261" s="155"/>
      <c r="AA261" s="156"/>
      <c r="AB261" s="232" t="s">
        <v>1512</v>
      </c>
      <c r="AC261" s="148"/>
      <c r="AD261" s="148"/>
      <c r="AE261" s="148"/>
      <c r="AF261" s="148"/>
      <c r="AG261" s="148"/>
      <c r="AH261" s="148"/>
      <c r="AI261" s="148"/>
      <c r="AJ261" s="148"/>
      <c r="AK261" s="148"/>
      <c r="AL261" s="148"/>
      <c r="AM261" s="148"/>
      <c r="AN261" s="148"/>
      <c r="AO261" s="149"/>
      <c r="AP261" s="16"/>
    </row>
    <row r="262" spans="1:42" s="1" customFormat="1">
      <c r="A262" s="146">
        <f t="shared" si="7"/>
        <v>256</v>
      </c>
      <c r="B262" s="262" t="str">
        <f t="shared" si="6"/>
        <v>入稿ネームﾈｰﾑ割付ﾁｪｯｸ日時</v>
      </c>
      <c r="C262" s="215" t="s">
        <v>2665</v>
      </c>
      <c r="D262" s="148"/>
      <c r="E262" s="148"/>
      <c r="F262" s="231" t="s">
        <v>1659</v>
      </c>
      <c r="G262" s="148"/>
      <c r="H262" s="231" t="s">
        <v>317</v>
      </c>
      <c r="I262" s="148"/>
      <c r="J262" s="149"/>
      <c r="K262" s="147" t="s">
        <v>1662</v>
      </c>
      <c r="L262" s="148"/>
      <c r="M262" s="148"/>
      <c r="N262" s="148"/>
      <c r="O262" s="148"/>
      <c r="P262" s="148"/>
      <c r="Q262" s="148"/>
      <c r="R262" s="150" t="s">
        <v>59</v>
      </c>
      <c r="S262" s="151"/>
      <c r="T262" s="152"/>
      <c r="U262" s="153"/>
      <c r="V262" s="174" t="s">
        <v>60</v>
      </c>
      <c r="W262" s="154"/>
      <c r="X262" s="154"/>
      <c r="Y262" s="147"/>
      <c r="Z262" s="155"/>
      <c r="AA262" s="156"/>
      <c r="AB262" s="232" t="s">
        <v>61</v>
      </c>
      <c r="AC262" s="148"/>
      <c r="AD262" s="148"/>
      <c r="AE262" s="148"/>
      <c r="AF262" s="148"/>
      <c r="AG262" s="148"/>
      <c r="AH262" s="148"/>
      <c r="AI262" s="148"/>
      <c r="AJ262" s="148"/>
      <c r="AK262" s="148"/>
      <c r="AL262" s="148"/>
      <c r="AM262" s="148"/>
      <c r="AN262" s="148"/>
      <c r="AO262" s="149"/>
      <c r="AP262" s="16"/>
    </row>
    <row r="263" spans="1:42" s="1" customFormat="1">
      <c r="A263" s="146">
        <f t="shared" si="7"/>
        <v>257</v>
      </c>
      <c r="B263" s="262" t="str">
        <f t="shared" ref="B263:B326" si="8">CONCATENATE(C263,D263,E263,F263,G263,H263,I263,J263)</f>
        <v>入稿ネームﾈｰﾑ原稿</v>
      </c>
      <c r="C263" s="215" t="s">
        <v>2665</v>
      </c>
      <c r="D263" s="148"/>
      <c r="E263" s="148"/>
      <c r="F263" s="231" t="s">
        <v>1663</v>
      </c>
      <c r="G263" s="148"/>
      <c r="H263" s="148"/>
      <c r="I263" s="148"/>
      <c r="J263" s="149"/>
      <c r="K263" s="147" t="s">
        <v>1664</v>
      </c>
      <c r="L263" s="148"/>
      <c r="M263" s="148"/>
      <c r="N263" s="148"/>
      <c r="O263" s="148"/>
      <c r="P263" s="148"/>
      <c r="Q263" s="148"/>
      <c r="R263" s="150" t="s">
        <v>1507</v>
      </c>
      <c r="S263" s="151"/>
      <c r="T263" s="152"/>
      <c r="U263" s="153"/>
      <c r="V263" s="174">
        <v>3</v>
      </c>
      <c r="W263" s="154"/>
      <c r="X263" s="154"/>
      <c r="Y263" s="147"/>
      <c r="Z263" s="155"/>
      <c r="AA263" s="156"/>
      <c r="AB263" s="157"/>
      <c r="AC263" s="148"/>
      <c r="AD263" s="148"/>
      <c r="AE263" s="148"/>
      <c r="AF263" s="148"/>
      <c r="AG263" s="148"/>
      <c r="AH263" s="148"/>
      <c r="AI263" s="148"/>
      <c r="AJ263" s="148"/>
      <c r="AK263" s="148"/>
      <c r="AL263" s="148"/>
      <c r="AM263" s="148"/>
      <c r="AN263" s="148"/>
      <c r="AO263" s="149"/>
      <c r="AP263" s="16"/>
    </row>
    <row r="264" spans="1:42" s="1" customFormat="1">
      <c r="A264" s="146">
        <f t="shared" ref="A264:A327" si="9">ROW()-6</f>
        <v>258</v>
      </c>
      <c r="B264" s="262" t="str">
        <f t="shared" si="8"/>
        <v>入稿ネームﾈｰﾑ原稿ﾁｪｯｸ</v>
      </c>
      <c r="C264" s="215" t="s">
        <v>2665</v>
      </c>
      <c r="D264" s="148"/>
      <c r="E264" s="148"/>
      <c r="F264" s="231" t="s">
        <v>1663</v>
      </c>
      <c r="G264" s="148"/>
      <c r="H264" s="231" t="s">
        <v>1508</v>
      </c>
      <c r="I264" s="148"/>
      <c r="J264" s="149"/>
      <c r="K264" s="147" t="s">
        <v>1665</v>
      </c>
      <c r="L264" s="148"/>
      <c r="M264" s="148"/>
      <c r="N264" s="148"/>
      <c r="O264" s="148"/>
      <c r="P264" s="148"/>
      <c r="Q264" s="148"/>
      <c r="R264" s="150" t="s">
        <v>1511</v>
      </c>
      <c r="S264" s="151"/>
      <c r="T264" s="152"/>
      <c r="U264" s="153"/>
      <c r="V264" s="174">
        <v>1</v>
      </c>
      <c r="W264" s="154"/>
      <c r="X264" s="154"/>
      <c r="Y264" s="147"/>
      <c r="Z264" s="155"/>
      <c r="AA264" s="156"/>
      <c r="AB264" s="232" t="s">
        <v>1512</v>
      </c>
      <c r="AC264" s="148"/>
      <c r="AD264" s="148"/>
      <c r="AE264" s="148"/>
      <c r="AF264" s="148"/>
      <c r="AG264" s="148"/>
      <c r="AH264" s="148"/>
      <c r="AI264" s="148"/>
      <c r="AJ264" s="148"/>
      <c r="AK264" s="148"/>
      <c r="AL264" s="148"/>
      <c r="AM264" s="148"/>
      <c r="AN264" s="148"/>
      <c r="AO264" s="149"/>
      <c r="AP264" s="16"/>
    </row>
    <row r="265" spans="1:42" s="1" customFormat="1">
      <c r="A265" s="146">
        <f t="shared" si="9"/>
        <v>259</v>
      </c>
      <c r="B265" s="262" t="str">
        <f t="shared" si="8"/>
        <v>入稿ネームﾈｰﾑ原稿ﾁｪｯｸ日時</v>
      </c>
      <c r="C265" s="215" t="s">
        <v>2665</v>
      </c>
      <c r="D265" s="148"/>
      <c r="E265" s="148"/>
      <c r="F265" s="231" t="s">
        <v>1663</v>
      </c>
      <c r="G265" s="148"/>
      <c r="H265" s="231" t="s">
        <v>317</v>
      </c>
      <c r="I265" s="148"/>
      <c r="J265" s="149"/>
      <c r="K265" s="147" t="s">
        <v>1666</v>
      </c>
      <c r="L265" s="148"/>
      <c r="M265" s="148"/>
      <c r="N265" s="148"/>
      <c r="O265" s="148"/>
      <c r="P265" s="148"/>
      <c r="Q265" s="148"/>
      <c r="R265" s="150" t="s">
        <v>59</v>
      </c>
      <c r="S265" s="151"/>
      <c r="T265" s="152"/>
      <c r="U265" s="153"/>
      <c r="V265" s="174" t="s">
        <v>60</v>
      </c>
      <c r="W265" s="154"/>
      <c r="X265" s="154"/>
      <c r="Y265" s="147"/>
      <c r="Z265" s="155"/>
      <c r="AA265" s="156"/>
      <c r="AB265" s="232" t="s">
        <v>61</v>
      </c>
      <c r="AC265" s="148"/>
      <c r="AD265" s="148"/>
      <c r="AE265" s="148"/>
      <c r="AF265" s="148"/>
      <c r="AG265" s="148"/>
      <c r="AH265" s="148"/>
      <c r="AI265" s="148"/>
      <c r="AJ265" s="148"/>
      <c r="AK265" s="148"/>
      <c r="AL265" s="148"/>
      <c r="AM265" s="148"/>
      <c r="AN265" s="148"/>
      <c r="AO265" s="149"/>
      <c r="AP265" s="16"/>
    </row>
    <row r="266" spans="1:42" s="1" customFormat="1">
      <c r="A266" s="146">
        <f t="shared" si="9"/>
        <v>260</v>
      </c>
      <c r="B266" s="262" t="str">
        <f t="shared" si="8"/>
        <v>入稿ネーム本割</v>
      </c>
      <c r="C266" s="215" t="s">
        <v>2665</v>
      </c>
      <c r="D266" s="148"/>
      <c r="E266" s="148"/>
      <c r="F266" s="231" t="s">
        <v>2666</v>
      </c>
      <c r="G266" s="148"/>
      <c r="H266" s="148"/>
      <c r="I266" s="148"/>
      <c r="J266" s="149"/>
      <c r="K266" s="147" t="s">
        <v>1667</v>
      </c>
      <c r="L266" s="148"/>
      <c r="M266" s="148"/>
      <c r="N266" s="148"/>
      <c r="O266" s="148"/>
      <c r="P266" s="148"/>
      <c r="Q266" s="148"/>
      <c r="R266" s="150" t="s">
        <v>1158</v>
      </c>
      <c r="S266" s="151"/>
      <c r="T266" s="152"/>
      <c r="U266" s="153"/>
      <c r="V266" s="174">
        <v>3</v>
      </c>
      <c r="W266" s="154"/>
      <c r="X266" s="154"/>
      <c r="Y266" s="147"/>
      <c r="Z266" s="155"/>
      <c r="AA266" s="156"/>
      <c r="AB266" s="157"/>
      <c r="AC266" s="148"/>
      <c r="AD266" s="148"/>
      <c r="AE266" s="148"/>
      <c r="AF266" s="148"/>
      <c r="AG266" s="148"/>
      <c r="AH266" s="148"/>
      <c r="AI266" s="148"/>
      <c r="AJ266" s="148"/>
      <c r="AK266" s="148"/>
      <c r="AL266" s="148"/>
      <c r="AM266" s="148"/>
      <c r="AN266" s="148"/>
      <c r="AO266" s="149"/>
      <c r="AP266" s="16"/>
    </row>
    <row r="267" spans="1:42" s="1" customFormat="1">
      <c r="A267" s="146">
        <f t="shared" si="9"/>
        <v>261</v>
      </c>
      <c r="B267" s="262" t="str">
        <f t="shared" si="8"/>
        <v>入稿ネーム本割ﾁｪｯｸ</v>
      </c>
      <c r="C267" s="215" t="s">
        <v>2665</v>
      </c>
      <c r="D267" s="148"/>
      <c r="E267" s="148"/>
      <c r="F267" s="231" t="s">
        <v>2666</v>
      </c>
      <c r="G267" s="148"/>
      <c r="H267" s="231" t="s">
        <v>1668</v>
      </c>
      <c r="I267" s="148"/>
      <c r="J267" s="149"/>
      <c r="K267" s="147" t="s">
        <v>1669</v>
      </c>
      <c r="L267" s="148"/>
      <c r="M267" s="148"/>
      <c r="N267" s="148"/>
      <c r="O267" s="148"/>
      <c r="P267" s="148"/>
      <c r="Q267" s="148"/>
      <c r="R267" s="150" t="s">
        <v>1670</v>
      </c>
      <c r="S267" s="151"/>
      <c r="T267" s="152"/>
      <c r="U267" s="153"/>
      <c r="V267" s="174">
        <v>1</v>
      </c>
      <c r="W267" s="154"/>
      <c r="X267" s="154"/>
      <c r="Y267" s="147"/>
      <c r="Z267" s="155"/>
      <c r="AA267" s="156"/>
      <c r="AB267" s="232" t="s">
        <v>1671</v>
      </c>
      <c r="AC267" s="148"/>
      <c r="AD267" s="148"/>
      <c r="AE267" s="148"/>
      <c r="AF267" s="148"/>
      <c r="AG267" s="148"/>
      <c r="AH267" s="148"/>
      <c r="AI267" s="148"/>
      <c r="AJ267" s="148"/>
      <c r="AK267" s="148"/>
      <c r="AL267" s="148"/>
      <c r="AM267" s="148"/>
      <c r="AN267" s="148"/>
      <c r="AO267" s="149"/>
      <c r="AP267" s="16"/>
    </row>
    <row r="268" spans="1:42" s="1" customFormat="1">
      <c r="A268" s="146">
        <f t="shared" si="9"/>
        <v>262</v>
      </c>
      <c r="B268" s="262" t="str">
        <f t="shared" si="8"/>
        <v>入稿ネーム本割ﾁｪｯｸ日時</v>
      </c>
      <c r="C268" s="215" t="s">
        <v>2665</v>
      </c>
      <c r="D268" s="148"/>
      <c r="E268" s="148"/>
      <c r="F268" s="231" t="s">
        <v>2666</v>
      </c>
      <c r="G268" s="148"/>
      <c r="H268" s="231" t="s">
        <v>317</v>
      </c>
      <c r="I268" s="148"/>
      <c r="J268" s="149"/>
      <c r="K268" s="147" t="s">
        <v>1672</v>
      </c>
      <c r="L268" s="148"/>
      <c r="M268" s="148"/>
      <c r="N268" s="148"/>
      <c r="O268" s="148"/>
      <c r="P268" s="148"/>
      <c r="Q268" s="148"/>
      <c r="R268" s="150" t="s">
        <v>59</v>
      </c>
      <c r="S268" s="151"/>
      <c r="T268" s="152"/>
      <c r="U268" s="153"/>
      <c r="V268" s="174" t="s">
        <v>60</v>
      </c>
      <c r="W268" s="154"/>
      <c r="X268" s="154"/>
      <c r="Y268" s="147"/>
      <c r="Z268" s="155"/>
      <c r="AA268" s="156"/>
      <c r="AB268" s="232" t="s">
        <v>61</v>
      </c>
      <c r="AC268" s="148"/>
      <c r="AD268" s="148"/>
      <c r="AE268" s="148"/>
      <c r="AF268" s="148"/>
      <c r="AG268" s="148"/>
      <c r="AH268" s="148"/>
      <c r="AI268" s="148"/>
      <c r="AJ268" s="148"/>
      <c r="AK268" s="148"/>
      <c r="AL268" s="148"/>
      <c r="AM268" s="148"/>
      <c r="AN268" s="148"/>
      <c r="AO268" s="149"/>
      <c r="AP268" s="16"/>
    </row>
    <row r="269" spans="1:42" s="1" customFormat="1">
      <c r="A269" s="146">
        <f t="shared" si="9"/>
        <v>263</v>
      </c>
      <c r="B269" s="262" t="str">
        <f t="shared" si="8"/>
        <v>入稿ﾒﾃﾞｨｱCD</v>
      </c>
      <c r="C269" s="215" t="s">
        <v>2667</v>
      </c>
      <c r="D269" s="148"/>
      <c r="E269" s="148"/>
      <c r="F269" s="148" t="s">
        <v>1673</v>
      </c>
      <c r="G269" s="148"/>
      <c r="H269" s="148"/>
      <c r="I269" s="148"/>
      <c r="J269" s="149"/>
      <c r="K269" s="147" t="s">
        <v>1674</v>
      </c>
      <c r="L269" s="148"/>
      <c r="M269" s="148"/>
      <c r="N269" s="148"/>
      <c r="O269" s="148"/>
      <c r="P269" s="148"/>
      <c r="Q269" s="148"/>
      <c r="R269" s="150" t="s">
        <v>1507</v>
      </c>
      <c r="S269" s="151"/>
      <c r="T269" s="152"/>
      <c r="U269" s="153"/>
      <c r="V269" s="174">
        <v>3</v>
      </c>
      <c r="W269" s="154"/>
      <c r="X269" s="154"/>
      <c r="Y269" s="147"/>
      <c r="Z269" s="155"/>
      <c r="AA269" s="156"/>
      <c r="AB269" s="147"/>
      <c r="AC269" s="148"/>
      <c r="AD269" s="148"/>
      <c r="AE269" s="148"/>
      <c r="AF269" s="148"/>
      <c r="AG269" s="148"/>
      <c r="AH269" s="148"/>
      <c r="AI269" s="148"/>
      <c r="AJ269" s="148"/>
      <c r="AK269" s="148"/>
      <c r="AL269" s="148"/>
      <c r="AM269" s="148"/>
      <c r="AN269" s="148"/>
      <c r="AO269" s="149"/>
      <c r="AP269" s="16"/>
    </row>
    <row r="270" spans="1:42" s="1" customFormat="1">
      <c r="A270" s="146">
        <f t="shared" si="9"/>
        <v>264</v>
      </c>
      <c r="B270" s="262" t="str">
        <f t="shared" si="8"/>
        <v>入稿ﾒﾃﾞｨｱCDﾁｪｯｸ</v>
      </c>
      <c r="C270" s="215" t="s">
        <v>2667</v>
      </c>
      <c r="D270" s="148"/>
      <c r="E270" s="148"/>
      <c r="F270" s="148" t="s">
        <v>1673</v>
      </c>
      <c r="G270" s="148"/>
      <c r="H270" s="231" t="s">
        <v>1508</v>
      </c>
      <c r="I270" s="148"/>
      <c r="J270" s="149"/>
      <c r="K270" s="147" t="s">
        <v>1675</v>
      </c>
      <c r="L270" s="148"/>
      <c r="M270" s="148"/>
      <c r="N270" s="148"/>
      <c r="O270" s="148"/>
      <c r="P270" s="148"/>
      <c r="Q270" s="148"/>
      <c r="R270" s="150" t="s">
        <v>1511</v>
      </c>
      <c r="S270" s="151"/>
      <c r="T270" s="152"/>
      <c r="U270" s="153"/>
      <c r="V270" s="174">
        <v>1</v>
      </c>
      <c r="W270" s="154"/>
      <c r="X270" s="154"/>
      <c r="Y270" s="147"/>
      <c r="Z270" s="155"/>
      <c r="AA270" s="156"/>
      <c r="AB270" s="215" t="s">
        <v>1512</v>
      </c>
      <c r="AC270" s="148"/>
      <c r="AD270" s="148"/>
      <c r="AE270" s="148"/>
      <c r="AF270" s="148"/>
      <c r="AG270" s="148"/>
      <c r="AH270" s="148"/>
      <c r="AI270" s="148"/>
      <c r="AJ270" s="148"/>
      <c r="AK270" s="148"/>
      <c r="AL270" s="148"/>
      <c r="AM270" s="148"/>
      <c r="AN270" s="148"/>
      <c r="AO270" s="149"/>
      <c r="AP270" s="16"/>
    </row>
    <row r="271" spans="1:42" s="1" customFormat="1">
      <c r="A271" s="146">
        <f t="shared" si="9"/>
        <v>265</v>
      </c>
      <c r="B271" s="262" t="str">
        <f t="shared" si="8"/>
        <v>入稿ﾒﾃﾞｨｱCDﾁｪｯｸ日時</v>
      </c>
      <c r="C271" s="215" t="s">
        <v>2667</v>
      </c>
      <c r="D271" s="148"/>
      <c r="E271" s="148"/>
      <c r="F271" s="148" t="s">
        <v>1673</v>
      </c>
      <c r="G271" s="148"/>
      <c r="H271" s="231" t="s">
        <v>317</v>
      </c>
      <c r="I271" s="148"/>
      <c r="J271" s="149"/>
      <c r="K271" s="147" t="s">
        <v>1676</v>
      </c>
      <c r="L271" s="148"/>
      <c r="M271" s="148"/>
      <c r="N271" s="148"/>
      <c r="O271" s="148"/>
      <c r="P271" s="148"/>
      <c r="Q271" s="148"/>
      <c r="R271" s="150" t="s">
        <v>59</v>
      </c>
      <c r="S271" s="151"/>
      <c r="T271" s="152"/>
      <c r="U271" s="153"/>
      <c r="V271" s="174" t="s">
        <v>60</v>
      </c>
      <c r="W271" s="154"/>
      <c r="X271" s="154"/>
      <c r="Y271" s="147"/>
      <c r="Z271" s="155"/>
      <c r="AA271" s="156"/>
      <c r="AB271" s="232" t="s">
        <v>61</v>
      </c>
      <c r="AC271" s="148"/>
      <c r="AD271" s="148"/>
      <c r="AE271" s="148"/>
      <c r="AF271" s="148"/>
      <c r="AG271" s="148"/>
      <c r="AH271" s="148"/>
      <c r="AI271" s="148"/>
      <c r="AJ271" s="148"/>
      <c r="AK271" s="148"/>
      <c r="AL271" s="148"/>
      <c r="AM271" s="148"/>
      <c r="AN271" s="148"/>
      <c r="AO271" s="149"/>
      <c r="AP271" s="16"/>
    </row>
    <row r="272" spans="1:42" s="1" customFormat="1">
      <c r="A272" s="146">
        <f t="shared" si="9"/>
        <v>266</v>
      </c>
      <c r="B272" s="262" t="str">
        <f t="shared" si="8"/>
        <v>入稿ﾒﾃﾞｨｱFD</v>
      </c>
      <c r="C272" s="215" t="s">
        <v>2667</v>
      </c>
      <c r="D272" s="148"/>
      <c r="E272" s="148"/>
      <c r="F272" s="148" t="s">
        <v>1677</v>
      </c>
      <c r="G272" s="148"/>
      <c r="H272" s="148"/>
      <c r="I272" s="148"/>
      <c r="J272" s="149"/>
      <c r="K272" s="147" t="s">
        <v>1678</v>
      </c>
      <c r="L272" s="148"/>
      <c r="M272" s="148"/>
      <c r="N272" s="148"/>
      <c r="O272" s="148"/>
      <c r="P272" s="148"/>
      <c r="Q272" s="148"/>
      <c r="R272" s="150" t="s">
        <v>1507</v>
      </c>
      <c r="S272" s="151"/>
      <c r="T272" s="152"/>
      <c r="U272" s="153"/>
      <c r="V272" s="174">
        <v>3</v>
      </c>
      <c r="W272" s="154"/>
      <c r="X272" s="154"/>
      <c r="Y272" s="147"/>
      <c r="Z272" s="155"/>
      <c r="AA272" s="156"/>
      <c r="AB272" s="157"/>
      <c r="AC272" s="148"/>
      <c r="AD272" s="148"/>
      <c r="AE272" s="148"/>
      <c r="AF272" s="148"/>
      <c r="AG272" s="148"/>
      <c r="AH272" s="148"/>
      <c r="AI272" s="148"/>
      <c r="AJ272" s="148"/>
      <c r="AK272" s="148"/>
      <c r="AL272" s="148"/>
      <c r="AM272" s="148"/>
      <c r="AN272" s="148"/>
      <c r="AO272" s="149"/>
      <c r="AP272" s="16"/>
    </row>
    <row r="273" spans="1:42" s="1" customFormat="1">
      <c r="A273" s="146">
        <f t="shared" si="9"/>
        <v>267</v>
      </c>
      <c r="B273" s="262" t="str">
        <f t="shared" si="8"/>
        <v>入稿ﾒﾃﾞｨｱFDﾁｪｯｸ</v>
      </c>
      <c r="C273" s="215" t="s">
        <v>2667</v>
      </c>
      <c r="D273" s="148"/>
      <c r="E273" s="148"/>
      <c r="F273" s="148" t="s">
        <v>1677</v>
      </c>
      <c r="G273" s="148"/>
      <c r="H273" s="231" t="s">
        <v>1508</v>
      </c>
      <c r="I273" s="148"/>
      <c r="J273" s="149"/>
      <c r="K273" s="147" t="s">
        <v>1679</v>
      </c>
      <c r="L273" s="148"/>
      <c r="M273" s="148"/>
      <c r="N273" s="148"/>
      <c r="O273" s="148"/>
      <c r="P273" s="148"/>
      <c r="Q273" s="148"/>
      <c r="R273" s="150" t="s">
        <v>1511</v>
      </c>
      <c r="S273" s="151"/>
      <c r="T273" s="152"/>
      <c r="U273" s="153"/>
      <c r="V273" s="174">
        <v>1</v>
      </c>
      <c r="W273" s="154"/>
      <c r="X273" s="154"/>
      <c r="Y273" s="147"/>
      <c r="Z273" s="155"/>
      <c r="AA273" s="156"/>
      <c r="AB273" s="232" t="s">
        <v>1512</v>
      </c>
      <c r="AC273" s="148"/>
      <c r="AD273" s="148"/>
      <c r="AE273" s="148"/>
      <c r="AF273" s="148"/>
      <c r="AG273" s="148"/>
      <c r="AH273" s="148"/>
      <c r="AI273" s="148"/>
      <c r="AJ273" s="148"/>
      <c r="AK273" s="148"/>
      <c r="AL273" s="148"/>
      <c r="AM273" s="148"/>
      <c r="AN273" s="148"/>
      <c r="AO273" s="149"/>
      <c r="AP273" s="16"/>
    </row>
    <row r="274" spans="1:42" s="1" customFormat="1">
      <c r="A274" s="146">
        <f t="shared" si="9"/>
        <v>268</v>
      </c>
      <c r="B274" s="262" t="str">
        <f t="shared" si="8"/>
        <v>入稿ﾒﾃﾞｨｱFDﾁｪｯｸ日時</v>
      </c>
      <c r="C274" s="215" t="s">
        <v>2667</v>
      </c>
      <c r="D274" s="148"/>
      <c r="E274" s="148"/>
      <c r="F274" s="148" t="s">
        <v>1677</v>
      </c>
      <c r="G274" s="148"/>
      <c r="H274" s="231" t="s">
        <v>317</v>
      </c>
      <c r="I274" s="148"/>
      <c r="J274" s="149"/>
      <c r="K274" s="147" t="s">
        <v>1680</v>
      </c>
      <c r="L274" s="148"/>
      <c r="M274" s="148"/>
      <c r="N274" s="148"/>
      <c r="O274" s="148"/>
      <c r="P274" s="148"/>
      <c r="Q274" s="148"/>
      <c r="R274" s="150" t="s">
        <v>59</v>
      </c>
      <c r="S274" s="151"/>
      <c r="T274" s="152"/>
      <c r="U274" s="153"/>
      <c r="V274" s="174" t="s">
        <v>60</v>
      </c>
      <c r="W274" s="154"/>
      <c r="X274" s="154"/>
      <c r="Y274" s="147"/>
      <c r="Z274" s="155"/>
      <c r="AA274" s="156"/>
      <c r="AB274" s="232" t="s">
        <v>61</v>
      </c>
      <c r="AC274" s="148"/>
      <c r="AD274" s="148"/>
      <c r="AE274" s="148"/>
      <c r="AF274" s="148"/>
      <c r="AG274" s="148"/>
      <c r="AH274" s="148"/>
      <c r="AI274" s="148"/>
      <c r="AJ274" s="148"/>
      <c r="AK274" s="148"/>
      <c r="AL274" s="148"/>
      <c r="AM274" s="148"/>
      <c r="AN274" s="148"/>
      <c r="AO274" s="149"/>
      <c r="AP274" s="16"/>
    </row>
    <row r="275" spans="1:42" s="1" customFormat="1">
      <c r="A275" s="146">
        <f t="shared" si="9"/>
        <v>269</v>
      </c>
      <c r="B275" s="262" t="str">
        <f t="shared" si="8"/>
        <v>入稿ﾒﾃﾞｨｱMO</v>
      </c>
      <c r="C275" s="215" t="s">
        <v>2667</v>
      </c>
      <c r="D275" s="148"/>
      <c r="E275" s="148"/>
      <c r="F275" s="148" t="s">
        <v>1681</v>
      </c>
      <c r="G275" s="148"/>
      <c r="H275" s="148"/>
      <c r="I275" s="148"/>
      <c r="J275" s="149"/>
      <c r="K275" s="147" t="s">
        <v>1682</v>
      </c>
      <c r="L275" s="148"/>
      <c r="M275" s="148"/>
      <c r="N275" s="148"/>
      <c r="O275" s="148"/>
      <c r="P275" s="148"/>
      <c r="Q275" s="148"/>
      <c r="R275" s="150" t="s">
        <v>1507</v>
      </c>
      <c r="S275" s="151"/>
      <c r="T275" s="152"/>
      <c r="U275" s="153"/>
      <c r="V275" s="174">
        <v>3</v>
      </c>
      <c r="W275" s="154"/>
      <c r="X275" s="154"/>
      <c r="Y275" s="147"/>
      <c r="Z275" s="155"/>
      <c r="AA275" s="156"/>
      <c r="AB275" s="157"/>
      <c r="AC275" s="148"/>
      <c r="AD275" s="148"/>
      <c r="AE275" s="148"/>
      <c r="AF275" s="148"/>
      <c r="AG275" s="148"/>
      <c r="AH275" s="148"/>
      <c r="AI275" s="148"/>
      <c r="AJ275" s="148"/>
      <c r="AK275" s="148"/>
      <c r="AL275" s="148"/>
      <c r="AM275" s="148"/>
      <c r="AN275" s="148"/>
      <c r="AO275" s="149"/>
      <c r="AP275" s="16"/>
    </row>
    <row r="276" spans="1:42" s="1" customFormat="1">
      <c r="A276" s="146">
        <f t="shared" si="9"/>
        <v>270</v>
      </c>
      <c r="B276" s="262" t="str">
        <f t="shared" si="8"/>
        <v>入稿ﾒﾃﾞｨｱMOﾁｪｯｸ</v>
      </c>
      <c r="C276" s="215" t="s">
        <v>2667</v>
      </c>
      <c r="D276" s="148"/>
      <c r="E276" s="148"/>
      <c r="F276" s="148" t="s">
        <v>1681</v>
      </c>
      <c r="G276" s="148"/>
      <c r="H276" s="231" t="s">
        <v>1508</v>
      </c>
      <c r="I276" s="148"/>
      <c r="J276" s="149"/>
      <c r="K276" s="147" t="s">
        <v>1683</v>
      </c>
      <c r="L276" s="148"/>
      <c r="M276" s="148"/>
      <c r="N276" s="148"/>
      <c r="O276" s="148"/>
      <c r="P276" s="148"/>
      <c r="Q276" s="148"/>
      <c r="R276" s="150" t="s">
        <v>1511</v>
      </c>
      <c r="S276" s="151"/>
      <c r="T276" s="152"/>
      <c r="U276" s="153"/>
      <c r="V276" s="174">
        <v>1</v>
      </c>
      <c r="W276" s="154"/>
      <c r="X276" s="154"/>
      <c r="Y276" s="147"/>
      <c r="Z276" s="155"/>
      <c r="AA276" s="156"/>
      <c r="AB276" s="232" t="s">
        <v>1512</v>
      </c>
      <c r="AC276" s="148"/>
      <c r="AD276" s="148"/>
      <c r="AE276" s="148"/>
      <c r="AF276" s="148"/>
      <c r="AG276" s="148"/>
      <c r="AH276" s="148"/>
      <c r="AI276" s="148"/>
      <c r="AJ276" s="148"/>
      <c r="AK276" s="148"/>
      <c r="AL276" s="148"/>
      <c r="AM276" s="148"/>
      <c r="AN276" s="148"/>
      <c r="AO276" s="149"/>
      <c r="AP276" s="16"/>
    </row>
    <row r="277" spans="1:42" s="1" customFormat="1">
      <c r="A277" s="146">
        <f t="shared" si="9"/>
        <v>271</v>
      </c>
      <c r="B277" s="262" t="str">
        <f t="shared" si="8"/>
        <v>入稿ﾒﾃﾞｨｱMOﾁｪｯｸ日時</v>
      </c>
      <c r="C277" s="215" t="s">
        <v>2667</v>
      </c>
      <c r="D277" s="148"/>
      <c r="E277" s="148"/>
      <c r="F277" s="148" t="s">
        <v>1681</v>
      </c>
      <c r="G277" s="148"/>
      <c r="H277" s="231" t="s">
        <v>317</v>
      </c>
      <c r="I277" s="148"/>
      <c r="J277" s="149"/>
      <c r="K277" s="147" t="s">
        <v>1684</v>
      </c>
      <c r="L277" s="148"/>
      <c r="M277" s="148"/>
      <c r="N277" s="148"/>
      <c r="O277" s="148"/>
      <c r="P277" s="148"/>
      <c r="Q277" s="148"/>
      <c r="R277" s="150" t="s">
        <v>59</v>
      </c>
      <c r="S277" s="151"/>
      <c r="T277" s="152"/>
      <c r="U277" s="153"/>
      <c r="V277" s="174" t="s">
        <v>60</v>
      </c>
      <c r="W277" s="154"/>
      <c r="X277" s="154"/>
      <c r="Y277" s="147"/>
      <c r="Z277" s="155"/>
      <c r="AA277" s="156"/>
      <c r="AB277" s="232" t="s">
        <v>61</v>
      </c>
      <c r="AC277" s="148"/>
      <c r="AD277" s="148"/>
      <c r="AE277" s="148"/>
      <c r="AF277" s="148"/>
      <c r="AG277" s="148"/>
      <c r="AH277" s="148"/>
      <c r="AI277" s="148"/>
      <c r="AJ277" s="148"/>
      <c r="AK277" s="148"/>
      <c r="AL277" s="148"/>
      <c r="AM277" s="148"/>
      <c r="AN277" s="148"/>
      <c r="AO277" s="149"/>
      <c r="AP277" s="16"/>
    </row>
    <row r="278" spans="1:42" s="1" customFormat="1">
      <c r="A278" s="146">
        <f t="shared" si="9"/>
        <v>272</v>
      </c>
      <c r="B278" s="262" t="str">
        <f t="shared" si="8"/>
        <v>入稿ﾒﾃﾞｨｱその他</v>
      </c>
      <c r="C278" s="215" t="s">
        <v>2667</v>
      </c>
      <c r="D278" s="148"/>
      <c r="E278" s="148"/>
      <c r="F278" s="231" t="s">
        <v>2671</v>
      </c>
      <c r="G278" s="148"/>
      <c r="H278" s="148"/>
      <c r="I278" s="148"/>
      <c r="J278" s="149"/>
      <c r="K278" s="147" t="s">
        <v>1685</v>
      </c>
      <c r="L278" s="148"/>
      <c r="M278" s="148"/>
      <c r="N278" s="148"/>
      <c r="O278" s="148"/>
      <c r="P278" s="148"/>
      <c r="Q278" s="148"/>
      <c r="R278" s="150" t="s">
        <v>63</v>
      </c>
      <c r="S278" s="151"/>
      <c r="T278" s="152"/>
      <c r="U278" s="153"/>
      <c r="V278" s="174">
        <v>3</v>
      </c>
      <c r="W278" s="154"/>
      <c r="X278" s="154"/>
      <c r="Y278" s="147"/>
      <c r="Z278" s="155"/>
      <c r="AA278" s="156"/>
      <c r="AB278" s="157"/>
      <c r="AC278" s="148"/>
      <c r="AD278" s="148"/>
      <c r="AE278" s="148"/>
      <c r="AF278" s="148"/>
      <c r="AG278" s="148"/>
      <c r="AH278" s="148"/>
      <c r="AI278" s="148"/>
      <c r="AJ278" s="148"/>
      <c r="AK278" s="148"/>
      <c r="AL278" s="148"/>
      <c r="AM278" s="148"/>
      <c r="AN278" s="148"/>
      <c r="AO278" s="149"/>
      <c r="AP278" s="16"/>
    </row>
    <row r="279" spans="1:42" s="1" customFormat="1">
      <c r="A279" s="146">
        <f t="shared" si="9"/>
        <v>273</v>
      </c>
      <c r="B279" s="262" t="str">
        <f t="shared" si="8"/>
        <v>入稿ﾒﾃﾞｨｱその他_内容</v>
      </c>
      <c r="C279" s="215" t="s">
        <v>2667</v>
      </c>
      <c r="D279" s="148"/>
      <c r="E279" s="148"/>
      <c r="F279" s="231" t="s">
        <v>1688</v>
      </c>
      <c r="G279" s="148"/>
      <c r="H279" s="148"/>
      <c r="I279" s="148"/>
      <c r="J279" s="149"/>
      <c r="K279" s="147" t="s">
        <v>1689</v>
      </c>
      <c r="L279" s="148"/>
      <c r="M279" s="148"/>
      <c r="N279" s="148"/>
      <c r="O279" s="148"/>
      <c r="P279" s="148"/>
      <c r="Q279" s="148"/>
      <c r="R279" s="150" t="s">
        <v>65</v>
      </c>
      <c r="S279" s="151"/>
      <c r="T279" s="152"/>
      <c r="U279" s="153"/>
      <c r="V279" s="174">
        <v>64</v>
      </c>
      <c r="W279" s="154"/>
      <c r="X279" s="154"/>
      <c r="Y279" s="147"/>
      <c r="Z279" s="155"/>
      <c r="AA279" s="156"/>
      <c r="AB279" s="157"/>
      <c r="AC279" s="148"/>
      <c r="AD279" s="148"/>
      <c r="AE279" s="148"/>
      <c r="AF279" s="148"/>
      <c r="AG279" s="148"/>
      <c r="AH279" s="148"/>
      <c r="AI279" s="148"/>
      <c r="AJ279" s="148"/>
      <c r="AK279" s="148"/>
      <c r="AL279" s="148"/>
      <c r="AM279" s="148"/>
      <c r="AN279" s="148"/>
      <c r="AO279" s="149"/>
      <c r="AP279" s="16"/>
    </row>
    <row r="280" spans="1:42" s="216" customFormat="1">
      <c r="A280" s="146">
        <f t="shared" si="9"/>
        <v>274</v>
      </c>
      <c r="B280" s="262" t="str">
        <f t="shared" si="8"/>
        <v>入稿ﾒﾃﾞｨｱその他ﾁｪｯｸ</v>
      </c>
      <c r="C280" s="215" t="s">
        <v>2667</v>
      </c>
      <c r="D280" s="148"/>
      <c r="E280" s="148"/>
      <c r="F280" s="231" t="s">
        <v>2671</v>
      </c>
      <c r="G280" s="148"/>
      <c r="H280" s="231" t="s">
        <v>64</v>
      </c>
      <c r="I280" s="148"/>
      <c r="J280" s="149"/>
      <c r="K280" s="147" t="s">
        <v>1686</v>
      </c>
      <c r="L280" s="148"/>
      <c r="M280" s="148"/>
      <c r="N280" s="148"/>
      <c r="O280" s="148"/>
      <c r="P280" s="148"/>
      <c r="Q280" s="148"/>
      <c r="R280" s="150" t="s">
        <v>65</v>
      </c>
      <c r="S280" s="151"/>
      <c r="T280" s="152"/>
      <c r="U280" s="153"/>
      <c r="V280" s="174">
        <v>1</v>
      </c>
      <c r="W280" s="154"/>
      <c r="X280" s="154"/>
      <c r="Y280" s="147"/>
      <c r="Z280" s="155"/>
      <c r="AA280" s="156"/>
      <c r="AB280" s="232" t="s">
        <v>66</v>
      </c>
      <c r="AC280" s="148"/>
      <c r="AD280" s="148"/>
      <c r="AE280" s="148"/>
      <c r="AF280" s="148"/>
      <c r="AG280" s="148"/>
      <c r="AH280" s="148"/>
      <c r="AI280" s="148"/>
      <c r="AJ280" s="148"/>
      <c r="AK280" s="148"/>
      <c r="AL280" s="148"/>
      <c r="AM280" s="148"/>
      <c r="AN280" s="148"/>
      <c r="AO280" s="149"/>
      <c r="AP280" s="235"/>
    </row>
    <row r="281" spans="1:42" s="1" customFormat="1">
      <c r="A281" s="146">
        <f t="shared" si="9"/>
        <v>275</v>
      </c>
      <c r="B281" s="262" t="str">
        <f t="shared" si="8"/>
        <v>入稿ﾒﾃﾞｨｱその他ﾁｪｯｸ日時</v>
      </c>
      <c r="C281" s="215" t="s">
        <v>2667</v>
      </c>
      <c r="D281" s="148"/>
      <c r="E281" s="148"/>
      <c r="F281" s="231" t="s">
        <v>2671</v>
      </c>
      <c r="G281" s="148"/>
      <c r="H281" s="231" t="s">
        <v>317</v>
      </c>
      <c r="I281" s="148"/>
      <c r="J281" s="149"/>
      <c r="K281" s="147" t="s">
        <v>1687</v>
      </c>
      <c r="L281" s="148"/>
      <c r="M281" s="148"/>
      <c r="N281" s="148"/>
      <c r="O281" s="148"/>
      <c r="P281" s="148"/>
      <c r="Q281" s="148"/>
      <c r="R281" s="150" t="s">
        <v>59</v>
      </c>
      <c r="S281" s="151"/>
      <c r="T281" s="152"/>
      <c r="U281" s="153"/>
      <c r="V281" s="174" t="s">
        <v>60</v>
      </c>
      <c r="W281" s="154"/>
      <c r="X281" s="154"/>
      <c r="Y281" s="147"/>
      <c r="Z281" s="155"/>
      <c r="AA281" s="156"/>
      <c r="AB281" s="232" t="s">
        <v>61</v>
      </c>
      <c r="AC281" s="148"/>
      <c r="AD281" s="148"/>
      <c r="AE281" s="148"/>
      <c r="AF281" s="148"/>
      <c r="AG281" s="148"/>
      <c r="AH281" s="148"/>
      <c r="AI281" s="148"/>
      <c r="AJ281" s="148"/>
      <c r="AK281" s="148"/>
      <c r="AL281" s="148"/>
      <c r="AM281" s="148"/>
      <c r="AN281" s="148"/>
      <c r="AO281" s="149"/>
      <c r="AP281" s="16"/>
    </row>
    <row r="282" spans="1:42" s="1" customFormat="1">
      <c r="A282" s="146">
        <f t="shared" si="9"/>
        <v>276</v>
      </c>
      <c r="B282" s="265" t="str">
        <f t="shared" si="8"/>
        <v>入稿写真その他1</v>
      </c>
      <c r="C282" s="48" t="s">
        <v>2657</v>
      </c>
      <c r="D282" s="148"/>
      <c r="E282" s="148"/>
      <c r="F282" s="231" t="s">
        <v>62</v>
      </c>
      <c r="G282" s="148"/>
      <c r="H282" s="148"/>
      <c r="I282" s="148"/>
      <c r="J282" s="149"/>
      <c r="K282" s="147" t="s">
        <v>1986</v>
      </c>
      <c r="L282" s="148"/>
      <c r="M282" s="148"/>
      <c r="N282" s="148"/>
      <c r="O282" s="148"/>
      <c r="P282" s="148"/>
      <c r="Q282" s="148"/>
      <c r="R282" s="150" t="s">
        <v>63</v>
      </c>
      <c r="S282" s="151"/>
      <c r="T282" s="152"/>
      <c r="U282" s="153"/>
      <c r="V282" s="174">
        <v>3</v>
      </c>
      <c r="W282" s="154"/>
      <c r="X282" s="154"/>
      <c r="Y282" s="147"/>
      <c r="Z282" s="155"/>
      <c r="AA282" s="156"/>
      <c r="AB282" s="157"/>
      <c r="AC282" s="148"/>
      <c r="AD282" s="148"/>
      <c r="AE282" s="148"/>
      <c r="AF282" s="148"/>
      <c r="AG282" s="148"/>
      <c r="AH282" s="148"/>
      <c r="AI282" s="148"/>
      <c r="AJ282" s="148"/>
      <c r="AK282" s="148"/>
      <c r="AL282" s="148"/>
      <c r="AM282" s="148"/>
      <c r="AN282" s="148"/>
      <c r="AO282" s="149"/>
      <c r="AP282" s="16"/>
    </row>
    <row r="283" spans="1:42" s="1" customFormat="1">
      <c r="A283" s="146">
        <f t="shared" si="9"/>
        <v>277</v>
      </c>
      <c r="B283" s="265" t="str">
        <f t="shared" si="8"/>
        <v>入稿写真その他1_内容</v>
      </c>
      <c r="C283" s="215" t="s">
        <v>2657</v>
      </c>
      <c r="D283" s="148"/>
      <c r="E283" s="148"/>
      <c r="F283" s="231" t="s">
        <v>67</v>
      </c>
      <c r="G283" s="148"/>
      <c r="H283" s="148"/>
      <c r="I283" s="148"/>
      <c r="J283" s="149"/>
      <c r="K283" s="147" t="s">
        <v>90</v>
      </c>
      <c r="L283" s="148"/>
      <c r="M283" s="148"/>
      <c r="N283" s="148"/>
      <c r="O283" s="148"/>
      <c r="P283" s="148"/>
      <c r="Q283" s="148"/>
      <c r="R283" s="150" t="s">
        <v>65</v>
      </c>
      <c r="S283" s="151"/>
      <c r="T283" s="152"/>
      <c r="U283" s="153"/>
      <c r="V283" s="174">
        <v>64</v>
      </c>
      <c r="W283" s="154"/>
      <c r="X283" s="154"/>
      <c r="Y283" s="147"/>
      <c r="Z283" s="155"/>
      <c r="AA283" s="156"/>
      <c r="AB283" s="157"/>
      <c r="AC283" s="148"/>
      <c r="AD283" s="148"/>
      <c r="AE283" s="148"/>
      <c r="AF283" s="148"/>
      <c r="AG283" s="148"/>
      <c r="AH283" s="148"/>
      <c r="AI283" s="148"/>
      <c r="AJ283" s="148"/>
      <c r="AK283" s="148"/>
      <c r="AL283" s="148"/>
      <c r="AM283" s="148"/>
      <c r="AN283" s="148"/>
      <c r="AO283" s="149"/>
      <c r="AP283" s="16"/>
    </row>
    <row r="284" spans="1:42" s="1" customFormat="1">
      <c r="A284" s="146">
        <f t="shared" si="9"/>
        <v>278</v>
      </c>
      <c r="B284" s="265" t="str">
        <f t="shared" si="8"/>
        <v>入稿写真その他1ﾁｪｯｸ</v>
      </c>
      <c r="C284" s="215" t="s">
        <v>2657</v>
      </c>
      <c r="D284" s="148"/>
      <c r="E284" s="148"/>
      <c r="F284" s="231" t="s">
        <v>62</v>
      </c>
      <c r="G284" s="148"/>
      <c r="H284" s="231" t="s">
        <v>64</v>
      </c>
      <c r="I284" s="148"/>
      <c r="J284" s="149"/>
      <c r="K284" s="147" t="s">
        <v>1987</v>
      </c>
      <c r="L284" s="148"/>
      <c r="M284" s="148"/>
      <c r="N284" s="148"/>
      <c r="O284" s="148"/>
      <c r="P284" s="148"/>
      <c r="Q284" s="148"/>
      <c r="R284" s="150" t="s">
        <v>65</v>
      </c>
      <c r="S284" s="151"/>
      <c r="T284" s="152"/>
      <c r="U284" s="153"/>
      <c r="V284" s="174">
        <v>1</v>
      </c>
      <c r="W284" s="154"/>
      <c r="X284" s="154"/>
      <c r="Y284" s="147"/>
      <c r="Z284" s="155"/>
      <c r="AA284" s="156"/>
      <c r="AB284" s="232" t="s">
        <v>66</v>
      </c>
      <c r="AC284" s="148"/>
      <c r="AD284" s="148"/>
      <c r="AE284" s="148"/>
      <c r="AF284" s="148"/>
      <c r="AG284" s="148"/>
      <c r="AH284" s="148"/>
      <c r="AI284" s="148"/>
      <c r="AJ284" s="148"/>
      <c r="AK284" s="148"/>
      <c r="AL284" s="148"/>
      <c r="AM284" s="148"/>
      <c r="AN284" s="148"/>
      <c r="AO284" s="149"/>
      <c r="AP284" s="16"/>
    </row>
    <row r="285" spans="1:42" s="1" customFormat="1">
      <c r="A285" s="146">
        <f t="shared" si="9"/>
        <v>279</v>
      </c>
      <c r="B285" s="265" t="str">
        <f t="shared" si="8"/>
        <v>入稿写真その他1ﾁｪｯｸ日時</v>
      </c>
      <c r="C285" s="215" t="s">
        <v>2657</v>
      </c>
      <c r="D285" s="148"/>
      <c r="E285" s="148"/>
      <c r="F285" s="231" t="s">
        <v>62</v>
      </c>
      <c r="G285" s="148"/>
      <c r="H285" s="231" t="s">
        <v>317</v>
      </c>
      <c r="I285" s="148"/>
      <c r="J285" s="149"/>
      <c r="K285" s="147" t="s">
        <v>1988</v>
      </c>
      <c r="L285" s="148"/>
      <c r="M285" s="148"/>
      <c r="N285" s="148"/>
      <c r="O285" s="148"/>
      <c r="P285" s="148"/>
      <c r="Q285" s="148"/>
      <c r="R285" s="150" t="s">
        <v>59</v>
      </c>
      <c r="S285" s="151"/>
      <c r="T285" s="152"/>
      <c r="U285" s="153"/>
      <c r="V285" s="174" t="s">
        <v>60</v>
      </c>
      <c r="W285" s="154"/>
      <c r="X285" s="154"/>
      <c r="Y285" s="147"/>
      <c r="Z285" s="155"/>
      <c r="AA285" s="156"/>
      <c r="AB285" s="232" t="s">
        <v>61</v>
      </c>
      <c r="AC285" s="148"/>
      <c r="AD285" s="148"/>
      <c r="AE285" s="148"/>
      <c r="AF285" s="148"/>
      <c r="AG285" s="148"/>
      <c r="AH285" s="148"/>
      <c r="AI285" s="148"/>
      <c r="AJ285" s="148"/>
      <c r="AK285" s="148"/>
      <c r="AL285" s="148"/>
      <c r="AM285" s="148"/>
      <c r="AN285" s="148"/>
      <c r="AO285" s="149"/>
      <c r="AP285" s="16"/>
    </row>
    <row r="286" spans="1:42" s="1" customFormat="1">
      <c r="A286" s="146">
        <f t="shared" si="9"/>
        <v>280</v>
      </c>
      <c r="B286" s="265" t="str">
        <f t="shared" si="8"/>
        <v>入稿写真その他2</v>
      </c>
      <c r="C286" s="215" t="s">
        <v>2657</v>
      </c>
      <c r="D286" s="148"/>
      <c r="E286" s="148"/>
      <c r="F286" s="231" t="s">
        <v>91</v>
      </c>
      <c r="G286" s="148"/>
      <c r="H286" s="148"/>
      <c r="I286" s="148"/>
      <c r="J286" s="149"/>
      <c r="K286" s="147" t="s">
        <v>1989</v>
      </c>
      <c r="L286" s="148"/>
      <c r="M286" s="148"/>
      <c r="N286" s="148"/>
      <c r="O286" s="148"/>
      <c r="P286" s="148"/>
      <c r="Q286" s="148"/>
      <c r="R286" s="150" t="s">
        <v>63</v>
      </c>
      <c r="S286" s="151"/>
      <c r="T286" s="152"/>
      <c r="U286" s="153"/>
      <c r="V286" s="174">
        <v>3</v>
      </c>
      <c r="W286" s="154"/>
      <c r="X286" s="154"/>
      <c r="Y286" s="147"/>
      <c r="Z286" s="155"/>
      <c r="AA286" s="156"/>
      <c r="AB286" s="157"/>
      <c r="AC286" s="148"/>
      <c r="AD286" s="148"/>
      <c r="AE286" s="148"/>
      <c r="AF286" s="148"/>
      <c r="AG286" s="148"/>
      <c r="AH286" s="148"/>
      <c r="AI286" s="148"/>
      <c r="AJ286" s="148"/>
      <c r="AK286" s="148"/>
      <c r="AL286" s="148"/>
      <c r="AM286" s="148"/>
      <c r="AN286" s="148"/>
      <c r="AO286" s="149"/>
      <c r="AP286" s="16"/>
    </row>
    <row r="287" spans="1:42" s="216" customFormat="1">
      <c r="A287" s="146">
        <f t="shared" si="9"/>
        <v>281</v>
      </c>
      <c r="B287" s="265" t="str">
        <f t="shared" si="8"/>
        <v>入稿写真その他2_内容</v>
      </c>
      <c r="C287" s="215" t="s">
        <v>2657</v>
      </c>
      <c r="D287" s="148"/>
      <c r="E287" s="148"/>
      <c r="F287" s="231" t="s">
        <v>92</v>
      </c>
      <c r="G287" s="148"/>
      <c r="H287" s="148"/>
      <c r="I287" s="148"/>
      <c r="J287" s="149"/>
      <c r="K287" s="147" t="s">
        <v>93</v>
      </c>
      <c r="L287" s="148"/>
      <c r="M287" s="148"/>
      <c r="N287" s="148"/>
      <c r="O287" s="148"/>
      <c r="P287" s="148"/>
      <c r="Q287" s="148"/>
      <c r="R287" s="150" t="s">
        <v>65</v>
      </c>
      <c r="S287" s="151"/>
      <c r="T287" s="152"/>
      <c r="U287" s="153"/>
      <c r="V287" s="174">
        <v>64</v>
      </c>
      <c r="W287" s="154"/>
      <c r="X287" s="154"/>
      <c r="Y287" s="147"/>
      <c r="Z287" s="155"/>
      <c r="AA287" s="156"/>
      <c r="AB287" s="157"/>
      <c r="AC287" s="148"/>
      <c r="AD287" s="148"/>
      <c r="AE287" s="148"/>
      <c r="AF287" s="148"/>
      <c r="AG287" s="148"/>
      <c r="AH287" s="148"/>
      <c r="AI287" s="148"/>
      <c r="AJ287" s="148"/>
      <c r="AK287" s="148"/>
      <c r="AL287" s="148"/>
      <c r="AM287" s="148"/>
      <c r="AN287" s="148"/>
      <c r="AO287" s="149"/>
      <c r="AP287" s="235"/>
    </row>
    <row r="288" spans="1:42" s="1" customFormat="1">
      <c r="A288" s="146">
        <f t="shared" si="9"/>
        <v>282</v>
      </c>
      <c r="B288" s="265" t="str">
        <f t="shared" si="8"/>
        <v>入稿写真その他2ﾁｪｯｸ</v>
      </c>
      <c r="C288" s="215" t="s">
        <v>2657</v>
      </c>
      <c r="D288" s="148"/>
      <c r="E288" s="148"/>
      <c r="F288" s="231" t="s">
        <v>91</v>
      </c>
      <c r="G288" s="148"/>
      <c r="H288" s="231" t="s">
        <v>64</v>
      </c>
      <c r="I288" s="148"/>
      <c r="J288" s="149"/>
      <c r="K288" s="147" t="s">
        <v>1990</v>
      </c>
      <c r="L288" s="148"/>
      <c r="M288" s="148"/>
      <c r="N288" s="148"/>
      <c r="O288" s="148"/>
      <c r="P288" s="148"/>
      <c r="Q288" s="148"/>
      <c r="R288" s="150" t="s">
        <v>65</v>
      </c>
      <c r="S288" s="151"/>
      <c r="T288" s="152"/>
      <c r="U288" s="153"/>
      <c r="V288" s="174">
        <v>1</v>
      </c>
      <c r="W288" s="154"/>
      <c r="X288" s="154"/>
      <c r="Y288" s="147"/>
      <c r="Z288" s="155"/>
      <c r="AA288" s="156"/>
      <c r="AB288" s="232" t="s">
        <v>66</v>
      </c>
      <c r="AC288" s="148"/>
      <c r="AD288" s="148"/>
      <c r="AE288" s="148"/>
      <c r="AF288" s="148"/>
      <c r="AG288" s="148"/>
      <c r="AH288" s="148"/>
      <c r="AI288" s="148"/>
      <c r="AJ288" s="148"/>
      <c r="AK288" s="148"/>
      <c r="AL288" s="148"/>
      <c r="AM288" s="148"/>
      <c r="AN288" s="148"/>
      <c r="AO288" s="149"/>
      <c r="AP288" s="16"/>
    </row>
    <row r="289" spans="1:42" s="1" customFormat="1">
      <c r="A289" s="146">
        <f t="shared" si="9"/>
        <v>283</v>
      </c>
      <c r="B289" s="265" t="str">
        <f t="shared" si="8"/>
        <v>入稿写真その他2ﾁｪｯｸ日時</v>
      </c>
      <c r="C289" s="215" t="s">
        <v>2657</v>
      </c>
      <c r="D289" s="148"/>
      <c r="E289" s="148"/>
      <c r="F289" s="231" t="s">
        <v>91</v>
      </c>
      <c r="G289" s="148"/>
      <c r="H289" s="231" t="s">
        <v>317</v>
      </c>
      <c r="I289" s="148"/>
      <c r="J289" s="149"/>
      <c r="K289" s="147" t="s">
        <v>1991</v>
      </c>
      <c r="L289" s="148"/>
      <c r="M289" s="148"/>
      <c r="N289" s="148"/>
      <c r="O289" s="148"/>
      <c r="P289" s="148"/>
      <c r="Q289" s="148"/>
      <c r="R289" s="150" t="s">
        <v>59</v>
      </c>
      <c r="S289" s="151"/>
      <c r="T289" s="152"/>
      <c r="U289" s="153"/>
      <c r="V289" s="174" t="s">
        <v>60</v>
      </c>
      <c r="W289" s="154"/>
      <c r="X289" s="154"/>
      <c r="Y289" s="147"/>
      <c r="Z289" s="155"/>
      <c r="AA289" s="156"/>
      <c r="AB289" s="232" t="s">
        <v>61</v>
      </c>
      <c r="AC289" s="148"/>
      <c r="AD289" s="148"/>
      <c r="AE289" s="148"/>
      <c r="AF289" s="148"/>
      <c r="AG289" s="148"/>
      <c r="AH289" s="148"/>
      <c r="AI289" s="148"/>
      <c r="AJ289" s="148"/>
      <c r="AK289" s="148"/>
      <c r="AL289" s="148"/>
      <c r="AM289" s="148"/>
      <c r="AN289" s="148"/>
      <c r="AO289" s="149"/>
      <c r="AP289" s="16"/>
    </row>
    <row r="290" spans="1:42" s="1" customFormat="1">
      <c r="A290" s="146">
        <f t="shared" si="9"/>
        <v>284</v>
      </c>
      <c r="B290" s="262" t="str">
        <f t="shared" si="8"/>
        <v>入稿写真画像ﾃﾞｰﾀ</v>
      </c>
      <c r="C290" s="215" t="s">
        <v>2657</v>
      </c>
      <c r="D290" s="148"/>
      <c r="E290" s="148"/>
      <c r="F290" s="231" t="s">
        <v>1505</v>
      </c>
      <c r="G290" s="148"/>
      <c r="H290" s="148"/>
      <c r="I290" s="148"/>
      <c r="J290" s="149"/>
      <c r="K290" s="147" t="s">
        <v>1506</v>
      </c>
      <c r="L290" s="148"/>
      <c r="M290" s="148"/>
      <c r="N290" s="148"/>
      <c r="O290" s="148"/>
      <c r="P290" s="148"/>
      <c r="Q290" s="148"/>
      <c r="R290" s="150" t="s">
        <v>1507</v>
      </c>
      <c r="S290" s="151"/>
      <c r="T290" s="152"/>
      <c r="U290" s="153"/>
      <c r="V290" s="174">
        <v>3</v>
      </c>
      <c r="W290" s="154"/>
      <c r="X290" s="154"/>
      <c r="Y290" s="147"/>
      <c r="Z290" s="155"/>
      <c r="AA290" s="156"/>
      <c r="AB290" s="157"/>
      <c r="AC290" s="148"/>
      <c r="AD290" s="148"/>
      <c r="AE290" s="148"/>
      <c r="AF290" s="148"/>
      <c r="AG290" s="148"/>
      <c r="AH290" s="148"/>
      <c r="AI290" s="148"/>
      <c r="AJ290" s="148"/>
      <c r="AK290" s="148"/>
      <c r="AL290" s="148"/>
      <c r="AM290" s="148"/>
      <c r="AN290" s="148"/>
      <c r="AO290" s="149"/>
      <c r="AP290" s="16"/>
    </row>
    <row r="291" spans="1:42" s="1" customFormat="1">
      <c r="A291" s="146">
        <f t="shared" si="9"/>
        <v>285</v>
      </c>
      <c r="B291" s="262" t="str">
        <f t="shared" si="8"/>
        <v>入稿写真画像ﾃﾞｰﾀﾁｪｯｸ</v>
      </c>
      <c r="C291" s="215" t="s">
        <v>2657</v>
      </c>
      <c r="D291" s="148"/>
      <c r="E291" s="148"/>
      <c r="F291" s="231" t="s">
        <v>1505</v>
      </c>
      <c r="G291" s="148"/>
      <c r="H291" s="231" t="s">
        <v>1508</v>
      </c>
      <c r="I291" s="148"/>
      <c r="J291" s="149"/>
      <c r="K291" s="147" t="s">
        <v>1509</v>
      </c>
      <c r="L291" s="148"/>
      <c r="M291" s="148"/>
      <c r="N291" s="148"/>
      <c r="O291" s="148"/>
      <c r="P291" s="148"/>
      <c r="Q291" s="148"/>
      <c r="R291" s="150" t="s">
        <v>1511</v>
      </c>
      <c r="S291" s="151"/>
      <c r="T291" s="152"/>
      <c r="U291" s="153"/>
      <c r="V291" s="174">
        <v>1</v>
      </c>
      <c r="W291" s="154"/>
      <c r="X291" s="154"/>
      <c r="Y291" s="147"/>
      <c r="Z291" s="155"/>
      <c r="AA291" s="156"/>
      <c r="AB291" s="232" t="s">
        <v>1512</v>
      </c>
      <c r="AC291" s="148"/>
      <c r="AD291" s="148"/>
      <c r="AE291" s="148"/>
      <c r="AF291" s="148"/>
      <c r="AG291" s="148"/>
      <c r="AH291" s="148"/>
      <c r="AI291" s="148"/>
      <c r="AJ291" s="148"/>
      <c r="AK291" s="148"/>
      <c r="AL291" s="148"/>
      <c r="AM291" s="148"/>
      <c r="AN291" s="148"/>
      <c r="AO291" s="149"/>
      <c r="AP291" s="16"/>
    </row>
    <row r="292" spans="1:42" s="1" customFormat="1">
      <c r="A292" s="146">
        <f t="shared" si="9"/>
        <v>286</v>
      </c>
      <c r="B292" s="262" t="str">
        <f t="shared" si="8"/>
        <v>入稿写真画像ﾃﾞｰﾀﾁｪｯｸ日時</v>
      </c>
      <c r="C292" s="215" t="s">
        <v>2657</v>
      </c>
      <c r="D292" s="148"/>
      <c r="E292" s="148"/>
      <c r="F292" s="231" t="s">
        <v>1505</v>
      </c>
      <c r="G292" s="148"/>
      <c r="H292" s="231" t="s">
        <v>317</v>
      </c>
      <c r="I292" s="148"/>
      <c r="J292" s="149"/>
      <c r="K292" s="147" t="s">
        <v>1513</v>
      </c>
      <c r="L292" s="148"/>
      <c r="M292" s="148"/>
      <c r="N292" s="148"/>
      <c r="O292" s="148"/>
      <c r="P292" s="148"/>
      <c r="Q292" s="148"/>
      <c r="R292" s="150" t="s">
        <v>59</v>
      </c>
      <c r="S292" s="151"/>
      <c r="T292" s="152"/>
      <c r="U292" s="153"/>
      <c r="V292" s="174" t="s">
        <v>60</v>
      </c>
      <c r="W292" s="154"/>
      <c r="X292" s="154"/>
      <c r="Y292" s="147"/>
      <c r="Z292" s="155"/>
      <c r="AA292" s="156"/>
      <c r="AB292" s="232" t="s">
        <v>61</v>
      </c>
      <c r="AC292" s="148"/>
      <c r="AD292" s="148"/>
      <c r="AE292" s="148"/>
      <c r="AF292" s="148"/>
      <c r="AG292" s="148"/>
      <c r="AH292" s="148"/>
      <c r="AI292" s="148"/>
      <c r="AJ292" s="148"/>
      <c r="AK292" s="148"/>
      <c r="AL292" s="148"/>
      <c r="AM292" s="148"/>
      <c r="AN292" s="148"/>
      <c r="AO292" s="149"/>
      <c r="AP292" s="16"/>
    </row>
    <row r="293" spans="1:42" s="1" customFormat="1">
      <c r="A293" s="146">
        <f t="shared" si="9"/>
        <v>287</v>
      </c>
      <c r="B293" s="262" t="str">
        <f t="shared" si="8"/>
        <v>入稿写真色見本</v>
      </c>
      <c r="C293" s="215" t="s">
        <v>2657</v>
      </c>
      <c r="D293" s="148"/>
      <c r="E293" s="148"/>
      <c r="F293" s="231" t="s">
        <v>2676</v>
      </c>
      <c r="G293" s="148"/>
      <c r="H293" s="148"/>
      <c r="I293" s="148"/>
      <c r="J293" s="149"/>
      <c r="K293" s="147" t="s">
        <v>35</v>
      </c>
      <c r="L293" s="148"/>
      <c r="M293" s="148"/>
      <c r="N293" s="148"/>
      <c r="O293" s="148"/>
      <c r="P293" s="148"/>
      <c r="Q293" s="148"/>
      <c r="R293" s="150" t="s">
        <v>36</v>
      </c>
      <c r="S293" s="151"/>
      <c r="T293" s="152"/>
      <c r="U293" s="153"/>
      <c r="V293" s="174">
        <v>3</v>
      </c>
      <c r="W293" s="154"/>
      <c r="X293" s="154"/>
      <c r="Y293" s="147"/>
      <c r="Z293" s="155"/>
      <c r="AA293" s="156"/>
      <c r="AB293" s="147"/>
      <c r="AC293" s="148"/>
      <c r="AD293" s="148"/>
      <c r="AE293" s="148"/>
      <c r="AF293" s="148"/>
      <c r="AG293" s="148"/>
      <c r="AH293" s="148"/>
      <c r="AI293" s="148"/>
      <c r="AJ293" s="148"/>
      <c r="AK293" s="148"/>
      <c r="AL293" s="148"/>
      <c r="AM293" s="148"/>
      <c r="AN293" s="148"/>
      <c r="AO293" s="149"/>
      <c r="AP293" s="16"/>
    </row>
    <row r="294" spans="1:42" s="1" customFormat="1">
      <c r="A294" s="146">
        <f t="shared" si="9"/>
        <v>288</v>
      </c>
      <c r="B294" s="262" t="str">
        <f t="shared" si="8"/>
        <v>入稿写真色見本ﾁｪｯｸ</v>
      </c>
      <c r="C294" s="215" t="s">
        <v>2657</v>
      </c>
      <c r="D294" s="148"/>
      <c r="E294" s="148"/>
      <c r="F294" s="231" t="s">
        <v>2676</v>
      </c>
      <c r="G294" s="148"/>
      <c r="H294" s="231" t="s">
        <v>37</v>
      </c>
      <c r="I294" s="148"/>
      <c r="J294" s="149"/>
      <c r="K294" s="147" t="s">
        <v>38</v>
      </c>
      <c r="L294" s="148"/>
      <c r="M294" s="148"/>
      <c r="N294" s="148"/>
      <c r="O294" s="148"/>
      <c r="P294" s="148"/>
      <c r="Q294" s="148"/>
      <c r="R294" s="150" t="s">
        <v>1161</v>
      </c>
      <c r="S294" s="151"/>
      <c r="T294" s="152"/>
      <c r="U294" s="153"/>
      <c r="V294" s="174">
        <v>1</v>
      </c>
      <c r="W294" s="154"/>
      <c r="X294" s="154"/>
      <c r="Y294" s="147"/>
      <c r="Z294" s="155"/>
      <c r="AA294" s="156"/>
      <c r="AB294" s="232" t="s">
        <v>39</v>
      </c>
      <c r="AC294" s="148"/>
      <c r="AD294" s="148"/>
      <c r="AE294" s="148"/>
      <c r="AF294" s="148"/>
      <c r="AG294" s="148"/>
      <c r="AH294" s="148"/>
      <c r="AI294" s="148"/>
      <c r="AJ294" s="148"/>
      <c r="AK294" s="148"/>
      <c r="AL294" s="148"/>
      <c r="AM294" s="148"/>
      <c r="AN294" s="148"/>
      <c r="AO294" s="149"/>
      <c r="AP294" s="16"/>
    </row>
    <row r="295" spans="1:42" s="1" customFormat="1">
      <c r="A295" s="146">
        <f t="shared" si="9"/>
        <v>289</v>
      </c>
      <c r="B295" s="262" t="str">
        <f t="shared" si="8"/>
        <v>入稿写真色見本ﾁｪｯｸ日時</v>
      </c>
      <c r="C295" s="215" t="s">
        <v>2657</v>
      </c>
      <c r="D295" s="148"/>
      <c r="E295" s="148"/>
      <c r="F295" s="231" t="s">
        <v>2676</v>
      </c>
      <c r="G295" s="148"/>
      <c r="H295" s="231" t="s">
        <v>317</v>
      </c>
      <c r="I295" s="148"/>
      <c r="J295" s="149"/>
      <c r="K295" s="147" t="s">
        <v>58</v>
      </c>
      <c r="L295" s="148"/>
      <c r="M295" s="148"/>
      <c r="N295" s="148"/>
      <c r="O295" s="148"/>
      <c r="P295" s="148"/>
      <c r="Q295" s="148"/>
      <c r="R295" s="150" t="s">
        <v>59</v>
      </c>
      <c r="S295" s="151"/>
      <c r="T295" s="152"/>
      <c r="U295" s="153"/>
      <c r="V295" s="174" t="s">
        <v>60</v>
      </c>
      <c r="W295" s="154"/>
      <c r="X295" s="154"/>
      <c r="Y295" s="147"/>
      <c r="Z295" s="155"/>
      <c r="AA295" s="156"/>
      <c r="AB295" s="215" t="s">
        <v>61</v>
      </c>
      <c r="AC295" s="148"/>
      <c r="AD295" s="148"/>
      <c r="AE295" s="148"/>
      <c r="AF295" s="148"/>
      <c r="AG295" s="148"/>
      <c r="AH295" s="148"/>
      <c r="AI295" s="148"/>
      <c r="AJ295" s="148"/>
      <c r="AK295" s="148"/>
      <c r="AL295" s="148"/>
      <c r="AM295" s="148"/>
      <c r="AN295" s="148"/>
      <c r="AO295" s="149"/>
      <c r="AP295" s="16"/>
    </row>
    <row r="296" spans="1:42" s="1" customFormat="1">
      <c r="A296" s="146">
        <f t="shared" si="9"/>
        <v>290</v>
      </c>
      <c r="B296" s="262" t="str">
        <f t="shared" si="8"/>
        <v>入稿写真透過</v>
      </c>
      <c r="C296" s="215" t="s">
        <v>2657</v>
      </c>
      <c r="D296" s="148"/>
      <c r="E296" s="148"/>
      <c r="F296" s="231" t="s">
        <v>2658</v>
      </c>
      <c r="G296" s="148"/>
      <c r="H296" s="148"/>
      <c r="I296" s="148"/>
      <c r="J296" s="149"/>
      <c r="K296" s="147" t="s">
        <v>94</v>
      </c>
      <c r="L296" s="148"/>
      <c r="M296" s="148"/>
      <c r="N296" s="148"/>
      <c r="O296" s="148"/>
      <c r="P296" s="148"/>
      <c r="Q296" s="148"/>
      <c r="R296" s="150" t="s">
        <v>95</v>
      </c>
      <c r="S296" s="151"/>
      <c r="T296" s="152"/>
      <c r="U296" s="153"/>
      <c r="V296" s="174">
        <v>3</v>
      </c>
      <c r="W296" s="154"/>
      <c r="X296" s="154"/>
      <c r="Y296" s="147"/>
      <c r="Z296" s="155"/>
      <c r="AA296" s="156"/>
      <c r="AB296" s="157"/>
      <c r="AC296" s="148"/>
      <c r="AD296" s="148"/>
      <c r="AE296" s="148"/>
      <c r="AF296" s="148"/>
      <c r="AG296" s="148"/>
      <c r="AH296" s="148"/>
      <c r="AI296" s="148"/>
      <c r="AJ296" s="148"/>
      <c r="AK296" s="148"/>
      <c r="AL296" s="148"/>
      <c r="AM296" s="148"/>
      <c r="AN296" s="148"/>
      <c r="AO296" s="149"/>
      <c r="AP296" s="16"/>
    </row>
    <row r="297" spans="1:42" s="1" customFormat="1">
      <c r="A297" s="146">
        <f t="shared" si="9"/>
        <v>291</v>
      </c>
      <c r="B297" s="262" t="str">
        <f t="shared" si="8"/>
        <v>入稿写真透過ﾁｪｯｸ</v>
      </c>
      <c r="C297" s="215" t="s">
        <v>2657</v>
      </c>
      <c r="D297" s="148"/>
      <c r="E297" s="148"/>
      <c r="F297" s="231" t="s">
        <v>2658</v>
      </c>
      <c r="G297" s="148"/>
      <c r="H297" s="231" t="s">
        <v>96</v>
      </c>
      <c r="I297" s="148"/>
      <c r="J297" s="149"/>
      <c r="K297" s="147" t="s">
        <v>97</v>
      </c>
      <c r="L297" s="148"/>
      <c r="M297" s="148"/>
      <c r="N297" s="148"/>
      <c r="O297" s="148"/>
      <c r="P297" s="148"/>
      <c r="Q297" s="148"/>
      <c r="R297" s="150" t="s">
        <v>29</v>
      </c>
      <c r="S297" s="151"/>
      <c r="T297" s="152"/>
      <c r="U297" s="153"/>
      <c r="V297" s="174">
        <v>1</v>
      </c>
      <c r="W297" s="154"/>
      <c r="X297" s="154"/>
      <c r="Y297" s="147"/>
      <c r="Z297" s="155"/>
      <c r="AA297" s="156"/>
      <c r="AB297" s="232" t="s">
        <v>99</v>
      </c>
      <c r="AC297" s="148"/>
      <c r="AD297" s="148"/>
      <c r="AE297" s="148"/>
      <c r="AF297" s="148"/>
      <c r="AG297" s="148"/>
      <c r="AH297" s="148"/>
      <c r="AI297" s="148"/>
      <c r="AJ297" s="148"/>
      <c r="AK297" s="148"/>
      <c r="AL297" s="148"/>
      <c r="AM297" s="148"/>
      <c r="AN297" s="148"/>
      <c r="AO297" s="149"/>
      <c r="AP297" s="16"/>
    </row>
    <row r="298" spans="1:42" s="1" customFormat="1">
      <c r="A298" s="146">
        <f t="shared" si="9"/>
        <v>292</v>
      </c>
      <c r="B298" s="262" t="str">
        <f t="shared" si="8"/>
        <v>入稿写真透過ﾁｪｯｸ日時</v>
      </c>
      <c r="C298" s="215" t="s">
        <v>2657</v>
      </c>
      <c r="D298" s="148"/>
      <c r="E298" s="148"/>
      <c r="F298" s="231" t="s">
        <v>2658</v>
      </c>
      <c r="G298" s="148"/>
      <c r="H298" s="231" t="s">
        <v>317</v>
      </c>
      <c r="I298" s="148"/>
      <c r="J298" s="149"/>
      <c r="K298" s="147" t="s">
        <v>100</v>
      </c>
      <c r="L298" s="148"/>
      <c r="M298" s="148"/>
      <c r="N298" s="148"/>
      <c r="O298" s="148"/>
      <c r="P298" s="148"/>
      <c r="Q298" s="148"/>
      <c r="R298" s="150" t="s">
        <v>59</v>
      </c>
      <c r="S298" s="151"/>
      <c r="T298" s="152"/>
      <c r="U298" s="153"/>
      <c r="V298" s="174" t="s">
        <v>60</v>
      </c>
      <c r="W298" s="154"/>
      <c r="X298" s="154"/>
      <c r="Y298" s="147"/>
      <c r="Z298" s="155"/>
      <c r="AA298" s="156"/>
      <c r="AB298" s="232" t="s">
        <v>61</v>
      </c>
      <c r="AC298" s="148"/>
      <c r="AD298" s="148"/>
      <c r="AE298" s="148"/>
      <c r="AF298" s="148"/>
      <c r="AG298" s="148"/>
      <c r="AH298" s="148"/>
      <c r="AI298" s="148"/>
      <c r="AJ298" s="148"/>
      <c r="AK298" s="148"/>
      <c r="AL298" s="148"/>
      <c r="AM298" s="148"/>
      <c r="AN298" s="148"/>
      <c r="AO298" s="149"/>
      <c r="AP298" s="16"/>
    </row>
    <row r="299" spans="1:42" s="216" customFormat="1">
      <c r="A299" s="146">
        <f t="shared" si="9"/>
        <v>293</v>
      </c>
      <c r="B299" s="262" t="str">
        <f t="shared" si="8"/>
        <v>入稿写真特記</v>
      </c>
      <c r="C299" s="215" t="s">
        <v>2657</v>
      </c>
      <c r="D299" s="148"/>
      <c r="E299" s="148"/>
      <c r="F299" s="231" t="s">
        <v>2675</v>
      </c>
      <c r="G299" s="148"/>
      <c r="H299" s="148"/>
      <c r="I299" s="148"/>
      <c r="J299" s="149"/>
      <c r="K299" s="147" t="s">
        <v>101</v>
      </c>
      <c r="L299" s="148"/>
      <c r="M299" s="148"/>
      <c r="N299" s="148"/>
      <c r="O299" s="148"/>
      <c r="P299" s="148"/>
      <c r="Q299" s="148"/>
      <c r="R299" s="150" t="s">
        <v>95</v>
      </c>
      <c r="S299" s="151"/>
      <c r="T299" s="152"/>
      <c r="U299" s="153"/>
      <c r="V299" s="174">
        <v>3</v>
      </c>
      <c r="W299" s="154"/>
      <c r="X299" s="154"/>
      <c r="Y299" s="147"/>
      <c r="Z299" s="155"/>
      <c r="AA299" s="156"/>
      <c r="AB299" s="157"/>
      <c r="AC299" s="148"/>
      <c r="AD299" s="148"/>
      <c r="AE299" s="148"/>
      <c r="AF299" s="148"/>
      <c r="AG299" s="148"/>
      <c r="AH299" s="148"/>
      <c r="AI299" s="148"/>
      <c r="AJ299" s="148"/>
      <c r="AK299" s="148"/>
      <c r="AL299" s="148"/>
      <c r="AM299" s="148"/>
      <c r="AN299" s="148"/>
      <c r="AO299" s="149"/>
      <c r="AP299" s="235"/>
    </row>
    <row r="300" spans="1:42" s="216" customFormat="1">
      <c r="A300" s="146">
        <f t="shared" si="9"/>
        <v>294</v>
      </c>
      <c r="B300" s="262" t="str">
        <f t="shared" si="8"/>
        <v>入稿写真特記ﾁｪｯｸ</v>
      </c>
      <c r="C300" s="215" t="s">
        <v>2657</v>
      </c>
      <c r="D300" s="148"/>
      <c r="E300" s="148"/>
      <c r="F300" s="231" t="s">
        <v>2675</v>
      </c>
      <c r="G300" s="148"/>
      <c r="H300" s="231" t="s">
        <v>96</v>
      </c>
      <c r="I300" s="148"/>
      <c r="J300" s="149"/>
      <c r="K300" s="147" t="s">
        <v>1485</v>
      </c>
      <c r="L300" s="148"/>
      <c r="M300" s="148"/>
      <c r="N300" s="148"/>
      <c r="O300" s="148"/>
      <c r="P300" s="148"/>
      <c r="Q300" s="148"/>
      <c r="R300" s="150" t="s">
        <v>29</v>
      </c>
      <c r="S300" s="151"/>
      <c r="T300" s="152"/>
      <c r="U300" s="153"/>
      <c r="V300" s="174">
        <v>1</v>
      </c>
      <c r="W300" s="154"/>
      <c r="X300" s="154"/>
      <c r="Y300" s="147"/>
      <c r="Z300" s="155"/>
      <c r="AA300" s="156"/>
      <c r="AB300" s="232" t="s">
        <v>99</v>
      </c>
      <c r="AC300" s="148"/>
      <c r="AD300" s="148"/>
      <c r="AE300" s="148"/>
      <c r="AF300" s="148"/>
      <c r="AG300" s="148"/>
      <c r="AH300" s="148"/>
      <c r="AI300" s="148"/>
      <c r="AJ300" s="148"/>
      <c r="AK300" s="148"/>
      <c r="AL300" s="148"/>
      <c r="AM300" s="148"/>
      <c r="AN300" s="148"/>
      <c r="AO300" s="149"/>
      <c r="AP300" s="235"/>
    </row>
    <row r="301" spans="1:42" s="1" customFormat="1">
      <c r="A301" s="146">
        <f t="shared" si="9"/>
        <v>295</v>
      </c>
      <c r="B301" s="262" t="str">
        <f t="shared" si="8"/>
        <v>入稿写真特記ﾁｪｯｸ日時</v>
      </c>
      <c r="C301" s="215" t="s">
        <v>2657</v>
      </c>
      <c r="D301" s="148"/>
      <c r="E301" s="148"/>
      <c r="F301" s="231" t="s">
        <v>2675</v>
      </c>
      <c r="G301" s="148"/>
      <c r="H301" s="231" t="s">
        <v>317</v>
      </c>
      <c r="I301" s="148"/>
      <c r="J301" s="149"/>
      <c r="K301" s="147" t="s">
        <v>1486</v>
      </c>
      <c r="L301" s="148"/>
      <c r="M301" s="148"/>
      <c r="N301" s="148"/>
      <c r="O301" s="148"/>
      <c r="P301" s="148"/>
      <c r="Q301" s="148"/>
      <c r="R301" s="150" t="s">
        <v>59</v>
      </c>
      <c r="S301" s="151"/>
      <c r="T301" s="152"/>
      <c r="U301" s="153"/>
      <c r="V301" s="174" t="s">
        <v>60</v>
      </c>
      <c r="W301" s="154"/>
      <c r="X301" s="154"/>
      <c r="Y301" s="147"/>
      <c r="Z301" s="155"/>
      <c r="AA301" s="156"/>
      <c r="AB301" s="232" t="s">
        <v>61</v>
      </c>
      <c r="AC301" s="148"/>
      <c r="AD301" s="148"/>
      <c r="AE301" s="148"/>
      <c r="AF301" s="148"/>
      <c r="AG301" s="148"/>
      <c r="AH301" s="148"/>
      <c r="AI301" s="148"/>
      <c r="AJ301" s="148"/>
      <c r="AK301" s="148"/>
      <c r="AL301" s="148"/>
      <c r="AM301" s="148"/>
      <c r="AN301" s="148"/>
      <c r="AO301" s="149"/>
      <c r="AP301" s="16"/>
    </row>
    <row r="302" spans="1:42" s="1" customFormat="1">
      <c r="A302" s="146">
        <f t="shared" si="9"/>
        <v>296</v>
      </c>
      <c r="B302" s="262" t="str">
        <f t="shared" si="8"/>
        <v>入稿写真反射</v>
      </c>
      <c r="C302" s="215" t="s">
        <v>2657</v>
      </c>
      <c r="D302" s="148"/>
      <c r="E302" s="148"/>
      <c r="F302" s="231" t="s">
        <v>2659</v>
      </c>
      <c r="G302" s="148"/>
      <c r="H302" s="148"/>
      <c r="I302" s="148"/>
      <c r="J302" s="149"/>
      <c r="K302" s="147" t="s">
        <v>1487</v>
      </c>
      <c r="L302" s="148"/>
      <c r="M302" s="148"/>
      <c r="N302" s="148"/>
      <c r="O302" s="148"/>
      <c r="P302" s="148"/>
      <c r="Q302" s="148"/>
      <c r="R302" s="150" t="s">
        <v>1488</v>
      </c>
      <c r="S302" s="151"/>
      <c r="T302" s="152"/>
      <c r="U302" s="153"/>
      <c r="V302" s="174">
        <v>3</v>
      </c>
      <c r="W302" s="154"/>
      <c r="X302" s="154"/>
      <c r="Y302" s="147"/>
      <c r="Z302" s="155"/>
      <c r="AA302" s="156"/>
      <c r="AB302" s="157"/>
      <c r="AC302" s="148"/>
      <c r="AD302" s="148"/>
      <c r="AE302" s="148"/>
      <c r="AF302" s="148"/>
      <c r="AG302" s="148"/>
      <c r="AH302" s="148"/>
      <c r="AI302" s="148"/>
      <c r="AJ302" s="148"/>
      <c r="AK302" s="148"/>
      <c r="AL302" s="148"/>
      <c r="AM302" s="148"/>
      <c r="AN302" s="148"/>
      <c r="AO302" s="149"/>
      <c r="AP302" s="16"/>
    </row>
    <row r="303" spans="1:42" s="1" customFormat="1">
      <c r="A303" s="146">
        <f t="shared" si="9"/>
        <v>297</v>
      </c>
      <c r="B303" s="262" t="str">
        <f t="shared" si="8"/>
        <v>入稿写真反射ﾁｪｯｸ</v>
      </c>
      <c r="C303" s="215" t="s">
        <v>2657</v>
      </c>
      <c r="D303" s="148"/>
      <c r="E303" s="148"/>
      <c r="F303" s="231" t="s">
        <v>2659</v>
      </c>
      <c r="G303" s="148"/>
      <c r="H303" s="231" t="s">
        <v>1489</v>
      </c>
      <c r="I303" s="148"/>
      <c r="J303" s="149"/>
      <c r="K303" s="147" t="s">
        <v>1490</v>
      </c>
      <c r="L303" s="148"/>
      <c r="M303" s="148"/>
      <c r="N303" s="148"/>
      <c r="O303" s="148"/>
      <c r="P303" s="148"/>
      <c r="Q303" s="148"/>
      <c r="R303" s="150" t="s">
        <v>1491</v>
      </c>
      <c r="S303" s="151"/>
      <c r="T303" s="152"/>
      <c r="U303" s="153"/>
      <c r="V303" s="174">
        <v>1</v>
      </c>
      <c r="W303" s="154"/>
      <c r="X303" s="154"/>
      <c r="Y303" s="147"/>
      <c r="Z303" s="155"/>
      <c r="AA303" s="156"/>
      <c r="AB303" s="215" t="s">
        <v>1492</v>
      </c>
      <c r="AC303" s="148"/>
      <c r="AD303" s="148"/>
      <c r="AE303" s="148"/>
      <c r="AF303" s="148"/>
      <c r="AG303" s="148"/>
      <c r="AH303" s="148"/>
      <c r="AI303" s="148"/>
      <c r="AJ303" s="148"/>
      <c r="AK303" s="148"/>
      <c r="AL303" s="148"/>
      <c r="AM303" s="148"/>
      <c r="AN303" s="148"/>
      <c r="AO303" s="149"/>
      <c r="AP303" s="16"/>
    </row>
    <row r="304" spans="1:42" s="1" customFormat="1">
      <c r="A304" s="146">
        <f t="shared" si="9"/>
        <v>298</v>
      </c>
      <c r="B304" s="262" t="str">
        <f t="shared" si="8"/>
        <v>入稿写真反射ﾁｪｯｸ日時</v>
      </c>
      <c r="C304" s="215" t="s">
        <v>2657</v>
      </c>
      <c r="D304" s="148"/>
      <c r="E304" s="148"/>
      <c r="F304" s="231" t="s">
        <v>2659</v>
      </c>
      <c r="G304" s="148"/>
      <c r="H304" s="231" t="s">
        <v>317</v>
      </c>
      <c r="I304" s="148"/>
      <c r="J304" s="149"/>
      <c r="K304" s="147" t="s">
        <v>1493</v>
      </c>
      <c r="L304" s="148"/>
      <c r="M304" s="148"/>
      <c r="N304" s="148"/>
      <c r="O304" s="148"/>
      <c r="P304" s="148"/>
      <c r="Q304" s="148"/>
      <c r="R304" s="150" t="s">
        <v>59</v>
      </c>
      <c r="S304" s="151"/>
      <c r="T304" s="152"/>
      <c r="U304" s="153"/>
      <c r="V304" s="174" t="s">
        <v>60</v>
      </c>
      <c r="W304" s="154"/>
      <c r="X304" s="154"/>
      <c r="Y304" s="147"/>
      <c r="Z304" s="155"/>
      <c r="AA304" s="156"/>
      <c r="AB304" s="215" t="s">
        <v>61</v>
      </c>
      <c r="AC304" s="148"/>
      <c r="AD304" s="148"/>
      <c r="AE304" s="148"/>
      <c r="AF304" s="148"/>
      <c r="AG304" s="148"/>
      <c r="AH304" s="148"/>
      <c r="AI304" s="148"/>
      <c r="AJ304" s="148"/>
      <c r="AK304" s="148"/>
      <c r="AL304" s="148"/>
      <c r="AM304" s="148"/>
      <c r="AN304" s="148"/>
      <c r="AO304" s="149"/>
      <c r="AP304" s="16"/>
    </row>
    <row r="305" spans="1:42" s="1" customFormat="1">
      <c r="A305" s="146">
        <f t="shared" si="9"/>
        <v>299</v>
      </c>
      <c r="B305" s="262" t="str">
        <f t="shared" si="8"/>
        <v>入稿写真分版ﾌｨﾙﾑ</v>
      </c>
      <c r="C305" s="215" t="s">
        <v>2657</v>
      </c>
      <c r="D305" s="148"/>
      <c r="E305" s="148"/>
      <c r="F305" s="231" t="s">
        <v>2660</v>
      </c>
      <c r="G305" s="148"/>
      <c r="H305" s="148"/>
      <c r="I305" s="148"/>
      <c r="J305" s="149"/>
      <c r="K305" s="147" t="s">
        <v>1494</v>
      </c>
      <c r="L305" s="148"/>
      <c r="M305" s="148"/>
      <c r="N305" s="148"/>
      <c r="O305" s="148"/>
      <c r="P305" s="148"/>
      <c r="Q305" s="148"/>
      <c r="R305" s="150" t="s">
        <v>1156</v>
      </c>
      <c r="S305" s="151"/>
      <c r="T305" s="152"/>
      <c r="U305" s="153"/>
      <c r="V305" s="174">
        <v>3</v>
      </c>
      <c r="W305" s="154"/>
      <c r="X305" s="154"/>
      <c r="Y305" s="147"/>
      <c r="Z305" s="155"/>
      <c r="AA305" s="156"/>
      <c r="AB305" s="157"/>
      <c r="AC305" s="148"/>
      <c r="AD305" s="148"/>
      <c r="AE305" s="148"/>
      <c r="AF305" s="148"/>
      <c r="AG305" s="148"/>
      <c r="AH305" s="148"/>
      <c r="AI305" s="148"/>
      <c r="AJ305" s="148"/>
      <c r="AK305" s="148"/>
      <c r="AL305" s="148"/>
      <c r="AM305" s="148"/>
      <c r="AN305" s="148"/>
      <c r="AO305" s="149"/>
      <c r="AP305" s="16"/>
    </row>
    <row r="306" spans="1:42" s="1" customFormat="1">
      <c r="A306" s="146">
        <f t="shared" si="9"/>
        <v>300</v>
      </c>
      <c r="B306" s="262" t="str">
        <f t="shared" si="8"/>
        <v>入稿写真分版ﾌｨﾙﾑﾁｪｯｸ</v>
      </c>
      <c r="C306" s="215" t="s">
        <v>2657</v>
      </c>
      <c r="D306" s="148"/>
      <c r="E306" s="148"/>
      <c r="F306" s="231" t="s">
        <v>2660</v>
      </c>
      <c r="G306" s="148"/>
      <c r="H306" s="231" t="s">
        <v>1495</v>
      </c>
      <c r="I306" s="148"/>
      <c r="J306" s="149"/>
      <c r="K306" s="147" t="s">
        <v>1496</v>
      </c>
      <c r="L306" s="148"/>
      <c r="M306" s="148"/>
      <c r="N306" s="148"/>
      <c r="O306" s="148"/>
      <c r="P306" s="148"/>
      <c r="Q306" s="148"/>
      <c r="R306" s="150" t="s">
        <v>1497</v>
      </c>
      <c r="S306" s="151"/>
      <c r="T306" s="152"/>
      <c r="U306" s="153"/>
      <c r="V306" s="174">
        <v>1</v>
      </c>
      <c r="W306" s="154"/>
      <c r="X306" s="154"/>
      <c r="Y306" s="147"/>
      <c r="Z306" s="155"/>
      <c r="AA306" s="156"/>
      <c r="AB306" s="215" t="s">
        <v>1498</v>
      </c>
      <c r="AC306" s="148"/>
      <c r="AD306" s="148"/>
      <c r="AE306" s="148"/>
      <c r="AF306" s="148"/>
      <c r="AG306" s="148"/>
      <c r="AH306" s="148"/>
      <c r="AI306" s="148"/>
      <c r="AJ306" s="148"/>
      <c r="AK306" s="148"/>
      <c r="AL306" s="148"/>
      <c r="AM306" s="148"/>
      <c r="AN306" s="148"/>
      <c r="AO306" s="149"/>
      <c r="AP306" s="16"/>
    </row>
    <row r="307" spans="1:42" s="1" customFormat="1">
      <c r="A307" s="146">
        <f t="shared" si="9"/>
        <v>301</v>
      </c>
      <c r="B307" s="262" t="str">
        <f t="shared" si="8"/>
        <v>入稿写真分版ﾌｨﾙﾑﾁｪｯｸ日時</v>
      </c>
      <c r="C307" s="215" t="s">
        <v>2657</v>
      </c>
      <c r="D307" s="148"/>
      <c r="E307" s="148"/>
      <c r="F307" s="231" t="s">
        <v>2660</v>
      </c>
      <c r="G307" s="148"/>
      <c r="H307" s="231" t="s">
        <v>317</v>
      </c>
      <c r="I307" s="148"/>
      <c r="J307" s="149"/>
      <c r="K307" s="147" t="s">
        <v>1504</v>
      </c>
      <c r="L307" s="148"/>
      <c r="M307" s="148"/>
      <c r="N307" s="148"/>
      <c r="O307" s="148"/>
      <c r="P307" s="148"/>
      <c r="Q307" s="148"/>
      <c r="R307" s="150" t="s">
        <v>59</v>
      </c>
      <c r="S307" s="151"/>
      <c r="T307" s="152"/>
      <c r="U307" s="153"/>
      <c r="V307" s="174" t="s">
        <v>60</v>
      </c>
      <c r="W307" s="154"/>
      <c r="X307" s="154"/>
      <c r="Y307" s="147"/>
      <c r="Z307" s="155"/>
      <c r="AA307" s="156"/>
      <c r="AB307" s="215" t="s">
        <v>61</v>
      </c>
      <c r="AC307" s="148"/>
      <c r="AD307" s="148"/>
      <c r="AE307" s="148"/>
      <c r="AF307" s="148"/>
      <c r="AG307" s="148"/>
      <c r="AH307" s="148"/>
      <c r="AI307" s="148"/>
      <c r="AJ307" s="148"/>
      <c r="AK307" s="148"/>
      <c r="AL307" s="148"/>
      <c r="AM307" s="148"/>
      <c r="AN307" s="148"/>
      <c r="AO307" s="149"/>
      <c r="AP307" s="16"/>
    </row>
    <row r="308" spans="1:42" s="1" customFormat="1">
      <c r="A308" s="146">
        <f t="shared" si="9"/>
        <v>302</v>
      </c>
      <c r="B308" s="262" t="str">
        <f t="shared" si="8"/>
        <v>入稿種別CD</v>
      </c>
      <c r="C308" s="215" t="s">
        <v>1549</v>
      </c>
      <c r="D308" s="148"/>
      <c r="E308" s="148"/>
      <c r="F308" s="148"/>
      <c r="G308" s="148"/>
      <c r="H308" s="148"/>
      <c r="I308" s="148"/>
      <c r="J308" s="149"/>
      <c r="K308" s="147" t="s">
        <v>1550</v>
      </c>
      <c r="L308" s="148"/>
      <c r="M308" s="148"/>
      <c r="N308" s="148"/>
      <c r="O308" s="148"/>
      <c r="P308" s="148"/>
      <c r="Q308" s="148"/>
      <c r="R308" s="150" t="s">
        <v>1511</v>
      </c>
      <c r="S308" s="151"/>
      <c r="T308" s="152"/>
      <c r="U308" s="153"/>
      <c r="V308" s="174">
        <v>2</v>
      </c>
      <c r="W308" s="154"/>
      <c r="X308" s="154"/>
      <c r="Y308" s="147"/>
      <c r="Z308" s="155"/>
      <c r="AA308" s="156"/>
      <c r="AB308" s="157"/>
      <c r="AC308" s="148"/>
      <c r="AD308" s="148"/>
      <c r="AE308" s="148"/>
      <c r="AF308" s="148"/>
      <c r="AG308" s="148"/>
      <c r="AH308" s="148"/>
      <c r="AI308" s="148"/>
      <c r="AJ308" s="148"/>
      <c r="AK308" s="148"/>
      <c r="AL308" s="148"/>
      <c r="AM308" s="148"/>
      <c r="AN308" s="148"/>
      <c r="AO308" s="149"/>
      <c r="AP308" s="16"/>
    </row>
    <row r="309" spans="1:42" s="1" customFormat="1">
      <c r="A309" s="146">
        <f t="shared" si="9"/>
        <v>303</v>
      </c>
      <c r="B309" s="262" t="str">
        <f t="shared" si="8"/>
        <v>入稿担当者CD</v>
      </c>
      <c r="C309" s="224" t="s">
        <v>1551</v>
      </c>
      <c r="D309" s="161"/>
      <c r="E309" s="161"/>
      <c r="F309" s="161"/>
      <c r="G309" s="161"/>
      <c r="H309" s="161"/>
      <c r="I309" s="161"/>
      <c r="J309" s="162"/>
      <c r="K309" s="159" t="s">
        <v>1552</v>
      </c>
      <c r="L309" s="161"/>
      <c r="M309" s="161"/>
      <c r="N309" s="161"/>
      <c r="O309" s="161"/>
      <c r="P309" s="161"/>
      <c r="Q309" s="161"/>
      <c r="R309" s="150" t="s">
        <v>1511</v>
      </c>
      <c r="S309" s="151"/>
      <c r="T309" s="152"/>
      <c r="U309" s="153"/>
      <c r="V309" s="174">
        <v>5</v>
      </c>
      <c r="W309" s="163"/>
      <c r="X309" s="163"/>
      <c r="Y309" s="159"/>
      <c r="Z309" s="164"/>
      <c r="AA309" s="165"/>
      <c r="AB309" s="159"/>
      <c r="AC309" s="161"/>
      <c r="AD309" s="161"/>
      <c r="AE309" s="161"/>
      <c r="AF309" s="161"/>
      <c r="AG309" s="161"/>
      <c r="AH309" s="161"/>
      <c r="AI309" s="161"/>
      <c r="AJ309" s="161"/>
      <c r="AK309" s="161"/>
      <c r="AL309" s="161"/>
      <c r="AM309" s="167"/>
      <c r="AN309" s="167"/>
      <c r="AO309" s="168"/>
      <c r="AP309" s="16"/>
    </row>
    <row r="310" spans="1:42" s="1" customFormat="1">
      <c r="A310" s="146">
        <f t="shared" si="9"/>
        <v>304</v>
      </c>
      <c r="B310" s="262" t="str">
        <f t="shared" si="8"/>
        <v>入稿担当者部門CD</v>
      </c>
      <c r="C310" s="215" t="s">
        <v>1553</v>
      </c>
      <c r="D310" s="148"/>
      <c r="E310" s="148"/>
      <c r="F310" s="148"/>
      <c r="G310" s="148"/>
      <c r="H310" s="148"/>
      <c r="I310" s="148"/>
      <c r="J310" s="149"/>
      <c r="K310" s="147" t="s">
        <v>1554</v>
      </c>
      <c r="L310" s="148"/>
      <c r="M310" s="148"/>
      <c r="N310" s="148"/>
      <c r="O310" s="148"/>
      <c r="P310" s="148"/>
      <c r="Q310" s="148"/>
      <c r="R310" s="150" t="s">
        <v>1511</v>
      </c>
      <c r="S310" s="151"/>
      <c r="T310" s="152"/>
      <c r="U310" s="153"/>
      <c r="V310" s="174">
        <v>2</v>
      </c>
      <c r="W310" s="154"/>
      <c r="X310" s="154"/>
      <c r="Y310" s="147"/>
      <c r="Z310" s="155"/>
      <c r="AA310" s="156"/>
      <c r="AB310" s="157"/>
      <c r="AC310" s="148"/>
      <c r="AD310" s="148"/>
      <c r="AE310" s="148"/>
      <c r="AF310" s="148"/>
      <c r="AG310" s="148"/>
      <c r="AH310" s="148"/>
      <c r="AI310" s="148"/>
      <c r="AJ310" s="148"/>
      <c r="AK310" s="148"/>
      <c r="AL310" s="148"/>
      <c r="AM310" s="148"/>
      <c r="AN310" s="148"/>
      <c r="AO310" s="149"/>
      <c r="AP310" s="16"/>
    </row>
    <row r="311" spans="1:42" s="1" customFormat="1">
      <c r="A311" s="146">
        <f t="shared" si="9"/>
        <v>305</v>
      </c>
      <c r="B311" s="262" t="str">
        <f t="shared" si="8"/>
        <v>入稿日</v>
      </c>
      <c r="C311" s="224" t="s">
        <v>2390</v>
      </c>
      <c r="D311" s="161"/>
      <c r="E311" s="161"/>
      <c r="F311" s="161"/>
      <c r="G311" s="161"/>
      <c r="H311" s="161"/>
      <c r="I311" s="161"/>
      <c r="J311" s="162"/>
      <c r="K311" s="159" t="s">
        <v>1976</v>
      </c>
      <c r="L311" s="161"/>
      <c r="M311" s="161"/>
      <c r="N311" s="161"/>
      <c r="O311" s="161"/>
      <c r="P311" s="161"/>
      <c r="Q311" s="161"/>
      <c r="R311" s="150" t="s">
        <v>1977</v>
      </c>
      <c r="S311" s="151"/>
      <c r="T311" s="152"/>
      <c r="U311" s="153"/>
      <c r="V311" s="174" t="s">
        <v>1978</v>
      </c>
      <c r="W311" s="163"/>
      <c r="X311" s="163"/>
      <c r="Y311" s="159"/>
      <c r="Z311" s="164"/>
      <c r="AA311" s="165"/>
      <c r="AB311" s="161"/>
      <c r="AC311" s="161"/>
      <c r="AD311" s="161"/>
      <c r="AE311" s="161"/>
      <c r="AF311" s="161"/>
      <c r="AG311" s="161"/>
      <c r="AH311" s="161"/>
      <c r="AI311" s="161"/>
      <c r="AJ311" s="161"/>
      <c r="AK311" s="161"/>
      <c r="AL311" s="161"/>
      <c r="AM311" s="167"/>
      <c r="AN311" s="167"/>
      <c r="AO311" s="168"/>
      <c r="AP311" s="16"/>
    </row>
    <row r="312" spans="1:42" s="1" customFormat="1">
      <c r="A312" s="146">
        <f t="shared" si="9"/>
        <v>306</v>
      </c>
      <c r="B312" s="262" t="str">
        <f t="shared" si="8"/>
        <v>入力者CD</v>
      </c>
      <c r="C312" s="48" t="s">
        <v>1690</v>
      </c>
      <c r="D312" s="148"/>
      <c r="E312" s="148"/>
      <c r="F312" s="148"/>
      <c r="G312" s="148"/>
      <c r="H312" s="148"/>
      <c r="I312" s="148"/>
      <c r="J312" s="149"/>
      <c r="K312" s="147" t="s">
        <v>1691</v>
      </c>
      <c r="L312" s="148"/>
      <c r="M312" s="148"/>
      <c r="N312" s="148"/>
      <c r="O312" s="148"/>
      <c r="P312" s="148"/>
      <c r="Q312" s="148"/>
      <c r="R312" s="150" t="s">
        <v>1511</v>
      </c>
      <c r="S312" s="151"/>
      <c r="T312" s="152"/>
      <c r="U312" s="153"/>
      <c r="V312" s="174">
        <v>5</v>
      </c>
      <c r="W312" s="154"/>
      <c r="X312" s="154"/>
      <c r="Y312" s="147"/>
      <c r="Z312" s="155"/>
      <c r="AA312" s="156"/>
      <c r="AB312" s="157"/>
      <c r="AC312" s="148"/>
      <c r="AD312" s="148"/>
      <c r="AE312" s="148"/>
      <c r="AF312" s="148"/>
      <c r="AG312" s="148"/>
      <c r="AH312" s="148"/>
      <c r="AI312" s="148"/>
      <c r="AJ312" s="148"/>
      <c r="AK312" s="148"/>
      <c r="AL312" s="148"/>
      <c r="AM312" s="148"/>
      <c r="AN312" s="148"/>
      <c r="AO312" s="149"/>
      <c r="AP312" s="16"/>
    </row>
    <row r="313" spans="1:42" s="1" customFormat="1">
      <c r="A313" s="146">
        <f t="shared" si="9"/>
        <v>307</v>
      </c>
      <c r="B313" s="262" t="str">
        <f t="shared" si="8"/>
        <v>入力者部門CD</v>
      </c>
      <c r="C313" s="215" t="s">
        <v>1692</v>
      </c>
      <c r="D313" s="148"/>
      <c r="E313" s="148"/>
      <c r="F313" s="148"/>
      <c r="G313" s="148"/>
      <c r="H313" s="148"/>
      <c r="I313" s="148"/>
      <c r="J313" s="149"/>
      <c r="K313" s="147" t="s">
        <v>1693</v>
      </c>
      <c r="L313" s="148"/>
      <c r="M313" s="148"/>
      <c r="N313" s="148"/>
      <c r="O313" s="148"/>
      <c r="P313" s="148"/>
      <c r="Q313" s="148"/>
      <c r="R313" s="150" t="s">
        <v>1511</v>
      </c>
      <c r="S313" s="151"/>
      <c r="T313" s="152"/>
      <c r="U313" s="153"/>
      <c r="V313" s="174">
        <v>2</v>
      </c>
      <c r="W313" s="154"/>
      <c r="X313" s="154"/>
      <c r="Y313" s="159"/>
      <c r="Z313" s="155"/>
      <c r="AA313" s="156"/>
      <c r="AB313" s="157"/>
      <c r="AC313" s="148"/>
      <c r="AD313" s="148"/>
      <c r="AE313" s="148"/>
      <c r="AF313" s="148"/>
      <c r="AG313" s="148"/>
      <c r="AH313" s="148"/>
      <c r="AI313" s="148"/>
      <c r="AJ313" s="148"/>
      <c r="AK313" s="148"/>
      <c r="AL313" s="148"/>
      <c r="AM313" s="148"/>
      <c r="AN313" s="148"/>
      <c r="AO313" s="149"/>
      <c r="AP313" s="16"/>
    </row>
    <row r="314" spans="1:42" s="1" customFormat="1">
      <c r="A314" s="146">
        <f t="shared" si="9"/>
        <v>308</v>
      </c>
      <c r="B314" s="262" t="str">
        <f t="shared" si="8"/>
        <v>年度</v>
      </c>
      <c r="C314" s="215" t="s">
        <v>2445</v>
      </c>
      <c r="D314" s="148"/>
      <c r="E314" s="148"/>
      <c r="F314" s="148"/>
      <c r="G314" s="148"/>
      <c r="H314" s="148"/>
      <c r="I314" s="148"/>
      <c r="J314" s="149"/>
      <c r="K314" s="147" t="s">
        <v>1700</v>
      </c>
      <c r="L314" s="148"/>
      <c r="M314" s="148"/>
      <c r="N314" s="148"/>
      <c r="O314" s="148"/>
      <c r="P314" s="148"/>
      <c r="Q314" s="148"/>
      <c r="R314" s="150" t="s">
        <v>1701</v>
      </c>
      <c r="S314" s="151"/>
      <c r="T314" s="152"/>
      <c r="U314" s="153"/>
      <c r="V314" s="174">
        <v>4</v>
      </c>
      <c r="W314" s="154"/>
      <c r="X314" s="154"/>
      <c r="Y314" s="147"/>
      <c r="Z314" s="155"/>
      <c r="AA314" s="156"/>
      <c r="AB314" s="157"/>
      <c r="AC314" s="148"/>
      <c r="AD314" s="148"/>
      <c r="AE314" s="148"/>
      <c r="AF314" s="148"/>
      <c r="AG314" s="148"/>
      <c r="AH314" s="148"/>
      <c r="AI314" s="148"/>
      <c r="AJ314" s="148"/>
      <c r="AK314" s="148"/>
      <c r="AL314" s="148"/>
      <c r="AM314" s="148"/>
      <c r="AN314" s="148"/>
      <c r="AO314" s="149"/>
      <c r="AP314" s="16"/>
    </row>
    <row r="315" spans="1:42" s="1" customFormat="1">
      <c r="A315" s="146">
        <f t="shared" si="9"/>
        <v>309</v>
      </c>
      <c r="B315" s="262" t="str">
        <f t="shared" si="8"/>
        <v>年度(2桁)</v>
      </c>
      <c r="C315" s="45" t="s">
        <v>2069</v>
      </c>
      <c r="D315" s="161"/>
      <c r="E315" s="161"/>
      <c r="F315" s="161"/>
      <c r="G315" s="161"/>
      <c r="H315" s="161"/>
      <c r="I315" s="161"/>
      <c r="J315" s="162"/>
      <c r="K315" s="159" t="s">
        <v>829</v>
      </c>
      <c r="L315" s="161"/>
      <c r="M315" s="161"/>
      <c r="N315" s="161"/>
      <c r="O315" s="161"/>
      <c r="P315" s="161"/>
      <c r="Q315" s="161"/>
      <c r="R315" s="150" t="s">
        <v>405</v>
      </c>
      <c r="S315" s="151"/>
      <c r="T315" s="152"/>
      <c r="U315" s="153"/>
      <c r="V315" s="174">
        <v>2</v>
      </c>
      <c r="W315" s="163"/>
      <c r="X315" s="163"/>
      <c r="Y315" s="159"/>
      <c r="Z315" s="164"/>
      <c r="AA315" s="165"/>
      <c r="AB315" s="241" t="s">
        <v>827</v>
      </c>
      <c r="AC315" s="161"/>
      <c r="AD315" s="161"/>
      <c r="AE315" s="161"/>
      <c r="AF315" s="161"/>
      <c r="AG315" s="161"/>
      <c r="AH315" s="161"/>
      <c r="AI315" s="161"/>
      <c r="AJ315" s="161"/>
      <c r="AK315" s="161"/>
      <c r="AL315" s="161"/>
      <c r="AM315" s="167"/>
      <c r="AN315" s="167"/>
      <c r="AO315" s="168"/>
      <c r="AP315" s="16"/>
    </row>
    <row r="316" spans="1:42" s="1" customFormat="1">
      <c r="A316" s="146">
        <f t="shared" si="9"/>
        <v>310</v>
      </c>
      <c r="B316" s="262" t="str">
        <f t="shared" si="8"/>
        <v>背ベタCD</v>
      </c>
      <c r="C316" s="215" t="s">
        <v>0</v>
      </c>
      <c r="D316" s="148"/>
      <c r="E316" s="148"/>
      <c r="F316" s="148"/>
      <c r="G316" s="148"/>
      <c r="H316" s="148"/>
      <c r="I316" s="148"/>
      <c r="J316" s="149"/>
      <c r="K316" s="147" t="s">
        <v>1</v>
      </c>
      <c r="L316" s="148"/>
      <c r="M316" s="148"/>
      <c r="N316" s="148"/>
      <c r="O316" s="148"/>
      <c r="P316" s="148"/>
      <c r="Q316" s="148"/>
      <c r="R316" s="169" t="s">
        <v>1383</v>
      </c>
      <c r="S316" s="151"/>
      <c r="T316" s="152"/>
      <c r="U316" s="153"/>
      <c r="V316" s="174">
        <v>4</v>
      </c>
      <c r="W316" s="154"/>
      <c r="X316" s="154"/>
      <c r="Y316" s="147"/>
      <c r="Z316" s="155"/>
      <c r="AA316" s="156"/>
      <c r="AB316" s="157"/>
      <c r="AC316" s="148"/>
      <c r="AD316" s="148"/>
      <c r="AE316" s="148"/>
      <c r="AF316" s="148"/>
      <c r="AG316" s="148"/>
      <c r="AH316" s="148"/>
      <c r="AI316" s="148"/>
      <c r="AJ316" s="148"/>
      <c r="AK316" s="148"/>
      <c r="AL316" s="148"/>
      <c r="AM316" s="148"/>
      <c r="AN316" s="148"/>
      <c r="AO316" s="149"/>
      <c r="AP316" s="16"/>
    </row>
    <row r="317" spans="1:42" s="216" customFormat="1">
      <c r="A317" s="146">
        <f t="shared" si="9"/>
        <v>311</v>
      </c>
      <c r="B317" s="262" t="str">
        <f t="shared" si="8"/>
        <v>背丁CD</v>
      </c>
      <c r="C317" s="215" t="s">
        <v>1398</v>
      </c>
      <c r="D317" s="148"/>
      <c r="E317" s="148"/>
      <c r="F317" s="148"/>
      <c r="G317" s="148"/>
      <c r="H317" s="148"/>
      <c r="I317" s="148"/>
      <c r="J317" s="149"/>
      <c r="K317" s="147" t="s">
        <v>1399</v>
      </c>
      <c r="L317" s="148"/>
      <c r="M317" s="148"/>
      <c r="N317" s="148"/>
      <c r="O317" s="148"/>
      <c r="P317" s="148"/>
      <c r="Q317" s="148"/>
      <c r="R317" s="169" t="s">
        <v>1383</v>
      </c>
      <c r="S317" s="151"/>
      <c r="T317" s="152"/>
      <c r="U317" s="153"/>
      <c r="V317" s="174">
        <v>4</v>
      </c>
      <c r="W317" s="154"/>
      <c r="X317" s="154"/>
      <c r="Y317" s="147"/>
      <c r="Z317" s="155"/>
      <c r="AA317" s="156"/>
      <c r="AB317" s="157"/>
      <c r="AC317" s="148"/>
      <c r="AD317" s="148"/>
      <c r="AE317" s="148"/>
      <c r="AF317" s="148"/>
      <c r="AG317" s="148"/>
      <c r="AH317" s="148"/>
      <c r="AI317" s="148"/>
      <c r="AJ317" s="148"/>
      <c r="AK317" s="148"/>
      <c r="AL317" s="148"/>
      <c r="AM317" s="148"/>
      <c r="AN317" s="148"/>
      <c r="AO317" s="149"/>
      <c r="AP317" s="235"/>
    </row>
    <row r="318" spans="1:42" s="1" customFormat="1">
      <c r="A318" s="146">
        <f t="shared" si="9"/>
        <v>312</v>
      </c>
      <c r="B318" s="262" t="str">
        <f t="shared" si="8"/>
        <v>発送CD</v>
      </c>
      <c r="C318" s="215" t="s">
        <v>367</v>
      </c>
      <c r="D318" s="148"/>
      <c r="E318" s="148"/>
      <c r="F318" s="148"/>
      <c r="G318" s="148"/>
      <c r="H318" s="148"/>
      <c r="I318" s="148"/>
      <c r="J318" s="149"/>
      <c r="K318" s="147" t="s">
        <v>368</v>
      </c>
      <c r="L318" s="148"/>
      <c r="M318" s="148"/>
      <c r="N318" s="148"/>
      <c r="O318" s="148"/>
      <c r="P318" s="148"/>
      <c r="Q318" s="148"/>
      <c r="R318" s="169" t="s">
        <v>1491</v>
      </c>
      <c r="S318" s="151"/>
      <c r="T318" s="152"/>
      <c r="U318" s="153"/>
      <c r="V318" s="174">
        <v>2</v>
      </c>
      <c r="W318" s="154"/>
      <c r="X318" s="154"/>
      <c r="Y318" s="147"/>
      <c r="Z318" s="155"/>
      <c r="AA318" s="156"/>
      <c r="AB318" s="157"/>
      <c r="AC318" s="148"/>
      <c r="AD318" s="148"/>
      <c r="AE318" s="148"/>
      <c r="AF318" s="148"/>
      <c r="AG318" s="148"/>
      <c r="AH318" s="148"/>
      <c r="AI318" s="148"/>
      <c r="AJ318" s="148"/>
      <c r="AK318" s="148"/>
      <c r="AL318" s="148"/>
      <c r="AM318" s="148"/>
      <c r="AN318" s="148"/>
      <c r="AO318" s="149"/>
      <c r="AP318" s="16"/>
    </row>
    <row r="319" spans="1:42" s="1" customFormat="1">
      <c r="A319" s="146">
        <f t="shared" si="9"/>
        <v>313</v>
      </c>
      <c r="B319" s="262" t="str">
        <f t="shared" si="8"/>
        <v>発注CD1</v>
      </c>
      <c r="C319" s="215" t="s">
        <v>369</v>
      </c>
      <c r="D319" s="148"/>
      <c r="E319" s="148"/>
      <c r="F319" s="148"/>
      <c r="G319" s="148"/>
      <c r="H319" s="148"/>
      <c r="I319" s="148"/>
      <c r="J319" s="149"/>
      <c r="K319" s="147" t="s">
        <v>370</v>
      </c>
      <c r="L319" s="148"/>
      <c r="M319" s="148"/>
      <c r="N319" s="148"/>
      <c r="O319" s="148"/>
      <c r="P319" s="148"/>
      <c r="Q319" s="148"/>
      <c r="R319" s="150" t="s">
        <v>1491</v>
      </c>
      <c r="S319" s="151"/>
      <c r="T319" s="152"/>
      <c r="U319" s="153"/>
      <c r="V319" s="174">
        <v>5</v>
      </c>
      <c r="W319" s="154"/>
      <c r="X319" s="154"/>
      <c r="Y319" s="147"/>
      <c r="Z319" s="155"/>
      <c r="AA319" s="156"/>
      <c r="AB319" s="157"/>
      <c r="AC319" s="148"/>
      <c r="AD319" s="148"/>
      <c r="AE319" s="148"/>
      <c r="AF319" s="148"/>
      <c r="AG319" s="148"/>
      <c r="AH319" s="148"/>
      <c r="AI319" s="148"/>
      <c r="AJ319" s="148"/>
      <c r="AK319" s="148"/>
      <c r="AL319" s="148"/>
      <c r="AM319" s="148"/>
      <c r="AN319" s="148"/>
      <c r="AO319" s="149"/>
      <c r="AP319" s="16"/>
    </row>
    <row r="320" spans="1:42" s="1" customFormat="1">
      <c r="A320" s="146">
        <f t="shared" si="9"/>
        <v>314</v>
      </c>
      <c r="B320" s="262" t="str">
        <f t="shared" si="8"/>
        <v>発注CD2</v>
      </c>
      <c r="C320" s="215" t="s">
        <v>371</v>
      </c>
      <c r="D320" s="148"/>
      <c r="E320" s="148"/>
      <c r="F320" s="148"/>
      <c r="G320" s="148"/>
      <c r="H320" s="148"/>
      <c r="I320" s="148"/>
      <c r="J320" s="149"/>
      <c r="K320" s="147" t="s">
        <v>1589</v>
      </c>
      <c r="L320" s="148"/>
      <c r="M320" s="148"/>
      <c r="N320" s="148"/>
      <c r="O320" s="148"/>
      <c r="P320" s="148"/>
      <c r="Q320" s="148"/>
      <c r="R320" s="150" t="s">
        <v>1491</v>
      </c>
      <c r="S320" s="151"/>
      <c r="T320" s="152"/>
      <c r="U320" s="153"/>
      <c r="V320" s="174">
        <v>5</v>
      </c>
      <c r="W320" s="154"/>
      <c r="X320" s="154"/>
      <c r="Y320" s="147"/>
      <c r="Z320" s="155"/>
      <c r="AA320" s="156"/>
      <c r="AB320" s="157"/>
      <c r="AC320" s="148"/>
      <c r="AD320" s="148"/>
      <c r="AE320" s="148"/>
      <c r="AF320" s="148"/>
      <c r="AG320" s="148"/>
      <c r="AH320" s="148"/>
      <c r="AI320" s="148"/>
      <c r="AJ320" s="148"/>
      <c r="AK320" s="148"/>
      <c r="AL320" s="148"/>
      <c r="AM320" s="148"/>
      <c r="AN320" s="148"/>
      <c r="AO320" s="149"/>
      <c r="AP320" s="16"/>
    </row>
    <row r="321" spans="1:42" s="1" customFormat="1">
      <c r="A321" s="146">
        <f t="shared" si="9"/>
        <v>315</v>
      </c>
      <c r="B321" s="262" t="str">
        <f t="shared" si="8"/>
        <v>発注CD3</v>
      </c>
      <c r="C321" s="215" t="s">
        <v>372</v>
      </c>
      <c r="D321" s="148"/>
      <c r="E321" s="148"/>
      <c r="F321" s="148"/>
      <c r="G321" s="148"/>
      <c r="H321" s="148"/>
      <c r="I321" s="148"/>
      <c r="J321" s="149"/>
      <c r="K321" s="147" t="s">
        <v>1590</v>
      </c>
      <c r="L321" s="148"/>
      <c r="M321" s="148"/>
      <c r="N321" s="148"/>
      <c r="O321" s="148"/>
      <c r="P321" s="148"/>
      <c r="Q321" s="148"/>
      <c r="R321" s="150" t="s">
        <v>1491</v>
      </c>
      <c r="S321" s="151"/>
      <c r="T321" s="152"/>
      <c r="U321" s="153"/>
      <c r="V321" s="174">
        <v>5</v>
      </c>
      <c r="W321" s="154"/>
      <c r="X321" s="154"/>
      <c r="Y321" s="147"/>
      <c r="Z321" s="155"/>
      <c r="AA321" s="156"/>
      <c r="AB321" s="157"/>
      <c r="AC321" s="148"/>
      <c r="AD321" s="148"/>
      <c r="AE321" s="148"/>
      <c r="AF321" s="148"/>
      <c r="AG321" s="148"/>
      <c r="AH321" s="148"/>
      <c r="AI321" s="148"/>
      <c r="AJ321" s="148"/>
      <c r="AK321" s="148"/>
      <c r="AL321" s="148"/>
      <c r="AM321" s="148"/>
      <c r="AN321" s="148"/>
      <c r="AO321" s="149"/>
      <c r="AP321" s="16"/>
    </row>
    <row r="322" spans="1:42" s="1" customFormat="1">
      <c r="A322" s="146">
        <f t="shared" si="9"/>
        <v>316</v>
      </c>
      <c r="B322" s="262" t="str">
        <f t="shared" si="8"/>
        <v>発売日</v>
      </c>
      <c r="C322" s="215" t="s">
        <v>2466</v>
      </c>
      <c r="D322" s="148"/>
      <c r="E322" s="148"/>
      <c r="F322" s="148"/>
      <c r="G322" s="148"/>
      <c r="H322" s="148"/>
      <c r="I322" s="148"/>
      <c r="J322" s="149"/>
      <c r="K322" s="147" t="s">
        <v>373</v>
      </c>
      <c r="L322" s="148"/>
      <c r="M322" s="148"/>
      <c r="N322" s="148"/>
      <c r="O322" s="148"/>
      <c r="P322" s="148"/>
      <c r="Q322" s="148"/>
      <c r="R322" s="150" t="s">
        <v>374</v>
      </c>
      <c r="S322" s="151"/>
      <c r="T322" s="152"/>
      <c r="U322" s="153"/>
      <c r="V322" s="174" t="s">
        <v>375</v>
      </c>
      <c r="W322" s="154"/>
      <c r="X322" s="154"/>
      <c r="Y322" s="147"/>
      <c r="Z322" s="155"/>
      <c r="AA322" s="156"/>
      <c r="AB322" s="157"/>
      <c r="AC322" s="148"/>
      <c r="AD322" s="148"/>
      <c r="AE322" s="148"/>
      <c r="AF322" s="148"/>
      <c r="AG322" s="148"/>
      <c r="AH322" s="148"/>
      <c r="AI322" s="148"/>
      <c r="AJ322" s="148"/>
      <c r="AK322" s="148"/>
      <c r="AL322" s="148"/>
      <c r="AM322" s="148"/>
      <c r="AN322" s="148"/>
      <c r="AO322" s="149"/>
      <c r="AP322" s="16"/>
    </row>
    <row r="323" spans="1:42" s="1" customFormat="1">
      <c r="A323" s="146">
        <f t="shared" si="9"/>
        <v>317</v>
      </c>
      <c r="B323" s="262" t="str">
        <f t="shared" si="8"/>
        <v>版種CD</v>
      </c>
      <c r="C323" s="215" t="s">
        <v>1222</v>
      </c>
      <c r="D323" s="148"/>
      <c r="E323" s="148"/>
      <c r="F323" s="148"/>
      <c r="G323" s="148"/>
      <c r="H323" s="148"/>
      <c r="I323" s="148"/>
      <c r="J323" s="149"/>
      <c r="K323" s="147" t="s">
        <v>1218</v>
      </c>
      <c r="L323" s="148"/>
      <c r="M323" s="148"/>
      <c r="N323" s="148"/>
      <c r="O323" s="148"/>
      <c r="P323" s="148"/>
      <c r="Q323" s="148"/>
      <c r="R323" s="169" t="s">
        <v>1491</v>
      </c>
      <c r="S323" s="151"/>
      <c r="T323" s="152"/>
      <c r="U323" s="153"/>
      <c r="V323" s="174">
        <v>4</v>
      </c>
      <c r="W323" s="154"/>
      <c r="X323" s="154"/>
      <c r="Y323" s="147"/>
      <c r="Z323" s="155"/>
      <c r="AA323" s="156"/>
      <c r="AB323" s="157"/>
      <c r="AC323" s="148"/>
      <c r="AD323" s="148"/>
      <c r="AE323" s="148"/>
      <c r="AF323" s="148"/>
      <c r="AG323" s="148"/>
      <c r="AH323" s="148"/>
      <c r="AI323" s="148"/>
      <c r="AJ323" s="148"/>
      <c r="AK323" s="148"/>
      <c r="AL323" s="148"/>
      <c r="AM323" s="148"/>
      <c r="AN323" s="148"/>
      <c r="AO323" s="149"/>
      <c r="AP323" s="16"/>
    </row>
    <row r="324" spans="1:42" s="1" customFormat="1">
      <c r="A324" s="146">
        <f t="shared" si="9"/>
        <v>318</v>
      </c>
      <c r="B324" s="262" t="str">
        <f t="shared" si="8"/>
        <v>備考</v>
      </c>
      <c r="C324" s="215" t="s">
        <v>2643</v>
      </c>
      <c r="D324" s="148"/>
      <c r="E324" s="148"/>
      <c r="F324" s="148"/>
      <c r="G324" s="148"/>
      <c r="H324" s="148"/>
      <c r="I324" s="148"/>
      <c r="J324" s="149"/>
      <c r="K324" s="147" t="s">
        <v>376</v>
      </c>
      <c r="L324" s="148"/>
      <c r="M324" s="148"/>
      <c r="N324" s="148"/>
      <c r="O324" s="148"/>
      <c r="P324" s="148"/>
      <c r="Q324" s="148"/>
      <c r="R324" s="150" t="s">
        <v>13</v>
      </c>
      <c r="S324" s="151"/>
      <c r="T324" s="152"/>
      <c r="U324" s="174"/>
      <c r="V324" s="174">
        <v>256</v>
      </c>
      <c r="W324" s="154"/>
      <c r="X324" s="154"/>
      <c r="Y324" s="147"/>
      <c r="Z324" s="155"/>
      <c r="AA324" s="156"/>
      <c r="AB324" s="157"/>
      <c r="AC324" s="148"/>
      <c r="AD324" s="148"/>
      <c r="AE324" s="148"/>
      <c r="AF324" s="148"/>
      <c r="AG324" s="148"/>
      <c r="AH324" s="148"/>
      <c r="AI324" s="148"/>
      <c r="AJ324" s="148"/>
      <c r="AK324" s="148"/>
      <c r="AL324" s="148"/>
      <c r="AM324" s="148"/>
      <c r="AN324" s="148"/>
      <c r="AO324" s="149"/>
      <c r="AP324" s="16"/>
    </row>
    <row r="325" spans="1:42" s="1" customFormat="1">
      <c r="A325" s="146">
        <f t="shared" si="9"/>
        <v>319</v>
      </c>
      <c r="B325" s="262" t="str">
        <f t="shared" si="8"/>
        <v>表示グループ区分</v>
      </c>
      <c r="C325" s="215" t="s">
        <v>590</v>
      </c>
      <c r="D325" s="148"/>
      <c r="E325" s="148"/>
      <c r="F325" s="148"/>
      <c r="G325" s="148"/>
      <c r="H325" s="148"/>
      <c r="I325" s="148"/>
      <c r="J325" s="149"/>
      <c r="K325" s="147" t="s">
        <v>1806</v>
      </c>
      <c r="L325" s="148"/>
      <c r="M325" s="148"/>
      <c r="N325" s="148"/>
      <c r="O325" s="148"/>
      <c r="P325" s="148"/>
      <c r="Q325" s="148"/>
      <c r="R325" s="150" t="s">
        <v>378</v>
      </c>
      <c r="S325" s="151"/>
      <c r="T325" s="152"/>
      <c r="U325" s="153"/>
      <c r="V325" s="174">
        <v>2</v>
      </c>
      <c r="W325" s="154"/>
      <c r="X325" s="154"/>
      <c r="Y325" s="147"/>
      <c r="Z325" s="155"/>
      <c r="AA325" s="156"/>
      <c r="AB325" s="239" t="s">
        <v>627</v>
      </c>
      <c r="AC325" s="148"/>
      <c r="AD325" s="148"/>
      <c r="AE325" s="148"/>
      <c r="AF325" s="148"/>
      <c r="AG325" s="148"/>
      <c r="AH325" s="148"/>
      <c r="AI325" s="148"/>
      <c r="AJ325" s="148"/>
      <c r="AK325" s="148"/>
      <c r="AL325" s="148"/>
      <c r="AM325" s="148"/>
      <c r="AN325" s="148"/>
      <c r="AO325" s="149"/>
      <c r="AP325" s="16"/>
    </row>
    <row r="326" spans="1:42" s="1" customFormat="1">
      <c r="A326" s="146">
        <f t="shared" si="9"/>
        <v>320</v>
      </c>
      <c r="B326" s="262" t="str">
        <f t="shared" si="8"/>
        <v>表示順</v>
      </c>
      <c r="C326" s="215" t="s">
        <v>1024</v>
      </c>
      <c r="D326" s="148"/>
      <c r="E326" s="148"/>
      <c r="F326" s="148"/>
      <c r="G326" s="148"/>
      <c r="H326" s="148"/>
      <c r="I326" s="148"/>
      <c r="J326" s="149"/>
      <c r="K326" s="147" t="s">
        <v>1435</v>
      </c>
      <c r="L326" s="148"/>
      <c r="M326" s="148"/>
      <c r="N326" s="148"/>
      <c r="O326" s="148"/>
      <c r="P326" s="148"/>
      <c r="Q326" s="148"/>
      <c r="R326" s="150" t="s">
        <v>378</v>
      </c>
      <c r="S326" s="151"/>
      <c r="T326" s="152"/>
      <c r="U326" s="153"/>
      <c r="V326" s="174">
        <v>3</v>
      </c>
      <c r="W326" s="154"/>
      <c r="X326" s="154"/>
      <c r="Y326" s="147"/>
      <c r="Z326" s="155"/>
      <c r="AA326" s="156"/>
      <c r="AB326" s="239" t="s">
        <v>1780</v>
      </c>
      <c r="AC326" s="148"/>
      <c r="AD326" s="148"/>
      <c r="AE326" s="148"/>
      <c r="AF326" s="148"/>
      <c r="AG326" s="148"/>
      <c r="AH326" s="148"/>
      <c r="AI326" s="148"/>
      <c r="AJ326" s="148"/>
      <c r="AK326" s="148"/>
      <c r="AL326" s="148"/>
      <c r="AM326" s="148"/>
      <c r="AN326" s="148"/>
      <c r="AO326" s="149"/>
      <c r="AP326" s="16"/>
    </row>
    <row r="327" spans="1:42" s="1" customFormat="1">
      <c r="A327" s="146">
        <f t="shared" si="9"/>
        <v>321</v>
      </c>
      <c r="B327" s="262" t="str">
        <f t="shared" ref="B327:B350" si="10">CONCATENATE(C327,D327,E327,F327,G327,H327,I327,J327)</f>
        <v>表示順(通し)</v>
      </c>
      <c r="C327" s="45" t="s">
        <v>1430</v>
      </c>
      <c r="D327" s="148"/>
      <c r="E327" s="148"/>
      <c r="F327" s="148"/>
      <c r="G327" s="148"/>
      <c r="H327" s="148"/>
      <c r="I327" s="148"/>
      <c r="J327" s="149"/>
      <c r="K327" s="147" t="s">
        <v>2345</v>
      </c>
      <c r="L327" s="148"/>
      <c r="M327" s="148"/>
      <c r="N327" s="148"/>
      <c r="O327" s="148"/>
      <c r="P327" s="148"/>
      <c r="Q327" s="148"/>
      <c r="R327" s="150" t="s">
        <v>1423</v>
      </c>
      <c r="S327" s="151"/>
      <c r="T327" s="152"/>
      <c r="U327" s="153"/>
      <c r="V327" s="174">
        <v>3</v>
      </c>
      <c r="W327" s="154"/>
      <c r="X327" s="154"/>
      <c r="Y327" s="147"/>
      <c r="Z327" s="155"/>
      <c r="AA327" s="156"/>
      <c r="AB327" s="248" t="s">
        <v>2351</v>
      </c>
      <c r="AC327" s="249"/>
      <c r="AD327" s="249"/>
      <c r="AE327" s="249"/>
      <c r="AF327" s="249"/>
      <c r="AG327" s="249"/>
      <c r="AH327" s="249"/>
      <c r="AI327" s="249"/>
      <c r="AJ327" s="249"/>
      <c r="AK327" s="249"/>
      <c r="AL327" s="249"/>
      <c r="AM327" s="249"/>
      <c r="AN327" s="249"/>
      <c r="AO327" s="250"/>
      <c r="AP327" s="16"/>
    </row>
    <row r="328" spans="1:42" s="1" customFormat="1">
      <c r="A328" s="146">
        <f t="shared" ref="A328:A613" si="11">ROW()-6</f>
        <v>322</v>
      </c>
      <c r="B328" s="262" t="str">
        <f t="shared" si="10"/>
        <v>表本数</v>
      </c>
      <c r="C328" s="215" t="s">
        <v>198</v>
      </c>
      <c r="D328" s="148"/>
      <c r="E328" s="148"/>
      <c r="F328" s="148"/>
      <c r="G328" s="148"/>
      <c r="H328" s="148"/>
      <c r="I328" s="148"/>
      <c r="J328" s="149"/>
      <c r="K328" s="147" t="s">
        <v>1173</v>
      </c>
      <c r="L328" s="148"/>
      <c r="M328" s="148"/>
      <c r="N328" s="148"/>
      <c r="O328" s="148"/>
      <c r="P328" s="148"/>
      <c r="Q328" s="148"/>
      <c r="R328" s="150" t="s">
        <v>1172</v>
      </c>
      <c r="S328" s="151"/>
      <c r="T328" s="152"/>
      <c r="U328" s="153"/>
      <c r="V328" s="174">
        <v>7</v>
      </c>
      <c r="W328" s="154"/>
      <c r="X328" s="154"/>
      <c r="Y328" s="147"/>
      <c r="Z328" s="155"/>
      <c r="AA328" s="156"/>
      <c r="AB328" s="157"/>
      <c r="AC328" s="148"/>
      <c r="AD328" s="148"/>
      <c r="AE328" s="148"/>
      <c r="AF328" s="148"/>
      <c r="AG328" s="148"/>
      <c r="AH328" s="148"/>
      <c r="AI328" s="148"/>
      <c r="AJ328" s="148"/>
      <c r="AK328" s="148"/>
      <c r="AL328" s="148"/>
      <c r="AM328" s="148"/>
      <c r="AN328" s="148"/>
      <c r="AO328" s="149"/>
      <c r="AP328" s="16"/>
    </row>
    <row r="329" spans="1:42" s="1" customFormat="1">
      <c r="A329" s="146">
        <f t="shared" si="11"/>
        <v>323</v>
      </c>
      <c r="B329" s="262" t="str">
        <f t="shared" si="10"/>
        <v>品種CD</v>
      </c>
      <c r="C329" s="215" t="s">
        <v>379</v>
      </c>
      <c r="D329" s="148"/>
      <c r="E329" s="148"/>
      <c r="F329" s="148"/>
      <c r="G329" s="148"/>
      <c r="H329" s="148"/>
      <c r="I329" s="148"/>
      <c r="J329" s="149"/>
      <c r="K329" s="147" t="s">
        <v>380</v>
      </c>
      <c r="L329" s="148"/>
      <c r="M329" s="148"/>
      <c r="N329" s="148"/>
      <c r="O329" s="148"/>
      <c r="P329" s="148"/>
      <c r="Q329" s="148"/>
      <c r="R329" s="169" t="s">
        <v>381</v>
      </c>
      <c r="S329" s="151"/>
      <c r="T329" s="152"/>
      <c r="U329" s="153"/>
      <c r="V329" s="174">
        <v>4</v>
      </c>
      <c r="W329" s="154"/>
      <c r="X329" s="154"/>
      <c r="Y329" s="147"/>
      <c r="Z329" s="155"/>
      <c r="AA329" s="156"/>
      <c r="AB329" s="157"/>
      <c r="AC329" s="148"/>
      <c r="AD329" s="148"/>
      <c r="AE329" s="148"/>
      <c r="AF329" s="148"/>
      <c r="AG329" s="148"/>
      <c r="AH329" s="148"/>
      <c r="AI329" s="148"/>
      <c r="AJ329" s="148"/>
      <c r="AK329" s="148"/>
      <c r="AL329" s="148"/>
      <c r="AM329" s="148"/>
      <c r="AN329" s="148"/>
      <c r="AO329" s="149"/>
      <c r="AP329" s="16"/>
    </row>
    <row r="330" spans="1:42" s="1" customFormat="1">
      <c r="A330" s="146">
        <f t="shared" si="11"/>
        <v>324</v>
      </c>
      <c r="B330" s="262" t="str">
        <f t="shared" si="10"/>
        <v>部数</v>
      </c>
      <c r="C330" s="215" t="s">
        <v>2374</v>
      </c>
      <c r="D330" s="148"/>
      <c r="E330" s="148"/>
      <c r="F330" s="148"/>
      <c r="G330" s="148"/>
      <c r="H330" s="148"/>
      <c r="I330" s="148"/>
      <c r="J330" s="149"/>
      <c r="K330" s="147" t="s">
        <v>382</v>
      </c>
      <c r="L330" s="148"/>
      <c r="M330" s="148"/>
      <c r="N330" s="148"/>
      <c r="O330" s="148"/>
      <c r="P330" s="148"/>
      <c r="Q330" s="148"/>
      <c r="R330" s="150" t="s">
        <v>1156</v>
      </c>
      <c r="S330" s="151"/>
      <c r="T330" s="152"/>
      <c r="U330" s="153"/>
      <c r="V330" s="174">
        <v>9</v>
      </c>
      <c r="W330" s="154"/>
      <c r="X330" s="154"/>
      <c r="Y330" s="147"/>
      <c r="Z330" s="155"/>
      <c r="AA330" s="156"/>
      <c r="AB330" s="157"/>
      <c r="AC330" s="148"/>
      <c r="AD330" s="148"/>
      <c r="AE330" s="148"/>
      <c r="AF330" s="148"/>
      <c r="AG330" s="148"/>
      <c r="AH330" s="148"/>
      <c r="AI330" s="148"/>
      <c r="AJ330" s="148"/>
      <c r="AK330" s="148"/>
      <c r="AL330" s="148"/>
      <c r="AM330" s="148"/>
      <c r="AN330" s="148"/>
      <c r="AO330" s="149"/>
      <c r="AP330" s="16"/>
    </row>
    <row r="331" spans="1:42" s="1" customFormat="1">
      <c r="A331" s="146">
        <f t="shared" si="11"/>
        <v>325</v>
      </c>
      <c r="B331" s="262" t="str">
        <f t="shared" si="10"/>
        <v>部門CD</v>
      </c>
      <c r="C331" s="224" t="s">
        <v>383</v>
      </c>
      <c r="D331" s="161"/>
      <c r="E331" s="161"/>
      <c r="F331" s="161"/>
      <c r="G331" s="161"/>
      <c r="H331" s="161"/>
      <c r="I331" s="161"/>
      <c r="J331" s="162"/>
      <c r="K331" s="159" t="s">
        <v>384</v>
      </c>
      <c r="L331" s="161"/>
      <c r="M331" s="161"/>
      <c r="N331" s="161"/>
      <c r="O331" s="161"/>
      <c r="P331" s="161"/>
      <c r="Q331" s="161"/>
      <c r="R331" s="150" t="s">
        <v>1497</v>
      </c>
      <c r="S331" s="151"/>
      <c r="T331" s="152"/>
      <c r="U331" s="153"/>
      <c r="V331" s="174">
        <v>2</v>
      </c>
      <c r="W331" s="163"/>
      <c r="X331" s="163"/>
      <c r="Y331" s="159"/>
      <c r="Z331" s="164"/>
      <c r="AA331" s="165"/>
      <c r="AB331" s="161"/>
      <c r="AC331" s="161"/>
      <c r="AD331" s="161"/>
      <c r="AE331" s="161"/>
      <c r="AF331" s="161"/>
      <c r="AG331" s="161"/>
      <c r="AH331" s="161"/>
      <c r="AI331" s="161"/>
      <c r="AJ331" s="161"/>
      <c r="AK331" s="161"/>
      <c r="AL331" s="161"/>
      <c r="AM331" s="167"/>
      <c r="AN331" s="167"/>
      <c r="AO331" s="168"/>
      <c r="AP331" s="16"/>
    </row>
    <row r="332" spans="1:42" s="216" customFormat="1">
      <c r="A332" s="146">
        <f t="shared" si="11"/>
        <v>326</v>
      </c>
      <c r="B332" s="262" t="str">
        <f t="shared" si="10"/>
        <v>部門区分</v>
      </c>
      <c r="C332" s="224" t="s">
        <v>201</v>
      </c>
      <c r="D332" s="161"/>
      <c r="E332" s="161"/>
      <c r="F332" s="161"/>
      <c r="G332" s="161"/>
      <c r="H332" s="161"/>
      <c r="I332" s="161"/>
      <c r="J332" s="162"/>
      <c r="K332" s="159" t="s">
        <v>385</v>
      </c>
      <c r="L332" s="161"/>
      <c r="M332" s="161"/>
      <c r="N332" s="161"/>
      <c r="O332" s="161"/>
      <c r="P332" s="161"/>
      <c r="Q332" s="161"/>
      <c r="R332" s="150" t="s">
        <v>1497</v>
      </c>
      <c r="S332" s="151"/>
      <c r="T332" s="152"/>
      <c r="U332" s="153"/>
      <c r="V332" s="174">
        <v>1</v>
      </c>
      <c r="W332" s="163"/>
      <c r="X332" s="163"/>
      <c r="Y332" s="159"/>
      <c r="Z332" s="164"/>
      <c r="AA332" s="165"/>
      <c r="AB332" s="166" t="s">
        <v>1558</v>
      </c>
      <c r="AC332" s="161"/>
      <c r="AD332" s="161"/>
      <c r="AE332" s="161"/>
      <c r="AF332" s="161"/>
      <c r="AG332" s="161"/>
      <c r="AH332" s="161"/>
      <c r="AI332" s="161"/>
      <c r="AJ332" s="161"/>
      <c r="AK332" s="161"/>
      <c r="AL332" s="161"/>
      <c r="AM332" s="167"/>
      <c r="AN332" s="167"/>
      <c r="AO332" s="168"/>
      <c r="AP332" s="235"/>
    </row>
    <row r="333" spans="1:42" s="216" customFormat="1">
      <c r="A333" s="146">
        <f t="shared" si="11"/>
        <v>327</v>
      </c>
      <c r="B333" s="262" t="str">
        <f t="shared" si="10"/>
        <v>部門名</v>
      </c>
      <c r="C333" s="224" t="s">
        <v>200</v>
      </c>
      <c r="D333" s="161"/>
      <c r="E333" s="161"/>
      <c r="F333" s="161"/>
      <c r="G333" s="161"/>
      <c r="H333" s="161"/>
      <c r="I333" s="161"/>
      <c r="J333" s="162"/>
      <c r="K333" s="159" t="s">
        <v>386</v>
      </c>
      <c r="L333" s="161"/>
      <c r="M333" s="161"/>
      <c r="N333" s="161"/>
      <c r="O333" s="161"/>
      <c r="P333" s="161"/>
      <c r="Q333" s="161"/>
      <c r="R333" s="150" t="s">
        <v>1497</v>
      </c>
      <c r="S333" s="151"/>
      <c r="T333" s="152"/>
      <c r="U333" s="153"/>
      <c r="V333" s="174">
        <v>64</v>
      </c>
      <c r="W333" s="163"/>
      <c r="X333" s="163"/>
      <c r="Y333" s="159"/>
      <c r="Z333" s="164"/>
      <c r="AA333" s="165"/>
      <c r="AB333" s="166"/>
      <c r="AC333" s="161"/>
      <c r="AD333" s="161"/>
      <c r="AE333" s="161"/>
      <c r="AF333" s="161"/>
      <c r="AG333" s="161"/>
      <c r="AH333" s="161"/>
      <c r="AI333" s="161"/>
      <c r="AJ333" s="161"/>
      <c r="AK333" s="161"/>
      <c r="AL333" s="161"/>
      <c r="AM333" s="167"/>
      <c r="AN333" s="167"/>
      <c r="AO333" s="168"/>
      <c r="AP333" s="235"/>
    </row>
    <row r="334" spans="1:42" s="216" customFormat="1">
      <c r="A334" s="146">
        <f t="shared" si="11"/>
        <v>328</v>
      </c>
      <c r="B334" s="262" t="str">
        <f t="shared" si="10"/>
        <v>頁数</v>
      </c>
      <c r="C334" s="215" t="s">
        <v>1409</v>
      </c>
      <c r="D334" s="148"/>
      <c r="E334" s="148"/>
      <c r="F334" s="148"/>
      <c r="G334" s="148"/>
      <c r="H334" s="148"/>
      <c r="I334" s="148"/>
      <c r="J334" s="149"/>
      <c r="K334" s="159" t="s">
        <v>1979</v>
      </c>
      <c r="L334" s="148"/>
      <c r="M334" s="148"/>
      <c r="N334" s="148"/>
      <c r="O334" s="148"/>
      <c r="P334" s="148"/>
      <c r="Q334" s="148"/>
      <c r="R334" s="150" t="s">
        <v>1972</v>
      </c>
      <c r="S334" s="151"/>
      <c r="T334" s="152"/>
      <c r="U334" s="153"/>
      <c r="V334" s="174">
        <v>3</v>
      </c>
      <c r="W334" s="173"/>
      <c r="X334" s="173"/>
      <c r="Y334" s="147"/>
      <c r="Z334" s="155"/>
      <c r="AA334" s="156"/>
      <c r="AB334" s="157"/>
      <c r="AC334" s="148"/>
      <c r="AD334" s="148"/>
      <c r="AE334" s="148"/>
      <c r="AF334" s="148"/>
      <c r="AG334" s="148"/>
      <c r="AH334" s="148"/>
      <c r="AI334" s="148"/>
      <c r="AJ334" s="148"/>
      <c r="AK334" s="148"/>
      <c r="AL334" s="148"/>
      <c r="AM334" s="148"/>
      <c r="AN334" s="148"/>
      <c r="AO334" s="149"/>
      <c r="AP334" s="235"/>
    </row>
    <row r="335" spans="1:42" s="216" customFormat="1">
      <c r="A335" s="146">
        <f t="shared" si="11"/>
        <v>329</v>
      </c>
      <c r="B335" s="262" t="str">
        <f t="shared" si="10"/>
        <v>頁内訳CD</v>
      </c>
      <c r="C335" s="48" t="s">
        <v>1418</v>
      </c>
      <c r="D335" s="148"/>
      <c r="E335" s="148"/>
      <c r="F335" s="148"/>
      <c r="G335" s="148"/>
      <c r="H335" s="148"/>
      <c r="I335" s="148"/>
      <c r="J335" s="149"/>
      <c r="K335" s="147" t="s">
        <v>1419</v>
      </c>
      <c r="L335" s="148"/>
      <c r="M335" s="148"/>
      <c r="N335" s="148"/>
      <c r="O335" s="148"/>
      <c r="P335" s="148"/>
      <c r="Q335" s="148"/>
      <c r="R335" s="150" t="s">
        <v>1491</v>
      </c>
      <c r="S335" s="151"/>
      <c r="T335" s="152"/>
      <c r="U335" s="153"/>
      <c r="V335" s="174">
        <v>4</v>
      </c>
      <c r="W335" s="154"/>
      <c r="X335" s="154"/>
      <c r="Y335" s="147"/>
      <c r="Z335" s="155"/>
      <c r="AA335" s="156"/>
      <c r="AB335" s="157"/>
      <c r="AC335" s="148"/>
      <c r="AD335" s="148"/>
      <c r="AE335" s="148"/>
      <c r="AF335" s="148"/>
      <c r="AG335" s="148"/>
      <c r="AH335" s="148"/>
      <c r="AI335" s="148"/>
      <c r="AJ335" s="148"/>
      <c r="AK335" s="148"/>
      <c r="AL335" s="148"/>
      <c r="AM335" s="148"/>
      <c r="AN335" s="148"/>
      <c r="AO335" s="149"/>
      <c r="AP335" s="235"/>
    </row>
    <row r="336" spans="1:42" s="216" customFormat="1">
      <c r="A336" s="146">
        <f t="shared" si="11"/>
        <v>330</v>
      </c>
      <c r="B336" s="262" t="str">
        <f t="shared" si="10"/>
        <v>名称1</v>
      </c>
      <c r="C336" s="215" t="s">
        <v>388</v>
      </c>
      <c r="D336" s="148"/>
      <c r="E336" s="148"/>
      <c r="F336" s="148"/>
      <c r="G336" s="148"/>
      <c r="H336" s="148"/>
      <c r="I336" s="148"/>
      <c r="J336" s="149"/>
      <c r="K336" s="147" t="s">
        <v>389</v>
      </c>
      <c r="L336" s="148"/>
      <c r="M336" s="148"/>
      <c r="N336" s="148"/>
      <c r="O336" s="148"/>
      <c r="P336" s="148"/>
      <c r="Q336" s="148"/>
      <c r="R336" s="150" t="s">
        <v>17</v>
      </c>
      <c r="S336" s="151"/>
      <c r="T336" s="152"/>
      <c r="U336" s="153"/>
      <c r="V336" s="174">
        <v>64</v>
      </c>
      <c r="W336" s="154"/>
      <c r="X336" s="154"/>
      <c r="Y336" s="147"/>
      <c r="Z336" s="155"/>
      <c r="AA336" s="156"/>
      <c r="AB336" s="157" t="s">
        <v>629</v>
      </c>
      <c r="AC336" s="148"/>
      <c r="AD336" s="148"/>
      <c r="AE336" s="148"/>
      <c r="AF336" s="148"/>
      <c r="AG336" s="148"/>
      <c r="AH336" s="148"/>
      <c r="AI336" s="148"/>
      <c r="AJ336" s="148"/>
      <c r="AK336" s="148"/>
      <c r="AL336" s="148"/>
      <c r="AM336" s="148"/>
      <c r="AN336" s="148"/>
      <c r="AO336" s="149"/>
      <c r="AP336" s="235"/>
    </row>
    <row r="337" spans="1:42" s="216" customFormat="1">
      <c r="A337" s="146">
        <f t="shared" si="11"/>
        <v>331</v>
      </c>
      <c r="B337" s="262" t="str">
        <f t="shared" si="10"/>
        <v>名称2</v>
      </c>
      <c r="C337" s="215" t="s">
        <v>390</v>
      </c>
      <c r="D337" s="148"/>
      <c r="E337" s="148"/>
      <c r="F337" s="148"/>
      <c r="G337" s="148"/>
      <c r="H337" s="148"/>
      <c r="I337" s="148"/>
      <c r="J337" s="149"/>
      <c r="K337" s="147" t="s">
        <v>1732</v>
      </c>
      <c r="L337" s="148"/>
      <c r="M337" s="148"/>
      <c r="N337" s="148"/>
      <c r="O337" s="148"/>
      <c r="P337" s="148"/>
      <c r="Q337" s="148"/>
      <c r="R337" s="150" t="s">
        <v>17</v>
      </c>
      <c r="S337" s="151"/>
      <c r="T337" s="152"/>
      <c r="U337" s="153"/>
      <c r="V337" s="174">
        <v>64</v>
      </c>
      <c r="W337" s="154"/>
      <c r="X337" s="154"/>
      <c r="Y337" s="147"/>
      <c r="Z337" s="155"/>
      <c r="AA337" s="156"/>
      <c r="AB337" s="58" t="s">
        <v>1781</v>
      </c>
      <c r="AC337" s="148"/>
      <c r="AD337" s="148"/>
      <c r="AE337" s="148"/>
      <c r="AF337" s="148"/>
      <c r="AG337" s="148"/>
      <c r="AH337" s="148"/>
      <c r="AI337" s="148"/>
      <c r="AJ337" s="148"/>
      <c r="AK337" s="148"/>
      <c r="AL337" s="148"/>
      <c r="AM337" s="148"/>
      <c r="AN337" s="148"/>
      <c r="AO337" s="149"/>
      <c r="AP337" s="235"/>
    </row>
    <row r="338" spans="1:42" s="216" customFormat="1">
      <c r="A338" s="146">
        <f t="shared" si="11"/>
        <v>332</v>
      </c>
      <c r="B338" s="262" t="str">
        <f t="shared" si="10"/>
        <v>名称3</v>
      </c>
      <c r="C338" s="215" t="s">
        <v>391</v>
      </c>
      <c r="D338" s="148"/>
      <c r="E338" s="148"/>
      <c r="F338" s="148"/>
      <c r="G338" s="148"/>
      <c r="H338" s="148"/>
      <c r="I338" s="148"/>
      <c r="J338" s="149"/>
      <c r="K338" s="147" t="s">
        <v>1733</v>
      </c>
      <c r="L338" s="148"/>
      <c r="M338" s="148"/>
      <c r="N338" s="148"/>
      <c r="O338" s="148"/>
      <c r="P338" s="148"/>
      <c r="Q338" s="148"/>
      <c r="R338" s="150" t="s">
        <v>17</v>
      </c>
      <c r="S338" s="151"/>
      <c r="T338" s="152"/>
      <c r="U338" s="153"/>
      <c r="V338" s="174">
        <v>64</v>
      </c>
      <c r="W338" s="154"/>
      <c r="X338" s="154"/>
      <c r="Y338" s="147"/>
      <c r="Z338" s="155"/>
      <c r="AA338" s="156"/>
      <c r="AB338" s="58" t="s">
        <v>1781</v>
      </c>
      <c r="AC338" s="148"/>
      <c r="AD338" s="148"/>
      <c r="AE338" s="148"/>
      <c r="AF338" s="148"/>
      <c r="AG338" s="148"/>
      <c r="AH338" s="148"/>
      <c r="AI338" s="148"/>
      <c r="AJ338" s="148"/>
      <c r="AK338" s="148"/>
      <c r="AL338" s="148"/>
      <c r="AM338" s="148"/>
      <c r="AN338" s="148"/>
      <c r="AO338" s="149"/>
      <c r="AP338" s="235"/>
    </row>
    <row r="339" spans="1:42" s="216" customFormat="1">
      <c r="A339" s="146">
        <f t="shared" si="11"/>
        <v>333</v>
      </c>
      <c r="B339" s="262" t="str">
        <f t="shared" si="10"/>
        <v>名称4</v>
      </c>
      <c r="C339" s="215" t="s">
        <v>392</v>
      </c>
      <c r="D339" s="148"/>
      <c r="E339" s="148"/>
      <c r="F339" s="148"/>
      <c r="G339" s="148"/>
      <c r="H339" s="148"/>
      <c r="I339" s="148"/>
      <c r="J339" s="149"/>
      <c r="K339" s="147" t="s">
        <v>1734</v>
      </c>
      <c r="L339" s="148"/>
      <c r="M339" s="148"/>
      <c r="N339" s="148"/>
      <c r="O339" s="148"/>
      <c r="P339" s="148"/>
      <c r="Q339" s="148"/>
      <c r="R339" s="150" t="s">
        <v>17</v>
      </c>
      <c r="S339" s="151"/>
      <c r="T339" s="152"/>
      <c r="U339" s="153"/>
      <c r="V339" s="174">
        <v>64</v>
      </c>
      <c r="W339" s="154"/>
      <c r="X339" s="154"/>
      <c r="Y339" s="147"/>
      <c r="Z339" s="155"/>
      <c r="AA339" s="156"/>
      <c r="AB339" s="58" t="s">
        <v>1781</v>
      </c>
      <c r="AC339" s="148"/>
      <c r="AD339" s="148"/>
      <c r="AE339" s="148"/>
      <c r="AF339" s="148"/>
      <c r="AG339" s="148"/>
      <c r="AH339" s="148"/>
      <c r="AI339" s="148"/>
      <c r="AJ339" s="148"/>
      <c r="AK339" s="148"/>
      <c r="AL339" s="148"/>
      <c r="AM339" s="148"/>
      <c r="AN339" s="148"/>
      <c r="AO339" s="149"/>
      <c r="AP339" s="235"/>
    </row>
    <row r="340" spans="1:42" s="216" customFormat="1">
      <c r="A340" s="146">
        <f t="shared" si="11"/>
        <v>334</v>
      </c>
      <c r="B340" s="262" t="str">
        <f t="shared" si="10"/>
        <v>面付けCD</v>
      </c>
      <c r="C340" s="48" t="s">
        <v>1224</v>
      </c>
      <c r="D340" s="148"/>
      <c r="E340" s="148"/>
      <c r="F340" s="148"/>
      <c r="G340" s="148"/>
      <c r="H340" s="148"/>
      <c r="I340" s="148"/>
      <c r="J340" s="149"/>
      <c r="K340" s="147" t="s">
        <v>1226</v>
      </c>
      <c r="L340" s="148"/>
      <c r="M340" s="148"/>
      <c r="N340" s="148"/>
      <c r="O340" s="148"/>
      <c r="P340" s="148"/>
      <c r="Q340" s="148"/>
      <c r="R340" s="150" t="s">
        <v>1161</v>
      </c>
      <c r="S340" s="151"/>
      <c r="T340" s="152"/>
      <c r="U340" s="153"/>
      <c r="V340" s="174">
        <v>4</v>
      </c>
      <c r="W340" s="154"/>
      <c r="X340" s="154"/>
      <c r="Y340" s="147"/>
      <c r="Z340" s="155"/>
      <c r="AA340" s="156"/>
      <c r="AB340" s="157"/>
      <c r="AC340" s="148"/>
      <c r="AD340" s="148"/>
      <c r="AE340" s="148"/>
      <c r="AF340" s="148"/>
      <c r="AG340" s="148"/>
      <c r="AH340" s="148"/>
      <c r="AI340" s="148"/>
      <c r="AJ340" s="148"/>
      <c r="AK340" s="148"/>
      <c r="AL340" s="148"/>
      <c r="AM340" s="148"/>
      <c r="AN340" s="148"/>
      <c r="AO340" s="149"/>
      <c r="AP340" s="235"/>
    </row>
    <row r="341" spans="1:42" s="216" customFormat="1">
      <c r="A341" s="146">
        <f t="shared" si="11"/>
        <v>335</v>
      </c>
      <c r="B341" s="262" t="str">
        <f t="shared" si="10"/>
        <v>予想時間(テーマ単位)</v>
      </c>
      <c r="C341" s="45" t="s">
        <v>1428</v>
      </c>
      <c r="D341" s="148"/>
      <c r="E341" s="148"/>
      <c r="F341" s="148"/>
      <c r="G341" s="148"/>
      <c r="H341" s="148"/>
      <c r="I341" s="148"/>
      <c r="J341" s="149"/>
      <c r="K341" s="147" t="s">
        <v>1437</v>
      </c>
      <c r="L341" s="148"/>
      <c r="M341" s="148"/>
      <c r="N341" s="148"/>
      <c r="O341" s="148"/>
      <c r="P341" s="148"/>
      <c r="Q341" s="148"/>
      <c r="R341" s="150" t="s">
        <v>1423</v>
      </c>
      <c r="S341" s="151"/>
      <c r="T341" s="152"/>
      <c r="U341" s="153"/>
      <c r="V341" s="174">
        <v>2</v>
      </c>
      <c r="W341" s="154"/>
      <c r="X341" s="154"/>
      <c r="Y341" s="147"/>
      <c r="Z341" s="155"/>
      <c r="AA341" s="156"/>
      <c r="AB341" s="239" t="s">
        <v>2350</v>
      </c>
      <c r="AC341" s="148"/>
      <c r="AD341" s="148"/>
      <c r="AE341" s="148"/>
      <c r="AF341" s="148"/>
      <c r="AG341" s="148"/>
      <c r="AH341" s="148"/>
      <c r="AI341" s="148"/>
      <c r="AJ341" s="148"/>
      <c r="AK341" s="148"/>
      <c r="AL341" s="148"/>
      <c r="AM341" s="148"/>
      <c r="AN341" s="148"/>
      <c r="AO341" s="149"/>
      <c r="AP341" s="235"/>
    </row>
    <row r="342" spans="1:42" s="216" customFormat="1">
      <c r="A342" s="146">
        <f t="shared" si="11"/>
        <v>336</v>
      </c>
      <c r="B342" s="262" t="str">
        <f t="shared" si="10"/>
        <v>予想時間(責了紙単位)</v>
      </c>
      <c r="C342" s="45" t="s">
        <v>1429</v>
      </c>
      <c r="D342" s="148"/>
      <c r="E342" s="148"/>
      <c r="F342" s="148"/>
      <c r="G342" s="148"/>
      <c r="H342" s="148"/>
      <c r="I342" s="148"/>
      <c r="J342" s="149"/>
      <c r="K342" s="147" t="s">
        <v>1438</v>
      </c>
      <c r="L342" s="148"/>
      <c r="M342" s="148"/>
      <c r="N342" s="148"/>
      <c r="O342" s="148"/>
      <c r="P342" s="148"/>
      <c r="Q342" s="148"/>
      <c r="R342" s="150" t="s">
        <v>1423</v>
      </c>
      <c r="S342" s="151"/>
      <c r="T342" s="152"/>
      <c r="U342" s="153"/>
      <c r="V342" s="174">
        <v>2</v>
      </c>
      <c r="W342" s="154"/>
      <c r="X342" s="154"/>
      <c r="Y342" s="147"/>
      <c r="Z342" s="155"/>
      <c r="AA342" s="156"/>
      <c r="AB342" s="239" t="s">
        <v>2349</v>
      </c>
      <c r="AC342" s="148"/>
      <c r="AD342" s="148"/>
      <c r="AE342" s="148"/>
      <c r="AF342" s="148"/>
      <c r="AG342" s="148"/>
      <c r="AH342" s="148"/>
      <c r="AI342" s="148"/>
      <c r="AJ342" s="148"/>
      <c r="AK342" s="148"/>
      <c r="AL342" s="148"/>
      <c r="AM342" s="148"/>
      <c r="AN342" s="148"/>
      <c r="AO342" s="149"/>
      <c r="AP342" s="235"/>
    </row>
    <row r="343" spans="1:42" s="216" customFormat="1">
      <c r="A343" s="146">
        <f t="shared" si="11"/>
        <v>337</v>
      </c>
      <c r="B343" s="262" t="str">
        <f t="shared" si="10"/>
        <v>予測工数</v>
      </c>
      <c r="C343" s="215" t="s">
        <v>117</v>
      </c>
      <c r="D343" s="148"/>
      <c r="E343" s="148"/>
      <c r="F343" s="148"/>
      <c r="G343" s="148"/>
      <c r="H343" s="148"/>
      <c r="I343" s="148"/>
      <c r="J343" s="149"/>
      <c r="K343" s="147" t="s">
        <v>1439</v>
      </c>
      <c r="L343" s="148"/>
      <c r="M343" s="148"/>
      <c r="N343" s="148"/>
      <c r="O343" s="148"/>
      <c r="P343" s="148"/>
      <c r="Q343" s="148"/>
      <c r="R343" s="150" t="s">
        <v>397</v>
      </c>
      <c r="S343" s="151"/>
      <c r="T343" s="152"/>
      <c r="U343" s="153"/>
      <c r="V343" s="174">
        <v>3</v>
      </c>
      <c r="W343" s="154"/>
      <c r="X343" s="154"/>
      <c r="Y343" s="147"/>
      <c r="Z343" s="155"/>
      <c r="AA343" s="156"/>
      <c r="AB343" s="157"/>
      <c r="AC343" s="148"/>
      <c r="AD343" s="148"/>
      <c r="AE343" s="148"/>
      <c r="AF343" s="148"/>
      <c r="AG343" s="148"/>
      <c r="AH343" s="148"/>
      <c r="AI343" s="148"/>
      <c r="AJ343" s="148"/>
      <c r="AK343" s="148"/>
      <c r="AL343" s="148"/>
      <c r="AM343" s="148"/>
      <c r="AN343" s="148"/>
      <c r="AO343" s="149"/>
      <c r="AP343" s="235"/>
    </row>
    <row r="344" spans="1:42" s="216" customFormat="1">
      <c r="A344" s="146">
        <f t="shared" si="11"/>
        <v>338</v>
      </c>
      <c r="B344" s="262" t="str">
        <f t="shared" si="10"/>
        <v>予定折番号</v>
      </c>
      <c r="C344" s="215" t="s">
        <v>1903</v>
      </c>
      <c r="D344" s="148"/>
      <c r="E344" s="148"/>
      <c r="F344" s="148"/>
      <c r="G344" s="148"/>
      <c r="H344" s="148"/>
      <c r="I344" s="148"/>
      <c r="J344" s="149"/>
      <c r="K344" s="147" t="s">
        <v>1980</v>
      </c>
      <c r="L344" s="148"/>
      <c r="M344" s="148"/>
      <c r="N344" s="148"/>
      <c r="O344" s="148"/>
      <c r="P344" s="148"/>
      <c r="Q344" s="148"/>
      <c r="R344" s="150" t="s">
        <v>1981</v>
      </c>
      <c r="S344" s="151"/>
      <c r="T344" s="152"/>
      <c r="U344" s="153"/>
      <c r="V344" s="174">
        <v>2</v>
      </c>
      <c r="W344" s="154"/>
      <c r="X344" s="154"/>
      <c r="Y344" s="147"/>
      <c r="Z344" s="155"/>
      <c r="AA344" s="156"/>
      <c r="AB344" s="157"/>
      <c r="AC344" s="148"/>
      <c r="AD344" s="148"/>
      <c r="AE344" s="148"/>
      <c r="AF344" s="148"/>
      <c r="AG344" s="148"/>
      <c r="AH344" s="148"/>
      <c r="AI344" s="148"/>
      <c r="AJ344" s="148"/>
      <c r="AK344" s="148"/>
      <c r="AL344" s="148"/>
      <c r="AM344" s="148"/>
      <c r="AN344" s="148"/>
      <c r="AO344" s="149"/>
      <c r="AP344" s="235"/>
    </row>
    <row r="345" spans="1:42" s="216" customFormat="1">
      <c r="A345" s="146">
        <f t="shared" si="11"/>
        <v>339</v>
      </c>
      <c r="B345" s="262" t="str">
        <f t="shared" si="10"/>
        <v>用紙区分CD</v>
      </c>
      <c r="C345" s="215" t="s">
        <v>394</v>
      </c>
      <c r="D345" s="148"/>
      <c r="E345" s="148"/>
      <c r="F345" s="148"/>
      <c r="G345" s="148"/>
      <c r="H345" s="148"/>
      <c r="I345" s="148"/>
      <c r="J345" s="149"/>
      <c r="K345" s="147" t="s">
        <v>395</v>
      </c>
      <c r="L345" s="148"/>
      <c r="M345" s="148"/>
      <c r="N345" s="148"/>
      <c r="O345" s="148"/>
      <c r="P345" s="148"/>
      <c r="Q345" s="148"/>
      <c r="R345" s="150" t="s">
        <v>396</v>
      </c>
      <c r="S345" s="151"/>
      <c r="T345" s="152"/>
      <c r="U345" s="153"/>
      <c r="V345" s="174">
        <v>4</v>
      </c>
      <c r="W345" s="154"/>
      <c r="X345" s="154"/>
      <c r="Y345" s="147"/>
      <c r="Z345" s="155"/>
      <c r="AA345" s="156"/>
      <c r="AB345" s="157"/>
      <c r="AC345" s="148"/>
      <c r="AD345" s="148"/>
      <c r="AE345" s="148"/>
      <c r="AF345" s="148"/>
      <c r="AG345" s="148"/>
      <c r="AH345" s="148"/>
      <c r="AI345" s="148"/>
      <c r="AJ345" s="148"/>
      <c r="AK345" s="148"/>
      <c r="AL345" s="148"/>
      <c r="AM345" s="148"/>
      <c r="AN345" s="148"/>
      <c r="AO345" s="149"/>
      <c r="AP345" s="235"/>
    </row>
    <row r="346" spans="1:42" s="216" customFormat="1">
      <c r="A346" s="146">
        <f t="shared" si="11"/>
        <v>340</v>
      </c>
      <c r="B346" s="262" t="str">
        <f t="shared" si="10"/>
        <v>用紙名</v>
      </c>
      <c r="C346" s="48" t="s">
        <v>666</v>
      </c>
      <c r="D346" s="148"/>
      <c r="E346" s="148"/>
      <c r="F346" s="148"/>
      <c r="G346" s="148"/>
      <c r="H346" s="148"/>
      <c r="I346" s="148"/>
      <c r="J346" s="149"/>
      <c r="K346" s="147" t="s">
        <v>2650</v>
      </c>
      <c r="L346" s="148"/>
      <c r="M346" s="148"/>
      <c r="N346" s="148"/>
      <c r="O346" s="148"/>
      <c r="P346" s="148"/>
      <c r="Q346" s="148"/>
      <c r="R346" s="150" t="s">
        <v>29</v>
      </c>
      <c r="S346" s="151"/>
      <c r="T346" s="152"/>
      <c r="U346" s="153"/>
      <c r="V346" s="174">
        <v>100</v>
      </c>
      <c r="W346" s="154"/>
      <c r="X346" s="154"/>
      <c r="Y346" s="147"/>
      <c r="Z346" s="155"/>
      <c r="AA346" s="156"/>
      <c r="AB346" s="157"/>
      <c r="AC346" s="148"/>
      <c r="AD346" s="148"/>
      <c r="AE346" s="148"/>
      <c r="AF346" s="148"/>
      <c r="AG346" s="148"/>
      <c r="AH346" s="148"/>
      <c r="AI346" s="148"/>
      <c r="AJ346" s="148"/>
      <c r="AK346" s="148"/>
      <c r="AL346" s="148"/>
      <c r="AM346" s="148"/>
      <c r="AN346" s="148"/>
      <c r="AO346" s="149"/>
      <c r="AP346" s="235"/>
    </row>
    <row r="347" spans="1:42" s="216" customFormat="1">
      <c r="A347" s="146">
        <f t="shared" si="11"/>
        <v>341</v>
      </c>
      <c r="B347" s="262" t="str">
        <f t="shared" si="10"/>
        <v>利用権CD</v>
      </c>
      <c r="C347" s="224" t="s">
        <v>407</v>
      </c>
      <c r="D347" s="148"/>
      <c r="E347" s="148"/>
      <c r="F347" s="148"/>
      <c r="G347" s="148"/>
      <c r="H347" s="148"/>
      <c r="I347" s="148"/>
      <c r="J347" s="149"/>
      <c r="K347" s="147" t="s">
        <v>408</v>
      </c>
      <c r="L347" s="148"/>
      <c r="M347" s="148"/>
      <c r="N347" s="148"/>
      <c r="O347" s="148"/>
      <c r="P347" s="148"/>
      <c r="Q347" s="148"/>
      <c r="R347" s="150" t="s">
        <v>727</v>
      </c>
      <c r="S347" s="151"/>
      <c r="T347" s="152"/>
      <c r="U347" s="153"/>
      <c r="V347" s="174">
        <v>8</v>
      </c>
      <c r="W347" s="160"/>
      <c r="X347" s="154"/>
      <c r="Y347" s="159"/>
      <c r="Z347" s="155"/>
      <c r="AA347" s="156"/>
      <c r="AB347" s="157"/>
      <c r="AC347" s="148"/>
      <c r="AD347" s="148"/>
      <c r="AE347" s="148"/>
      <c r="AF347" s="148"/>
      <c r="AG347" s="148"/>
      <c r="AH347" s="148"/>
      <c r="AI347" s="148"/>
      <c r="AJ347" s="148"/>
      <c r="AK347" s="148"/>
      <c r="AL347" s="148"/>
      <c r="AM347" s="148"/>
      <c r="AN347" s="148"/>
      <c r="AO347" s="149"/>
      <c r="AP347" s="235"/>
    </row>
    <row r="348" spans="1:42" s="216" customFormat="1">
      <c r="A348" s="146">
        <f t="shared" si="11"/>
        <v>342</v>
      </c>
      <c r="B348" s="262" t="str">
        <f t="shared" si="10"/>
        <v>裏本数</v>
      </c>
      <c r="C348" s="215" t="s">
        <v>197</v>
      </c>
      <c r="D348" s="148"/>
      <c r="E348" s="148"/>
      <c r="F348" s="148"/>
      <c r="G348" s="148"/>
      <c r="H348" s="148"/>
      <c r="I348" s="148"/>
      <c r="J348" s="149"/>
      <c r="K348" s="147" t="s">
        <v>1171</v>
      </c>
      <c r="L348" s="148"/>
      <c r="M348" s="148"/>
      <c r="N348" s="148"/>
      <c r="O348" s="148"/>
      <c r="P348" s="148"/>
      <c r="Q348" s="148"/>
      <c r="R348" s="150" t="s">
        <v>1163</v>
      </c>
      <c r="S348" s="151"/>
      <c r="T348" s="152"/>
      <c r="U348" s="153"/>
      <c r="V348" s="174">
        <v>7</v>
      </c>
      <c r="W348" s="154"/>
      <c r="X348" s="154"/>
      <c r="Y348" s="147"/>
      <c r="Z348" s="155"/>
      <c r="AA348" s="156"/>
      <c r="AB348" s="157"/>
      <c r="AC348" s="148"/>
      <c r="AD348" s="148"/>
      <c r="AE348" s="148"/>
      <c r="AF348" s="148"/>
      <c r="AG348" s="148"/>
      <c r="AH348" s="148"/>
      <c r="AI348" s="148"/>
      <c r="AJ348" s="148"/>
      <c r="AK348" s="148"/>
      <c r="AL348" s="148"/>
      <c r="AM348" s="148"/>
      <c r="AN348" s="148"/>
      <c r="AO348" s="149"/>
      <c r="AP348" s="235"/>
    </row>
    <row r="349" spans="1:42" s="216" customFormat="1">
      <c r="A349" s="146">
        <f t="shared" si="11"/>
        <v>343</v>
      </c>
      <c r="B349" s="262" t="str">
        <f t="shared" si="10"/>
        <v>流用済み区分</v>
      </c>
      <c r="C349" s="215" t="s">
        <v>196</v>
      </c>
      <c r="D349" s="148"/>
      <c r="E349" s="148"/>
      <c r="F349" s="148"/>
      <c r="G349" s="148"/>
      <c r="H349" s="148"/>
      <c r="I349" s="148"/>
      <c r="J349" s="149"/>
      <c r="K349" s="147" t="s">
        <v>406</v>
      </c>
      <c r="L349" s="148"/>
      <c r="M349" s="148"/>
      <c r="N349" s="148"/>
      <c r="O349" s="148"/>
      <c r="P349" s="148"/>
      <c r="Q349" s="148"/>
      <c r="R349" s="150" t="s">
        <v>405</v>
      </c>
      <c r="S349" s="151"/>
      <c r="T349" s="152"/>
      <c r="U349" s="153"/>
      <c r="V349" s="174">
        <v>1</v>
      </c>
      <c r="W349" s="154"/>
      <c r="X349" s="154"/>
      <c r="Y349" s="147"/>
      <c r="Z349" s="155"/>
      <c r="AA349" s="156"/>
      <c r="AB349" s="249" t="s">
        <v>630</v>
      </c>
      <c r="AC349" s="249"/>
      <c r="AD349" s="249"/>
      <c r="AE349" s="249"/>
      <c r="AF349" s="249"/>
      <c r="AG349" s="249"/>
      <c r="AH349" s="249"/>
      <c r="AI349" s="249"/>
      <c r="AJ349" s="249"/>
      <c r="AK349" s="249"/>
      <c r="AL349" s="249"/>
      <c r="AM349" s="249"/>
      <c r="AN349" s="249"/>
      <c r="AO349" s="250"/>
      <c r="AP349" s="235"/>
    </row>
    <row r="350" spans="1:42" s="216" customFormat="1">
      <c r="A350" s="146">
        <f t="shared" si="11"/>
        <v>344</v>
      </c>
      <c r="B350" s="262" t="str">
        <f t="shared" si="10"/>
        <v>流用情報</v>
      </c>
      <c r="C350" s="215" t="s">
        <v>104</v>
      </c>
      <c r="D350" s="148"/>
      <c r="E350" s="148"/>
      <c r="F350" s="148"/>
      <c r="G350" s="148"/>
      <c r="H350" s="148"/>
      <c r="I350" s="148"/>
      <c r="J350" s="149"/>
      <c r="K350" s="147" t="s">
        <v>398</v>
      </c>
      <c r="L350" s="148"/>
      <c r="M350" s="148"/>
      <c r="N350" s="148"/>
      <c r="O350" s="148"/>
      <c r="P350" s="148"/>
      <c r="Q350" s="148"/>
      <c r="R350" s="150" t="s">
        <v>405</v>
      </c>
      <c r="S350" s="151"/>
      <c r="T350" s="152"/>
      <c r="U350" s="153"/>
      <c r="V350" s="174">
        <v>60</v>
      </c>
      <c r="W350" s="154"/>
      <c r="X350" s="154"/>
      <c r="Y350" s="147"/>
      <c r="Z350" s="155"/>
      <c r="AA350" s="156"/>
      <c r="AB350" s="157"/>
      <c r="AC350" s="148"/>
      <c r="AD350" s="148"/>
      <c r="AE350" s="148"/>
      <c r="AF350" s="148"/>
      <c r="AG350" s="148"/>
      <c r="AH350" s="148"/>
      <c r="AI350" s="148"/>
      <c r="AJ350" s="148"/>
      <c r="AK350" s="148"/>
      <c r="AL350" s="148"/>
      <c r="AM350" s="148"/>
      <c r="AN350" s="148"/>
      <c r="AO350" s="149"/>
      <c r="AP350" s="235"/>
    </row>
    <row r="351" spans="1:42" s="216" customFormat="1">
      <c r="A351" s="146">
        <f t="shared" si="11"/>
        <v>345</v>
      </c>
      <c r="B351" s="262" t="str">
        <f>CONCATENATE(C351,D351,E351,F351,G351,H351,I351,J351)</f>
        <v>連番</v>
      </c>
      <c r="C351" s="224" t="s">
        <v>199</v>
      </c>
      <c r="D351" s="161"/>
      <c r="E351" s="161"/>
      <c r="F351" s="161"/>
      <c r="G351" s="161"/>
      <c r="H351" s="161"/>
      <c r="I351" s="161"/>
      <c r="J351" s="162"/>
      <c r="K351" s="159" t="s">
        <v>409</v>
      </c>
      <c r="L351" s="161"/>
      <c r="M351" s="161"/>
      <c r="N351" s="161"/>
      <c r="O351" s="161"/>
      <c r="P351" s="161"/>
      <c r="Q351" s="161"/>
      <c r="R351" s="150" t="s">
        <v>410</v>
      </c>
      <c r="S351" s="151"/>
      <c r="T351" s="152"/>
      <c r="U351" s="153"/>
      <c r="V351" s="174">
        <v>2</v>
      </c>
      <c r="W351" s="163"/>
      <c r="X351" s="163"/>
      <c r="Y351" s="159"/>
      <c r="Z351" s="164"/>
      <c r="AA351" s="165"/>
      <c r="AB351" s="241" t="s">
        <v>1795</v>
      </c>
      <c r="AC351" s="161"/>
      <c r="AD351" s="161"/>
      <c r="AE351" s="161"/>
      <c r="AF351" s="161"/>
      <c r="AG351" s="161"/>
      <c r="AH351" s="161"/>
      <c r="AI351" s="161"/>
      <c r="AJ351" s="161"/>
      <c r="AK351" s="161"/>
      <c r="AL351" s="161"/>
      <c r="AM351" s="167"/>
      <c r="AN351" s="167"/>
      <c r="AO351" s="168"/>
      <c r="AP351" s="235"/>
    </row>
    <row r="352" spans="1:42" s="216" customFormat="1">
      <c r="A352" s="146">
        <f t="shared" si="11"/>
        <v>346</v>
      </c>
      <c r="B352" s="298" t="str">
        <f>CONCATENATE(C352,D352,E352,F352,G352,H352,I352,J352)</f>
        <v>題名CD</v>
      </c>
      <c r="C352" s="277" t="s">
        <v>208</v>
      </c>
      <c r="D352" s="299"/>
      <c r="E352" s="299"/>
      <c r="F352" s="299"/>
      <c r="G352" s="299"/>
      <c r="H352" s="299"/>
      <c r="I352" s="299"/>
      <c r="J352" s="300"/>
      <c r="K352" s="301" t="s">
        <v>1597</v>
      </c>
      <c r="L352" s="299"/>
      <c r="M352" s="299"/>
      <c r="N352" s="299"/>
      <c r="O352" s="299"/>
      <c r="P352" s="299"/>
      <c r="Q352" s="299"/>
      <c r="R352" s="302" t="s">
        <v>1248</v>
      </c>
      <c r="S352" s="303"/>
      <c r="T352" s="304"/>
      <c r="U352" s="305"/>
      <c r="V352" s="339">
        <v>4</v>
      </c>
      <c r="W352" s="306"/>
      <c r="X352" s="306"/>
      <c r="Y352" s="301"/>
      <c r="Z352" s="307"/>
      <c r="AA352" s="308"/>
      <c r="AB352" s="309"/>
      <c r="AC352" s="299"/>
      <c r="AD352" s="299"/>
      <c r="AE352" s="299"/>
      <c r="AF352" s="299"/>
      <c r="AG352" s="299"/>
      <c r="AH352" s="299"/>
      <c r="AI352" s="299"/>
      <c r="AJ352" s="299"/>
      <c r="AK352" s="299"/>
      <c r="AL352" s="299"/>
      <c r="AM352" s="310"/>
      <c r="AN352" s="310"/>
      <c r="AO352" s="311"/>
      <c r="AP352" s="235"/>
    </row>
    <row r="353" spans="1:42" s="216" customFormat="1">
      <c r="A353" s="146">
        <f t="shared" si="11"/>
        <v>347</v>
      </c>
      <c r="B353" s="298" t="str">
        <f>CONCATENATE(C353,D353,E353,F353,G353,H353,I353,J353)</f>
        <v>サブシステム名</v>
      </c>
      <c r="C353" s="277" t="s">
        <v>1196</v>
      </c>
      <c r="D353" s="299"/>
      <c r="E353" s="299"/>
      <c r="F353" s="299"/>
      <c r="G353" s="299"/>
      <c r="H353" s="299"/>
      <c r="I353" s="299"/>
      <c r="J353" s="300"/>
      <c r="K353" s="301" t="s">
        <v>1190</v>
      </c>
      <c r="L353" s="299"/>
      <c r="M353" s="299"/>
      <c r="N353" s="299"/>
      <c r="O353" s="299"/>
      <c r="P353" s="299"/>
      <c r="Q353" s="299"/>
      <c r="R353" s="302" t="s">
        <v>1248</v>
      </c>
      <c r="S353" s="303"/>
      <c r="T353" s="304"/>
      <c r="U353" s="305"/>
      <c r="V353" s="339">
        <v>20</v>
      </c>
      <c r="W353" s="306"/>
      <c r="X353" s="306"/>
      <c r="Y353" s="301"/>
      <c r="Z353" s="307"/>
      <c r="AA353" s="308"/>
      <c r="AB353" s="309"/>
      <c r="AC353" s="299"/>
      <c r="AD353" s="299"/>
      <c r="AE353" s="299"/>
      <c r="AF353" s="299"/>
      <c r="AG353" s="299"/>
      <c r="AH353" s="299"/>
      <c r="AI353" s="299"/>
      <c r="AJ353" s="299"/>
      <c r="AK353" s="299"/>
      <c r="AL353" s="299"/>
      <c r="AM353" s="310"/>
      <c r="AN353" s="310"/>
      <c r="AO353" s="311"/>
      <c r="AP353" s="235"/>
    </row>
    <row r="354" spans="1:42" s="216" customFormat="1">
      <c r="A354" s="146">
        <f t="shared" si="11"/>
        <v>348</v>
      </c>
      <c r="B354" s="312" t="str">
        <f>CONCATENATE(C354,D354,E354,F354,G354,H354,I354,J354)</f>
        <v>見積番号</v>
      </c>
      <c r="C354" s="313" t="s">
        <v>245</v>
      </c>
      <c r="D354" s="314"/>
      <c r="E354" s="314"/>
      <c r="F354" s="314"/>
      <c r="G354" s="314"/>
      <c r="H354" s="314"/>
      <c r="I354" s="314"/>
      <c r="J354" s="315"/>
      <c r="K354" s="316" t="s">
        <v>983</v>
      </c>
      <c r="L354" s="314"/>
      <c r="M354" s="314"/>
      <c r="N354" s="314"/>
      <c r="O354" s="314"/>
      <c r="P354" s="314"/>
      <c r="Q354" s="314"/>
      <c r="R354" s="317" t="s">
        <v>794</v>
      </c>
      <c r="S354" s="318"/>
      <c r="T354" s="319"/>
      <c r="U354" s="320"/>
      <c r="V354" s="329">
        <v>10</v>
      </c>
      <c r="W354" s="321"/>
      <c r="X354" s="321"/>
      <c r="Y354" s="316"/>
      <c r="Z354" s="322"/>
      <c r="AA354" s="323"/>
      <c r="AB354" s="324"/>
      <c r="AC354" s="314"/>
      <c r="AD354" s="314"/>
      <c r="AE354" s="314"/>
      <c r="AF354" s="314"/>
      <c r="AG354" s="314"/>
      <c r="AH354" s="314"/>
      <c r="AI354" s="314"/>
      <c r="AJ354" s="314"/>
      <c r="AK354" s="314"/>
      <c r="AL354" s="314"/>
      <c r="AM354" s="325"/>
      <c r="AN354" s="325"/>
      <c r="AO354" s="326"/>
      <c r="AP354" s="235"/>
    </row>
    <row r="355" spans="1:42" s="216" customFormat="1">
      <c r="A355" s="146">
        <f t="shared" si="11"/>
        <v>349</v>
      </c>
      <c r="B355" s="312" t="str">
        <f>CONCATENATE(C355,D355,E355,F355,G355,H355,I355,J355)</f>
        <v>見積区分</v>
      </c>
      <c r="C355" s="313" t="s">
        <v>928</v>
      </c>
      <c r="D355" s="314"/>
      <c r="E355" s="314"/>
      <c r="F355" s="314"/>
      <c r="G355" s="314"/>
      <c r="H355" s="314"/>
      <c r="I355" s="314"/>
      <c r="J355" s="315"/>
      <c r="K355" s="316" t="s">
        <v>927</v>
      </c>
      <c r="L355" s="314"/>
      <c r="M355" s="314"/>
      <c r="N355" s="314"/>
      <c r="O355" s="314"/>
      <c r="P355" s="314"/>
      <c r="Q355" s="314"/>
      <c r="R355" s="317" t="s">
        <v>794</v>
      </c>
      <c r="S355" s="318"/>
      <c r="T355" s="319"/>
      <c r="U355" s="320"/>
      <c r="V355" s="329">
        <v>1</v>
      </c>
      <c r="W355" s="321"/>
      <c r="X355" s="321"/>
      <c r="Y355" s="316"/>
      <c r="Z355" s="322"/>
      <c r="AA355" s="323"/>
      <c r="AB355" s="324"/>
      <c r="AC355" s="314"/>
      <c r="AD355" s="314"/>
      <c r="AE355" s="314"/>
      <c r="AF355" s="314"/>
      <c r="AG355" s="314"/>
      <c r="AH355" s="314"/>
      <c r="AI355" s="314"/>
      <c r="AJ355" s="314"/>
      <c r="AK355" s="314"/>
      <c r="AL355" s="314"/>
      <c r="AM355" s="325"/>
      <c r="AN355" s="325"/>
      <c r="AO355" s="326"/>
      <c r="AP355" s="235"/>
    </row>
    <row r="356" spans="1:42" s="216" customFormat="1">
      <c r="A356" s="146">
        <f t="shared" si="11"/>
        <v>350</v>
      </c>
      <c r="B356" s="312" t="str">
        <f t="shared" ref="B356:B367" si="12">CONCATENATE(C356,D356,E356,F356,G356,H356,I356,J356)</f>
        <v>得意先名</v>
      </c>
      <c r="C356" s="313" t="s">
        <v>1650</v>
      </c>
      <c r="D356" s="314"/>
      <c r="E356" s="314"/>
      <c r="F356" s="314"/>
      <c r="G356" s="314"/>
      <c r="H356" s="314"/>
      <c r="I356" s="314"/>
      <c r="J356" s="315"/>
      <c r="K356" s="316" t="s">
        <v>970</v>
      </c>
      <c r="L356" s="314"/>
      <c r="M356" s="314"/>
      <c r="N356" s="314"/>
      <c r="O356" s="314"/>
      <c r="P356" s="314"/>
      <c r="Q356" s="314"/>
      <c r="R356" s="317" t="s">
        <v>794</v>
      </c>
      <c r="S356" s="318"/>
      <c r="T356" s="319"/>
      <c r="U356" s="320"/>
      <c r="V356" s="329">
        <v>64</v>
      </c>
      <c r="W356" s="321"/>
      <c r="X356" s="321"/>
      <c r="Y356" s="316"/>
      <c r="Z356" s="322"/>
      <c r="AA356" s="323"/>
      <c r="AB356" s="324"/>
      <c r="AC356" s="314"/>
      <c r="AD356" s="314"/>
      <c r="AE356" s="314"/>
      <c r="AF356" s="314"/>
      <c r="AG356" s="314"/>
      <c r="AH356" s="314"/>
      <c r="AI356" s="314"/>
      <c r="AJ356" s="314"/>
      <c r="AK356" s="314"/>
      <c r="AL356" s="314"/>
      <c r="AM356" s="325"/>
      <c r="AN356" s="325"/>
      <c r="AO356" s="326"/>
      <c r="AP356" s="235"/>
    </row>
    <row r="357" spans="1:42" s="216" customFormat="1">
      <c r="A357" s="146">
        <f t="shared" si="11"/>
        <v>351</v>
      </c>
      <c r="B357" s="312" t="str">
        <f t="shared" si="12"/>
        <v>担当者CD</v>
      </c>
      <c r="C357" s="313" t="s">
        <v>216</v>
      </c>
      <c r="D357" s="314"/>
      <c r="E357" s="314"/>
      <c r="F357" s="314"/>
      <c r="G357" s="314"/>
      <c r="H357" s="314"/>
      <c r="I357" s="314"/>
      <c r="J357" s="315"/>
      <c r="K357" s="316" t="s">
        <v>1361</v>
      </c>
      <c r="L357" s="314"/>
      <c r="M357" s="314"/>
      <c r="N357" s="314"/>
      <c r="O357" s="314"/>
      <c r="P357" s="314"/>
      <c r="Q357" s="314"/>
      <c r="R357" s="317" t="s">
        <v>794</v>
      </c>
      <c r="S357" s="318"/>
      <c r="T357" s="319"/>
      <c r="U357" s="320"/>
      <c r="V357" s="329">
        <v>5</v>
      </c>
      <c r="W357" s="321"/>
      <c r="X357" s="321"/>
      <c r="Y357" s="316"/>
      <c r="Z357" s="322"/>
      <c r="AA357" s="323"/>
      <c r="AB357" s="324"/>
      <c r="AC357" s="314"/>
      <c r="AD357" s="314"/>
      <c r="AE357" s="314"/>
      <c r="AF357" s="314"/>
      <c r="AG357" s="314"/>
      <c r="AH357" s="314"/>
      <c r="AI357" s="314"/>
      <c r="AJ357" s="314"/>
      <c r="AK357" s="314"/>
      <c r="AL357" s="314"/>
      <c r="AM357" s="325"/>
      <c r="AN357" s="325"/>
      <c r="AO357" s="326"/>
      <c r="AP357" s="235"/>
    </row>
    <row r="358" spans="1:42" s="216" customFormat="1">
      <c r="A358" s="146">
        <f t="shared" si="11"/>
        <v>352</v>
      </c>
      <c r="B358" s="312" t="str">
        <f t="shared" si="12"/>
        <v>見積書発行日</v>
      </c>
      <c r="C358" s="313" t="s">
        <v>417</v>
      </c>
      <c r="D358" s="314"/>
      <c r="E358" s="314"/>
      <c r="F358" s="314"/>
      <c r="G358" s="314"/>
      <c r="H358" s="314"/>
      <c r="I358" s="314"/>
      <c r="J358" s="315"/>
      <c r="K358" s="316" t="s">
        <v>981</v>
      </c>
      <c r="L358" s="314"/>
      <c r="M358" s="314"/>
      <c r="N358" s="314"/>
      <c r="O358" s="314"/>
      <c r="P358" s="314"/>
      <c r="Q358" s="314"/>
      <c r="R358" s="317" t="s">
        <v>972</v>
      </c>
      <c r="S358" s="318"/>
      <c r="T358" s="319"/>
      <c r="U358" s="320"/>
      <c r="V358" s="329"/>
      <c r="W358" s="321"/>
      <c r="X358" s="321"/>
      <c r="Y358" s="316"/>
      <c r="Z358" s="322"/>
      <c r="AA358" s="323"/>
      <c r="AB358" s="324"/>
      <c r="AC358" s="314"/>
      <c r="AD358" s="314"/>
      <c r="AE358" s="314"/>
      <c r="AF358" s="314"/>
      <c r="AG358" s="314"/>
      <c r="AH358" s="314"/>
      <c r="AI358" s="314"/>
      <c r="AJ358" s="314"/>
      <c r="AK358" s="314"/>
      <c r="AL358" s="314"/>
      <c r="AM358" s="325"/>
      <c r="AN358" s="325"/>
      <c r="AO358" s="326"/>
      <c r="AP358" s="235"/>
    </row>
    <row r="359" spans="1:42" s="216" customFormat="1">
      <c r="A359" s="146">
        <f t="shared" si="11"/>
        <v>353</v>
      </c>
      <c r="B359" s="312" t="str">
        <f t="shared" si="12"/>
        <v>有効期限</v>
      </c>
      <c r="C359" s="313" t="s">
        <v>1652</v>
      </c>
      <c r="D359" s="314"/>
      <c r="E359" s="314"/>
      <c r="F359" s="314"/>
      <c r="G359" s="314"/>
      <c r="H359" s="314"/>
      <c r="I359" s="314"/>
      <c r="J359" s="315"/>
      <c r="K359" s="316" t="s">
        <v>973</v>
      </c>
      <c r="L359" s="314"/>
      <c r="M359" s="314"/>
      <c r="N359" s="314"/>
      <c r="O359" s="314"/>
      <c r="P359" s="314"/>
      <c r="Q359" s="314"/>
      <c r="R359" s="317" t="s">
        <v>972</v>
      </c>
      <c r="S359" s="318"/>
      <c r="T359" s="319"/>
      <c r="U359" s="320"/>
      <c r="V359" s="329"/>
      <c r="W359" s="321"/>
      <c r="X359" s="321"/>
      <c r="Y359" s="316"/>
      <c r="Z359" s="322"/>
      <c r="AA359" s="323"/>
      <c r="AB359" s="324"/>
      <c r="AC359" s="314"/>
      <c r="AD359" s="314"/>
      <c r="AE359" s="314"/>
      <c r="AF359" s="314"/>
      <c r="AG359" s="314"/>
      <c r="AH359" s="314"/>
      <c r="AI359" s="314"/>
      <c r="AJ359" s="314"/>
      <c r="AK359" s="314"/>
      <c r="AL359" s="314"/>
      <c r="AM359" s="325"/>
      <c r="AN359" s="325"/>
      <c r="AO359" s="326"/>
      <c r="AP359" s="235"/>
    </row>
    <row r="360" spans="1:42" s="216" customFormat="1">
      <c r="A360" s="146">
        <f t="shared" si="11"/>
        <v>354</v>
      </c>
      <c r="B360" s="312" t="str">
        <f t="shared" si="12"/>
        <v>規格名1</v>
      </c>
      <c r="C360" s="313" t="s">
        <v>780</v>
      </c>
      <c r="D360" s="327"/>
      <c r="E360" s="327" t="s">
        <v>1653</v>
      </c>
      <c r="F360" s="314"/>
      <c r="G360" s="314"/>
      <c r="H360" s="314"/>
      <c r="I360" s="314"/>
      <c r="J360" s="315"/>
      <c r="K360" s="316" t="s">
        <v>974</v>
      </c>
      <c r="L360" s="314"/>
      <c r="M360" s="314"/>
      <c r="N360" s="314"/>
      <c r="O360" s="314"/>
      <c r="P360" s="314"/>
      <c r="Q360" s="314"/>
      <c r="R360" s="317" t="s">
        <v>2628</v>
      </c>
      <c r="S360" s="318"/>
      <c r="T360" s="319"/>
      <c r="U360" s="320"/>
      <c r="V360" s="329">
        <v>64</v>
      </c>
      <c r="W360" s="321"/>
      <c r="X360" s="321"/>
      <c r="Y360" s="316"/>
      <c r="Z360" s="322"/>
      <c r="AA360" s="323"/>
      <c r="AB360" s="324"/>
      <c r="AC360" s="314"/>
      <c r="AD360" s="314"/>
      <c r="AE360" s="314"/>
      <c r="AF360" s="314"/>
      <c r="AG360" s="314"/>
      <c r="AH360" s="314"/>
      <c r="AI360" s="314"/>
      <c r="AJ360" s="314"/>
      <c r="AK360" s="314"/>
      <c r="AL360" s="314"/>
      <c r="AM360" s="325"/>
      <c r="AN360" s="325"/>
      <c r="AO360" s="326"/>
      <c r="AP360" s="235"/>
    </row>
    <row r="361" spans="1:42" s="216" customFormat="1">
      <c r="A361" s="146">
        <f t="shared" si="11"/>
        <v>355</v>
      </c>
      <c r="B361" s="312" t="str">
        <f t="shared" si="12"/>
        <v>規格名2</v>
      </c>
      <c r="C361" s="313" t="s">
        <v>780</v>
      </c>
      <c r="D361" s="327"/>
      <c r="E361" s="327" t="s">
        <v>223</v>
      </c>
      <c r="F361" s="314"/>
      <c r="G361" s="314"/>
      <c r="H361" s="314"/>
      <c r="I361" s="314"/>
      <c r="J361" s="315"/>
      <c r="K361" s="316" t="s">
        <v>975</v>
      </c>
      <c r="L361" s="314"/>
      <c r="M361" s="314"/>
      <c r="N361" s="314"/>
      <c r="O361" s="314"/>
      <c r="P361" s="314"/>
      <c r="Q361" s="314"/>
      <c r="R361" s="317" t="s">
        <v>2628</v>
      </c>
      <c r="S361" s="318"/>
      <c r="T361" s="319"/>
      <c r="U361" s="320"/>
      <c r="V361" s="329">
        <v>128</v>
      </c>
      <c r="W361" s="321"/>
      <c r="X361" s="321"/>
      <c r="Y361" s="316"/>
      <c r="Z361" s="322"/>
      <c r="AA361" s="323"/>
      <c r="AB361" s="324"/>
      <c r="AC361" s="314"/>
      <c r="AD361" s="314"/>
      <c r="AE361" s="314"/>
      <c r="AF361" s="314"/>
      <c r="AG361" s="314"/>
      <c r="AH361" s="314"/>
      <c r="AI361" s="314"/>
      <c r="AJ361" s="314"/>
      <c r="AK361" s="314"/>
      <c r="AL361" s="314"/>
      <c r="AM361" s="325"/>
      <c r="AN361" s="325"/>
      <c r="AO361" s="326"/>
      <c r="AP361" s="235"/>
    </row>
    <row r="362" spans="1:42" s="216" customFormat="1">
      <c r="A362" s="146">
        <f t="shared" si="11"/>
        <v>356</v>
      </c>
      <c r="B362" s="312" t="str">
        <f t="shared" si="12"/>
        <v>課税区分</v>
      </c>
      <c r="C362" s="313" t="s">
        <v>929</v>
      </c>
      <c r="D362" s="314"/>
      <c r="E362" s="314"/>
      <c r="F362" s="314"/>
      <c r="G362" s="314"/>
      <c r="H362" s="314"/>
      <c r="I362" s="314"/>
      <c r="J362" s="315"/>
      <c r="K362" s="316" t="s">
        <v>934</v>
      </c>
      <c r="L362" s="314"/>
      <c r="M362" s="314"/>
      <c r="N362" s="314"/>
      <c r="O362" s="314"/>
      <c r="P362" s="314"/>
      <c r="Q362" s="314"/>
      <c r="R362" s="317" t="s">
        <v>2628</v>
      </c>
      <c r="S362" s="318"/>
      <c r="T362" s="319"/>
      <c r="U362" s="320"/>
      <c r="V362" s="329">
        <v>1</v>
      </c>
      <c r="W362" s="321"/>
      <c r="X362" s="321"/>
      <c r="Y362" s="316"/>
      <c r="Z362" s="322"/>
      <c r="AA362" s="323"/>
      <c r="AB362" s="324"/>
      <c r="AC362" s="314"/>
      <c r="AD362" s="314"/>
      <c r="AE362" s="314"/>
      <c r="AF362" s="314"/>
      <c r="AG362" s="314"/>
      <c r="AH362" s="314"/>
      <c r="AI362" s="314"/>
      <c r="AJ362" s="314"/>
      <c r="AK362" s="314"/>
      <c r="AL362" s="314"/>
      <c r="AM362" s="325"/>
      <c r="AN362" s="325"/>
      <c r="AO362" s="326"/>
      <c r="AP362" s="235"/>
    </row>
    <row r="363" spans="1:42" s="216" customFormat="1">
      <c r="A363" s="146">
        <f t="shared" si="11"/>
        <v>357</v>
      </c>
      <c r="B363" s="312" t="str">
        <f t="shared" si="12"/>
        <v>税区分</v>
      </c>
      <c r="C363" s="313" t="s">
        <v>930</v>
      </c>
      <c r="D363" s="314"/>
      <c r="E363" s="314"/>
      <c r="F363" s="314"/>
      <c r="G363" s="314"/>
      <c r="H363" s="314"/>
      <c r="I363" s="314"/>
      <c r="J363" s="315"/>
      <c r="K363" s="316" t="s">
        <v>933</v>
      </c>
      <c r="L363" s="314"/>
      <c r="M363" s="314"/>
      <c r="N363" s="314"/>
      <c r="O363" s="314"/>
      <c r="P363" s="314"/>
      <c r="Q363" s="314"/>
      <c r="R363" s="317" t="s">
        <v>2628</v>
      </c>
      <c r="S363" s="318"/>
      <c r="T363" s="319"/>
      <c r="U363" s="320"/>
      <c r="V363" s="329">
        <v>1</v>
      </c>
      <c r="W363" s="321"/>
      <c r="X363" s="321"/>
      <c r="Y363" s="316"/>
      <c r="Z363" s="322"/>
      <c r="AA363" s="323"/>
      <c r="AB363" s="324"/>
      <c r="AC363" s="314"/>
      <c r="AD363" s="314"/>
      <c r="AE363" s="314"/>
      <c r="AF363" s="314"/>
      <c r="AG363" s="314"/>
      <c r="AH363" s="314"/>
      <c r="AI363" s="314"/>
      <c r="AJ363" s="314"/>
      <c r="AK363" s="314"/>
      <c r="AL363" s="314"/>
      <c r="AM363" s="325"/>
      <c r="AN363" s="325"/>
      <c r="AO363" s="326"/>
      <c r="AP363" s="235"/>
    </row>
    <row r="364" spans="1:42" s="216" customFormat="1">
      <c r="A364" s="146">
        <f t="shared" si="11"/>
        <v>358</v>
      </c>
      <c r="B364" s="312" t="str">
        <f>CONCATENATE(C364,D364,E364,F364,G364,H364,I364,J364)</f>
        <v>四捨五入区分</v>
      </c>
      <c r="C364" s="313" t="s">
        <v>931</v>
      </c>
      <c r="D364" s="314"/>
      <c r="E364" s="314"/>
      <c r="F364" s="314"/>
      <c r="G364" s="314"/>
      <c r="H364" s="314"/>
      <c r="I364" s="314"/>
      <c r="J364" s="315"/>
      <c r="K364" s="316" t="s">
        <v>932</v>
      </c>
      <c r="L364" s="314"/>
      <c r="M364" s="314"/>
      <c r="N364" s="314"/>
      <c r="O364" s="314"/>
      <c r="P364" s="314"/>
      <c r="Q364" s="314"/>
      <c r="R364" s="317" t="s">
        <v>2628</v>
      </c>
      <c r="S364" s="318"/>
      <c r="T364" s="319"/>
      <c r="U364" s="320"/>
      <c r="V364" s="329">
        <v>1</v>
      </c>
      <c r="W364" s="321"/>
      <c r="X364" s="321"/>
      <c r="Y364" s="316"/>
      <c r="Z364" s="322"/>
      <c r="AA364" s="323"/>
      <c r="AB364" s="324"/>
      <c r="AC364" s="314"/>
      <c r="AD364" s="314"/>
      <c r="AE364" s="314"/>
      <c r="AF364" s="314"/>
      <c r="AG364" s="314"/>
      <c r="AH364" s="314"/>
      <c r="AI364" s="314"/>
      <c r="AJ364" s="314"/>
      <c r="AK364" s="314"/>
      <c r="AL364" s="314"/>
      <c r="AM364" s="325"/>
      <c r="AN364" s="325"/>
      <c r="AO364" s="326"/>
      <c r="AP364" s="235"/>
    </row>
    <row r="365" spans="1:42" s="216" customFormat="1">
      <c r="A365" s="146">
        <f t="shared" si="11"/>
        <v>359</v>
      </c>
      <c r="B365" s="312" t="str">
        <f t="shared" si="12"/>
        <v>消費税率</v>
      </c>
      <c r="C365" s="313" t="s">
        <v>1654</v>
      </c>
      <c r="D365" s="314"/>
      <c r="E365" s="314"/>
      <c r="F365" s="314"/>
      <c r="G365" s="314"/>
      <c r="H365" s="314"/>
      <c r="I365" s="314"/>
      <c r="J365" s="315"/>
      <c r="K365" s="316" t="s">
        <v>976</v>
      </c>
      <c r="L365" s="314"/>
      <c r="M365" s="314"/>
      <c r="N365" s="314"/>
      <c r="O365" s="314"/>
      <c r="P365" s="314"/>
      <c r="Q365" s="314"/>
      <c r="R365" s="317" t="s">
        <v>988</v>
      </c>
      <c r="S365" s="318"/>
      <c r="T365" s="319"/>
      <c r="U365" s="320"/>
      <c r="V365" s="329" t="s">
        <v>1538</v>
      </c>
      <c r="W365" s="321"/>
      <c r="X365" s="321"/>
      <c r="Y365" s="316"/>
      <c r="Z365" s="322"/>
      <c r="AA365" s="323"/>
      <c r="AB365" s="324"/>
      <c r="AC365" s="314"/>
      <c r="AD365" s="314"/>
      <c r="AE365" s="314"/>
      <c r="AF365" s="314"/>
      <c r="AG365" s="314"/>
      <c r="AH365" s="314"/>
      <c r="AI365" s="314"/>
      <c r="AJ365" s="314"/>
      <c r="AK365" s="314"/>
      <c r="AL365" s="314"/>
      <c r="AM365" s="325"/>
      <c r="AN365" s="325"/>
      <c r="AO365" s="326"/>
      <c r="AP365" s="235"/>
    </row>
    <row r="366" spans="1:42" s="216" customFormat="1">
      <c r="A366" s="146">
        <f t="shared" si="11"/>
        <v>360</v>
      </c>
      <c r="B366" s="312" t="str">
        <f t="shared" si="12"/>
        <v>見積書パターン</v>
      </c>
      <c r="C366" s="313" t="s">
        <v>2074</v>
      </c>
      <c r="D366" s="314"/>
      <c r="E366" s="314"/>
      <c r="F366" s="314"/>
      <c r="G366" s="314"/>
      <c r="H366" s="314"/>
      <c r="I366" s="314"/>
      <c r="J366" s="315"/>
      <c r="K366" s="316" t="s">
        <v>926</v>
      </c>
      <c r="L366" s="314"/>
      <c r="M366" s="314"/>
      <c r="N366" s="314"/>
      <c r="O366" s="314"/>
      <c r="P366" s="314"/>
      <c r="Q366" s="314"/>
      <c r="R366" s="317" t="s">
        <v>2628</v>
      </c>
      <c r="S366" s="318"/>
      <c r="T366" s="319"/>
      <c r="U366" s="320"/>
      <c r="V366" s="329">
        <v>1</v>
      </c>
      <c r="W366" s="321"/>
      <c r="X366" s="321"/>
      <c r="Y366" s="316"/>
      <c r="Z366" s="322"/>
      <c r="AA366" s="323"/>
      <c r="AB366" s="324"/>
      <c r="AC366" s="314"/>
      <c r="AD366" s="314"/>
      <c r="AE366" s="314"/>
      <c r="AF366" s="314"/>
      <c r="AG366" s="314"/>
      <c r="AH366" s="314"/>
      <c r="AI366" s="314"/>
      <c r="AJ366" s="314"/>
      <c r="AK366" s="314"/>
      <c r="AL366" s="314"/>
      <c r="AM366" s="325"/>
      <c r="AN366" s="325"/>
      <c r="AO366" s="326"/>
      <c r="AP366" s="235"/>
    </row>
    <row r="367" spans="1:42" s="216" customFormat="1">
      <c r="A367" s="146">
        <f t="shared" si="11"/>
        <v>361</v>
      </c>
      <c r="B367" s="312" t="str">
        <f t="shared" si="12"/>
        <v>売上日</v>
      </c>
      <c r="C367" s="313" t="s">
        <v>418</v>
      </c>
      <c r="D367" s="314"/>
      <c r="E367" s="314"/>
      <c r="F367" s="314"/>
      <c r="G367" s="314"/>
      <c r="H367" s="314"/>
      <c r="I367" s="314"/>
      <c r="J367" s="315"/>
      <c r="K367" s="316" t="s">
        <v>977</v>
      </c>
      <c r="L367" s="314"/>
      <c r="M367" s="314"/>
      <c r="N367" s="314"/>
      <c r="O367" s="314"/>
      <c r="P367" s="314"/>
      <c r="Q367" s="314"/>
      <c r="R367" s="317" t="s">
        <v>972</v>
      </c>
      <c r="S367" s="318"/>
      <c r="T367" s="319"/>
      <c r="U367" s="320"/>
      <c r="V367" s="329"/>
      <c r="W367" s="321"/>
      <c r="X367" s="321"/>
      <c r="Y367" s="316"/>
      <c r="Z367" s="322"/>
      <c r="AA367" s="323"/>
      <c r="AB367" s="324"/>
      <c r="AC367" s="314"/>
      <c r="AD367" s="314"/>
      <c r="AE367" s="314"/>
      <c r="AF367" s="314"/>
      <c r="AG367" s="314"/>
      <c r="AH367" s="314"/>
      <c r="AI367" s="314"/>
      <c r="AJ367" s="314"/>
      <c r="AK367" s="314"/>
      <c r="AL367" s="314"/>
      <c r="AM367" s="325"/>
      <c r="AN367" s="325"/>
      <c r="AO367" s="326"/>
      <c r="AP367" s="235"/>
    </row>
    <row r="368" spans="1:42">
      <c r="A368" s="146">
        <f t="shared" si="11"/>
        <v>362</v>
      </c>
      <c r="B368" s="312" t="str">
        <f t="shared" ref="B368:B403" si="13">CONCATENATE(C368,D368,E368,F368,G368,H368,I368,J368)</f>
        <v>売上番号</v>
      </c>
      <c r="C368" s="313" t="s">
        <v>98</v>
      </c>
      <c r="D368" s="314"/>
      <c r="E368" s="314"/>
      <c r="F368" s="314"/>
      <c r="G368" s="314"/>
      <c r="H368" s="314"/>
      <c r="I368" s="314"/>
      <c r="J368" s="315"/>
      <c r="K368" s="316" t="s">
        <v>978</v>
      </c>
      <c r="L368" s="314"/>
      <c r="M368" s="314"/>
      <c r="N368" s="314"/>
      <c r="O368" s="314"/>
      <c r="P368" s="314"/>
      <c r="Q368" s="314"/>
      <c r="R368" s="317" t="s">
        <v>2628</v>
      </c>
      <c r="S368" s="318"/>
      <c r="T368" s="319"/>
      <c r="U368" s="320"/>
      <c r="V368" s="329">
        <v>10</v>
      </c>
      <c r="W368" s="321"/>
      <c r="X368" s="321"/>
      <c r="Y368" s="316"/>
      <c r="Z368" s="322"/>
      <c r="AA368" s="323"/>
      <c r="AB368" s="324"/>
      <c r="AC368" s="314"/>
      <c r="AD368" s="314"/>
      <c r="AE368" s="314"/>
      <c r="AF368" s="314"/>
      <c r="AG368" s="314"/>
      <c r="AH368" s="314"/>
      <c r="AI368" s="314"/>
      <c r="AJ368" s="314"/>
      <c r="AK368" s="314"/>
      <c r="AL368" s="314"/>
      <c r="AM368" s="325"/>
      <c r="AN368" s="325"/>
      <c r="AO368" s="326"/>
    </row>
    <row r="369" spans="1:41">
      <c r="A369" s="146">
        <f t="shared" si="11"/>
        <v>363</v>
      </c>
      <c r="B369" s="312" t="str">
        <f t="shared" si="13"/>
        <v>見積承認区分</v>
      </c>
      <c r="C369" s="313" t="s">
        <v>924</v>
      </c>
      <c r="D369" s="314"/>
      <c r="E369" s="314"/>
      <c r="F369" s="314"/>
      <c r="G369" s="314"/>
      <c r="H369" s="314"/>
      <c r="I369" s="314"/>
      <c r="J369" s="315"/>
      <c r="K369" s="316" t="s">
        <v>917</v>
      </c>
      <c r="L369" s="314"/>
      <c r="M369" s="314"/>
      <c r="N369" s="314"/>
      <c r="O369" s="314"/>
      <c r="P369" s="314"/>
      <c r="Q369" s="314"/>
      <c r="R369" s="317" t="s">
        <v>2628</v>
      </c>
      <c r="S369" s="318"/>
      <c r="T369" s="319"/>
      <c r="U369" s="320"/>
      <c r="V369" s="329">
        <v>1</v>
      </c>
      <c r="W369" s="321"/>
      <c r="X369" s="321"/>
      <c r="Y369" s="316"/>
      <c r="Z369" s="322"/>
      <c r="AA369" s="323"/>
      <c r="AB369" s="324"/>
      <c r="AC369" s="314"/>
      <c r="AD369" s="314"/>
      <c r="AE369" s="314"/>
      <c r="AF369" s="314"/>
      <c r="AG369" s="314"/>
      <c r="AH369" s="314"/>
      <c r="AI369" s="314"/>
      <c r="AJ369" s="314"/>
      <c r="AK369" s="314"/>
      <c r="AL369" s="314"/>
      <c r="AM369" s="325"/>
      <c r="AN369" s="325"/>
      <c r="AO369" s="326"/>
    </row>
    <row r="370" spans="1:41">
      <c r="A370" s="146">
        <f t="shared" si="11"/>
        <v>364</v>
      </c>
      <c r="B370" s="312" t="str">
        <f t="shared" si="13"/>
        <v>売上承認区分</v>
      </c>
      <c r="C370" s="313" t="s">
        <v>925</v>
      </c>
      <c r="D370" s="314"/>
      <c r="E370" s="314"/>
      <c r="F370" s="314"/>
      <c r="G370" s="314"/>
      <c r="H370" s="314"/>
      <c r="I370" s="314"/>
      <c r="J370" s="315"/>
      <c r="K370" s="316" t="s">
        <v>918</v>
      </c>
      <c r="L370" s="314"/>
      <c r="M370" s="314"/>
      <c r="N370" s="314"/>
      <c r="O370" s="314"/>
      <c r="P370" s="314"/>
      <c r="Q370" s="314"/>
      <c r="R370" s="317" t="s">
        <v>2628</v>
      </c>
      <c r="S370" s="318"/>
      <c r="T370" s="319"/>
      <c r="U370" s="320"/>
      <c r="V370" s="329">
        <v>1</v>
      </c>
      <c r="W370" s="321"/>
      <c r="X370" s="321"/>
      <c r="Y370" s="316"/>
      <c r="Z370" s="322"/>
      <c r="AA370" s="323"/>
      <c r="AB370" s="324"/>
      <c r="AC370" s="314"/>
      <c r="AD370" s="314"/>
      <c r="AE370" s="314"/>
      <c r="AF370" s="314"/>
      <c r="AG370" s="314"/>
      <c r="AH370" s="314"/>
      <c r="AI370" s="314"/>
      <c r="AJ370" s="314"/>
      <c r="AK370" s="314"/>
      <c r="AL370" s="314"/>
      <c r="AM370" s="325"/>
      <c r="AN370" s="325"/>
      <c r="AO370" s="326"/>
    </row>
    <row r="371" spans="1:41">
      <c r="A371" s="146">
        <f t="shared" si="11"/>
        <v>365</v>
      </c>
      <c r="B371" s="312" t="str">
        <f>CONCATENATE(C371,D371,E371,F371,G371,H371,I371,J371)</f>
        <v>見積承認者CD</v>
      </c>
      <c r="C371" s="313" t="s">
        <v>1530</v>
      </c>
      <c r="D371" s="314"/>
      <c r="E371" s="314"/>
      <c r="F371" s="314"/>
      <c r="G371" s="314"/>
      <c r="H371" s="314"/>
      <c r="I371" s="314"/>
      <c r="J371" s="315"/>
      <c r="K371" s="331" t="s">
        <v>1540</v>
      </c>
      <c r="L371" s="314"/>
      <c r="M371" s="314"/>
      <c r="N371" s="314"/>
      <c r="O371" s="314"/>
      <c r="P371" s="314"/>
      <c r="Q371" s="314"/>
      <c r="R371" s="317" t="s">
        <v>2628</v>
      </c>
      <c r="S371" s="318"/>
      <c r="T371" s="319"/>
      <c r="U371" s="320"/>
      <c r="V371" s="329">
        <v>5</v>
      </c>
      <c r="W371" s="321"/>
      <c r="X371" s="321"/>
      <c r="Y371" s="316"/>
      <c r="Z371" s="322"/>
      <c r="AA371" s="323"/>
      <c r="AB371" s="324"/>
      <c r="AC371" s="314"/>
      <c r="AD371" s="314"/>
      <c r="AE371" s="314"/>
      <c r="AF371" s="314"/>
      <c r="AG371" s="314"/>
      <c r="AH371" s="314"/>
      <c r="AI371" s="314"/>
      <c r="AJ371" s="314"/>
      <c r="AK371" s="314"/>
      <c r="AL371" s="314"/>
      <c r="AM371" s="325"/>
      <c r="AN371" s="325"/>
      <c r="AO371" s="326"/>
    </row>
    <row r="372" spans="1:41">
      <c r="A372" s="146">
        <f t="shared" si="11"/>
        <v>366</v>
      </c>
      <c r="B372" s="312" t="str">
        <f>CONCATENATE(C372,D372,E372,F372,G372,H372,I372,J372)</f>
        <v>見積承認日時</v>
      </c>
      <c r="C372" s="313" t="s">
        <v>1532</v>
      </c>
      <c r="D372" s="314"/>
      <c r="E372" s="314"/>
      <c r="F372" s="314"/>
      <c r="G372" s="314"/>
      <c r="H372" s="314"/>
      <c r="I372" s="314"/>
      <c r="J372" s="315"/>
      <c r="K372" s="331" t="s">
        <v>1541</v>
      </c>
      <c r="L372" s="314"/>
      <c r="M372" s="314"/>
      <c r="N372" s="314"/>
      <c r="O372" s="314"/>
      <c r="P372" s="314"/>
      <c r="Q372" s="314"/>
      <c r="R372" s="317" t="s">
        <v>1544</v>
      </c>
      <c r="S372" s="318"/>
      <c r="T372" s="319"/>
      <c r="U372" s="320"/>
      <c r="V372" s="329">
        <v>1</v>
      </c>
      <c r="W372" s="321"/>
      <c r="X372" s="321"/>
      <c r="Y372" s="316"/>
      <c r="Z372" s="322"/>
      <c r="AA372" s="323"/>
      <c r="AB372" s="324"/>
      <c r="AC372" s="314"/>
      <c r="AD372" s="314"/>
      <c r="AE372" s="314"/>
      <c r="AF372" s="314"/>
      <c r="AG372" s="314"/>
      <c r="AH372" s="314"/>
      <c r="AI372" s="314"/>
      <c r="AJ372" s="314"/>
      <c r="AK372" s="314"/>
      <c r="AL372" s="314"/>
      <c r="AM372" s="325"/>
      <c r="AN372" s="325"/>
      <c r="AO372" s="326"/>
    </row>
    <row r="373" spans="1:41">
      <c r="A373" s="146">
        <f t="shared" si="11"/>
        <v>367</v>
      </c>
      <c r="B373" s="312" t="str">
        <f>CONCATENATE(C373,D373,E373,F373,G373,H373,I373,J373)</f>
        <v>売上承認者CD</v>
      </c>
      <c r="C373" s="313" t="s">
        <v>1534</v>
      </c>
      <c r="D373" s="314"/>
      <c r="E373" s="314"/>
      <c r="F373" s="314"/>
      <c r="G373" s="314"/>
      <c r="H373" s="314"/>
      <c r="I373" s="314"/>
      <c r="J373" s="315"/>
      <c r="K373" s="316" t="s">
        <v>1542</v>
      </c>
      <c r="L373" s="314"/>
      <c r="M373" s="314"/>
      <c r="N373" s="314"/>
      <c r="O373" s="314"/>
      <c r="P373" s="314"/>
      <c r="Q373" s="314"/>
      <c r="R373" s="317" t="s">
        <v>2628</v>
      </c>
      <c r="S373" s="318"/>
      <c r="T373" s="319"/>
      <c r="U373" s="320"/>
      <c r="V373" s="329">
        <v>5</v>
      </c>
      <c r="W373" s="321"/>
      <c r="X373" s="321"/>
      <c r="Y373" s="316"/>
      <c r="Z373" s="322"/>
      <c r="AA373" s="323"/>
      <c r="AB373" s="324"/>
      <c r="AC373" s="314"/>
      <c r="AD373" s="314"/>
      <c r="AE373" s="314"/>
      <c r="AF373" s="314"/>
      <c r="AG373" s="314"/>
      <c r="AH373" s="314"/>
      <c r="AI373" s="314"/>
      <c r="AJ373" s="314"/>
      <c r="AK373" s="314"/>
      <c r="AL373" s="314"/>
      <c r="AM373" s="325"/>
      <c r="AN373" s="325"/>
      <c r="AO373" s="326"/>
    </row>
    <row r="374" spans="1:41">
      <c r="A374" s="146">
        <f t="shared" si="11"/>
        <v>368</v>
      </c>
      <c r="B374" s="312" t="str">
        <f>CONCATENATE(C374,D374,E374,F374,G374,H374,I374,J374)</f>
        <v>売上承認日時</v>
      </c>
      <c r="C374" s="313" t="s">
        <v>1536</v>
      </c>
      <c r="D374" s="314"/>
      <c r="E374" s="314"/>
      <c r="F374" s="314"/>
      <c r="G374" s="314"/>
      <c r="H374" s="314"/>
      <c r="I374" s="314"/>
      <c r="J374" s="315"/>
      <c r="K374" s="316" t="s">
        <v>1543</v>
      </c>
      <c r="L374" s="314"/>
      <c r="M374" s="314"/>
      <c r="N374" s="314"/>
      <c r="O374" s="314"/>
      <c r="P374" s="314"/>
      <c r="Q374" s="314"/>
      <c r="R374" s="317" t="s">
        <v>985</v>
      </c>
      <c r="S374" s="318"/>
      <c r="T374" s="319"/>
      <c r="U374" s="320"/>
      <c r="V374" s="329">
        <v>1</v>
      </c>
      <c r="W374" s="321"/>
      <c r="X374" s="321"/>
      <c r="Y374" s="316"/>
      <c r="Z374" s="322"/>
      <c r="AA374" s="323"/>
      <c r="AB374" s="324"/>
      <c r="AC374" s="314"/>
      <c r="AD374" s="314"/>
      <c r="AE374" s="314"/>
      <c r="AF374" s="314"/>
      <c r="AG374" s="314"/>
      <c r="AH374" s="314"/>
      <c r="AI374" s="314"/>
      <c r="AJ374" s="314"/>
      <c r="AK374" s="314"/>
      <c r="AL374" s="314"/>
      <c r="AM374" s="325"/>
      <c r="AN374" s="325"/>
      <c r="AO374" s="326"/>
    </row>
    <row r="375" spans="1:41">
      <c r="A375" s="146">
        <f t="shared" si="11"/>
        <v>369</v>
      </c>
      <c r="B375" s="312" t="str">
        <f t="shared" si="13"/>
        <v>請求書発行日</v>
      </c>
      <c r="C375" s="313" t="s">
        <v>419</v>
      </c>
      <c r="D375" s="314"/>
      <c r="E375" s="314"/>
      <c r="F375" s="314"/>
      <c r="G375" s="314"/>
      <c r="H375" s="314"/>
      <c r="I375" s="314"/>
      <c r="J375" s="315"/>
      <c r="K375" s="316" t="s">
        <v>923</v>
      </c>
      <c r="L375" s="314"/>
      <c r="M375" s="314"/>
      <c r="N375" s="314"/>
      <c r="O375" s="314"/>
      <c r="P375" s="314"/>
      <c r="Q375" s="314"/>
      <c r="R375" s="317" t="s">
        <v>987</v>
      </c>
      <c r="S375" s="318"/>
      <c r="T375" s="319"/>
      <c r="U375" s="320"/>
      <c r="V375" s="329"/>
      <c r="W375" s="321"/>
      <c r="X375" s="321"/>
      <c r="Y375" s="316"/>
      <c r="Z375" s="322"/>
      <c r="AA375" s="323"/>
      <c r="AB375" s="324"/>
      <c r="AC375" s="314"/>
      <c r="AD375" s="314"/>
      <c r="AE375" s="314"/>
      <c r="AF375" s="314"/>
      <c r="AG375" s="314"/>
      <c r="AH375" s="314"/>
      <c r="AI375" s="314"/>
      <c r="AJ375" s="314"/>
      <c r="AK375" s="314"/>
      <c r="AL375" s="314"/>
      <c r="AM375" s="325"/>
      <c r="AN375" s="325"/>
      <c r="AO375" s="326"/>
    </row>
    <row r="376" spans="1:41">
      <c r="A376" s="146">
        <f t="shared" si="11"/>
        <v>370</v>
      </c>
      <c r="B376" s="312" t="str">
        <f t="shared" si="13"/>
        <v>CENTER転送準備可否</v>
      </c>
      <c r="C376" s="313" t="s">
        <v>619</v>
      </c>
      <c r="D376" s="314"/>
      <c r="E376" s="314"/>
      <c r="F376" s="314"/>
      <c r="G376" s="314"/>
      <c r="H376" s="314"/>
      <c r="I376" s="314"/>
      <c r="J376" s="315"/>
      <c r="K376" s="316" t="s">
        <v>979</v>
      </c>
      <c r="L376" s="314"/>
      <c r="M376" s="314"/>
      <c r="N376" s="314"/>
      <c r="O376" s="314"/>
      <c r="P376" s="314"/>
      <c r="Q376" s="314"/>
      <c r="R376" s="317" t="s">
        <v>2628</v>
      </c>
      <c r="S376" s="318"/>
      <c r="T376" s="319"/>
      <c r="U376" s="320"/>
      <c r="V376" s="329">
        <v>1</v>
      </c>
      <c r="W376" s="321"/>
      <c r="X376" s="321"/>
      <c r="Y376" s="316"/>
      <c r="Z376" s="322"/>
      <c r="AA376" s="323"/>
      <c r="AB376" s="324"/>
      <c r="AC376" s="314"/>
      <c r="AD376" s="314"/>
      <c r="AE376" s="314"/>
      <c r="AF376" s="314"/>
      <c r="AG376" s="314"/>
      <c r="AH376" s="314"/>
      <c r="AI376" s="314"/>
      <c r="AJ376" s="314"/>
      <c r="AK376" s="314"/>
      <c r="AL376" s="314"/>
      <c r="AM376" s="325"/>
      <c r="AN376" s="325"/>
      <c r="AO376" s="326"/>
    </row>
    <row r="377" spans="1:41">
      <c r="A377" s="146">
        <f t="shared" si="11"/>
        <v>371</v>
      </c>
      <c r="B377" s="312" t="str">
        <f t="shared" si="13"/>
        <v>会計連動区分</v>
      </c>
      <c r="C377" s="313" t="s">
        <v>919</v>
      </c>
      <c r="D377" s="314"/>
      <c r="E377" s="314"/>
      <c r="F377" s="314"/>
      <c r="G377" s="314"/>
      <c r="H377" s="314"/>
      <c r="I377" s="314"/>
      <c r="J377" s="315"/>
      <c r="K377" s="316" t="s">
        <v>920</v>
      </c>
      <c r="L377" s="314"/>
      <c r="M377" s="314"/>
      <c r="N377" s="314"/>
      <c r="O377" s="314"/>
      <c r="P377" s="314"/>
      <c r="Q377" s="314"/>
      <c r="R377" s="317" t="s">
        <v>2628</v>
      </c>
      <c r="S377" s="318"/>
      <c r="T377" s="319"/>
      <c r="U377" s="320"/>
      <c r="V377" s="329">
        <v>1</v>
      </c>
      <c r="W377" s="321"/>
      <c r="X377" s="321"/>
      <c r="Y377" s="316"/>
      <c r="Z377" s="322"/>
      <c r="AA377" s="323"/>
      <c r="AB377" s="324"/>
      <c r="AC377" s="314"/>
      <c r="AD377" s="314"/>
      <c r="AE377" s="314"/>
      <c r="AF377" s="314"/>
      <c r="AG377" s="314"/>
      <c r="AH377" s="314"/>
      <c r="AI377" s="314"/>
      <c r="AJ377" s="314"/>
      <c r="AK377" s="314"/>
      <c r="AL377" s="314"/>
      <c r="AM377" s="325"/>
      <c r="AN377" s="325"/>
      <c r="AO377" s="326"/>
    </row>
    <row r="378" spans="1:41">
      <c r="A378" s="146">
        <f t="shared" si="11"/>
        <v>372</v>
      </c>
      <c r="B378" s="312" t="str">
        <f t="shared" si="13"/>
        <v>会計連動日時</v>
      </c>
      <c r="C378" s="313" t="s">
        <v>620</v>
      </c>
      <c r="D378" s="314"/>
      <c r="E378" s="314"/>
      <c r="F378" s="314"/>
      <c r="G378" s="314"/>
      <c r="H378" s="314"/>
      <c r="I378" s="314"/>
      <c r="J378" s="315"/>
      <c r="K378" s="316" t="s">
        <v>980</v>
      </c>
      <c r="L378" s="314"/>
      <c r="M378" s="314"/>
      <c r="N378" s="314"/>
      <c r="O378" s="314"/>
      <c r="P378" s="314"/>
      <c r="Q378" s="314"/>
      <c r="R378" s="317" t="s">
        <v>985</v>
      </c>
      <c r="S378" s="318"/>
      <c r="T378" s="319"/>
      <c r="U378" s="320"/>
      <c r="V378" s="329"/>
      <c r="W378" s="321"/>
      <c r="X378" s="321"/>
      <c r="Y378" s="316"/>
      <c r="Z378" s="322"/>
      <c r="AA378" s="323"/>
      <c r="AB378" s="324"/>
      <c r="AC378" s="314"/>
      <c r="AD378" s="314"/>
      <c r="AE378" s="314"/>
      <c r="AF378" s="314"/>
      <c r="AG378" s="314"/>
      <c r="AH378" s="314"/>
      <c r="AI378" s="314"/>
      <c r="AJ378" s="314"/>
      <c r="AK378" s="314"/>
      <c r="AL378" s="314"/>
      <c r="AM378" s="325"/>
      <c r="AN378" s="325"/>
      <c r="AO378" s="326"/>
    </row>
    <row r="379" spans="1:41">
      <c r="A379" s="146">
        <f t="shared" si="11"/>
        <v>373</v>
      </c>
      <c r="B379" s="312" t="str">
        <f t="shared" si="13"/>
        <v>合計見積額</v>
      </c>
      <c r="C379" s="313" t="s">
        <v>971</v>
      </c>
      <c r="D379" s="314"/>
      <c r="E379" s="314"/>
      <c r="F379" s="314"/>
      <c r="G379" s="314"/>
      <c r="H379" s="314"/>
      <c r="I379" s="314"/>
      <c r="J379" s="315"/>
      <c r="K379" s="316" t="s">
        <v>982</v>
      </c>
      <c r="L379" s="314"/>
      <c r="M379" s="314"/>
      <c r="N379" s="314"/>
      <c r="O379" s="314"/>
      <c r="P379" s="314"/>
      <c r="Q379" s="314"/>
      <c r="R379" s="317" t="s">
        <v>986</v>
      </c>
      <c r="S379" s="318"/>
      <c r="T379" s="319"/>
      <c r="U379" s="320"/>
      <c r="V379" s="329">
        <v>9</v>
      </c>
      <c r="W379" s="321"/>
      <c r="X379" s="321"/>
      <c r="Y379" s="316"/>
      <c r="Z379" s="322"/>
      <c r="AA379" s="323"/>
      <c r="AB379" s="324"/>
      <c r="AC379" s="314"/>
      <c r="AD379" s="314"/>
      <c r="AE379" s="314"/>
      <c r="AF379" s="314"/>
      <c r="AG379" s="314"/>
      <c r="AH379" s="314"/>
      <c r="AI379" s="314"/>
      <c r="AJ379" s="314"/>
      <c r="AK379" s="314"/>
      <c r="AL379" s="314"/>
      <c r="AM379" s="325"/>
      <c r="AN379" s="325"/>
      <c r="AO379" s="326"/>
    </row>
    <row r="380" spans="1:41">
      <c r="A380" s="146">
        <f t="shared" si="11"/>
        <v>374</v>
      </c>
      <c r="B380" s="312" t="str">
        <f t="shared" si="13"/>
        <v>合計原価</v>
      </c>
      <c r="C380" s="313" t="s">
        <v>618</v>
      </c>
      <c r="D380" s="314"/>
      <c r="E380" s="314"/>
      <c r="F380" s="314"/>
      <c r="G380" s="314"/>
      <c r="H380" s="314"/>
      <c r="I380" s="314"/>
      <c r="J380" s="315"/>
      <c r="K380" s="316" t="s">
        <v>984</v>
      </c>
      <c r="L380" s="314"/>
      <c r="M380" s="314"/>
      <c r="N380" s="314"/>
      <c r="O380" s="314"/>
      <c r="P380" s="314"/>
      <c r="Q380" s="314"/>
      <c r="R380" s="317" t="s">
        <v>1423</v>
      </c>
      <c r="S380" s="318"/>
      <c r="T380" s="319"/>
      <c r="U380" s="320"/>
      <c r="V380" s="329">
        <v>9</v>
      </c>
      <c r="W380" s="321"/>
      <c r="X380" s="321"/>
      <c r="Y380" s="316"/>
      <c r="Z380" s="322"/>
      <c r="AA380" s="323"/>
      <c r="AB380" s="324"/>
      <c r="AC380" s="314"/>
      <c r="AD380" s="314"/>
      <c r="AE380" s="314"/>
      <c r="AF380" s="314"/>
      <c r="AG380" s="314"/>
      <c r="AH380" s="314"/>
      <c r="AI380" s="314"/>
      <c r="AJ380" s="314"/>
      <c r="AK380" s="314"/>
      <c r="AL380" s="314"/>
      <c r="AM380" s="325"/>
      <c r="AN380" s="325"/>
      <c r="AO380" s="326"/>
    </row>
    <row r="381" spans="1:41">
      <c r="A381" s="146">
        <f t="shared" si="11"/>
        <v>375</v>
      </c>
      <c r="B381" s="312" t="str">
        <f t="shared" si="13"/>
        <v>工程CD</v>
      </c>
      <c r="C381" s="313" t="s">
        <v>2076</v>
      </c>
      <c r="D381" s="314"/>
      <c r="E381" s="314"/>
      <c r="F381" s="314"/>
      <c r="G381" s="314"/>
      <c r="H381" s="314"/>
      <c r="I381" s="314"/>
      <c r="J381" s="315"/>
      <c r="K381" s="316" t="s">
        <v>992</v>
      </c>
      <c r="L381" s="314"/>
      <c r="M381" s="314"/>
      <c r="N381" s="314"/>
      <c r="O381" s="314"/>
      <c r="P381" s="314"/>
      <c r="Q381" s="314"/>
      <c r="R381" s="317" t="s">
        <v>2628</v>
      </c>
      <c r="S381" s="318"/>
      <c r="T381" s="319"/>
      <c r="U381" s="320"/>
      <c r="V381" s="329">
        <v>2</v>
      </c>
      <c r="W381" s="321"/>
      <c r="X381" s="321"/>
      <c r="Y381" s="316"/>
      <c r="Z381" s="322"/>
      <c r="AA381" s="323"/>
      <c r="AB381" s="324"/>
      <c r="AC381" s="314"/>
      <c r="AD381" s="314"/>
      <c r="AE381" s="314"/>
      <c r="AF381" s="314"/>
      <c r="AG381" s="314"/>
      <c r="AH381" s="314"/>
      <c r="AI381" s="314"/>
      <c r="AJ381" s="314"/>
      <c r="AK381" s="314"/>
      <c r="AL381" s="314"/>
      <c r="AM381" s="325"/>
      <c r="AN381" s="325"/>
      <c r="AO381" s="326"/>
    </row>
    <row r="382" spans="1:41">
      <c r="A382" s="146">
        <f t="shared" si="11"/>
        <v>376</v>
      </c>
      <c r="B382" s="312" t="str">
        <f t="shared" si="13"/>
        <v>摘要1</v>
      </c>
      <c r="C382" s="313" t="s">
        <v>215</v>
      </c>
      <c r="D382" s="314"/>
      <c r="E382" s="327" t="s">
        <v>1653</v>
      </c>
      <c r="F382" s="314"/>
      <c r="G382" s="314"/>
      <c r="H382" s="314"/>
      <c r="I382" s="314"/>
      <c r="J382" s="315"/>
      <c r="K382" s="316" t="s">
        <v>993</v>
      </c>
      <c r="L382" s="314"/>
      <c r="M382" s="314"/>
      <c r="N382" s="314"/>
      <c r="O382" s="314"/>
      <c r="P382" s="314"/>
      <c r="Q382" s="314"/>
      <c r="R382" s="317" t="s">
        <v>2628</v>
      </c>
      <c r="S382" s="318"/>
      <c r="T382" s="319"/>
      <c r="U382" s="320"/>
      <c r="V382" s="329">
        <v>32</v>
      </c>
      <c r="W382" s="321"/>
      <c r="X382" s="321"/>
      <c r="Y382" s="316"/>
      <c r="Z382" s="322"/>
      <c r="AA382" s="323"/>
      <c r="AB382" s="324"/>
      <c r="AC382" s="314"/>
      <c r="AD382" s="314"/>
      <c r="AE382" s="314"/>
      <c r="AF382" s="314"/>
      <c r="AG382" s="314"/>
      <c r="AH382" s="314"/>
      <c r="AI382" s="314"/>
      <c r="AJ382" s="314"/>
      <c r="AK382" s="314"/>
      <c r="AL382" s="314"/>
      <c r="AM382" s="325"/>
      <c r="AN382" s="325"/>
      <c r="AO382" s="326"/>
    </row>
    <row r="383" spans="1:41">
      <c r="A383" s="146">
        <f t="shared" si="11"/>
        <v>377</v>
      </c>
      <c r="B383" s="312" t="str">
        <f t="shared" si="13"/>
        <v>請求内訳CD</v>
      </c>
      <c r="C383" s="313" t="s">
        <v>2075</v>
      </c>
      <c r="D383" s="314"/>
      <c r="E383" s="327"/>
      <c r="F383" s="314"/>
      <c r="G383" s="314"/>
      <c r="H383" s="314"/>
      <c r="I383" s="314"/>
      <c r="J383" s="315"/>
      <c r="K383" s="316" t="s">
        <v>1006</v>
      </c>
      <c r="L383" s="314"/>
      <c r="M383" s="314"/>
      <c r="N383" s="314"/>
      <c r="O383" s="314"/>
      <c r="P383" s="314"/>
      <c r="Q383" s="314"/>
      <c r="R383" s="317" t="s">
        <v>2628</v>
      </c>
      <c r="S383" s="318"/>
      <c r="T383" s="319"/>
      <c r="U383" s="320"/>
      <c r="V383" s="329">
        <v>2</v>
      </c>
      <c r="W383" s="321"/>
      <c r="X383" s="321"/>
      <c r="Y383" s="316"/>
      <c r="Z383" s="322"/>
      <c r="AA383" s="323"/>
      <c r="AB383" s="324"/>
      <c r="AC383" s="314"/>
      <c r="AD383" s="314"/>
      <c r="AE383" s="314"/>
      <c r="AF383" s="314"/>
      <c r="AG383" s="314"/>
      <c r="AH383" s="314"/>
      <c r="AI383" s="314"/>
      <c r="AJ383" s="314"/>
      <c r="AK383" s="314"/>
      <c r="AL383" s="314"/>
      <c r="AM383" s="325"/>
      <c r="AN383" s="325"/>
      <c r="AO383" s="326"/>
    </row>
    <row r="384" spans="1:41">
      <c r="A384" s="146">
        <f t="shared" si="11"/>
        <v>378</v>
      </c>
      <c r="B384" s="312" t="str">
        <f t="shared" si="13"/>
        <v>摘要2</v>
      </c>
      <c r="C384" s="313" t="s">
        <v>215</v>
      </c>
      <c r="D384" s="314"/>
      <c r="E384" s="327" t="s">
        <v>223</v>
      </c>
      <c r="F384" s="314"/>
      <c r="G384" s="314"/>
      <c r="H384" s="314"/>
      <c r="I384" s="314"/>
      <c r="J384" s="315"/>
      <c r="K384" s="316" t="s">
        <v>995</v>
      </c>
      <c r="L384" s="314"/>
      <c r="M384" s="314"/>
      <c r="N384" s="314"/>
      <c r="O384" s="314"/>
      <c r="P384" s="314"/>
      <c r="Q384" s="314"/>
      <c r="R384" s="317" t="s">
        <v>2628</v>
      </c>
      <c r="S384" s="318"/>
      <c r="T384" s="319"/>
      <c r="U384" s="320"/>
      <c r="V384" s="329">
        <v>32</v>
      </c>
      <c r="W384" s="321"/>
      <c r="X384" s="321"/>
      <c r="Y384" s="316"/>
      <c r="Z384" s="322"/>
      <c r="AA384" s="323"/>
      <c r="AB384" s="324"/>
      <c r="AC384" s="314"/>
      <c r="AD384" s="314"/>
      <c r="AE384" s="314"/>
      <c r="AF384" s="314"/>
      <c r="AG384" s="314"/>
      <c r="AH384" s="314"/>
      <c r="AI384" s="314"/>
      <c r="AJ384" s="314"/>
      <c r="AK384" s="314"/>
      <c r="AL384" s="314"/>
      <c r="AM384" s="325"/>
      <c r="AN384" s="325"/>
      <c r="AO384" s="326"/>
    </row>
    <row r="385" spans="1:41">
      <c r="A385" s="146">
        <f t="shared" si="11"/>
        <v>379</v>
      </c>
      <c r="B385" s="312" t="str">
        <f t="shared" si="13"/>
        <v>規格名称</v>
      </c>
      <c r="C385" s="313" t="s">
        <v>2077</v>
      </c>
      <c r="D385" s="314"/>
      <c r="E385" s="314"/>
      <c r="F385" s="314"/>
      <c r="G385" s="314"/>
      <c r="H385" s="314"/>
      <c r="I385" s="314"/>
      <c r="J385" s="315"/>
      <c r="K385" s="316" t="s">
        <v>994</v>
      </c>
      <c r="L385" s="314"/>
      <c r="M385" s="314"/>
      <c r="N385" s="314"/>
      <c r="O385" s="314"/>
      <c r="P385" s="314"/>
      <c r="Q385" s="314"/>
      <c r="R385" s="317" t="s">
        <v>2628</v>
      </c>
      <c r="S385" s="318"/>
      <c r="T385" s="319"/>
      <c r="U385" s="320"/>
      <c r="V385" s="329">
        <v>64</v>
      </c>
      <c r="W385" s="321"/>
      <c r="X385" s="321"/>
      <c r="Y385" s="316"/>
      <c r="Z385" s="322"/>
      <c r="AA385" s="323"/>
      <c r="AB385" s="324"/>
      <c r="AC385" s="314"/>
      <c r="AD385" s="314"/>
      <c r="AE385" s="314"/>
      <c r="AF385" s="314"/>
      <c r="AG385" s="314"/>
      <c r="AH385" s="314"/>
      <c r="AI385" s="314"/>
      <c r="AJ385" s="314"/>
      <c r="AK385" s="314"/>
      <c r="AL385" s="314"/>
      <c r="AM385" s="325"/>
      <c r="AN385" s="325"/>
      <c r="AO385" s="326"/>
    </row>
    <row r="386" spans="1:41">
      <c r="A386" s="146">
        <f t="shared" si="11"/>
        <v>380</v>
      </c>
      <c r="B386" s="312" t="str">
        <f t="shared" si="13"/>
        <v>数量1</v>
      </c>
      <c r="C386" s="313" t="s">
        <v>217</v>
      </c>
      <c r="D386" s="314"/>
      <c r="E386" s="327" t="s">
        <v>1653</v>
      </c>
      <c r="F386" s="314"/>
      <c r="G386" s="314"/>
      <c r="H386" s="314"/>
      <c r="I386" s="314"/>
      <c r="J386" s="315"/>
      <c r="K386" s="316" t="s">
        <v>996</v>
      </c>
      <c r="L386" s="314"/>
      <c r="M386" s="314"/>
      <c r="N386" s="314"/>
      <c r="O386" s="314"/>
      <c r="P386" s="314"/>
      <c r="Q386" s="314"/>
      <c r="R386" s="317" t="s">
        <v>1005</v>
      </c>
      <c r="S386" s="318"/>
      <c r="T386" s="319"/>
      <c r="U386" s="320"/>
      <c r="V386" s="329">
        <v>9</v>
      </c>
      <c r="W386" s="321"/>
      <c r="X386" s="321"/>
      <c r="Y386" s="316"/>
      <c r="Z386" s="322"/>
      <c r="AA386" s="323"/>
      <c r="AB386" s="324"/>
      <c r="AC386" s="314"/>
      <c r="AD386" s="314"/>
      <c r="AE386" s="314"/>
      <c r="AF386" s="314"/>
      <c r="AG386" s="314"/>
      <c r="AH386" s="314"/>
      <c r="AI386" s="314"/>
      <c r="AJ386" s="314"/>
      <c r="AK386" s="314"/>
      <c r="AL386" s="314"/>
      <c r="AM386" s="325"/>
      <c r="AN386" s="325"/>
      <c r="AO386" s="326"/>
    </row>
    <row r="387" spans="1:41">
      <c r="A387" s="146">
        <f t="shared" si="11"/>
        <v>381</v>
      </c>
      <c r="B387" s="312" t="str">
        <f t="shared" si="13"/>
        <v>数量2</v>
      </c>
      <c r="C387" s="313" t="s">
        <v>217</v>
      </c>
      <c r="D387" s="314"/>
      <c r="E387" s="327" t="s">
        <v>223</v>
      </c>
      <c r="F387" s="314"/>
      <c r="G387" s="314"/>
      <c r="H387" s="314"/>
      <c r="I387" s="314"/>
      <c r="J387" s="315"/>
      <c r="K387" s="316" t="s">
        <v>997</v>
      </c>
      <c r="L387" s="314"/>
      <c r="M387" s="314"/>
      <c r="N387" s="314"/>
      <c r="O387" s="314"/>
      <c r="P387" s="314"/>
      <c r="Q387" s="314"/>
      <c r="R387" s="317" t="s">
        <v>1005</v>
      </c>
      <c r="S387" s="318"/>
      <c r="T387" s="319"/>
      <c r="U387" s="320"/>
      <c r="V387" s="329">
        <v>9</v>
      </c>
      <c r="W387" s="321"/>
      <c r="X387" s="321"/>
      <c r="Y387" s="316"/>
      <c r="Z387" s="322"/>
      <c r="AA387" s="323"/>
      <c r="AB387" s="324"/>
      <c r="AC387" s="314"/>
      <c r="AD387" s="314"/>
      <c r="AE387" s="314"/>
      <c r="AF387" s="314"/>
      <c r="AG387" s="314"/>
      <c r="AH387" s="314"/>
      <c r="AI387" s="314"/>
      <c r="AJ387" s="314"/>
      <c r="AK387" s="314"/>
      <c r="AL387" s="314"/>
      <c r="AM387" s="325"/>
      <c r="AN387" s="325"/>
      <c r="AO387" s="326"/>
    </row>
    <row r="388" spans="1:41">
      <c r="A388" s="146">
        <f t="shared" si="11"/>
        <v>382</v>
      </c>
      <c r="B388" s="312" t="str">
        <f t="shared" si="13"/>
        <v>台数</v>
      </c>
      <c r="C388" s="313" t="s">
        <v>2078</v>
      </c>
      <c r="D388" s="314"/>
      <c r="E388" s="314"/>
      <c r="F388" s="314"/>
      <c r="G388" s="314"/>
      <c r="H388" s="314"/>
      <c r="I388" s="314"/>
      <c r="J388" s="315"/>
      <c r="K388" s="316" t="s">
        <v>1000</v>
      </c>
      <c r="L388" s="314"/>
      <c r="M388" s="314"/>
      <c r="N388" s="314"/>
      <c r="O388" s="314"/>
      <c r="P388" s="314"/>
      <c r="Q388" s="314"/>
      <c r="R388" s="317" t="s">
        <v>1005</v>
      </c>
      <c r="S388" s="318"/>
      <c r="T388" s="319"/>
      <c r="U388" s="320"/>
      <c r="V388" s="329" t="s">
        <v>1548</v>
      </c>
      <c r="W388" s="321"/>
      <c r="X388" s="321"/>
      <c r="Y388" s="316"/>
      <c r="Z388" s="322"/>
      <c r="AA388" s="323"/>
      <c r="AB388" s="324"/>
      <c r="AC388" s="314"/>
      <c r="AD388" s="314"/>
      <c r="AE388" s="314"/>
      <c r="AF388" s="314"/>
      <c r="AG388" s="314"/>
      <c r="AH388" s="314"/>
      <c r="AI388" s="314"/>
      <c r="AJ388" s="314"/>
      <c r="AK388" s="314"/>
      <c r="AL388" s="314"/>
      <c r="AM388" s="325"/>
      <c r="AN388" s="325"/>
      <c r="AO388" s="326"/>
    </row>
    <row r="389" spans="1:41">
      <c r="A389" s="146">
        <f t="shared" si="11"/>
        <v>383</v>
      </c>
      <c r="B389" s="312" t="str">
        <f t="shared" si="13"/>
        <v>単価</v>
      </c>
      <c r="C389" s="313" t="s">
        <v>209</v>
      </c>
      <c r="D389" s="314"/>
      <c r="E389" s="314"/>
      <c r="F389" s="314"/>
      <c r="G389" s="314"/>
      <c r="H389" s="314"/>
      <c r="I389" s="314"/>
      <c r="J389" s="315"/>
      <c r="K389" s="316" t="s">
        <v>1001</v>
      </c>
      <c r="L389" s="314"/>
      <c r="M389" s="314"/>
      <c r="N389" s="314"/>
      <c r="O389" s="314"/>
      <c r="P389" s="314"/>
      <c r="Q389" s="314"/>
      <c r="R389" s="317" t="s">
        <v>1005</v>
      </c>
      <c r="S389" s="318"/>
      <c r="T389" s="319"/>
      <c r="U389" s="320"/>
      <c r="V389" s="329">
        <v>9</v>
      </c>
      <c r="W389" s="321"/>
      <c r="X389" s="321"/>
      <c r="Y389" s="316"/>
      <c r="Z389" s="322"/>
      <c r="AA389" s="323"/>
      <c r="AB389" s="324"/>
      <c r="AC389" s="314"/>
      <c r="AD389" s="314"/>
      <c r="AE389" s="314"/>
      <c r="AF389" s="314"/>
      <c r="AG389" s="314"/>
      <c r="AH389" s="314"/>
      <c r="AI389" s="314"/>
      <c r="AJ389" s="314"/>
      <c r="AK389" s="314"/>
      <c r="AL389" s="314"/>
      <c r="AM389" s="325"/>
      <c r="AN389" s="325"/>
      <c r="AO389" s="326"/>
    </row>
    <row r="390" spans="1:41">
      <c r="A390" s="146">
        <f t="shared" si="11"/>
        <v>384</v>
      </c>
      <c r="B390" s="312" t="str">
        <f t="shared" si="13"/>
        <v>金額</v>
      </c>
      <c r="C390" s="313" t="s">
        <v>210</v>
      </c>
      <c r="D390" s="314"/>
      <c r="E390" s="314"/>
      <c r="F390" s="314"/>
      <c r="G390" s="314"/>
      <c r="H390" s="314"/>
      <c r="I390" s="314"/>
      <c r="J390" s="315"/>
      <c r="K390" s="316" t="s">
        <v>999</v>
      </c>
      <c r="L390" s="314"/>
      <c r="M390" s="314"/>
      <c r="N390" s="314"/>
      <c r="O390" s="314"/>
      <c r="P390" s="314"/>
      <c r="Q390" s="314"/>
      <c r="R390" s="317" t="s">
        <v>1005</v>
      </c>
      <c r="S390" s="318"/>
      <c r="T390" s="319"/>
      <c r="U390" s="320"/>
      <c r="V390" s="329">
        <v>9</v>
      </c>
      <c r="W390" s="321"/>
      <c r="X390" s="321"/>
      <c r="Y390" s="316"/>
      <c r="Z390" s="322"/>
      <c r="AA390" s="323"/>
      <c r="AB390" s="324"/>
      <c r="AC390" s="314"/>
      <c r="AD390" s="314"/>
      <c r="AE390" s="314"/>
      <c r="AF390" s="314"/>
      <c r="AG390" s="314"/>
      <c r="AH390" s="314"/>
      <c r="AI390" s="314"/>
      <c r="AJ390" s="314"/>
      <c r="AK390" s="314"/>
      <c r="AL390" s="314"/>
      <c r="AM390" s="325"/>
      <c r="AN390" s="325"/>
      <c r="AO390" s="326"/>
    </row>
    <row r="391" spans="1:41">
      <c r="A391" s="146">
        <f t="shared" si="11"/>
        <v>385</v>
      </c>
      <c r="B391" s="312" t="str">
        <f t="shared" si="13"/>
        <v>原価単価</v>
      </c>
      <c r="C391" s="313" t="s">
        <v>989</v>
      </c>
      <c r="D391" s="314"/>
      <c r="E391" s="314"/>
      <c r="F391" s="314"/>
      <c r="G391" s="314"/>
      <c r="H391" s="314"/>
      <c r="I391" s="314"/>
      <c r="J391" s="315"/>
      <c r="K391" s="316" t="s">
        <v>998</v>
      </c>
      <c r="L391" s="314"/>
      <c r="M391" s="314"/>
      <c r="N391" s="314"/>
      <c r="O391" s="314"/>
      <c r="P391" s="314"/>
      <c r="Q391" s="314"/>
      <c r="R391" s="317" t="s">
        <v>1005</v>
      </c>
      <c r="S391" s="318"/>
      <c r="T391" s="319"/>
      <c r="U391" s="320"/>
      <c r="V391" s="329" t="s">
        <v>244</v>
      </c>
      <c r="W391" s="321"/>
      <c r="X391" s="321"/>
      <c r="Y391" s="316"/>
      <c r="Z391" s="322"/>
      <c r="AA391" s="323"/>
      <c r="AB391" s="324"/>
      <c r="AC391" s="314"/>
      <c r="AD391" s="314"/>
      <c r="AE391" s="314"/>
      <c r="AF391" s="314"/>
      <c r="AG391" s="314"/>
      <c r="AH391" s="314"/>
      <c r="AI391" s="314"/>
      <c r="AJ391" s="314"/>
      <c r="AK391" s="314"/>
      <c r="AL391" s="314"/>
      <c r="AM391" s="325"/>
      <c r="AN391" s="325"/>
      <c r="AO391" s="326"/>
    </row>
    <row r="392" spans="1:41">
      <c r="A392" s="146">
        <f t="shared" si="11"/>
        <v>386</v>
      </c>
      <c r="B392" s="312" t="str">
        <f t="shared" si="13"/>
        <v>原価数量</v>
      </c>
      <c r="C392" s="313" t="s">
        <v>248</v>
      </c>
      <c r="D392" s="314"/>
      <c r="E392" s="314"/>
      <c r="F392" s="314"/>
      <c r="G392" s="314"/>
      <c r="H392" s="314"/>
      <c r="I392" s="314"/>
      <c r="J392" s="315"/>
      <c r="K392" s="316" t="s">
        <v>1002</v>
      </c>
      <c r="L392" s="314"/>
      <c r="M392" s="314"/>
      <c r="N392" s="314"/>
      <c r="O392" s="314"/>
      <c r="P392" s="314"/>
      <c r="Q392" s="314"/>
      <c r="R392" s="317" t="s">
        <v>1005</v>
      </c>
      <c r="S392" s="318"/>
      <c r="T392" s="319"/>
      <c r="U392" s="320"/>
      <c r="V392" s="329" t="s">
        <v>244</v>
      </c>
      <c r="W392" s="321"/>
      <c r="X392" s="321"/>
      <c r="Y392" s="316"/>
      <c r="Z392" s="322"/>
      <c r="AA392" s="323"/>
      <c r="AB392" s="324"/>
      <c r="AC392" s="314"/>
      <c r="AD392" s="314"/>
      <c r="AE392" s="314"/>
      <c r="AF392" s="314"/>
      <c r="AG392" s="314"/>
      <c r="AH392" s="314"/>
      <c r="AI392" s="314"/>
      <c r="AJ392" s="314"/>
      <c r="AK392" s="314"/>
      <c r="AL392" s="314"/>
      <c r="AM392" s="325"/>
      <c r="AN392" s="325"/>
      <c r="AO392" s="326"/>
    </row>
    <row r="393" spans="1:41">
      <c r="A393" s="146">
        <f t="shared" si="11"/>
        <v>387</v>
      </c>
      <c r="B393" s="312" t="str">
        <f t="shared" si="13"/>
        <v>仕上寸法CD</v>
      </c>
      <c r="C393" s="313" t="s">
        <v>990</v>
      </c>
      <c r="D393" s="314"/>
      <c r="E393" s="314"/>
      <c r="F393" s="314"/>
      <c r="G393" s="314"/>
      <c r="H393" s="314"/>
      <c r="I393" s="314"/>
      <c r="J393" s="315"/>
      <c r="K393" s="316" t="s">
        <v>1003</v>
      </c>
      <c r="L393" s="314"/>
      <c r="M393" s="314"/>
      <c r="N393" s="314"/>
      <c r="O393" s="314"/>
      <c r="P393" s="314"/>
      <c r="Q393" s="314"/>
      <c r="R393" s="317" t="s">
        <v>2628</v>
      </c>
      <c r="S393" s="318"/>
      <c r="T393" s="319"/>
      <c r="U393" s="320"/>
      <c r="V393" s="329">
        <v>2</v>
      </c>
      <c r="W393" s="321"/>
      <c r="X393" s="321"/>
      <c r="Y393" s="316"/>
      <c r="Z393" s="322"/>
      <c r="AA393" s="323"/>
      <c r="AB393" s="324"/>
      <c r="AC393" s="314"/>
      <c r="AD393" s="314"/>
      <c r="AE393" s="314"/>
      <c r="AF393" s="314"/>
      <c r="AG393" s="314"/>
      <c r="AH393" s="314"/>
      <c r="AI393" s="314"/>
      <c r="AJ393" s="314"/>
      <c r="AK393" s="314"/>
      <c r="AL393" s="314"/>
      <c r="AM393" s="325"/>
      <c r="AN393" s="325"/>
      <c r="AO393" s="326"/>
    </row>
    <row r="394" spans="1:41">
      <c r="A394" s="146">
        <f t="shared" si="11"/>
        <v>388</v>
      </c>
      <c r="B394" s="312" t="str">
        <f t="shared" si="13"/>
        <v>色数CD</v>
      </c>
      <c r="C394" s="313" t="s">
        <v>991</v>
      </c>
      <c r="D394" s="314"/>
      <c r="E394" s="314"/>
      <c r="F394" s="314"/>
      <c r="G394" s="314"/>
      <c r="H394" s="314"/>
      <c r="I394" s="314"/>
      <c r="J394" s="315"/>
      <c r="K394" s="316" t="s">
        <v>1004</v>
      </c>
      <c r="L394" s="314"/>
      <c r="M394" s="314"/>
      <c r="N394" s="314"/>
      <c r="O394" s="314"/>
      <c r="P394" s="314"/>
      <c r="Q394" s="314"/>
      <c r="R394" s="317" t="s">
        <v>2628</v>
      </c>
      <c r="S394" s="318"/>
      <c r="T394" s="319"/>
      <c r="U394" s="320"/>
      <c r="V394" s="329">
        <v>2</v>
      </c>
      <c r="W394" s="321"/>
      <c r="X394" s="321"/>
      <c r="Y394" s="316"/>
      <c r="Z394" s="322"/>
      <c r="AA394" s="323"/>
      <c r="AB394" s="324"/>
      <c r="AC394" s="314"/>
      <c r="AD394" s="314"/>
      <c r="AE394" s="314"/>
      <c r="AF394" s="314"/>
      <c r="AG394" s="314"/>
      <c r="AH394" s="314"/>
      <c r="AI394" s="314"/>
      <c r="AJ394" s="314"/>
      <c r="AK394" s="314"/>
      <c r="AL394" s="314"/>
      <c r="AM394" s="325"/>
      <c r="AN394" s="325"/>
      <c r="AO394" s="326"/>
    </row>
    <row r="395" spans="1:41">
      <c r="A395" s="146">
        <f t="shared" si="11"/>
        <v>389</v>
      </c>
      <c r="B395" s="312" t="str">
        <f t="shared" si="13"/>
        <v>取引先CD</v>
      </c>
      <c r="C395" s="313" t="s">
        <v>2484</v>
      </c>
      <c r="D395" s="314"/>
      <c r="E395" s="314"/>
      <c r="F395" s="314"/>
      <c r="G395" s="314"/>
      <c r="H395" s="314"/>
      <c r="I395" s="314"/>
      <c r="J395" s="315"/>
      <c r="K395" s="316" t="s">
        <v>2495</v>
      </c>
      <c r="L395" s="314"/>
      <c r="M395" s="314"/>
      <c r="N395" s="314"/>
      <c r="O395" s="314"/>
      <c r="P395" s="314"/>
      <c r="Q395" s="314"/>
      <c r="R395" s="317" t="s">
        <v>2496</v>
      </c>
      <c r="S395" s="318"/>
      <c r="T395" s="319"/>
      <c r="U395" s="320"/>
      <c r="V395" s="329">
        <v>4</v>
      </c>
      <c r="W395" s="321"/>
      <c r="X395" s="321"/>
      <c r="Y395" s="316"/>
      <c r="Z395" s="322"/>
      <c r="AA395" s="323"/>
      <c r="AB395" s="324"/>
      <c r="AC395" s="314"/>
      <c r="AD395" s="314"/>
      <c r="AE395" s="314"/>
      <c r="AF395" s="314"/>
      <c r="AG395" s="314"/>
      <c r="AH395" s="314"/>
      <c r="AI395" s="314"/>
      <c r="AJ395" s="314"/>
      <c r="AK395" s="314"/>
      <c r="AL395" s="314"/>
      <c r="AM395" s="325"/>
      <c r="AN395" s="325"/>
      <c r="AO395" s="326"/>
    </row>
    <row r="396" spans="1:41">
      <c r="A396" s="146">
        <f t="shared" si="11"/>
        <v>390</v>
      </c>
      <c r="B396" s="312" t="str">
        <f t="shared" si="13"/>
        <v>地区CD</v>
      </c>
      <c r="C396" s="313" t="s">
        <v>2485</v>
      </c>
      <c r="D396" s="314"/>
      <c r="E396" s="314"/>
      <c r="F396" s="314"/>
      <c r="G396" s="314"/>
      <c r="H396" s="314"/>
      <c r="I396" s="314"/>
      <c r="J396" s="315"/>
      <c r="K396" s="316" t="s">
        <v>2497</v>
      </c>
      <c r="L396" s="314"/>
      <c r="M396" s="314"/>
      <c r="N396" s="314"/>
      <c r="O396" s="314"/>
      <c r="P396" s="314"/>
      <c r="Q396" s="314"/>
      <c r="R396" s="317" t="s">
        <v>727</v>
      </c>
      <c r="S396" s="318"/>
      <c r="T396" s="319"/>
      <c r="U396" s="320"/>
      <c r="V396" s="329">
        <v>2</v>
      </c>
      <c r="W396" s="321"/>
      <c r="X396" s="321"/>
      <c r="Y396" s="316"/>
      <c r="Z396" s="322"/>
      <c r="AA396" s="323"/>
      <c r="AB396" s="324"/>
      <c r="AC396" s="314"/>
      <c r="AD396" s="314"/>
      <c r="AE396" s="314"/>
      <c r="AF396" s="314"/>
      <c r="AG396" s="314"/>
      <c r="AH396" s="314"/>
      <c r="AI396" s="314"/>
      <c r="AJ396" s="314"/>
      <c r="AK396" s="314"/>
      <c r="AL396" s="314"/>
      <c r="AM396" s="325"/>
      <c r="AN396" s="325"/>
      <c r="AO396" s="326"/>
    </row>
    <row r="397" spans="1:41">
      <c r="A397" s="146">
        <f t="shared" si="11"/>
        <v>391</v>
      </c>
      <c r="B397" s="312" t="str">
        <f t="shared" si="13"/>
        <v>得意先対象</v>
      </c>
      <c r="C397" s="313" t="s">
        <v>2487</v>
      </c>
      <c r="D397" s="314"/>
      <c r="E397" s="314"/>
      <c r="F397" s="314"/>
      <c r="G397" s="314"/>
      <c r="H397" s="314"/>
      <c r="I397" s="314"/>
      <c r="J397" s="315"/>
      <c r="K397" s="316" t="s">
        <v>2498</v>
      </c>
      <c r="L397" s="314"/>
      <c r="M397" s="314"/>
      <c r="N397" s="314"/>
      <c r="O397" s="314"/>
      <c r="P397" s="314"/>
      <c r="Q397" s="314"/>
      <c r="R397" s="317" t="s">
        <v>727</v>
      </c>
      <c r="S397" s="318"/>
      <c r="T397" s="319"/>
      <c r="U397" s="320"/>
      <c r="V397" s="329">
        <v>1</v>
      </c>
      <c r="W397" s="321"/>
      <c r="X397" s="321"/>
      <c r="Y397" s="316"/>
      <c r="Z397" s="322"/>
      <c r="AA397" s="323"/>
      <c r="AB397" s="324"/>
      <c r="AC397" s="314"/>
      <c r="AD397" s="314"/>
      <c r="AE397" s="314"/>
      <c r="AF397" s="314"/>
      <c r="AG397" s="314"/>
      <c r="AH397" s="314"/>
      <c r="AI397" s="314"/>
      <c r="AJ397" s="314"/>
      <c r="AK397" s="314"/>
      <c r="AL397" s="314"/>
      <c r="AM397" s="325"/>
      <c r="AN397" s="325"/>
      <c r="AO397" s="326"/>
    </row>
    <row r="398" spans="1:41">
      <c r="A398" s="146">
        <f t="shared" si="11"/>
        <v>392</v>
      </c>
      <c r="B398" s="312" t="str">
        <f t="shared" si="13"/>
        <v>加工先対象</v>
      </c>
      <c r="C398" s="313" t="s">
        <v>2489</v>
      </c>
      <c r="D398" s="314"/>
      <c r="E398" s="314"/>
      <c r="F398" s="314"/>
      <c r="G398" s="314"/>
      <c r="H398" s="314"/>
      <c r="I398" s="314"/>
      <c r="J398" s="315"/>
      <c r="K398" s="316" t="s">
        <v>2499</v>
      </c>
      <c r="L398" s="314"/>
      <c r="M398" s="314"/>
      <c r="N398" s="314"/>
      <c r="O398" s="314"/>
      <c r="P398" s="314"/>
      <c r="Q398" s="314"/>
      <c r="R398" s="317" t="s">
        <v>727</v>
      </c>
      <c r="S398" s="318"/>
      <c r="T398" s="319"/>
      <c r="U398" s="320"/>
      <c r="V398" s="329">
        <v>1</v>
      </c>
      <c r="W398" s="321"/>
      <c r="X398" s="321"/>
      <c r="Y398" s="316"/>
      <c r="Z398" s="322"/>
      <c r="AA398" s="323"/>
      <c r="AB398" s="324"/>
      <c r="AC398" s="314"/>
      <c r="AD398" s="314"/>
      <c r="AE398" s="314"/>
      <c r="AF398" s="314"/>
      <c r="AG398" s="314"/>
      <c r="AH398" s="314"/>
      <c r="AI398" s="314"/>
      <c r="AJ398" s="314"/>
      <c r="AK398" s="314"/>
      <c r="AL398" s="314"/>
      <c r="AM398" s="325"/>
      <c r="AN398" s="325"/>
      <c r="AO398" s="326"/>
    </row>
    <row r="399" spans="1:41">
      <c r="A399" s="146">
        <f t="shared" si="11"/>
        <v>393</v>
      </c>
      <c r="B399" s="312" t="str">
        <f t="shared" si="13"/>
        <v>製本対象</v>
      </c>
      <c r="C399" s="313" t="s">
        <v>2491</v>
      </c>
      <c r="D399" s="314"/>
      <c r="E399" s="314"/>
      <c r="F399" s="314"/>
      <c r="G399" s="314"/>
      <c r="H399" s="314"/>
      <c r="I399" s="314"/>
      <c r="J399" s="315"/>
      <c r="K399" s="316" t="s">
        <v>2500</v>
      </c>
      <c r="L399" s="314"/>
      <c r="M399" s="314"/>
      <c r="N399" s="314"/>
      <c r="O399" s="314"/>
      <c r="P399" s="314"/>
      <c r="Q399" s="314"/>
      <c r="R399" s="317" t="s">
        <v>727</v>
      </c>
      <c r="S399" s="318"/>
      <c r="T399" s="319"/>
      <c r="U399" s="320"/>
      <c r="V399" s="329">
        <v>1</v>
      </c>
      <c r="W399" s="321"/>
      <c r="X399" s="321"/>
      <c r="Y399" s="316"/>
      <c r="Z399" s="322"/>
      <c r="AA399" s="323"/>
      <c r="AB399" s="324"/>
      <c r="AC399" s="314"/>
      <c r="AD399" s="314"/>
      <c r="AE399" s="314"/>
      <c r="AF399" s="314"/>
      <c r="AG399" s="314"/>
      <c r="AH399" s="314"/>
      <c r="AI399" s="314"/>
      <c r="AJ399" s="314"/>
      <c r="AK399" s="314"/>
      <c r="AL399" s="314"/>
      <c r="AM399" s="325"/>
      <c r="AN399" s="325"/>
      <c r="AO399" s="326"/>
    </row>
    <row r="400" spans="1:41">
      <c r="A400" s="146">
        <f t="shared" si="11"/>
        <v>394</v>
      </c>
      <c r="B400" s="312" t="str">
        <f t="shared" si="13"/>
        <v>納入先対象</v>
      </c>
      <c r="C400" s="313" t="s">
        <v>2493</v>
      </c>
      <c r="D400" s="314"/>
      <c r="E400" s="314"/>
      <c r="F400" s="314"/>
      <c r="G400" s="314"/>
      <c r="H400" s="314"/>
      <c r="I400" s="314"/>
      <c r="J400" s="315"/>
      <c r="K400" s="316" t="s">
        <v>2501</v>
      </c>
      <c r="L400" s="314"/>
      <c r="M400" s="314"/>
      <c r="N400" s="314"/>
      <c r="O400" s="314"/>
      <c r="P400" s="314"/>
      <c r="Q400" s="314"/>
      <c r="R400" s="317" t="s">
        <v>727</v>
      </c>
      <c r="S400" s="318"/>
      <c r="T400" s="319"/>
      <c r="U400" s="320"/>
      <c r="V400" s="329">
        <v>1</v>
      </c>
      <c r="W400" s="321"/>
      <c r="X400" s="321"/>
      <c r="Y400" s="316"/>
      <c r="Z400" s="322"/>
      <c r="AA400" s="323"/>
      <c r="AB400" s="324"/>
      <c r="AC400" s="314"/>
      <c r="AD400" s="314"/>
      <c r="AE400" s="314"/>
      <c r="AF400" s="314"/>
      <c r="AG400" s="314"/>
      <c r="AH400" s="314"/>
      <c r="AI400" s="314"/>
      <c r="AJ400" s="314"/>
      <c r="AK400" s="314"/>
      <c r="AL400" s="314"/>
      <c r="AM400" s="325"/>
      <c r="AN400" s="325"/>
      <c r="AO400" s="326"/>
    </row>
    <row r="401" spans="1:41">
      <c r="A401" s="146">
        <f t="shared" si="11"/>
        <v>395</v>
      </c>
      <c r="B401" s="312" t="str">
        <f t="shared" si="13"/>
        <v>取引先部署CD</v>
      </c>
      <c r="C401" s="313" t="s">
        <v>1547</v>
      </c>
      <c r="D401" s="314"/>
      <c r="E401" s="314"/>
      <c r="F401" s="314"/>
      <c r="G401" s="314"/>
      <c r="H401" s="314"/>
      <c r="I401" s="314"/>
      <c r="J401" s="315"/>
      <c r="K401" s="316" t="s">
        <v>2508</v>
      </c>
      <c r="L401" s="314"/>
      <c r="M401" s="314"/>
      <c r="N401" s="314"/>
      <c r="O401" s="314"/>
      <c r="P401" s="314"/>
      <c r="Q401" s="314"/>
      <c r="R401" s="317" t="s">
        <v>727</v>
      </c>
      <c r="S401" s="318"/>
      <c r="T401" s="319"/>
      <c r="U401" s="320"/>
      <c r="V401" s="329">
        <v>2</v>
      </c>
      <c r="W401" s="321"/>
      <c r="X401" s="321"/>
      <c r="Y401" s="316"/>
      <c r="Z401" s="322"/>
      <c r="AA401" s="323"/>
      <c r="AB401" s="324"/>
      <c r="AC401" s="314"/>
      <c r="AD401" s="314"/>
      <c r="AE401" s="314"/>
      <c r="AF401" s="314"/>
      <c r="AG401" s="314"/>
      <c r="AH401" s="314"/>
      <c r="AI401" s="314"/>
      <c r="AJ401" s="314"/>
      <c r="AK401" s="314"/>
      <c r="AL401" s="314"/>
      <c r="AM401" s="325"/>
      <c r="AN401" s="325"/>
      <c r="AO401" s="326"/>
    </row>
    <row r="402" spans="1:41">
      <c r="A402" s="146">
        <f t="shared" si="11"/>
        <v>396</v>
      </c>
      <c r="B402" s="312" t="str">
        <f t="shared" si="13"/>
        <v>請求部署名</v>
      </c>
      <c r="C402" s="313" t="s">
        <v>2506</v>
      </c>
      <c r="D402" s="314"/>
      <c r="E402" s="314"/>
      <c r="F402" s="314"/>
      <c r="G402" s="314"/>
      <c r="H402" s="314"/>
      <c r="I402" s="314"/>
      <c r="J402" s="315"/>
      <c r="K402" s="316" t="s">
        <v>2509</v>
      </c>
      <c r="L402" s="314"/>
      <c r="M402" s="314"/>
      <c r="N402" s="314"/>
      <c r="O402" s="314"/>
      <c r="P402" s="314"/>
      <c r="Q402" s="314"/>
      <c r="R402" s="317" t="s">
        <v>727</v>
      </c>
      <c r="S402" s="318"/>
      <c r="T402" s="319"/>
      <c r="U402" s="320"/>
      <c r="V402" s="329">
        <v>60</v>
      </c>
      <c r="W402" s="321"/>
      <c r="X402" s="321"/>
      <c r="Y402" s="316"/>
      <c r="Z402" s="322"/>
      <c r="AA402" s="323"/>
      <c r="AB402" s="324"/>
      <c r="AC402" s="314"/>
      <c r="AD402" s="314"/>
      <c r="AE402" s="314"/>
      <c r="AF402" s="314"/>
      <c r="AG402" s="314"/>
      <c r="AH402" s="314"/>
      <c r="AI402" s="314"/>
      <c r="AJ402" s="314"/>
      <c r="AK402" s="314"/>
      <c r="AL402" s="314"/>
      <c r="AM402" s="325"/>
      <c r="AN402" s="325"/>
      <c r="AO402" s="326"/>
    </row>
    <row r="403" spans="1:41">
      <c r="A403" s="146">
        <f t="shared" si="11"/>
        <v>397</v>
      </c>
      <c r="B403" s="312" t="str">
        <f t="shared" si="13"/>
        <v>用紙コード</v>
      </c>
      <c r="C403" s="313" t="s">
        <v>2510</v>
      </c>
      <c r="D403" s="314"/>
      <c r="E403" s="314"/>
      <c r="F403" s="314"/>
      <c r="G403" s="314"/>
      <c r="H403" s="314"/>
      <c r="I403" s="314"/>
      <c r="J403" s="315"/>
      <c r="K403" s="316" t="s">
        <v>2564</v>
      </c>
      <c r="L403" s="314"/>
      <c r="M403" s="314"/>
      <c r="N403" s="314"/>
      <c r="O403" s="314"/>
      <c r="P403" s="314"/>
      <c r="Q403" s="314"/>
      <c r="R403" s="317" t="s">
        <v>2496</v>
      </c>
      <c r="S403" s="318"/>
      <c r="T403" s="319"/>
      <c r="U403" s="320"/>
      <c r="V403" s="329">
        <v>12</v>
      </c>
      <c r="W403" s="321"/>
      <c r="X403" s="321"/>
      <c r="Y403" s="316"/>
      <c r="Z403" s="322"/>
      <c r="AA403" s="323"/>
      <c r="AB403" s="324"/>
      <c r="AC403" s="314"/>
      <c r="AD403" s="314"/>
      <c r="AE403" s="314"/>
      <c r="AF403" s="314"/>
      <c r="AG403" s="314"/>
      <c r="AH403" s="314"/>
      <c r="AI403" s="314"/>
      <c r="AJ403" s="314"/>
      <c r="AK403" s="314"/>
      <c r="AL403" s="314"/>
      <c r="AM403" s="325"/>
      <c r="AN403" s="325"/>
      <c r="AO403" s="326"/>
    </row>
    <row r="404" spans="1:41">
      <c r="A404" s="146">
        <f t="shared" si="11"/>
        <v>398</v>
      </c>
      <c r="B404" s="312" t="str">
        <f t="shared" ref="B404:B412" si="14">CONCATENATE(C404,D404,E404,F404,G404,H404,I404,J404)</f>
        <v>Ｒ単価</v>
      </c>
      <c r="C404" s="313" t="s">
        <v>2512</v>
      </c>
      <c r="D404" s="314"/>
      <c r="E404" s="314"/>
      <c r="F404" s="314"/>
      <c r="G404" s="314"/>
      <c r="H404" s="314"/>
      <c r="I404" s="314"/>
      <c r="J404" s="315"/>
      <c r="K404" s="316" t="s">
        <v>2519</v>
      </c>
      <c r="L404" s="314"/>
      <c r="M404" s="314"/>
      <c r="N404" s="314"/>
      <c r="O404" s="314"/>
      <c r="P404" s="314"/>
      <c r="Q404" s="314"/>
      <c r="R404" s="317" t="s">
        <v>2521</v>
      </c>
      <c r="S404" s="318"/>
      <c r="T404" s="319"/>
      <c r="U404" s="320"/>
      <c r="V404" s="329" t="s">
        <v>2523</v>
      </c>
      <c r="W404" s="321"/>
      <c r="X404" s="321"/>
      <c r="Y404" s="316"/>
      <c r="Z404" s="322"/>
      <c r="AA404" s="323"/>
      <c r="AB404" s="324"/>
      <c r="AC404" s="314"/>
      <c r="AD404" s="314"/>
      <c r="AE404" s="314"/>
      <c r="AF404" s="314"/>
      <c r="AG404" s="314"/>
      <c r="AH404" s="314"/>
      <c r="AI404" s="314"/>
      <c r="AJ404" s="314"/>
      <c r="AK404" s="314"/>
      <c r="AL404" s="314"/>
      <c r="AM404" s="325"/>
      <c r="AN404" s="325"/>
      <c r="AO404" s="326"/>
    </row>
    <row r="405" spans="1:41">
      <c r="A405" s="146">
        <f t="shared" si="11"/>
        <v>399</v>
      </c>
      <c r="B405" s="312" t="str">
        <f t="shared" si="14"/>
        <v>Ｒ数</v>
      </c>
      <c r="C405" s="313" t="s">
        <v>2514</v>
      </c>
      <c r="D405" s="314"/>
      <c r="E405" s="314"/>
      <c r="F405" s="314"/>
      <c r="G405" s="314"/>
      <c r="H405" s="314"/>
      <c r="I405" s="314"/>
      <c r="J405" s="315"/>
      <c r="K405" s="316" t="s">
        <v>2520</v>
      </c>
      <c r="L405" s="314"/>
      <c r="M405" s="314"/>
      <c r="N405" s="314"/>
      <c r="O405" s="314"/>
      <c r="P405" s="314"/>
      <c r="Q405" s="314"/>
      <c r="R405" s="317" t="s">
        <v>2522</v>
      </c>
      <c r="S405" s="318"/>
      <c r="T405" s="319"/>
      <c r="U405" s="320"/>
      <c r="V405" s="329" t="s">
        <v>2524</v>
      </c>
      <c r="W405" s="321"/>
      <c r="X405" s="321"/>
      <c r="Y405" s="316"/>
      <c r="Z405" s="322"/>
      <c r="AA405" s="323"/>
      <c r="AB405" s="324"/>
      <c r="AC405" s="314"/>
      <c r="AD405" s="314"/>
      <c r="AE405" s="314"/>
      <c r="AF405" s="314"/>
      <c r="AG405" s="314"/>
      <c r="AH405" s="314"/>
      <c r="AI405" s="314"/>
      <c r="AJ405" s="314"/>
      <c r="AK405" s="314"/>
      <c r="AL405" s="314"/>
      <c r="AM405" s="325"/>
      <c r="AN405" s="325"/>
      <c r="AO405" s="326"/>
    </row>
    <row r="406" spans="1:41">
      <c r="A406" s="146">
        <f t="shared" si="11"/>
        <v>400</v>
      </c>
      <c r="B406" s="312" t="str">
        <f t="shared" si="14"/>
        <v>使用本数</v>
      </c>
      <c r="C406" s="313" t="s">
        <v>2516</v>
      </c>
      <c r="D406" s="314"/>
      <c r="E406" s="314"/>
      <c r="F406" s="314"/>
      <c r="G406" s="314"/>
      <c r="H406" s="314"/>
      <c r="I406" s="314"/>
      <c r="J406" s="315"/>
      <c r="K406" s="316" t="s">
        <v>2565</v>
      </c>
      <c r="L406" s="314"/>
      <c r="M406" s="314"/>
      <c r="N406" s="314"/>
      <c r="O406" s="314"/>
      <c r="P406" s="314"/>
      <c r="Q406" s="314"/>
      <c r="R406" s="317" t="s">
        <v>2522</v>
      </c>
      <c r="S406" s="318"/>
      <c r="T406" s="319"/>
      <c r="U406" s="320"/>
      <c r="V406" s="329" t="s">
        <v>2524</v>
      </c>
      <c r="W406" s="321"/>
      <c r="X406" s="321"/>
      <c r="Y406" s="316"/>
      <c r="Z406" s="322"/>
      <c r="AA406" s="323"/>
      <c r="AB406" s="324"/>
      <c r="AC406" s="314"/>
      <c r="AD406" s="314"/>
      <c r="AE406" s="314"/>
      <c r="AF406" s="314"/>
      <c r="AG406" s="314"/>
      <c r="AH406" s="314"/>
      <c r="AI406" s="314"/>
      <c r="AJ406" s="314"/>
      <c r="AK406" s="314"/>
      <c r="AL406" s="314"/>
      <c r="AM406" s="325"/>
      <c r="AN406" s="325"/>
      <c r="AO406" s="326"/>
    </row>
    <row r="407" spans="1:41">
      <c r="A407" s="146">
        <f t="shared" si="11"/>
        <v>401</v>
      </c>
      <c r="B407" s="312" t="str">
        <f t="shared" si="14"/>
        <v>実使用数</v>
      </c>
      <c r="C407" s="313" t="s">
        <v>1569</v>
      </c>
      <c r="D407" s="314"/>
      <c r="E407" s="314"/>
      <c r="F407" s="314"/>
      <c r="G407" s="314"/>
      <c r="H407" s="314"/>
      <c r="I407" s="314"/>
      <c r="J407" s="315"/>
      <c r="K407" s="316" t="s">
        <v>1570</v>
      </c>
      <c r="L407" s="314"/>
      <c r="M407" s="314"/>
      <c r="N407" s="314"/>
      <c r="O407" s="314"/>
      <c r="P407" s="314"/>
      <c r="Q407" s="314"/>
      <c r="R407" s="317" t="s">
        <v>2522</v>
      </c>
      <c r="S407" s="318"/>
      <c r="T407" s="319"/>
      <c r="U407" s="320"/>
      <c r="V407" s="329" t="s">
        <v>1575</v>
      </c>
      <c r="W407" s="321"/>
      <c r="X407" s="321"/>
      <c r="Y407" s="316"/>
      <c r="Z407" s="322"/>
      <c r="AA407" s="323"/>
      <c r="AB407" s="324"/>
      <c r="AC407" s="314"/>
      <c r="AD407" s="314"/>
      <c r="AE407" s="314"/>
      <c r="AF407" s="314"/>
      <c r="AG407" s="314"/>
      <c r="AH407" s="314"/>
      <c r="AI407" s="314"/>
      <c r="AJ407" s="314"/>
      <c r="AK407" s="314"/>
      <c r="AL407" s="314"/>
      <c r="AM407" s="325"/>
      <c r="AN407" s="325"/>
      <c r="AO407" s="326"/>
    </row>
    <row r="408" spans="1:41">
      <c r="A408" s="146">
        <f t="shared" si="11"/>
        <v>402</v>
      </c>
      <c r="B408" s="312" t="str">
        <f t="shared" si="14"/>
        <v>折連番</v>
      </c>
      <c r="C408" s="313" t="s">
        <v>1886</v>
      </c>
      <c r="D408" s="314"/>
      <c r="E408" s="314"/>
      <c r="F408" s="314"/>
      <c r="G408" s="314"/>
      <c r="H408" s="314"/>
      <c r="I408" s="314"/>
      <c r="J408" s="315"/>
      <c r="K408" s="331" t="s">
        <v>1887</v>
      </c>
      <c r="L408" s="314"/>
      <c r="M408" s="314"/>
      <c r="N408" s="314"/>
      <c r="O408" s="314"/>
      <c r="P408" s="314"/>
      <c r="Q408" s="314"/>
      <c r="R408" s="317" t="s">
        <v>2522</v>
      </c>
      <c r="S408" s="318"/>
      <c r="T408" s="319"/>
      <c r="U408" s="320"/>
      <c r="V408" s="329">
        <v>2</v>
      </c>
      <c r="W408" s="321"/>
      <c r="X408" s="321"/>
      <c r="Y408" s="316"/>
      <c r="Z408" s="322"/>
      <c r="AA408" s="323"/>
      <c r="AB408" s="324"/>
      <c r="AC408" s="314"/>
      <c r="AD408" s="314"/>
      <c r="AE408" s="314"/>
      <c r="AF408" s="314"/>
      <c r="AG408" s="314"/>
      <c r="AH408" s="314"/>
      <c r="AI408" s="314"/>
      <c r="AJ408" s="314"/>
      <c r="AK408" s="314"/>
      <c r="AL408" s="314"/>
      <c r="AM408" s="325"/>
      <c r="AN408" s="325"/>
      <c r="AO408" s="326"/>
    </row>
    <row r="409" spans="1:41">
      <c r="A409" s="146">
        <f t="shared" si="11"/>
        <v>403</v>
      </c>
      <c r="B409" s="312" t="str">
        <f t="shared" si="14"/>
        <v>用紙コード2</v>
      </c>
      <c r="C409" s="313" t="s">
        <v>2510</v>
      </c>
      <c r="D409" s="314">
        <v>2</v>
      </c>
      <c r="E409" s="314"/>
      <c r="F409" s="314"/>
      <c r="G409" s="314"/>
      <c r="H409" s="314"/>
      <c r="I409" s="314"/>
      <c r="J409" s="315"/>
      <c r="K409" s="316" t="s">
        <v>2540</v>
      </c>
      <c r="L409" s="314"/>
      <c r="M409" s="314"/>
      <c r="N409" s="314"/>
      <c r="O409" s="314"/>
      <c r="P409" s="314"/>
      <c r="Q409" s="314"/>
      <c r="R409" s="317" t="s">
        <v>2496</v>
      </c>
      <c r="S409" s="318"/>
      <c r="T409" s="319"/>
      <c r="U409" s="320"/>
      <c r="V409" s="329">
        <v>12</v>
      </c>
      <c r="W409" s="321"/>
      <c r="X409" s="321"/>
      <c r="Y409" s="316"/>
      <c r="Z409" s="322"/>
      <c r="AA409" s="323"/>
      <c r="AB409" s="324"/>
      <c r="AC409" s="314"/>
      <c r="AD409" s="314"/>
      <c r="AE409" s="314"/>
      <c r="AF409" s="314"/>
      <c r="AG409" s="314"/>
      <c r="AH409" s="314"/>
      <c r="AI409" s="314"/>
      <c r="AJ409" s="314"/>
      <c r="AK409" s="314"/>
      <c r="AL409" s="314"/>
      <c r="AM409" s="325"/>
      <c r="AN409" s="325"/>
      <c r="AO409" s="326"/>
    </row>
    <row r="410" spans="1:41">
      <c r="A410" s="146">
        <f t="shared" si="11"/>
        <v>404</v>
      </c>
      <c r="B410" s="312" t="str">
        <f t="shared" si="14"/>
        <v>Ｒ単価2</v>
      </c>
      <c r="C410" s="313" t="s">
        <v>2512</v>
      </c>
      <c r="D410" s="314">
        <v>2</v>
      </c>
      <c r="E410" s="314"/>
      <c r="F410" s="314"/>
      <c r="G410" s="314"/>
      <c r="H410" s="314"/>
      <c r="I410" s="314"/>
      <c r="J410" s="315"/>
      <c r="K410" s="316" t="s">
        <v>2541</v>
      </c>
      <c r="L410" s="314"/>
      <c r="M410" s="314"/>
      <c r="N410" s="314"/>
      <c r="O410" s="314"/>
      <c r="P410" s="314"/>
      <c r="Q410" s="314"/>
      <c r="R410" s="317" t="s">
        <v>2521</v>
      </c>
      <c r="S410" s="318"/>
      <c r="T410" s="319"/>
      <c r="U410" s="320"/>
      <c r="V410" s="329" t="s">
        <v>2523</v>
      </c>
      <c r="W410" s="321"/>
      <c r="X410" s="321"/>
      <c r="Y410" s="316"/>
      <c r="Z410" s="322"/>
      <c r="AA410" s="323"/>
      <c r="AB410" s="324"/>
      <c r="AC410" s="314"/>
      <c r="AD410" s="314"/>
      <c r="AE410" s="314"/>
      <c r="AF410" s="314"/>
      <c r="AG410" s="314"/>
      <c r="AH410" s="314"/>
      <c r="AI410" s="314"/>
      <c r="AJ410" s="314"/>
      <c r="AK410" s="314"/>
      <c r="AL410" s="314"/>
      <c r="AM410" s="325"/>
      <c r="AN410" s="325"/>
      <c r="AO410" s="326"/>
    </row>
    <row r="411" spans="1:41">
      <c r="A411" s="146">
        <f t="shared" si="11"/>
        <v>405</v>
      </c>
      <c r="B411" s="312" t="str">
        <f t="shared" si="14"/>
        <v>Ｒ数2</v>
      </c>
      <c r="C411" s="313" t="s">
        <v>2514</v>
      </c>
      <c r="D411" s="314">
        <v>2</v>
      </c>
      <c r="E411" s="314"/>
      <c r="F411" s="314"/>
      <c r="G411" s="314"/>
      <c r="H411" s="314"/>
      <c r="I411" s="314"/>
      <c r="J411" s="315"/>
      <c r="K411" s="316" t="s">
        <v>2542</v>
      </c>
      <c r="L411" s="314"/>
      <c r="M411" s="314"/>
      <c r="N411" s="314"/>
      <c r="O411" s="314"/>
      <c r="P411" s="314"/>
      <c r="Q411" s="314"/>
      <c r="R411" s="317" t="s">
        <v>2522</v>
      </c>
      <c r="S411" s="318"/>
      <c r="T411" s="319"/>
      <c r="U411" s="320"/>
      <c r="V411" s="329" t="s">
        <v>2524</v>
      </c>
      <c r="W411" s="321"/>
      <c r="X411" s="321"/>
      <c r="Y411" s="316"/>
      <c r="Z411" s="322"/>
      <c r="AA411" s="323"/>
      <c r="AB411" s="324"/>
      <c r="AC411" s="314"/>
      <c r="AD411" s="314"/>
      <c r="AE411" s="314"/>
      <c r="AF411" s="314"/>
      <c r="AG411" s="314"/>
      <c r="AH411" s="314"/>
      <c r="AI411" s="314"/>
      <c r="AJ411" s="314"/>
      <c r="AK411" s="314"/>
      <c r="AL411" s="314"/>
      <c r="AM411" s="325"/>
      <c r="AN411" s="325"/>
      <c r="AO411" s="326"/>
    </row>
    <row r="412" spans="1:41">
      <c r="A412" s="146">
        <f t="shared" si="11"/>
        <v>406</v>
      </c>
      <c r="B412" s="312" t="str">
        <f t="shared" si="14"/>
        <v>使用本数2</v>
      </c>
      <c r="C412" s="313" t="s">
        <v>2516</v>
      </c>
      <c r="D412" s="314">
        <v>2</v>
      </c>
      <c r="E412" s="314"/>
      <c r="F412" s="314"/>
      <c r="G412" s="314"/>
      <c r="H412" s="314"/>
      <c r="I412" s="314"/>
      <c r="J412" s="315"/>
      <c r="K412" s="316" t="s">
        <v>2543</v>
      </c>
      <c r="L412" s="314"/>
      <c r="M412" s="314"/>
      <c r="N412" s="314"/>
      <c r="O412" s="314"/>
      <c r="P412" s="314"/>
      <c r="Q412" s="314"/>
      <c r="R412" s="317" t="s">
        <v>2522</v>
      </c>
      <c r="S412" s="318"/>
      <c r="T412" s="319"/>
      <c r="U412" s="320"/>
      <c r="V412" s="329" t="s">
        <v>2524</v>
      </c>
      <c r="W412" s="321"/>
      <c r="X412" s="321"/>
      <c r="Y412" s="316"/>
      <c r="Z412" s="322"/>
      <c r="AA412" s="323"/>
      <c r="AB412" s="324"/>
      <c r="AC412" s="314"/>
      <c r="AD412" s="314"/>
      <c r="AE412" s="314"/>
      <c r="AF412" s="314"/>
      <c r="AG412" s="314"/>
      <c r="AH412" s="314"/>
      <c r="AI412" s="314"/>
      <c r="AJ412" s="314"/>
      <c r="AK412" s="314"/>
      <c r="AL412" s="314"/>
      <c r="AM412" s="325"/>
      <c r="AN412" s="325"/>
      <c r="AO412" s="326"/>
    </row>
    <row r="413" spans="1:41">
      <c r="A413" s="146">
        <f t="shared" si="11"/>
        <v>407</v>
      </c>
      <c r="B413" s="312" t="str">
        <f>CONCATENATE(C413,D413,E413,F413,G413,H413,I413,J413)</f>
        <v>実使用数2</v>
      </c>
      <c r="C413" s="313" t="s">
        <v>1569</v>
      </c>
      <c r="D413" s="314">
        <v>2</v>
      </c>
      <c r="E413" s="314"/>
      <c r="F413" s="314"/>
      <c r="G413" s="314"/>
      <c r="H413" s="314"/>
      <c r="I413" s="314"/>
      <c r="J413" s="315"/>
      <c r="K413" s="316" t="s">
        <v>1571</v>
      </c>
      <c r="L413" s="314"/>
      <c r="M413" s="314"/>
      <c r="N413" s="314"/>
      <c r="O413" s="314"/>
      <c r="P413" s="314"/>
      <c r="Q413" s="314"/>
      <c r="R413" s="317" t="s">
        <v>2522</v>
      </c>
      <c r="S413" s="318"/>
      <c r="T413" s="319"/>
      <c r="U413" s="320"/>
      <c r="V413" s="329" t="s">
        <v>1575</v>
      </c>
      <c r="W413" s="321"/>
      <c r="X413" s="321"/>
      <c r="Y413" s="316"/>
      <c r="Z413" s="322"/>
      <c r="AA413" s="323"/>
      <c r="AB413" s="324"/>
      <c r="AC413" s="314"/>
      <c r="AD413" s="314"/>
      <c r="AE413" s="314"/>
      <c r="AF413" s="314"/>
      <c r="AG413" s="314"/>
      <c r="AH413" s="314"/>
      <c r="AI413" s="314"/>
      <c r="AJ413" s="314"/>
      <c r="AK413" s="314"/>
      <c r="AL413" s="314"/>
      <c r="AM413" s="325"/>
      <c r="AN413" s="325"/>
      <c r="AO413" s="326"/>
    </row>
    <row r="414" spans="1:41">
      <c r="A414" s="146">
        <f t="shared" si="11"/>
        <v>408</v>
      </c>
      <c r="B414" s="312" t="str">
        <f>CONCATENATE(C414,D414,E414,F414,G414,H414,I414,J414)</f>
        <v/>
      </c>
      <c r="C414" s="313"/>
      <c r="D414" s="314"/>
      <c r="E414" s="314"/>
      <c r="F414" s="314"/>
      <c r="G414" s="314"/>
      <c r="H414" s="314"/>
      <c r="I414" s="314"/>
      <c r="J414" s="315"/>
      <c r="K414" s="316"/>
      <c r="L414" s="314"/>
      <c r="M414" s="314"/>
      <c r="N414" s="314"/>
      <c r="O414" s="314"/>
      <c r="P414" s="314"/>
      <c r="Q414" s="314"/>
      <c r="R414" s="317"/>
      <c r="S414" s="318"/>
      <c r="T414" s="319"/>
      <c r="U414" s="320"/>
      <c r="V414" s="329"/>
      <c r="W414" s="321"/>
      <c r="X414" s="321"/>
      <c r="Y414" s="316"/>
      <c r="Z414" s="322"/>
      <c r="AA414" s="323"/>
      <c r="AB414" s="324"/>
      <c r="AC414" s="314"/>
      <c r="AD414" s="314"/>
      <c r="AE414" s="314"/>
      <c r="AF414" s="314"/>
      <c r="AG414" s="314"/>
      <c r="AH414" s="314"/>
      <c r="AI414" s="314"/>
      <c r="AJ414" s="314"/>
      <c r="AK414" s="314"/>
      <c r="AL414" s="314"/>
      <c r="AM414" s="325"/>
      <c r="AN414" s="325"/>
      <c r="AO414" s="326"/>
    </row>
    <row r="415" spans="1:41">
      <c r="A415" s="146">
        <f t="shared" si="11"/>
        <v>409</v>
      </c>
      <c r="B415" s="312" t="str">
        <f>CONCATENATE(C415,D415,E415,F415,G415,H415,I415,J415)</f>
        <v>用紙コード3</v>
      </c>
      <c r="C415" s="313" t="s">
        <v>2510</v>
      </c>
      <c r="D415" s="314">
        <v>3</v>
      </c>
      <c r="E415" s="314"/>
      <c r="F415" s="314"/>
      <c r="G415" s="314"/>
      <c r="H415" s="314"/>
      <c r="I415" s="314"/>
      <c r="J415" s="315"/>
      <c r="K415" s="316" t="s">
        <v>2544</v>
      </c>
      <c r="L415" s="314"/>
      <c r="M415" s="314"/>
      <c r="N415" s="314"/>
      <c r="O415" s="314"/>
      <c r="P415" s="314"/>
      <c r="Q415" s="314"/>
      <c r="R415" s="317" t="s">
        <v>2496</v>
      </c>
      <c r="S415" s="318"/>
      <c r="T415" s="319"/>
      <c r="U415" s="320"/>
      <c r="V415" s="329">
        <v>12</v>
      </c>
      <c r="W415" s="321"/>
      <c r="X415" s="321"/>
      <c r="Y415" s="316"/>
      <c r="Z415" s="322"/>
      <c r="AA415" s="323"/>
      <c r="AB415" s="324"/>
      <c r="AC415" s="314"/>
      <c r="AD415" s="314"/>
      <c r="AE415" s="314"/>
      <c r="AF415" s="314"/>
      <c r="AG415" s="314"/>
      <c r="AH415" s="314"/>
      <c r="AI415" s="314"/>
      <c r="AJ415" s="314"/>
      <c r="AK415" s="314"/>
      <c r="AL415" s="314"/>
      <c r="AM415" s="325"/>
      <c r="AN415" s="325"/>
      <c r="AO415" s="326"/>
    </row>
    <row r="416" spans="1:41">
      <c r="A416" s="146">
        <f t="shared" si="11"/>
        <v>410</v>
      </c>
      <c r="B416" s="312" t="str">
        <f t="shared" ref="B416:B426" si="15">CONCATENATE(C416,D416,E416,F416,G416,H416,I416,J416)</f>
        <v>Ｒ単価3</v>
      </c>
      <c r="C416" s="313" t="s">
        <v>2512</v>
      </c>
      <c r="D416" s="314">
        <v>3</v>
      </c>
      <c r="E416" s="314"/>
      <c r="F416" s="314"/>
      <c r="G416" s="314"/>
      <c r="H416" s="314"/>
      <c r="I416" s="314"/>
      <c r="J416" s="315"/>
      <c r="K416" s="316" t="s">
        <v>2545</v>
      </c>
      <c r="L416" s="314"/>
      <c r="M416" s="314"/>
      <c r="N416" s="314"/>
      <c r="O416" s="314"/>
      <c r="P416" s="314"/>
      <c r="Q416" s="314"/>
      <c r="R416" s="317" t="s">
        <v>2521</v>
      </c>
      <c r="S416" s="318"/>
      <c r="T416" s="319"/>
      <c r="U416" s="320"/>
      <c r="V416" s="329" t="s">
        <v>2523</v>
      </c>
      <c r="W416" s="321"/>
      <c r="X416" s="321"/>
      <c r="Y416" s="316"/>
      <c r="Z416" s="322"/>
      <c r="AA416" s="323"/>
      <c r="AB416" s="324"/>
      <c r="AC416" s="314"/>
      <c r="AD416" s="314"/>
      <c r="AE416" s="314"/>
      <c r="AF416" s="314"/>
      <c r="AG416" s="314"/>
      <c r="AH416" s="314"/>
      <c r="AI416" s="314"/>
      <c r="AJ416" s="314"/>
      <c r="AK416" s="314"/>
      <c r="AL416" s="314"/>
      <c r="AM416" s="325"/>
      <c r="AN416" s="325"/>
      <c r="AO416" s="326"/>
    </row>
    <row r="417" spans="1:41">
      <c r="A417" s="146">
        <f t="shared" si="11"/>
        <v>411</v>
      </c>
      <c r="B417" s="312" t="str">
        <f t="shared" si="15"/>
        <v>Ｒ数3</v>
      </c>
      <c r="C417" s="313" t="s">
        <v>2514</v>
      </c>
      <c r="D417" s="314">
        <v>3</v>
      </c>
      <c r="E417" s="314"/>
      <c r="F417" s="314"/>
      <c r="G417" s="314"/>
      <c r="H417" s="314"/>
      <c r="I417" s="314"/>
      <c r="J417" s="315"/>
      <c r="K417" s="316" t="s">
        <v>2546</v>
      </c>
      <c r="L417" s="314"/>
      <c r="M417" s="314"/>
      <c r="N417" s="314"/>
      <c r="O417" s="314"/>
      <c r="P417" s="314"/>
      <c r="Q417" s="314"/>
      <c r="R417" s="317" t="s">
        <v>2522</v>
      </c>
      <c r="S417" s="318"/>
      <c r="T417" s="319"/>
      <c r="U417" s="320"/>
      <c r="V417" s="329" t="s">
        <v>2524</v>
      </c>
      <c r="W417" s="321"/>
      <c r="X417" s="321"/>
      <c r="Y417" s="316"/>
      <c r="Z417" s="322"/>
      <c r="AA417" s="323"/>
      <c r="AB417" s="324"/>
      <c r="AC417" s="314"/>
      <c r="AD417" s="314"/>
      <c r="AE417" s="314"/>
      <c r="AF417" s="314"/>
      <c r="AG417" s="314"/>
      <c r="AH417" s="314"/>
      <c r="AI417" s="314"/>
      <c r="AJ417" s="314"/>
      <c r="AK417" s="314"/>
      <c r="AL417" s="314"/>
      <c r="AM417" s="325"/>
      <c r="AN417" s="325"/>
      <c r="AO417" s="326"/>
    </row>
    <row r="418" spans="1:41">
      <c r="A418" s="146">
        <f t="shared" si="11"/>
        <v>412</v>
      </c>
      <c r="B418" s="312" t="str">
        <f t="shared" si="15"/>
        <v>使用本数3</v>
      </c>
      <c r="C418" s="313" t="s">
        <v>2516</v>
      </c>
      <c r="D418" s="314">
        <v>3</v>
      </c>
      <c r="E418" s="314"/>
      <c r="F418" s="314"/>
      <c r="G418" s="314"/>
      <c r="H418" s="314"/>
      <c r="I418" s="314"/>
      <c r="J418" s="315"/>
      <c r="K418" s="316" t="s">
        <v>2547</v>
      </c>
      <c r="L418" s="314"/>
      <c r="M418" s="314"/>
      <c r="N418" s="314"/>
      <c r="O418" s="314"/>
      <c r="P418" s="314"/>
      <c r="Q418" s="314"/>
      <c r="R418" s="317" t="s">
        <v>2522</v>
      </c>
      <c r="S418" s="318"/>
      <c r="T418" s="319"/>
      <c r="U418" s="320"/>
      <c r="V418" s="329" t="s">
        <v>2524</v>
      </c>
      <c r="W418" s="321"/>
      <c r="X418" s="321"/>
      <c r="Y418" s="316"/>
      <c r="Z418" s="322"/>
      <c r="AA418" s="323"/>
      <c r="AB418" s="324"/>
      <c r="AC418" s="314"/>
      <c r="AD418" s="314"/>
      <c r="AE418" s="314"/>
      <c r="AF418" s="314"/>
      <c r="AG418" s="314"/>
      <c r="AH418" s="314"/>
      <c r="AI418" s="314"/>
      <c r="AJ418" s="314"/>
      <c r="AK418" s="314"/>
      <c r="AL418" s="314"/>
      <c r="AM418" s="325"/>
      <c r="AN418" s="325"/>
      <c r="AO418" s="326"/>
    </row>
    <row r="419" spans="1:41">
      <c r="A419" s="146">
        <f t="shared" si="11"/>
        <v>413</v>
      </c>
      <c r="B419" s="312" t="str">
        <f t="shared" si="15"/>
        <v>実使用数3</v>
      </c>
      <c r="C419" s="313" t="s">
        <v>1569</v>
      </c>
      <c r="D419" s="314">
        <v>3</v>
      </c>
      <c r="E419" s="314"/>
      <c r="F419" s="314"/>
      <c r="G419" s="314"/>
      <c r="H419" s="314"/>
      <c r="I419" s="314"/>
      <c r="J419" s="315"/>
      <c r="K419" s="316" t="s">
        <v>1572</v>
      </c>
      <c r="L419" s="314"/>
      <c r="M419" s="314"/>
      <c r="N419" s="314"/>
      <c r="O419" s="314"/>
      <c r="P419" s="314"/>
      <c r="Q419" s="314"/>
      <c r="R419" s="317" t="s">
        <v>2522</v>
      </c>
      <c r="S419" s="318"/>
      <c r="T419" s="319"/>
      <c r="U419" s="320"/>
      <c r="V419" s="329" t="s">
        <v>1575</v>
      </c>
      <c r="W419" s="321"/>
      <c r="X419" s="321"/>
      <c r="Y419" s="316"/>
      <c r="Z419" s="322"/>
      <c r="AA419" s="323"/>
      <c r="AB419" s="324"/>
      <c r="AC419" s="314"/>
      <c r="AD419" s="314"/>
      <c r="AE419" s="314"/>
      <c r="AF419" s="314"/>
      <c r="AG419" s="314"/>
      <c r="AH419" s="314"/>
      <c r="AI419" s="314"/>
      <c r="AJ419" s="314"/>
      <c r="AK419" s="314"/>
      <c r="AL419" s="314"/>
      <c r="AM419" s="325"/>
      <c r="AN419" s="325"/>
      <c r="AO419" s="326"/>
    </row>
    <row r="420" spans="1:41">
      <c r="A420" s="146">
        <f t="shared" si="11"/>
        <v>414</v>
      </c>
      <c r="B420" s="312" t="str">
        <f t="shared" si="15"/>
        <v/>
      </c>
      <c r="C420" s="313"/>
      <c r="D420" s="314"/>
      <c r="E420" s="314"/>
      <c r="F420" s="314"/>
      <c r="G420" s="314"/>
      <c r="H420" s="314"/>
      <c r="I420" s="314"/>
      <c r="J420" s="315"/>
      <c r="K420" s="316"/>
      <c r="L420" s="314"/>
      <c r="M420" s="314"/>
      <c r="N420" s="314"/>
      <c r="O420" s="314"/>
      <c r="P420" s="314"/>
      <c r="Q420" s="314"/>
      <c r="R420" s="317"/>
      <c r="S420" s="318"/>
      <c r="T420" s="319"/>
      <c r="U420" s="320"/>
      <c r="V420" s="329"/>
      <c r="W420" s="321"/>
      <c r="X420" s="321"/>
      <c r="Y420" s="316"/>
      <c r="Z420" s="322"/>
      <c r="AA420" s="323"/>
      <c r="AB420" s="324"/>
      <c r="AC420" s="314"/>
      <c r="AD420" s="314"/>
      <c r="AE420" s="314"/>
      <c r="AF420" s="314"/>
      <c r="AG420" s="314"/>
      <c r="AH420" s="314"/>
      <c r="AI420" s="314"/>
      <c r="AJ420" s="314"/>
      <c r="AK420" s="314"/>
      <c r="AL420" s="314"/>
      <c r="AM420" s="325"/>
      <c r="AN420" s="325"/>
      <c r="AO420" s="326"/>
    </row>
    <row r="421" spans="1:41">
      <c r="A421" s="146">
        <f t="shared" si="11"/>
        <v>415</v>
      </c>
      <c r="B421" s="312" t="str">
        <f t="shared" si="15"/>
        <v>用紙コード4</v>
      </c>
      <c r="C421" s="313" t="s">
        <v>2510</v>
      </c>
      <c r="D421" s="314">
        <v>4</v>
      </c>
      <c r="E421" s="314"/>
      <c r="F421" s="314"/>
      <c r="G421" s="314"/>
      <c r="H421" s="314"/>
      <c r="I421" s="314"/>
      <c r="J421" s="315"/>
      <c r="K421" s="316" t="s">
        <v>2548</v>
      </c>
      <c r="L421" s="314"/>
      <c r="M421" s="314"/>
      <c r="N421" s="314"/>
      <c r="O421" s="314"/>
      <c r="P421" s="314"/>
      <c r="Q421" s="314"/>
      <c r="R421" s="317" t="s">
        <v>2496</v>
      </c>
      <c r="S421" s="318"/>
      <c r="T421" s="319"/>
      <c r="U421" s="320"/>
      <c r="V421" s="329">
        <v>12</v>
      </c>
      <c r="W421" s="321"/>
      <c r="X421" s="321"/>
      <c r="Y421" s="316"/>
      <c r="Z421" s="322"/>
      <c r="AA421" s="323"/>
      <c r="AB421" s="324"/>
      <c r="AC421" s="314"/>
      <c r="AD421" s="314"/>
      <c r="AE421" s="314"/>
      <c r="AF421" s="314"/>
      <c r="AG421" s="314"/>
      <c r="AH421" s="314"/>
      <c r="AI421" s="314"/>
      <c r="AJ421" s="314"/>
      <c r="AK421" s="314"/>
      <c r="AL421" s="314"/>
      <c r="AM421" s="325"/>
      <c r="AN421" s="325"/>
      <c r="AO421" s="326"/>
    </row>
    <row r="422" spans="1:41">
      <c r="A422" s="146">
        <f t="shared" si="11"/>
        <v>416</v>
      </c>
      <c r="B422" s="312" t="str">
        <f t="shared" si="15"/>
        <v>Ｒ単価4</v>
      </c>
      <c r="C422" s="313" t="s">
        <v>2512</v>
      </c>
      <c r="D422" s="314">
        <v>4</v>
      </c>
      <c r="E422" s="314"/>
      <c r="F422" s="314"/>
      <c r="G422" s="314"/>
      <c r="H422" s="314"/>
      <c r="I422" s="314"/>
      <c r="J422" s="315"/>
      <c r="K422" s="316" t="s">
        <v>2549</v>
      </c>
      <c r="L422" s="314"/>
      <c r="M422" s="314"/>
      <c r="N422" s="314"/>
      <c r="O422" s="314"/>
      <c r="P422" s="314"/>
      <c r="Q422" s="314"/>
      <c r="R422" s="317" t="s">
        <v>2521</v>
      </c>
      <c r="S422" s="318"/>
      <c r="T422" s="319"/>
      <c r="U422" s="320"/>
      <c r="V422" s="329" t="s">
        <v>2523</v>
      </c>
      <c r="W422" s="321"/>
      <c r="X422" s="321"/>
      <c r="Y422" s="316"/>
      <c r="Z422" s="322"/>
      <c r="AA422" s="323"/>
      <c r="AB422" s="324"/>
      <c r="AC422" s="314"/>
      <c r="AD422" s="314"/>
      <c r="AE422" s="314"/>
      <c r="AF422" s="314"/>
      <c r="AG422" s="314"/>
      <c r="AH422" s="314"/>
      <c r="AI422" s="314"/>
      <c r="AJ422" s="314"/>
      <c r="AK422" s="314"/>
      <c r="AL422" s="314"/>
      <c r="AM422" s="325"/>
      <c r="AN422" s="325"/>
      <c r="AO422" s="326"/>
    </row>
    <row r="423" spans="1:41">
      <c r="A423" s="146">
        <f t="shared" si="11"/>
        <v>417</v>
      </c>
      <c r="B423" s="312" t="str">
        <f t="shared" si="15"/>
        <v>Ｒ数4</v>
      </c>
      <c r="C423" s="313" t="s">
        <v>2514</v>
      </c>
      <c r="D423" s="314">
        <v>4</v>
      </c>
      <c r="E423" s="314"/>
      <c r="F423" s="314"/>
      <c r="G423" s="314"/>
      <c r="H423" s="314"/>
      <c r="I423" s="314"/>
      <c r="J423" s="315"/>
      <c r="K423" s="316" t="s">
        <v>2550</v>
      </c>
      <c r="L423" s="314"/>
      <c r="M423" s="314"/>
      <c r="N423" s="314"/>
      <c r="O423" s="314"/>
      <c r="P423" s="314"/>
      <c r="Q423" s="314"/>
      <c r="R423" s="317" t="s">
        <v>2522</v>
      </c>
      <c r="S423" s="318"/>
      <c r="T423" s="319"/>
      <c r="U423" s="320"/>
      <c r="V423" s="329" t="s">
        <v>2524</v>
      </c>
      <c r="W423" s="321"/>
      <c r="X423" s="321"/>
      <c r="Y423" s="316"/>
      <c r="Z423" s="322"/>
      <c r="AA423" s="323"/>
      <c r="AB423" s="324"/>
      <c r="AC423" s="314"/>
      <c r="AD423" s="314"/>
      <c r="AE423" s="314"/>
      <c r="AF423" s="314"/>
      <c r="AG423" s="314"/>
      <c r="AH423" s="314"/>
      <c r="AI423" s="314"/>
      <c r="AJ423" s="314"/>
      <c r="AK423" s="314"/>
      <c r="AL423" s="314"/>
      <c r="AM423" s="325"/>
      <c r="AN423" s="325"/>
      <c r="AO423" s="326"/>
    </row>
    <row r="424" spans="1:41">
      <c r="A424" s="146">
        <f t="shared" si="11"/>
        <v>418</v>
      </c>
      <c r="B424" s="312" t="str">
        <f t="shared" si="15"/>
        <v>使用本数4</v>
      </c>
      <c r="C424" s="313" t="s">
        <v>2516</v>
      </c>
      <c r="D424" s="314">
        <v>4</v>
      </c>
      <c r="E424" s="314"/>
      <c r="F424" s="314"/>
      <c r="G424" s="314"/>
      <c r="H424" s="314"/>
      <c r="I424" s="314"/>
      <c r="J424" s="315"/>
      <c r="K424" s="316" t="s">
        <v>2551</v>
      </c>
      <c r="L424" s="314"/>
      <c r="M424" s="314"/>
      <c r="N424" s="314"/>
      <c r="O424" s="314"/>
      <c r="P424" s="314"/>
      <c r="Q424" s="314"/>
      <c r="R424" s="317" t="s">
        <v>2522</v>
      </c>
      <c r="S424" s="318"/>
      <c r="T424" s="319"/>
      <c r="U424" s="320"/>
      <c r="V424" s="329" t="s">
        <v>2524</v>
      </c>
      <c r="W424" s="321"/>
      <c r="X424" s="321"/>
      <c r="Y424" s="316"/>
      <c r="Z424" s="322"/>
      <c r="AA424" s="323"/>
      <c r="AB424" s="324"/>
      <c r="AC424" s="314"/>
      <c r="AD424" s="314"/>
      <c r="AE424" s="314"/>
      <c r="AF424" s="314"/>
      <c r="AG424" s="314"/>
      <c r="AH424" s="314"/>
      <c r="AI424" s="314"/>
      <c r="AJ424" s="314"/>
      <c r="AK424" s="314"/>
      <c r="AL424" s="314"/>
      <c r="AM424" s="325"/>
      <c r="AN424" s="325"/>
      <c r="AO424" s="326"/>
    </row>
    <row r="425" spans="1:41">
      <c r="A425" s="146">
        <f t="shared" si="11"/>
        <v>419</v>
      </c>
      <c r="B425" s="312" t="str">
        <f t="shared" si="15"/>
        <v>実使用数4</v>
      </c>
      <c r="C425" s="313" t="s">
        <v>1569</v>
      </c>
      <c r="D425" s="314">
        <v>4</v>
      </c>
      <c r="E425" s="314"/>
      <c r="F425" s="314"/>
      <c r="G425" s="314"/>
      <c r="H425" s="314"/>
      <c r="I425" s="314"/>
      <c r="J425" s="315"/>
      <c r="K425" s="316" t="s">
        <v>1573</v>
      </c>
      <c r="L425" s="314"/>
      <c r="M425" s="314"/>
      <c r="N425" s="314"/>
      <c r="O425" s="314"/>
      <c r="P425" s="314"/>
      <c r="Q425" s="314"/>
      <c r="R425" s="317" t="s">
        <v>2522</v>
      </c>
      <c r="S425" s="318"/>
      <c r="T425" s="319"/>
      <c r="U425" s="320"/>
      <c r="V425" s="329" t="s">
        <v>1575</v>
      </c>
      <c r="W425" s="321"/>
      <c r="X425" s="321"/>
      <c r="Y425" s="316"/>
      <c r="Z425" s="322"/>
      <c r="AA425" s="323"/>
      <c r="AB425" s="324"/>
      <c r="AC425" s="314"/>
      <c r="AD425" s="314"/>
      <c r="AE425" s="314"/>
      <c r="AF425" s="314"/>
      <c r="AG425" s="314"/>
      <c r="AH425" s="314"/>
      <c r="AI425" s="314"/>
      <c r="AJ425" s="314"/>
      <c r="AK425" s="314"/>
      <c r="AL425" s="314"/>
      <c r="AM425" s="325"/>
      <c r="AN425" s="325"/>
      <c r="AO425" s="326"/>
    </row>
    <row r="426" spans="1:41">
      <c r="A426" s="146">
        <f t="shared" si="11"/>
        <v>420</v>
      </c>
      <c r="B426" s="312" t="str">
        <f t="shared" si="15"/>
        <v/>
      </c>
      <c r="C426" s="313"/>
      <c r="D426" s="314"/>
      <c r="E426" s="314"/>
      <c r="F426" s="314"/>
      <c r="G426" s="314"/>
      <c r="H426" s="314"/>
      <c r="I426" s="314"/>
      <c r="J426" s="315"/>
      <c r="K426" s="316"/>
      <c r="L426" s="314"/>
      <c r="M426" s="314"/>
      <c r="N426" s="314"/>
      <c r="O426" s="314"/>
      <c r="P426" s="314"/>
      <c r="Q426" s="314"/>
      <c r="R426" s="317"/>
      <c r="S426" s="318"/>
      <c r="T426" s="319"/>
      <c r="U426" s="320"/>
      <c r="V426" s="329"/>
      <c r="W426" s="321"/>
      <c r="X426" s="321"/>
      <c r="Y426" s="316"/>
      <c r="Z426" s="322"/>
      <c r="AA426" s="323"/>
      <c r="AB426" s="324"/>
      <c r="AC426" s="314"/>
      <c r="AD426" s="314"/>
      <c r="AE426" s="314"/>
      <c r="AF426" s="314"/>
      <c r="AG426" s="314"/>
      <c r="AH426" s="314"/>
      <c r="AI426" s="314"/>
      <c r="AJ426" s="314"/>
      <c r="AK426" s="314"/>
      <c r="AL426" s="314"/>
      <c r="AM426" s="325"/>
      <c r="AN426" s="325"/>
      <c r="AO426" s="326"/>
    </row>
    <row r="427" spans="1:41">
      <c r="A427" s="146">
        <f t="shared" si="11"/>
        <v>421</v>
      </c>
      <c r="B427" s="312" t="str">
        <f>CONCATENATE(C427,D427,E427,F427,G427,H427,I427,J427)</f>
        <v>用紙コード5</v>
      </c>
      <c r="C427" s="313" t="s">
        <v>2510</v>
      </c>
      <c r="D427" s="314">
        <v>5</v>
      </c>
      <c r="E427" s="314"/>
      <c r="F427" s="314"/>
      <c r="G427" s="314"/>
      <c r="H427" s="314"/>
      <c r="I427" s="314"/>
      <c r="J427" s="315"/>
      <c r="K427" s="316" t="s">
        <v>2552</v>
      </c>
      <c r="L427" s="314"/>
      <c r="M427" s="314"/>
      <c r="N427" s="314"/>
      <c r="O427" s="314"/>
      <c r="P427" s="314"/>
      <c r="Q427" s="314"/>
      <c r="R427" s="317" t="s">
        <v>2496</v>
      </c>
      <c r="S427" s="318"/>
      <c r="T427" s="319"/>
      <c r="U427" s="320"/>
      <c r="V427" s="329">
        <v>12</v>
      </c>
      <c r="W427" s="321"/>
      <c r="X427" s="321"/>
      <c r="Y427" s="316"/>
      <c r="Z427" s="322"/>
      <c r="AA427" s="323"/>
      <c r="AB427" s="324"/>
      <c r="AC427" s="314"/>
      <c r="AD427" s="314"/>
      <c r="AE427" s="314"/>
      <c r="AF427" s="314"/>
      <c r="AG427" s="314"/>
      <c r="AH427" s="314"/>
      <c r="AI427" s="314"/>
      <c r="AJ427" s="314"/>
      <c r="AK427" s="314"/>
      <c r="AL427" s="314"/>
      <c r="AM427" s="325"/>
      <c r="AN427" s="325"/>
      <c r="AO427" s="326"/>
    </row>
    <row r="428" spans="1:41">
      <c r="A428" s="146">
        <f t="shared" si="11"/>
        <v>422</v>
      </c>
      <c r="B428" s="312" t="str">
        <f t="shared" ref="B428:B438" si="16">CONCATENATE(C428,D428,E428,F428,G428,H428,I428,J428)</f>
        <v>Ｒ単価5</v>
      </c>
      <c r="C428" s="313" t="s">
        <v>2512</v>
      </c>
      <c r="D428" s="314">
        <v>5</v>
      </c>
      <c r="E428" s="314"/>
      <c r="F428" s="314"/>
      <c r="G428" s="314"/>
      <c r="H428" s="314"/>
      <c r="I428" s="314"/>
      <c r="J428" s="315"/>
      <c r="K428" s="316" t="s">
        <v>2553</v>
      </c>
      <c r="L428" s="314"/>
      <c r="M428" s="314"/>
      <c r="N428" s="314"/>
      <c r="O428" s="314"/>
      <c r="P428" s="314"/>
      <c r="Q428" s="314"/>
      <c r="R428" s="317" t="s">
        <v>2521</v>
      </c>
      <c r="S428" s="318"/>
      <c r="T428" s="319"/>
      <c r="U428" s="320"/>
      <c r="V428" s="329" t="s">
        <v>2523</v>
      </c>
      <c r="W428" s="321"/>
      <c r="X428" s="321"/>
      <c r="Y428" s="316"/>
      <c r="Z428" s="322"/>
      <c r="AA428" s="323"/>
      <c r="AB428" s="324"/>
      <c r="AC428" s="314"/>
      <c r="AD428" s="314"/>
      <c r="AE428" s="314"/>
      <c r="AF428" s="314"/>
      <c r="AG428" s="314"/>
      <c r="AH428" s="314"/>
      <c r="AI428" s="314"/>
      <c r="AJ428" s="314"/>
      <c r="AK428" s="314"/>
      <c r="AL428" s="314"/>
      <c r="AM428" s="325"/>
      <c r="AN428" s="325"/>
      <c r="AO428" s="326"/>
    </row>
    <row r="429" spans="1:41">
      <c r="A429" s="146">
        <f t="shared" si="11"/>
        <v>423</v>
      </c>
      <c r="B429" s="312" t="str">
        <f t="shared" si="16"/>
        <v>Ｒ数5</v>
      </c>
      <c r="C429" s="313" t="s">
        <v>2514</v>
      </c>
      <c r="D429" s="314">
        <v>5</v>
      </c>
      <c r="E429" s="314"/>
      <c r="F429" s="314"/>
      <c r="G429" s="314"/>
      <c r="H429" s="314"/>
      <c r="I429" s="314"/>
      <c r="J429" s="315"/>
      <c r="K429" s="316" t="s">
        <v>2554</v>
      </c>
      <c r="L429" s="314"/>
      <c r="M429" s="314"/>
      <c r="N429" s="314"/>
      <c r="O429" s="314"/>
      <c r="P429" s="314"/>
      <c r="Q429" s="314"/>
      <c r="R429" s="317" t="s">
        <v>2522</v>
      </c>
      <c r="S429" s="318"/>
      <c r="T429" s="319"/>
      <c r="U429" s="320"/>
      <c r="V429" s="329" t="s">
        <v>2524</v>
      </c>
      <c r="W429" s="321"/>
      <c r="X429" s="321"/>
      <c r="Y429" s="316"/>
      <c r="Z429" s="322"/>
      <c r="AA429" s="323"/>
      <c r="AB429" s="324"/>
      <c r="AC429" s="314"/>
      <c r="AD429" s="314"/>
      <c r="AE429" s="314"/>
      <c r="AF429" s="314"/>
      <c r="AG429" s="314"/>
      <c r="AH429" s="314"/>
      <c r="AI429" s="314"/>
      <c r="AJ429" s="314"/>
      <c r="AK429" s="314"/>
      <c r="AL429" s="314"/>
      <c r="AM429" s="325"/>
      <c r="AN429" s="325"/>
      <c r="AO429" s="326"/>
    </row>
    <row r="430" spans="1:41">
      <c r="A430" s="146">
        <f t="shared" si="11"/>
        <v>424</v>
      </c>
      <c r="B430" s="312" t="str">
        <f t="shared" si="16"/>
        <v>使用本数5</v>
      </c>
      <c r="C430" s="313" t="s">
        <v>2516</v>
      </c>
      <c r="D430" s="314">
        <v>5</v>
      </c>
      <c r="E430" s="314"/>
      <c r="F430" s="314"/>
      <c r="G430" s="314"/>
      <c r="H430" s="314"/>
      <c r="I430" s="314"/>
      <c r="J430" s="315"/>
      <c r="K430" s="316" t="s">
        <v>2555</v>
      </c>
      <c r="L430" s="314"/>
      <c r="M430" s="314"/>
      <c r="N430" s="314"/>
      <c r="O430" s="314"/>
      <c r="P430" s="314"/>
      <c r="Q430" s="314"/>
      <c r="R430" s="317" t="s">
        <v>2522</v>
      </c>
      <c r="S430" s="318"/>
      <c r="T430" s="319"/>
      <c r="U430" s="320"/>
      <c r="V430" s="329" t="s">
        <v>2524</v>
      </c>
      <c r="W430" s="321"/>
      <c r="X430" s="321"/>
      <c r="Y430" s="316"/>
      <c r="Z430" s="322"/>
      <c r="AA430" s="323"/>
      <c r="AB430" s="324"/>
      <c r="AC430" s="314"/>
      <c r="AD430" s="314"/>
      <c r="AE430" s="314"/>
      <c r="AF430" s="314"/>
      <c r="AG430" s="314"/>
      <c r="AH430" s="314"/>
      <c r="AI430" s="314"/>
      <c r="AJ430" s="314"/>
      <c r="AK430" s="314"/>
      <c r="AL430" s="314"/>
      <c r="AM430" s="325"/>
      <c r="AN430" s="325"/>
      <c r="AO430" s="326"/>
    </row>
    <row r="431" spans="1:41">
      <c r="A431" s="146">
        <f t="shared" si="11"/>
        <v>425</v>
      </c>
      <c r="B431" s="312" t="str">
        <f t="shared" si="16"/>
        <v>実使用数5</v>
      </c>
      <c r="C431" s="313" t="s">
        <v>1569</v>
      </c>
      <c r="D431" s="314">
        <v>5</v>
      </c>
      <c r="E431" s="314"/>
      <c r="F431" s="314"/>
      <c r="G431" s="314"/>
      <c r="H431" s="314"/>
      <c r="I431" s="314"/>
      <c r="J431" s="315"/>
      <c r="K431" s="316" t="s">
        <v>1574</v>
      </c>
      <c r="L431" s="314"/>
      <c r="M431" s="314"/>
      <c r="N431" s="314"/>
      <c r="O431" s="314"/>
      <c r="P431" s="314"/>
      <c r="Q431" s="314"/>
      <c r="R431" s="317" t="s">
        <v>2522</v>
      </c>
      <c r="S431" s="318"/>
      <c r="T431" s="319"/>
      <c r="U431" s="320"/>
      <c r="V431" s="329" t="s">
        <v>1575</v>
      </c>
      <c r="W431" s="321"/>
      <c r="X431" s="321"/>
      <c r="Y431" s="316"/>
      <c r="Z431" s="322"/>
      <c r="AA431" s="323"/>
      <c r="AB431" s="324"/>
      <c r="AC431" s="314"/>
      <c r="AD431" s="314"/>
      <c r="AE431" s="314"/>
      <c r="AF431" s="314"/>
      <c r="AG431" s="314"/>
      <c r="AH431" s="314"/>
      <c r="AI431" s="314"/>
      <c r="AJ431" s="314"/>
      <c r="AK431" s="314"/>
      <c r="AL431" s="314"/>
      <c r="AM431" s="325"/>
      <c r="AN431" s="325"/>
      <c r="AO431" s="326"/>
    </row>
    <row r="432" spans="1:41">
      <c r="A432" s="146">
        <f t="shared" si="11"/>
        <v>426</v>
      </c>
      <c r="B432" s="312" t="str">
        <f t="shared" si="16"/>
        <v/>
      </c>
      <c r="C432" s="313"/>
      <c r="D432" s="314"/>
      <c r="E432" s="314"/>
      <c r="F432" s="314"/>
      <c r="G432" s="314"/>
      <c r="H432" s="314"/>
      <c r="I432" s="314"/>
      <c r="J432" s="315"/>
      <c r="K432" s="316"/>
      <c r="L432" s="314"/>
      <c r="M432" s="314"/>
      <c r="N432" s="314"/>
      <c r="O432" s="314"/>
      <c r="P432" s="314"/>
      <c r="Q432" s="314"/>
      <c r="R432" s="317"/>
      <c r="S432" s="318"/>
      <c r="T432" s="319"/>
      <c r="U432" s="320"/>
      <c r="V432" s="329"/>
      <c r="W432" s="321"/>
      <c r="X432" s="321"/>
      <c r="Y432" s="316"/>
      <c r="Z432" s="322"/>
      <c r="AA432" s="323"/>
      <c r="AB432" s="324"/>
      <c r="AC432" s="314"/>
      <c r="AD432" s="314"/>
      <c r="AE432" s="314"/>
      <c r="AF432" s="314"/>
      <c r="AG432" s="314"/>
      <c r="AH432" s="314"/>
      <c r="AI432" s="314"/>
      <c r="AJ432" s="314"/>
      <c r="AK432" s="314"/>
      <c r="AL432" s="314"/>
      <c r="AM432" s="325"/>
      <c r="AN432" s="325"/>
      <c r="AO432" s="326"/>
    </row>
    <row r="433" spans="1:41">
      <c r="A433" s="146">
        <f t="shared" si="11"/>
        <v>427</v>
      </c>
      <c r="B433" s="312" t="str">
        <f t="shared" si="16"/>
        <v>用紙連数</v>
      </c>
      <c r="C433" s="313" t="s">
        <v>2535</v>
      </c>
      <c r="D433" s="314"/>
      <c r="E433" s="314"/>
      <c r="F433" s="314"/>
      <c r="G433" s="314"/>
      <c r="H433" s="314"/>
      <c r="I433" s="314"/>
      <c r="J433" s="315"/>
      <c r="K433" s="316" t="s">
        <v>2539</v>
      </c>
      <c r="L433" s="314"/>
      <c r="M433" s="314"/>
      <c r="N433" s="314"/>
      <c r="O433" s="314"/>
      <c r="P433" s="314"/>
      <c r="Q433" s="314"/>
      <c r="R433" s="317" t="s">
        <v>1423</v>
      </c>
      <c r="S433" s="318"/>
      <c r="T433" s="319"/>
      <c r="U433" s="320"/>
      <c r="V433" s="329" t="s">
        <v>2537</v>
      </c>
      <c r="W433" s="321"/>
      <c r="X433" s="321"/>
      <c r="Y433" s="316"/>
      <c r="Z433" s="322"/>
      <c r="AA433" s="323"/>
      <c r="AB433" s="324"/>
      <c r="AC433" s="314"/>
      <c r="AD433" s="314"/>
      <c r="AE433" s="314"/>
      <c r="AF433" s="314"/>
      <c r="AG433" s="314"/>
      <c r="AH433" s="314"/>
      <c r="AI433" s="314"/>
      <c r="AJ433" s="314"/>
      <c r="AK433" s="314"/>
      <c r="AL433" s="314"/>
      <c r="AM433" s="325"/>
      <c r="AN433" s="325"/>
      <c r="AO433" s="326"/>
    </row>
    <row r="434" spans="1:41">
      <c r="A434" s="146">
        <f t="shared" si="11"/>
        <v>428</v>
      </c>
      <c r="B434" s="312" t="str">
        <f t="shared" si="16"/>
        <v>用紙坪量</v>
      </c>
      <c r="C434" s="313" t="s">
        <v>2556</v>
      </c>
      <c r="D434" s="314"/>
      <c r="E434" s="314"/>
      <c r="F434" s="314"/>
      <c r="G434" s="314"/>
      <c r="H434" s="314"/>
      <c r="I434" s="314"/>
      <c r="J434" s="315"/>
      <c r="K434" s="316" t="s">
        <v>2557</v>
      </c>
      <c r="L434" s="314"/>
      <c r="M434" s="314"/>
      <c r="N434" s="314"/>
      <c r="O434" s="314"/>
      <c r="P434" s="314"/>
      <c r="Q434" s="314"/>
      <c r="R434" s="317" t="s">
        <v>2536</v>
      </c>
      <c r="S434" s="318"/>
      <c r="T434" s="319"/>
      <c r="U434" s="320"/>
      <c r="V434" s="329" t="s">
        <v>2538</v>
      </c>
      <c r="W434" s="321"/>
      <c r="X434" s="321"/>
      <c r="Y434" s="316"/>
      <c r="Z434" s="322"/>
      <c r="AA434" s="323"/>
      <c r="AB434" s="324"/>
      <c r="AC434" s="314"/>
      <c r="AD434" s="314"/>
      <c r="AE434" s="314"/>
      <c r="AF434" s="314"/>
      <c r="AG434" s="314"/>
      <c r="AH434" s="314"/>
      <c r="AI434" s="314"/>
      <c r="AJ434" s="314"/>
      <c r="AK434" s="314"/>
      <c r="AL434" s="314"/>
      <c r="AM434" s="325"/>
      <c r="AN434" s="325"/>
      <c r="AO434" s="326"/>
    </row>
    <row r="435" spans="1:41">
      <c r="A435" s="146">
        <f t="shared" si="11"/>
        <v>429</v>
      </c>
      <c r="B435" s="312" t="str">
        <f t="shared" si="16"/>
        <v/>
      </c>
      <c r="C435" s="313"/>
      <c r="D435" s="314"/>
      <c r="E435" s="314"/>
      <c r="F435" s="314"/>
      <c r="G435" s="314"/>
      <c r="H435" s="314"/>
      <c r="I435" s="314"/>
      <c r="J435" s="315"/>
      <c r="K435" s="316"/>
      <c r="L435" s="314"/>
      <c r="M435" s="314"/>
      <c r="N435" s="314"/>
      <c r="O435" s="314"/>
      <c r="P435" s="314"/>
      <c r="Q435" s="314"/>
      <c r="R435" s="317"/>
      <c r="S435" s="318"/>
      <c r="T435" s="319"/>
      <c r="U435" s="320"/>
      <c r="V435" s="329"/>
      <c r="W435" s="321"/>
      <c r="X435" s="321"/>
      <c r="Y435" s="316"/>
      <c r="Z435" s="322"/>
      <c r="AA435" s="323"/>
      <c r="AB435" s="324"/>
      <c r="AC435" s="314"/>
      <c r="AD435" s="314"/>
      <c r="AE435" s="314"/>
      <c r="AF435" s="314"/>
      <c r="AG435" s="314"/>
      <c r="AH435" s="314"/>
      <c r="AI435" s="314"/>
      <c r="AJ435" s="314"/>
      <c r="AK435" s="314"/>
      <c r="AL435" s="314"/>
      <c r="AM435" s="325"/>
      <c r="AN435" s="325"/>
      <c r="AO435" s="326"/>
    </row>
    <row r="436" spans="1:41">
      <c r="A436" s="146">
        <f t="shared" si="11"/>
        <v>430</v>
      </c>
      <c r="B436" s="312" t="str">
        <f t="shared" si="16"/>
        <v>加工部数1</v>
      </c>
      <c r="C436" s="313" t="s">
        <v>253</v>
      </c>
      <c r="D436" s="314">
        <v>1</v>
      </c>
      <c r="E436" s="314"/>
      <c r="F436" s="314"/>
      <c r="G436" s="314"/>
      <c r="H436" s="314"/>
      <c r="I436" s="314"/>
      <c r="J436" s="315"/>
      <c r="K436" s="316" t="s">
        <v>2558</v>
      </c>
      <c r="L436" s="314"/>
      <c r="M436" s="314"/>
      <c r="N436" s="314"/>
      <c r="O436" s="314"/>
      <c r="P436" s="314"/>
      <c r="Q436" s="314"/>
      <c r="R436" s="317" t="s">
        <v>2536</v>
      </c>
      <c r="S436" s="318"/>
      <c r="T436" s="319"/>
      <c r="U436" s="320"/>
      <c r="V436" s="329">
        <v>9</v>
      </c>
      <c r="W436" s="321"/>
      <c r="X436" s="321"/>
      <c r="Y436" s="316"/>
      <c r="Z436" s="322"/>
      <c r="AA436" s="323"/>
      <c r="AB436" s="324"/>
      <c r="AC436" s="314"/>
      <c r="AD436" s="314"/>
      <c r="AE436" s="314"/>
      <c r="AF436" s="314"/>
      <c r="AG436" s="314"/>
      <c r="AH436" s="314"/>
      <c r="AI436" s="314"/>
      <c r="AJ436" s="314"/>
      <c r="AK436" s="314"/>
      <c r="AL436" s="314"/>
      <c r="AM436" s="325"/>
      <c r="AN436" s="325"/>
      <c r="AO436" s="326"/>
    </row>
    <row r="437" spans="1:41">
      <c r="A437" s="146">
        <f t="shared" si="11"/>
        <v>431</v>
      </c>
      <c r="B437" s="312" t="str">
        <f t="shared" si="16"/>
        <v>加工部数2</v>
      </c>
      <c r="C437" s="313" t="s">
        <v>253</v>
      </c>
      <c r="D437" s="314">
        <v>2</v>
      </c>
      <c r="E437" s="314"/>
      <c r="F437" s="314"/>
      <c r="G437" s="314"/>
      <c r="H437" s="314"/>
      <c r="I437" s="314"/>
      <c r="J437" s="315"/>
      <c r="K437" s="316" t="s">
        <v>2559</v>
      </c>
      <c r="L437" s="314"/>
      <c r="M437" s="314"/>
      <c r="N437" s="314"/>
      <c r="O437" s="314"/>
      <c r="P437" s="314"/>
      <c r="Q437" s="314"/>
      <c r="R437" s="317" t="s">
        <v>2536</v>
      </c>
      <c r="S437" s="318"/>
      <c r="T437" s="319"/>
      <c r="U437" s="320"/>
      <c r="V437" s="329">
        <v>9</v>
      </c>
      <c r="W437" s="321"/>
      <c r="X437" s="321"/>
      <c r="Y437" s="316"/>
      <c r="Z437" s="322"/>
      <c r="AA437" s="323"/>
      <c r="AB437" s="324"/>
      <c r="AC437" s="314"/>
      <c r="AD437" s="314"/>
      <c r="AE437" s="314"/>
      <c r="AF437" s="314"/>
      <c r="AG437" s="314"/>
      <c r="AH437" s="314"/>
      <c r="AI437" s="314"/>
      <c r="AJ437" s="314"/>
      <c r="AK437" s="314"/>
      <c r="AL437" s="314"/>
      <c r="AM437" s="325"/>
      <c r="AN437" s="325"/>
      <c r="AO437" s="326"/>
    </row>
    <row r="438" spans="1:41">
      <c r="A438" s="146">
        <f t="shared" si="11"/>
        <v>432</v>
      </c>
      <c r="B438" s="312" t="str">
        <f t="shared" si="16"/>
        <v>加工部数3</v>
      </c>
      <c r="C438" s="313" t="s">
        <v>253</v>
      </c>
      <c r="D438" s="314">
        <v>3</v>
      </c>
      <c r="E438" s="314"/>
      <c r="F438" s="314"/>
      <c r="G438" s="314"/>
      <c r="H438" s="314"/>
      <c r="I438" s="314"/>
      <c r="J438" s="315"/>
      <c r="K438" s="316" t="s">
        <v>2560</v>
      </c>
      <c r="L438" s="314"/>
      <c r="M438" s="314"/>
      <c r="N438" s="314"/>
      <c r="O438" s="314"/>
      <c r="P438" s="314"/>
      <c r="Q438" s="314"/>
      <c r="R438" s="317" t="s">
        <v>2536</v>
      </c>
      <c r="S438" s="318"/>
      <c r="T438" s="319"/>
      <c r="U438" s="320"/>
      <c r="V438" s="329">
        <v>9</v>
      </c>
      <c r="W438" s="321"/>
      <c r="X438" s="321"/>
      <c r="Y438" s="316"/>
      <c r="Z438" s="322"/>
      <c r="AA438" s="323"/>
      <c r="AB438" s="324"/>
      <c r="AC438" s="314"/>
      <c r="AD438" s="314"/>
      <c r="AE438" s="314"/>
      <c r="AF438" s="314"/>
      <c r="AG438" s="314"/>
      <c r="AH438" s="314"/>
      <c r="AI438" s="314"/>
      <c r="AJ438" s="314"/>
      <c r="AK438" s="314"/>
      <c r="AL438" s="314"/>
      <c r="AM438" s="325"/>
      <c r="AN438" s="325"/>
      <c r="AO438" s="326"/>
    </row>
    <row r="439" spans="1:41">
      <c r="A439" s="146">
        <f t="shared" si="11"/>
        <v>433</v>
      </c>
      <c r="B439" s="312" t="str">
        <f t="shared" ref="B439:B445" si="17">CONCATENATE(C439,D439,E439,F439,G439,H439,I439,J439)</f>
        <v/>
      </c>
      <c r="C439" s="313"/>
      <c r="D439" s="314"/>
      <c r="E439" s="314"/>
      <c r="F439" s="314"/>
      <c r="G439" s="314"/>
      <c r="H439" s="314"/>
      <c r="I439" s="314"/>
      <c r="J439" s="315"/>
      <c r="K439" s="316"/>
      <c r="L439" s="314"/>
      <c r="M439" s="314"/>
      <c r="N439" s="314"/>
      <c r="O439" s="314"/>
      <c r="P439" s="314"/>
      <c r="Q439" s="314"/>
      <c r="R439" s="317"/>
      <c r="S439" s="318"/>
      <c r="T439" s="319"/>
      <c r="U439" s="320"/>
      <c r="V439" s="329"/>
      <c r="W439" s="321"/>
      <c r="X439" s="321"/>
      <c r="Y439" s="316"/>
      <c r="Z439" s="322"/>
      <c r="AA439" s="323"/>
      <c r="AB439" s="324"/>
      <c r="AC439" s="314"/>
      <c r="AD439" s="314"/>
      <c r="AE439" s="314"/>
      <c r="AF439" s="314"/>
      <c r="AG439" s="314"/>
      <c r="AH439" s="314"/>
      <c r="AI439" s="314"/>
      <c r="AJ439" s="314"/>
      <c r="AK439" s="314"/>
      <c r="AL439" s="314"/>
      <c r="AM439" s="325"/>
      <c r="AN439" s="325"/>
      <c r="AO439" s="326"/>
    </row>
    <row r="440" spans="1:41">
      <c r="A440" s="146">
        <f t="shared" si="11"/>
        <v>434</v>
      </c>
      <c r="B440" s="312" t="str">
        <f t="shared" si="17"/>
        <v>指定Ｒ数</v>
      </c>
      <c r="C440" s="313" t="s">
        <v>2517</v>
      </c>
      <c r="D440" s="314"/>
      <c r="E440" s="314"/>
      <c r="F440" s="314"/>
      <c r="G440" s="314"/>
      <c r="H440" s="314"/>
      <c r="I440" s="314"/>
      <c r="J440" s="315"/>
      <c r="K440" s="316" t="s">
        <v>2526</v>
      </c>
      <c r="L440" s="314"/>
      <c r="M440" s="314"/>
      <c r="N440" s="314"/>
      <c r="O440" s="314"/>
      <c r="P440" s="314"/>
      <c r="Q440" s="314"/>
      <c r="R440" s="317" t="s">
        <v>1423</v>
      </c>
      <c r="S440" s="318"/>
      <c r="T440" s="319"/>
      <c r="U440" s="320"/>
      <c r="V440" s="329">
        <v>9</v>
      </c>
      <c r="W440" s="321"/>
      <c r="X440" s="321"/>
      <c r="Y440" s="316"/>
      <c r="Z440" s="322"/>
      <c r="AA440" s="323"/>
      <c r="AB440" s="324"/>
      <c r="AC440" s="314"/>
      <c r="AD440" s="314"/>
      <c r="AE440" s="314"/>
      <c r="AF440" s="314"/>
      <c r="AG440" s="314"/>
      <c r="AH440" s="314"/>
      <c r="AI440" s="314"/>
      <c r="AJ440" s="314"/>
      <c r="AK440" s="314"/>
      <c r="AL440" s="314"/>
      <c r="AM440" s="325"/>
      <c r="AN440" s="325"/>
      <c r="AO440" s="326"/>
    </row>
    <row r="441" spans="1:41">
      <c r="A441" s="146">
        <f t="shared" si="11"/>
        <v>435</v>
      </c>
      <c r="B441" s="312" t="str">
        <f t="shared" si="17"/>
        <v>過不足数</v>
      </c>
      <c r="C441" s="313" t="s">
        <v>1567</v>
      </c>
      <c r="D441" s="314"/>
      <c r="E441" s="314"/>
      <c r="F441" s="314"/>
      <c r="G441" s="314"/>
      <c r="H441" s="314"/>
      <c r="I441" s="314"/>
      <c r="J441" s="315"/>
      <c r="K441" s="316" t="s">
        <v>2527</v>
      </c>
      <c r="L441" s="314"/>
      <c r="M441" s="314"/>
      <c r="N441" s="314"/>
      <c r="O441" s="314"/>
      <c r="P441" s="314"/>
      <c r="Q441" s="314"/>
      <c r="R441" s="317" t="s">
        <v>1028</v>
      </c>
      <c r="S441" s="318"/>
      <c r="T441" s="319"/>
      <c r="U441" s="320"/>
      <c r="V441" s="329" t="s">
        <v>2525</v>
      </c>
      <c r="W441" s="321"/>
      <c r="X441" s="321"/>
      <c r="Y441" s="316"/>
      <c r="Z441" s="322"/>
      <c r="AA441" s="323"/>
      <c r="AB441" s="324"/>
      <c r="AC441" s="314"/>
      <c r="AD441" s="314"/>
      <c r="AE441" s="314"/>
      <c r="AF441" s="314"/>
      <c r="AG441" s="314"/>
      <c r="AH441" s="314"/>
      <c r="AI441" s="314"/>
      <c r="AJ441" s="314"/>
      <c r="AK441" s="314"/>
      <c r="AL441" s="314"/>
      <c r="AM441" s="325"/>
      <c r="AN441" s="325"/>
      <c r="AO441" s="326"/>
    </row>
    <row r="442" spans="1:41">
      <c r="A442" s="146">
        <f t="shared" si="11"/>
        <v>436</v>
      </c>
      <c r="B442" s="312" t="str">
        <f t="shared" si="17"/>
        <v>取数</v>
      </c>
      <c r="C442" s="313" t="s">
        <v>2532</v>
      </c>
      <c r="D442" s="314"/>
      <c r="E442" s="314"/>
      <c r="F442" s="314"/>
      <c r="G442" s="314"/>
      <c r="H442" s="314"/>
      <c r="I442" s="314"/>
      <c r="J442" s="315"/>
      <c r="K442" s="316" t="s">
        <v>2528</v>
      </c>
      <c r="L442" s="314"/>
      <c r="M442" s="314"/>
      <c r="N442" s="314"/>
      <c r="O442" s="314"/>
      <c r="P442" s="314"/>
      <c r="Q442" s="314"/>
      <c r="R442" s="317" t="s">
        <v>1028</v>
      </c>
      <c r="S442" s="318"/>
      <c r="T442" s="319"/>
      <c r="U442" s="320"/>
      <c r="V442" s="329">
        <v>9</v>
      </c>
      <c r="W442" s="321"/>
      <c r="X442" s="321"/>
      <c r="Y442" s="316"/>
      <c r="Z442" s="322"/>
      <c r="AA442" s="323"/>
      <c r="AB442" s="324"/>
      <c r="AC442" s="314"/>
      <c r="AD442" s="314"/>
      <c r="AE442" s="314"/>
      <c r="AF442" s="314"/>
      <c r="AG442" s="314"/>
      <c r="AH442" s="314"/>
      <c r="AI442" s="314"/>
      <c r="AJ442" s="314"/>
      <c r="AK442" s="314"/>
      <c r="AL442" s="314"/>
      <c r="AM442" s="325"/>
      <c r="AN442" s="325"/>
      <c r="AO442" s="326"/>
    </row>
    <row r="443" spans="1:41">
      <c r="A443" s="146">
        <f t="shared" si="11"/>
        <v>437</v>
      </c>
      <c r="B443" s="312" t="str">
        <f t="shared" si="17"/>
        <v>枚数</v>
      </c>
      <c r="C443" s="313" t="s">
        <v>2533</v>
      </c>
      <c r="D443" s="314"/>
      <c r="E443" s="314"/>
      <c r="F443" s="314"/>
      <c r="G443" s="314"/>
      <c r="H443" s="314"/>
      <c r="I443" s="314"/>
      <c r="J443" s="315"/>
      <c r="K443" s="316" t="s">
        <v>2530</v>
      </c>
      <c r="L443" s="314"/>
      <c r="M443" s="314"/>
      <c r="N443" s="314"/>
      <c r="O443" s="314"/>
      <c r="P443" s="314"/>
      <c r="Q443" s="314"/>
      <c r="R443" s="317" t="s">
        <v>1028</v>
      </c>
      <c r="S443" s="318"/>
      <c r="T443" s="319"/>
      <c r="U443" s="320"/>
      <c r="V443" s="329">
        <v>9</v>
      </c>
      <c r="W443" s="321"/>
      <c r="X443" s="321"/>
      <c r="Y443" s="316"/>
      <c r="Z443" s="322"/>
      <c r="AA443" s="323"/>
      <c r="AB443" s="324"/>
      <c r="AC443" s="314"/>
      <c r="AD443" s="314"/>
      <c r="AE443" s="314"/>
      <c r="AF443" s="314"/>
      <c r="AG443" s="314"/>
      <c r="AH443" s="314"/>
      <c r="AI443" s="314"/>
      <c r="AJ443" s="314"/>
      <c r="AK443" s="314"/>
      <c r="AL443" s="314"/>
      <c r="AM443" s="325"/>
      <c r="AN443" s="325"/>
      <c r="AO443" s="326"/>
    </row>
    <row r="444" spans="1:41">
      <c r="A444" s="146">
        <f t="shared" si="11"/>
        <v>438</v>
      </c>
      <c r="B444" s="312" t="str">
        <f t="shared" si="17"/>
        <v>売上予定日</v>
      </c>
      <c r="C444" s="313" t="s">
        <v>1564</v>
      </c>
      <c r="D444" s="314"/>
      <c r="E444" s="314"/>
      <c r="F444" s="314"/>
      <c r="G444" s="314"/>
      <c r="H444" s="314"/>
      <c r="I444" s="314"/>
      <c r="J444" s="315"/>
      <c r="K444" s="316" t="s">
        <v>1565</v>
      </c>
      <c r="L444" s="314"/>
      <c r="M444" s="314"/>
      <c r="N444" s="314"/>
      <c r="O444" s="314"/>
      <c r="P444" s="314"/>
      <c r="Q444" s="314"/>
      <c r="R444" s="317" t="s">
        <v>2531</v>
      </c>
      <c r="S444" s="318"/>
      <c r="T444" s="319"/>
      <c r="U444" s="320"/>
      <c r="V444" s="329"/>
      <c r="W444" s="321"/>
      <c r="X444" s="321"/>
      <c r="Y444" s="316"/>
      <c r="Z444" s="322"/>
      <c r="AA444" s="323"/>
      <c r="AB444" s="324"/>
      <c r="AC444" s="314"/>
      <c r="AD444" s="314"/>
      <c r="AE444" s="314"/>
      <c r="AF444" s="314"/>
      <c r="AG444" s="314"/>
      <c r="AH444" s="314"/>
      <c r="AI444" s="314"/>
      <c r="AJ444" s="314"/>
      <c r="AK444" s="314"/>
      <c r="AL444" s="314"/>
      <c r="AM444" s="325"/>
      <c r="AN444" s="325"/>
      <c r="AO444" s="326"/>
    </row>
    <row r="445" spans="1:41">
      <c r="A445" s="146">
        <f t="shared" si="11"/>
        <v>439</v>
      </c>
      <c r="B445" s="312" t="str">
        <f t="shared" si="17"/>
        <v>請求書提出日</v>
      </c>
      <c r="C445" s="313" t="s">
        <v>2534</v>
      </c>
      <c r="D445" s="314"/>
      <c r="E445" s="314"/>
      <c r="F445" s="314"/>
      <c r="G445" s="314"/>
      <c r="H445" s="314"/>
      <c r="I445" s="314"/>
      <c r="J445" s="315"/>
      <c r="K445" s="316" t="s">
        <v>2529</v>
      </c>
      <c r="L445" s="314"/>
      <c r="M445" s="314"/>
      <c r="N445" s="314"/>
      <c r="O445" s="314"/>
      <c r="P445" s="314"/>
      <c r="Q445" s="314"/>
      <c r="R445" s="317" t="s">
        <v>2531</v>
      </c>
      <c r="S445" s="318"/>
      <c r="T445" s="319"/>
      <c r="U445" s="320"/>
      <c r="V445" s="329"/>
      <c r="W445" s="321"/>
      <c r="X445" s="321"/>
      <c r="Y445" s="316"/>
      <c r="Z445" s="322"/>
      <c r="AA445" s="323"/>
      <c r="AB445" s="324"/>
      <c r="AC445" s="314"/>
      <c r="AD445" s="314"/>
      <c r="AE445" s="314"/>
      <c r="AF445" s="314"/>
      <c r="AG445" s="314"/>
      <c r="AH445" s="314"/>
      <c r="AI445" s="314"/>
      <c r="AJ445" s="314"/>
      <c r="AK445" s="314"/>
      <c r="AL445" s="314"/>
      <c r="AM445" s="325"/>
      <c r="AN445" s="325"/>
      <c r="AO445" s="326"/>
    </row>
    <row r="446" spans="1:41">
      <c r="A446" s="146">
        <f t="shared" si="11"/>
        <v>440</v>
      </c>
      <c r="B446" s="312" t="str">
        <f>CONCATENATE(C446,D446,E446,F446,G446,H446,I446,J446)</f>
        <v/>
      </c>
      <c r="C446" s="313"/>
      <c r="D446" s="314"/>
      <c r="E446" s="314"/>
      <c r="F446" s="314"/>
      <c r="G446" s="314"/>
      <c r="H446" s="314"/>
      <c r="I446" s="314"/>
      <c r="J446" s="315"/>
      <c r="K446" s="316"/>
      <c r="L446" s="314"/>
      <c r="M446" s="314"/>
      <c r="N446" s="314"/>
      <c r="O446" s="314"/>
      <c r="P446" s="314"/>
      <c r="Q446" s="314"/>
      <c r="R446" s="317"/>
      <c r="S446" s="318"/>
      <c r="T446" s="319"/>
      <c r="U446" s="320"/>
      <c r="V446" s="329"/>
      <c r="W446" s="321"/>
      <c r="X446" s="321"/>
      <c r="Y446" s="316"/>
      <c r="Z446" s="322"/>
      <c r="AA446" s="323"/>
      <c r="AB446" s="324"/>
      <c r="AC446" s="314"/>
      <c r="AD446" s="314"/>
      <c r="AE446" s="314"/>
      <c r="AF446" s="314"/>
      <c r="AG446" s="314"/>
      <c r="AH446" s="314"/>
      <c r="AI446" s="314"/>
      <c r="AJ446" s="314"/>
      <c r="AK446" s="314"/>
      <c r="AL446" s="314"/>
      <c r="AM446" s="325"/>
      <c r="AN446" s="325"/>
      <c r="AO446" s="326"/>
    </row>
    <row r="447" spans="1:41">
      <c r="A447" s="146">
        <f t="shared" si="11"/>
        <v>441</v>
      </c>
      <c r="B447" s="312" t="str">
        <f t="shared" ref="B447:B463" si="18">CONCATENATE(C447,D447,E447,F447,G447,H447,I447,J447)</f>
        <v>巾</v>
      </c>
      <c r="C447" s="313" t="s">
        <v>2568</v>
      </c>
      <c r="D447" s="314"/>
      <c r="E447" s="314"/>
      <c r="F447" s="314"/>
      <c r="G447" s="314"/>
      <c r="H447" s="314"/>
      <c r="I447" s="314"/>
      <c r="J447" s="315"/>
      <c r="K447" s="316" t="s">
        <v>2584</v>
      </c>
      <c r="L447" s="314"/>
      <c r="M447" s="314"/>
      <c r="N447" s="314"/>
      <c r="O447" s="314"/>
      <c r="P447" s="314"/>
      <c r="Q447" s="314"/>
      <c r="R447" s="317" t="s">
        <v>1423</v>
      </c>
      <c r="S447" s="318"/>
      <c r="T447" s="319"/>
      <c r="U447" s="320"/>
      <c r="V447" s="329" t="s">
        <v>2523</v>
      </c>
      <c r="W447" s="321"/>
      <c r="X447" s="321"/>
      <c r="Y447" s="316"/>
      <c r="Z447" s="322"/>
      <c r="AA447" s="323"/>
      <c r="AB447" s="324"/>
      <c r="AC447" s="314"/>
      <c r="AD447" s="314"/>
      <c r="AE447" s="314"/>
      <c r="AF447" s="314"/>
      <c r="AG447" s="314"/>
      <c r="AH447" s="314"/>
      <c r="AI447" s="314"/>
      <c r="AJ447" s="314"/>
      <c r="AK447" s="314"/>
      <c r="AL447" s="314"/>
      <c r="AM447" s="325"/>
      <c r="AN447" s="325"/>
      <c r="AO447" s="326"/>
    </row>
    <row r="448" spans="1:41">
      <c r="A448" s="146">
        <f t="shared" si="11"/>
        <v>442</v>
      </c>
      <c r="B448" s="312" t="str">
        <f t="shared" si="18"/>
        <v>流れ</v>
      </c>
      <c r="C448" s="313" t="s">
        <v>2570</v>
      </c>
      <c r="D448" s="314"/>
      <c r="E448" s="314"/>
      <c r="F448" s="314"/>
      <c r="G448" s="314"/>
      <c r="H448" s="314"/>
      <c r="I448" s="314"/>
      <c r="J448" s="315"/>
      <c r="K448" s="316" t="s">
        <v>2585</v>
      </c>
      <c r="L448" s="314"/>
      <c r="M448" s="314"/>
      <c r="N448" s="314"/>
      <c r="O448" s="314"/>
      <c r="P448" s="314"/>
      <c r="Q448" s="314"/>
      <c r="R448" s="317" t="s">
        <v>2592</v>
      </c>
      <c r="S448" s="318"/>
      <c r="T448" s="319"/>
      <c r="U448" s="320"/>
      <c r="V448" s="329">
        <v>7</v>
      </c>
      <c r="W448" s="321"/>
      <c r="X448" s="321"/>
      <c r="Y448" s="316"/>
      <c r="Z448" s="322"/>
      <c r="AA448" s="323"/>
      <c r="AB448" s="324"/>
      <c r="AC448" s="314"/>
      <c r="AD448" s="314"/>
      <c r="AE448" s="314"/>
      <c r="AF448" s="314"/>
      <c r="AG448" s="314"/>
      <c r="AH448" s="314"/>
      <c r="AI448" s="314"/>
      <c r="AJ448" s="314"/>
      <c r="AK448" s="314"/>
      <c r="AL448" s="314"/>
      <c r="AM448" s="325"/>
      <c r="AN448" s="325"/>
      <c r="AO448" s="326"/>
    </row>
    <row r="449" spans="1:41">
      <c r="A449" s="146">
        <f t="shared" si="11"/>
        <v>443</v>
      </c>
      <c r="B449" s="312" t="str">
        <f>CONCATENATE(C449,D449,E449,F449,G449,H449,I449,J449)</f>
        <v>斤量</v>
      </c>
      <c r="C449" s="313" t="s">
        <v>1716</v>
      </c>
      <c r="D449" s="314"/>
      <c r="E449" s="314"/>
      <c r="F449" s="314"/>
      <c r="G449" s="314"/>
      <c r="H449" s="314"/>
      <c r="I449" s="314"/>
      <c r="J449" s="315"/>
      <c r="K449" s="316" t="s">
        <v>1717</v>
      </c>
      <c r="L449" s="314"/>
      <c r="M449" s="314"/>
      <c r="N449" s="314"/>
      <c r="O449" s="314"/>
      <c r="P449" s="314"/>
      <c r="Q449" s="314"/>
      <c r="R449" s="317" t="s">
        <v>2592</v>
      </c>
      <c r="S449" s="318"/>
      <c r="T449" s="319"/>
      <c r="U449" s="320"/>
      <c r="V449" s="329" t="s">
        <v>2523</v>
      </c>
      <c r="W449" s="321"/>
      <c r="X449" s="321"/>
      <c r="Y449" s="316"/>
      <c r="Z449" s="322"/>
      <c r="AA449" s="323"/>
      <c r="AB449" s="324"/>
      <c r="AC449" s="314"/>
      <c r="AD449" s="314"/>
      <c r="AE449" s="314"/>
      <c r="AF449" s="314"/>
      <c r="AG449" s="314"/>
      <c r="AH449" s="314"/>
      <c r="AI449" s="314"/>
      <c r="AJ449" s="314"/>
      <c r="AK449" s="314"/>
      <c r="AL449" s="314"/>
      <c r="AM449" s="325"/>
      <c r="AN449" s="325"/>
      <c r="AO449" s="326"/>
    </row>
    <row r="450" spans="1:41">
      <c r="A450" s="146">
        <f t="shared" si="11"/>
        <v>444</v>
      </c>
      <c r="B450" s="312" t="str">
        <f t="shared" si="18"/>
        <v>㎏単価</v>
      </c>
      <c r="C450" s="313" t="s">
        <v>2572</v>
      </c>
      <c r="D450" s="314"/>
      <c r="E450" s="314"/>
      <c r="F450" s="314"/>
      <c r="G450" s="314"/>
      <c r="H450" s="314"/>
      <c r="I450" s="314"/>
      <c r="J450" s="315"/>
      <c r="K450" s="316" t="s">
        <v>2586</v>
      </c>
      <c r="L450" s="314"/>
      <c r="M450" s="314"/>
      <c r="N450" s="314"/>
      <c r="O450" s="314"/>
      <c r="P450" s="314"/>
      <c r="Q450" s="314"/>
      <c r="R450" s="317" t="s">
        <v>2592</v>
      </c>
      <c r="S450" s="318"/>
      <c r="T450" s="319"/>
      <c r="U450" s="320"/>
      <c r="V450" s="329" t="s">
        <v>2523</v>
      </c>
      <c r="W450" s="321"/>
      <c r="X450" s="321"/>
      <c r="Y450" s="316"/>
      <c r="Z450" s="322"/>
      <c r="AA450" s="323"/>
      <c r="AB450" s="324"/>
      <c r="AC450" s="314"/>
      <c r="AD450" s="314"/>
      <c r="AE450" s="314"/>
      <c r="AF450" s="314"/>
      <c r="AG450" s="314"/>
      <c r="AH450" s="314"/>
      <c r="AI450" s="314"/>
      <c r="AJ450" s="314"/>
      <c r="AK450" s="314"/>
      <c r="AL450" s="314"/>
      <c r="AM450" s="325"/>
      <c r="AN450" s="325"/>
      <c r="AO450" s="326"/>
    </row>
    <row r="451" spans="1:41">
      <c r="A451" s="146">
        <f t="shared" si="11"/>
        <v>445</v>
      </c>
      <c r="B451" s="312" t="str">
        <f t="shared" si="18"/>
        <v>メーカーCD</v>
      </c>
      <c r="C451" s="313" t="s">
        <v>2574</v>
      </c>
      <c r="D451" s="314"/>
      <c r="E451" s="314"/>
      <c r="F451" s="314"/>
      <c r="G451" s="314"/>
      <c r="H451" s="314"/>
      <c r="I451" s="314"/>
      <c r="J451" s="315"/>
      <c r="K451" s="316" t="s">
        <v>2587</v>
      </c>
      <c r="L451" s="314"/>
      <c r="M451" s="314"/>
      <c r="N451" s="314"/>
      <c r="O451" s="314"/>
      <c r="P451" s="314"/>
      <c r="Q451" s="314"/>
      <c r="R451" s="317" t="s">
        <v>794</v>
      </c>
      <c r="S451" s="318"/>
      <c r="T451" s="319"/>
      <c r="U451" s="320"/>
      <c r="V451" s="329">
        <v>4</v>
      </c>
      <c r="W451" s="321"/>
      <c r="X451" s="321"/>
      <c r="Y451" s="316"/>
      <c r="Z451" s="322"/>
      <c r="AA451" s="323"/>
      <c r="AB451" s="324"/>
      <c r="AC451" s="314"/>
      <c r="AD451" s="314"/>
      <c r="AE451" s="314"/>
      <c r="AF451" s="314"/>
      <c r="AG451" s="314"/>
      <c r="AH451" s="314"/>
      <c r="AI451" s="314"/>
      <c r="AJ451" s="314"/>
      <c r="AK451" s="314"/>
      <c r="AL451" s="314"/>
      <c r="AM451" s="325"/>
      <c r="AN451" s="325"/>
      <c r="AO451" s="326"/>
    </row>
    <row r="452" spans="1:41">
      <c r="A452" s="146">
        <f t="shared" si="11"/>
        <v>446</v>
      </c>
      <c r="B452" s="312" t="str">
        <f t="shared" si="18"/>
        <v>メーカー名</v>
      </c>
      <c r="C452" s="313" t="s">
        <v>2576</v>
      </c>
      <c r="D452" s="314"/>
      <c r="E452" s="314"/>
      <c r="F452" s="314"/>
      <c r="G452" s="314"/>
      <c r="H452" s="314"/>
      <c r="I452" s="314"/>
      <c r="J452" s="315"/>
      <c r="K452" s="316" t="s">
        <v>2588</v>
      </c>
      <c r="L452" s="314"/>
      <c r="M452" s="314"/>
      <c r="N452" s="314"/>
      <c r="O452" s="314"/>
      <c r="P452" s="314"/>
      <c r="Q452" s="314"/>
      <c r="R452" s="317" t="s">
        <v>2593</v>
      </c>
      <c r="S452" s="318"/>
      <c r="T452" s="319"/>
      <c r="U452" s="320"/>
      <c r="V452" s="329">
        <v>60</v>
      </c>
      <c r="W452" s="321"/>
      <c r="X452" s="321"/>
      <c r="Y452" s="316"/>
      <c r="Z452" s="322"/>
      <c r="AA452" s="323"/>
      <c r="AB452" s="324"/>
      <c r="AC452" s="314"/>
      <c r="AD452" s="314"/>
      <c r="AE452" s="314"/>
      <c r="AF452" s="314"/>
      <c r="AG452" s="314"/>
      <c r="AH452" s="314"/>
      <c r="AI452" s="314"/>
      <c r="AJ452" s="314"/>
      <c r="AK452" s="314"/>
      <c r="AL452" s="314"/>
      <c r="AM452" s="325"/>
      <c r="AN452" s="325"/>
      <c r="AO452" s="326"/>
    </row>
    <row r="453" spans="1:41">
      <c r="A453" s="146">
        <f t="shared" si="11"/>
        <v>447</v>
      </c>
      <c r="B453" s="312" t="str">
        <f t="shared" si="18"/>
        <v>代理店CD</v>
      </c>
      <c r="C453" s="313" t="s">
        <v>2578</v>
      </c>
      <c r="D453" s="314"/>
      <c r="E453" s="314"/>
      <c r="F453" s="314"/>
      <c r="G453" s="314"/>
      <c r="H453" s="314"/>
      <c r="I453" s="314"/>
      <c r="J453" s="315"/>
      <c r="K453" s="316" t="s">
        <v>2589</v>
      </c>
      <c r="L453" s="314"/>
      <c r="M453" s="314"/>
      <c r="N453" s="314"/>
      <c r="O453" s="314"/>
      <c r="P453" s="314"/>
      <c r="Q453" s="314"/>
      <c r="R453" s="317" t="s">
        <v>2593</v>
      </c>
      <c r="S453" s="318"/>
      <c r="T453" s="319"/>
      <c r="U453" s="320"/>
      <c r="V453" s="329">
        <v>4</v>
      </c>
      <c r="W453" s="321"/>
      <c r="X453" s="321"/>
      <c r="Y453" s="316"/>
      <c r="Z453" s="322"/>
      <c r="AA453" s="323"/>
      <c r="AB453" s="324"/>
      <c r="AC453" s="314"/>
      <c r="AD453" s="314"/>
      <c r="AE453" s="314"/>
      <c r="AF453" s="314"/>
      <c r="AG453" s="314"/>
      <c r="AH453" s="314"/>
      <c r="AI453" s="314"/>
      <c r="AJ453" s="314"/>
      <c r="AK453" s="314"/>
      <c r="AL453" s="314"/>
      <c r="AM453" s="325"/>
      <c r="AN453" s="325"/>
      <c r="AO453" s="326"/>
    </row>
    <row r="454" spans="1:41">
      <c r="A454" s="146">
        <f t="shared" si="11"/>
        <v>448</v>
      </c>
      <c r="B454" s="312" t="str">
        <f t="shared" si="18"/>
        <v>代理店名</v>
      </c>
      <c r="C454" s="313" t="s">
        <v>2580</v>
      </c>
      <c r="D454" s="314"/>
      <c r="E454" s="314"/>
      <c r="F454" s="314"/>
      <c r="G454" s="314"/>
      <c r="H454" s="314"/>
      <c r="I454" s="314"/>
      <c r="J454" s="315"/>
      <c r="K454" s="316" t="s">
        <v>2590</v>
      </c>
      <c r="L454" s="314"/>
      <c r="M454" s="314"/>
      <c r="N454" s="314"/>
      <c r="O454" s="314"/>
      <c r="P454" s="314"/>
      <c r="Q454" s="314"/>
      <c r="R454" s="317" t="s">
        <v>2593</v>
      </c>
      <c r="S454" s="318"/>
      <c r="T454" s="319"/>
      <c r="U454" s="320"/>
      <c r="V454" s="329">
        <v>60</v>
      </c>
      <c r="W454" s="321"/>
      <c r="X454" s="321"/>
      <c r="Y454" s="316"/>
      <c r="Z454" s="322"/>
      <c r="AA454" s="323"/>
      <c r="AB454" s="324"/>
      <c r="AC454" s="314"/>
      <c r="AD454" s="314"/>
      <c r="AE454" s="314"/>
      <c r="AF454" s="314"/>
      <c r="AG454" s="314"/>
      <c r="AH454" s="314"/>
      <c r="AI454" s="314"/>
      <c r="AJ454" s="314"/>
      <c r="AK454" s="314"/>
      <c r="AL454" s="314"/>
      <c r="AM454" s="325"/>
      <c r="AN454" s="325"/>
      <c r="AO454" s="326"/>
    </row>
    <row r="455" spans="1:41">
      <c r="A455" s="146">
        <f t="shared" si="11"/>
        <v>449</v>
      </c>
      <c r="B455" s="312" t="str">
        <f t="shared" si="18"/>
        <v>用紙発注番号</v>
      </c>
      <c r="C455" s="313" t="s">
        <v>2582</v>
      </c>
      <c r="D455" s="314"/>
      <c r="E455" s="314"/>
      <c r="F455" s="314"/>
      <c r="G455" s="314"/>
      <c r="H455" s="314"/>
      <c r="I455" s="314"/>
      <c r="J455" s="315"/>
      <c r="K455" s="316" t="s">
        <v>2591</v>
      </c>
      <c r="L455" s="314"/>
      <c r="M455" s="314"/>
      <c r="N455" s="314"/>
      <c r="O455" s="314"/>
      <c r="P455" s="314"/>
      <c r="Q455" s="314"/>
      <c r="R455" s="317" t="s">
        <v>2593</v>
      </c>
      <c r="S455" s="318"/>
      <c r="T455" s="319"/>
      <c r="U455" s="320"/>
      <c r="V455" s="329">
        <v>12</v>
      </c>
      <c r="W455" s="321"/>
      <c r="X455" s="321"/>
      <c r="Y455" s="316"/>
      <c r="Z455" s="322"/>
      <c r="AA455" s="323"/>
      <c r="AB455" s="324"/>
      <c r="AC455" s="314"/>
      <c r="AD455" s="314"/>
      <c r="AE455" s="314"/>
      <c r="AF455" s="314"/>
      <c r="AG455" s="314"/>
      <c r="AH455" s="314"/>
      <c r="AI455" s="314"/>
      <c r="AJ455" s="314"/>
      <c r="AK455" s="314"/>
      <c r="AL455" s="314"/>
      <c r="AM455" s="325"/>
      <c r="AN455" s="325"/>
      <c r="AO455" s="326"/>
    </row>
    <row r="456" spans="1:41">
      <c r="A456" s="146">
        <f t="shared" si="11"/>
        <v>450</v>
      </c>
      <c r="B456" s="312" t="str">
        <f t="shared" si="18"/>
        <v/>
      </c>
      <c r="C456" s="313"/>
      <c r="D456" s="314"/>
      <c r="E456" s="314"/>
      <c r="F456" s="314"/>
      <c r="G456" s="314"/>
      <c r="H456" s="314"/>
      <c r="I456" s="314"/>
      <c r="J456" s="315"/>
      <c r="K456" s="316"/>
      <c r="L456" s="314"/>
      <c r="M456" s="314"/>
      <c r="N456" s="314"/>
      <c r="O456" s="314"/>
      <c r="P456" s="314"/>
      <c r="Q456" s="314"/>
      <c r="R456" s="317"/>
      <c r="S456" s="318"/>
      <c r="T456" s="319"/>
      <c r="U456" s="320"/>
      <c r="V456" s="329"/>
      <c r="W456" s="321"/>
      <c r="X456" s="321"/>
      <c r="Y456" s="316"/>
      <c r="Z456" s="322"/>
      <c r="AA456" s="323"/>
      <c r="AB456" s="324"/>
      <c r="AC456" s="314"/>
      <c r="AD456" s="314"/>
      <c r="AE456" s="314"/>
      <c r="AF456" s="314"/>
      <c r="AG456" s="314"/>
      <c r="AH456" s="314"/>
      <c r="AI456" s="314"/>
      <c r="AJ456" s="314"/>
      <c r="AK456" s="314"/>
      <c r="AL456" s="314"/>
      <c r="AM456" s="325"/>
      <c r="AN456" s="325"/>
      <c r="AO456" s="326"/>
    </row>
    <row r="457" spans="1:41">
      <c r="A457" s="146">
        <f t="shared" si="11"/>
        <v>451</v>
      </c>
      <c r="B457" s="312" t="str">
        <f>CONCATENATE(C457,D457,E457,F457,G457,H457,I457,J457)</f>
        <v>機械CD</v>
      </c>
      <c r="C457" s="313" t="s">
        <v>2600</v>
      </c>
      <c r="D457" s="314"/>
      <c r="E457" s="314"/>
      <c r="F457" s="314"/>
      <c r="G457" s="314"/>
      <c r="H457" s="314"/>
      <c r="I457" s="314"/>
      <c r="J457" s="315"/>
      <c r="K457" s="316" t="s">
        <v>2608</v>
      </c>
      <c r="L457" s="314"/>
      <c r="M457" s="314"/>
      <c r="N457" s="314"/>
      <c r="O457" s="314"/>
      <c r="P457" s="314"/>
      <c r="Q457" s="314"/>
      <c r="R457" s="317" t="s">
        <v>2593</v>
      </c>
      <c r="S457" s="318"/>
      <c r="T457" s="319"/>
      <c r="U457" s="320"/>
      <c r="V457" s="329">
        <v>2</v>
      </c>
      <c r="W457" s="321"/>
      <c r="X457" s="321"/>
      <c r="Y457" s="316"/>
      <c r="Z457" s="322"/>
      <c r="AA457" s="323"/>
      <c r="AB457" s="324"/>
      <c r="AC457" s="314"/>
      <c r="AD457" s="314"/>
      <c r="AE457" s="314"/>
      <c r="AF457" s="314"/>
      <c r="AG457" s="314"/>
      <c r="AH457" s="314"/>
      <c r="AI457" s="314"/>
      <c r="AJ457" s="314"/>
      <c r="AK457" s="314"/>
      <c r="AL457" s="314"/>
      <c r="AM457" s="325"/>
      <c r="AN457" s="325"/>
      <c r="AO457" s="326"/>
    </row>
    <row r="458" spans="1:41">
      <c r="A458" s="146">
        <f t="shared" si="11"/>
        <v>452</v>
      </c>
      <c r="B458" s="312" t="str">
        <f>CONCATENATE(C458,D458,E458,F458,G458,H458,I458,J458)</f>
        <v>印刷版種CD</v>
      </c>
      <c r="C458" s="313" t="s">
        <v>2602</v>
      </c>
      <c r="D458" s="314"/>
      <c r="E458" s="314"/>
      <c r="F458" s="314"/>
      <c r="G458" s="314"/>
      <c r="H458" s="314"/>
      <c r="I458" s="314"/>
      <c r="J458" s="315"/>
      <c r="K458" s="316" t="s">
        <v>2609</v>
      </c>
      <c r="L458" s="314"/>
      <c r="M458" s="314"/>
      <c r="N458" s="314"/>
      <c r="O458" s="314"/>
      <c r="P458" s="314"/>
      <c r="Q458" s="314"/>
      <c r="R458" s="317" t="s">
        <v>2593</v>
      </c>
      <c r="S458" s="318"/>
      <c r="T458" s="319"/>
      <c r="U458" s="320"/>
      <c r="V458" s="329">
        <v>2</v>
      </c>
      <c r="W458" s="321"/>
      <c r="X458" s="321"/>
      <c r="Y458" s="316"/>
      <c r="Z458" s="322"/>
      <c r="AA458" s="323"/>
      <c r="AB458" s="324"/>
      <c r="AC458" s="314"/>
      <c r="AD458" s="314"/>
      <c r="AE458" s="314"/>
      <c r="AF458" s="314"/>
      <c r="AG458" s="314"/>
      <c r="AH458" s="314"/>
      <c r="AI458" s="314"/>
      <c r="AJ458" s="314"/>
      <c r="AK458" s="314"/>
      <c r="AL458" s="314"/>
      <c r="AM458" s="325"/>
      <c r="AN458" s="325"/>
      <c r="AO458" s="326"/>
    </row>
    <row r="459" spans="1:41">
      <c r="A459" s="146">
        <f t="shared" si="11"/>
        <v>453</v>
      </c>
      <c r="B459" s="312" t="str">
        <f>CONCATENATE(C459,D459,E459,F459,G459,H459,I459,J459)</f>
        <v>頁数CD</v>
      </c>
      <c r="C459" s="313" t="s">
        <v>2603</v>
      </c>
      <c r="D459" s="314"/>
      <c r="E459" s="314"/>
      <c r="F459" s="314"/>
      <c r="G459" s="314"/>
      <c r="H459" s="314"/>
      <c r="I459" s="314"/>
      <c r="J459" s="315"/>
      <c r="K459" s="316" t="s">
        <v>2610</v>
      </c>
      <c r="L459" s="314"/>
      <c r="M459" s="314"/>
      <c r="N459" s="314"/>
      <c r="O459" s="314"/>
      <c r="P459" s="314"/>
      <c r="Q459" s="314"/>
      <c r="R459" s="317" t="s">
        <v>2593</v>
      </c>
      <c r="S459" s="318"/>
      <c r="T459" s="319"/>
      <c r="U459" s="320"/>
      <c r="V459" s="329">
        <v>2</v>
      </c>
      <c r="W459" s="321"/>
      <c r="X459" s="321"/>
      <c r="Y459" s="316"/>
      <c r="Z459" s="322"/>
      <c r="AA459" s="323"/>
      <c r="AB459" s="324"/>
      <c r="AC459" s="314"/>
      <c r="AD459" s="314"/>
      <c r="AE459" s="314"/>
      <c r="AF459" s="314"/>
      <c r="AG459" s="314"/>
      <c r="AH459" s="314"/>
      <c r="AI459" s="314"/>
      <c r="AJ459" s="314"/>
      <c r="AK459" s="314"/>
      <c r="AL459" s="314"/>
      <c r="AM459" s="325"/>
      <c r="AN459" s="325"/>
      <c r="AO459" s="326"/>
    </row>
    <row r="460" spans="1:41">
      <c r="A460" s="146">
        <f t="shared" si="11"/>
        <v>454</v>
      </c>
      <c r="B460" s="312" t="str">
        <f>CONCATENATE(C460,D460,E460,F460,G460,H460,I460,J460)</f>
        <v>２段出区分</v>
      </c>
      <c r="C460" s="313" t="s">
        <v>921</v>
      </c>
      <c r="D460" s="314"/>
      <c r="E460" s="314"/>
      <c r="F460" s="314"/>
      <c r="G460" s="314"/>
      <c r="H460" s="314"/>
      <c r="I460" s="314"/>
      <c r="J460" s="315"/>
      <c r="K460" s="316" t="s">
        <v>922</v>
      </c>
      <c r="L460" s="314"/>
      <c r="M460" s="314"/>
      <c r="N460" s="314"/>
      <c r="O460" s="314"/>
      <c r="P460" s="314"/>
      <c r="Q460" s="314"/>
      <c r="R460" s="317" t="s">
        <v>2593</v>
      </c>
      <c r="S460" s="318"/>
      <c r="T460" s="319"/>
      <c r="U460" s="320"/>
      <c r="V460" s="329">
        <v>1</v>
      </c>
      <c r="W460" s="321"/>
      <c r="X460" s="321"/>
      <c r="Y460" s="316"/>
      <c r="Z460" s="322"/>
      <c r="AA460" s="323"/>
      <c r="AB460" s="324"/>
      <c r="AC460" s="314"/>
      <c r="AD460" s="314"/>
      <c r="AE460" s="314"/>
      <c r="AF460" s="314"/>
      <c r="AG460" s="314"/>
      <c r="AH460" s="314"/>
      <c r="AI460" s="314"/>
      <c r="AJ460" s="314"/>
      <c r="AK460" s="314"/>
      <c r="AL460" s="314"/>
      <c r="AM460" s="325"/>
      <c r="AN460" s="325"/>
      <c r="AO460" s="326"/>
    </row>
    <row r="461" spans="1:41">
      <c r="A461" s="146">
        <f t="shared" si="11"/>
        <v>455</v>
      </c>
      <c r="B461" s="312" t="str">
        <f>CONCATENATE(C461,D461,E461,F461,G461,H461,I461,J461)</f>
        <v>面付数</v>
      </c>
      <c r="C461" s="313" t="s">
        <v>2604</v>
      </c>
      <c r="D461" s="314"/>
      <c r="E461" s="314"/>
      <c r="F461" s="314"/>
      <c r="G461" s="314"/>
      <c r="H461" s="314"/>
      <c r="I461" s="314"/>
      <c r="J461" s="315"/>
      <c r="K461" s="316" t="s">
        <v>2611</v>
      </c>
      <c r="L461" s="314"/>
      <c r="M461" s="314"/>
      <c r="N461" s="314"/>
      <c r="O461" s="314"/>
      <c r="P461" s="314"/>
      <c r="Q461" s="314"/>
      <c r="R461" s="317" t="s">
        <v>2592</v>
      </c>
      <c r="S461" s="318"/>
      <c r="T461" s="319"/>
      <c r="U461" s="320"/>
      <c r="V461" s="329">
        <v>3</v>
      </c>
      <c r="W461" s="321"/>
      <c r="X461" s="321"/>
      <c r="Y461" s="316"/>
      <c r="Z461" s="322"/>
      <c r="AA461" s="323"/>
      <c r="AB461" s="324"/>
      <c r="AC461" s="314"/>
      <c r="AD461" s="314"/>
      <c r="AE461" s="314"/>
      <c r="AF461" s="314"/>
      <c r="AG461" s="314"/>
      <c r="AH461" s="314"/>
      <c r="AI461" s="314"/>
      <c r="AJ461" s="314"/>
      <c r="AK461" s="314"/>
      <c r="AL461" s="314"/>
      <c r="AM461" s="325"/>
      <c r="AN461" s="325"/>
      <c r="AO461" s="326"/>
    </row>
    <row r="462" spans="1:41">
      <c r="A462" s="146">
        <f t="shared" si="11"/>
        <v>456</v>
      </c>
      <c r="B462" s="312" t="str">
        <f t="shared" si="18"/>
        <v>上り部数</v>
      </c>
      <c r="C462" s="313" t="s">
        <v>2605</v>
      </c>
      <c r="D462" s="314"/>
      <c r="E462" s="314"/>
      <c r="F462" s="314"/>
      <c r="G462" s="314"/>
      <c r="H462" s="314"/>
      <c r="I462" s="314"/>
      <c r="J462" s="315"/>
      <c r="K462" s="316" t="s">
        <v>2612</v>
      </c>
      <c r="L462" s="314"/>
      <c r="M462" s="314"/>
      <c r="N462" s="314"/>
      <c r="O462" s="314"/>
      <c r="P462" s="314"/>
      <c r="Q462" s="314"/>
      <c r="R462" s="317" t="s">
        <v>2592</v>
      </c>
      <c r="S462" s="318"/>
      <c r="T462" s="319"/>
      <c r="U462" s="320"/>
      <c r="V462" s="329">
        <v>9</v>
      </c>
      <c r="W462" s="321"/>
      <c r="X462" s="321"/>
      <c r="Y462" s="316"/>
      <c r="Z462" s="322"/>
      <c r="AA462" s="323"/>
      <c r="AB462" s="324"/>
      <c r="AC462" s="314"/>
      <c r="AD462" s="314"/>
      <c r="AE462" s="314"/>
      <c r="AF462" s="314"/>
      <c r="AG462" s="314"/>
      <c r="AH462" s="314"/>
      <c r="AI462" s="314"/>
      <c r="AJ462" s="314"/>
      <c r="AK462" s="314"/>
      <c r="AL462" s="314"/>
      <c r="AM462" s="325"/>
      <c r="AN462" s="325"/>
      <c r="AO462" s="326"/>
    </row>
    <row r="463" spans="1:41">
      <c r="A463" s="146">
        <f t="shared" si="11"/>
        <v>457</v>
      </c>
      <c r="B463" s="312" t="str">
        <f t="shared" si="18"/>
        <v>回転数</v>
      </c>
      <c r="C463" s="313" t="s">
        <v>2606</v>
      </c>
      <c r="D463" s="314"/>
      <c r="E463" s="314"/>
      <c r="F463" s="314"/>
      <c r="G463" s="314"/>
      <c r="H463" s="314"/>
      <c r="I463" s="314"/>
      <c r="J463" s="315"/>
      <c r="K463" s="316" t="s">
        <v>2613</v>
      </c>
      <c r="L463" s="314"/>
      <c r="M463" s="314"/>
      <c r="N463" s="314"/>
      <c r="O463" s="314"/>
      <c r="P463" s="314"/>
      <c r="Q463" s="314"/>
      <c r="R463" s="317" t="s">
        <v>2592</v>
      </c>
      <c r="S463" s="318"/>
      <c r="T463" s="319"/>
      <c r="U463" s="320"/>
      <c r="V463" s="329">
        <v>9</v>
      </c>
      <c r="W463" s="321"/>
      <c r="X463" s="321"/>
      <c r="Y463" s="316"/>
      <c r="Z463" s="322"/>
      <c r="AA463" s="323"/>
      <c r="AB463" s="324"/>
      <c r="AC463" s="314"/>
      <c r="AD463" s="314"/>
      <c r="AE463" s="314"/>
      <c r="AF463" s="314"/>
      <c r="AG463" s="314"/>
      <c r="AH463" s="314"/>
      <c r="AI463" s="314"/>
      <c r="AJ463" s="314"/>
      <c r="AK463" s="314"/>
      <c r="AL463" s="314"/>
      <c r="AM463" s="325"/>
      <c r="AN463" s="325"/>
      <c r="AO463" s="326"/>
    </row>
    <row r="464" spans="1:41">
      <c r="A464" s="146">
        <f t="shared" si="11"/>
        <v>458</v>
      </c>
      <c r="B464" s="312" t="str">
        <f>CONCATENATE(C464,D464,E464,F464,G464,H464,I464,J464)</f>
        <v/>
      </c>
      <c r="C464" s="313"/>
      <c r="D464" s="314"/>
      <c r="E464" s="314"/>
      <c r="F464" s="314"/>
      <c r="G464" s="314"/>
      <c r="H464" s="314"/>
      <c r="I464" s="314"/>
      <c r="J464" s="315"/>
      <c r="K464" s="316"/>
      <c r="L464" s="314"/>
      <c r="M464" s="314"/>
      <c r="N464" s="314"/>
      <c r="O464" s="314"/>
      <c r="P464" s="314"/>
      <c r="Q464" s="314"/>
      <c r="R464" s="317"/>
      <c r="S464" s="318"/>
      <c r="T464" s="319"/>
      <c r="U464" s="320"/>
      <c r="V464" s="329"/>
      <c r="W464" s="321"/>
      <c r="X464" s="321"/>
      <c r="Y464" s="316"/>
      <c r="Z464" s="322"/>
      <c r="AA464" s="323"/>
      <c r="AB464" s="324"/>
      <c r="AC464" s="314"/>
      <c r="AD464" s="314"/>
      <c r="AE464" s="314"/>
      <c r="AF464" s="314"/>
      <c r="AG464" s="314"/>
      <c r="AH464" s="314"/>
      <c r="AI464" s="314"/>
      <c r="AJ464" s="314"/>
      <c r="AK464" s="314"/>
      <c r="AL464" s="314"/>
      <c r="AM464" s="325"/>
      <c r="AN464" s="325"/>
      <c r="AO464" s="326"/>
    </row>
    <row r="465" spans="1:41">
      <c r="A465" s="146">
        <f t="shared" si="11"/>
        <v>459</v>
      </c>
      <c r="B465" s="312" t="str">
        <f t="shared" ref="B465:B475" si="19">CONCATENATE(C465,D465,E465,F465,G465,H465,I465,J465)</f>
        <v>対象</v>
      </c>
      <c r="C465" s="313" t="s">
        <v>1517</v>
      </c>
      <c r="D465" s="314"/>
      <c r="E465" s="314"/>
      <c r="F465" s="314"/>
      <c r="G465" s="314"/>
      <c r="H465" s="314"/>
      <c r="I465" s="314"/>
      <c r="J465" s="315"/>
      <c r="K465" s="316" t="s">
        <v>1525</v>
      </c>
      <c r="L465" s="314"/>
      <c r="M465" s="314"/>
      <c r="N465" s="314"/>
      <c r="O465" s="314"/>
      <c r="P465" s="314"/>
      <c r="Q465" s="314"/>
      <c r="R465" s="317" t="s">
        <v>727</v>
      </c>
      <c r="S465" s="318"/>
      <c r="T465" s="319"/>
      <c r="U465" s="320"/>
      <c r="V465" s="329">
        <v>1</v>
      </c>
      <c r="W465" s="321"/>
      <c r="X465" s="321"/>
      <c r="Y465" s="316"/>
      <c r="Z465" s="322"/>
      <c r="AA465" s="323"/>
      <c r="AB465" s="324"/>
      <c r="AC465" s="314"/>
      <c r="AD465" s="314"/>
      <c r="AE465" s="314"/>
      <c r="AF465" s="314"/>
      <c r="AG465" s="314"/>
      <c r="AH465" s="314"/>
      <c r="AI465" s="314"/>
      <c r="AJ465" s="314"/>
      <c r="AK465" s="314"/>
      <c r="AL465" s="314"/>
      <c r="AM465" s="325"/>
      <c r="AN465" s="325"/>
      <c r="AO465" s="326"/>
    </row>
    <row r="466" spans="1:41">
      <c r="A466" s="146">
        <f t="shared" si="11"/>
        <v>460</v>
      </c>
      <c r="B466" s="312" t="str">
        <f t="shared" si="19"/>
        <v>承認者CD</v>
      </c>
      <c r="C466" s="313" t="s">
        <v>1519</v>
      </c>
      <c r="D466" s="314"/>
      <c r="E466" s="314"/>
      <c r="F466" s="314"/>
      <c r="G466" s="314"/>
      <c r="H466" s="314"/>
      <c r="I466" s="314"/>
      <c r="J466" s="315"/>
      <c r="K466" s="316" t="s">
        <v>1539</v>
      </c>
      <c r="L466" s="314"/>
      <c r="M466" s="314"/>
      <c r="N466" s="314"/>
      <c r="O466" s="314"/>
      <c r="P466" s="314"/>
      <c r="Q466" s="314"/>
      <c r="R466" s="317" t="s">
        <v>727</v>
      </c>
      <c r="S466" s="318"/>
      <c r="T466" s="319"/>
      <c r="U466" s="320"/>
      <c r="V466" s="329">
        <v>5</v>
      </c>
      <c r="W466" s="321"/>
      <c r="X466" s="321"/>
      <c r="Y466" s="316"/>
      <c r="Z466" s="322"/>
      <c r="AA466" s="323"/>
      <c r="AB466" s="324"/>
      <c r="AC466" s="314"/>
      <c r="AD466" s="314"/>
      <c r="AE466" s="314"/>
      <c r="AF466" s="314"/>
      <c r="AG466" s="314"/>
      <c r="AH466" s="314"/>
      <c r="AI466" s="314"/>
      <c r="AJ466" s="314"/>
      <c r="AK466" s="314"/>
      <c r="AL466" s="314"/>
      <c r="AM466" s="325"/>
      <c r="AN466" s="325"/>
      <c r="AO466" s="326"/>
    </row>
    <row r="467" spans="1:41">
      <c r="A467" s="146">
        <f t="shared" si="11"/>
        <v>461</v>
      </c>
      <c r="B467" s="312" t="str">
        <f t="shared" si="19"/>
        <v>対象部門CD</v>
      </c>
      <c r="C467" s="313" t="s">
        <v>1521</v>
      </c>
      <c r="D467" s="314"/>
      <c r="E467" s="314"/>
      <c r="F467" s="314"/>
      <c r="G467" s="314"/>
      <c r="H467" s="314"/>
      <c r="I467" s="314"/>
      <c r="J467" s="315"/>
      <c r="K467" s="316" t="s">
        <v>1526</v>
      </c>
      <c r="L467" s="314"/>
      <c r="M467" s="314"/>
      <c r="N467" s="314"/>
      <c r="O467" s="314"/>
      <c r="P467" s="314"/>
      <c r="Q467" s="314"/>
      <c r="R467" s="317" t="s">
        <v>727</v>
      </c>
      <c r="S467" s="318"/>
      <c r="T467" s="319"/>
      <c r="U467" s="320"/>
      <c r="V467" s="329">
        <v>5</v>
      </c>
      <c r="W467" s="321"/>
      <c r="X467" s="321"/>
      <c r="Y467" s="316"/>
      <c r="Z467" s="322"/>
      <c r="AA467" s="323"/>
      <c r="AB467" s="324"/>
      <c r="AC467" s="314"/>
      <c r="AD467" s="314"/>
      <c r="AE467" s="314"/>
      <c r="AF467" s="314"/>
      <c r="AG467" s="314"/>
      <c r="AH467" s="314"/>
      <c r="AI467" s="314"/>
      <c r="AJ467" s="314"/>
      <c r="AK467" s="314"/>
      <c r="AL467" s="314"/>
      <c r="AM467" s="325"/>
      <c r="AN467" s="325"/>
      <c r="AO467" s="326"/>
    </row>
    <row r="468" spans="1:41">
      <c r="A468" s="146">
        <f t="shared" si="11"/>
        <v>462</v>
      </c>
      <c r="B468" s="312" t="str">
        <f t="shared" si="19"/>
        <v>限度額</v>
      </c>
      <c r="C468" s="313" t="s">
        <v>1523</v>
      </c>
      <c r="D468" s="314"/>
      <c r="E468" s="314"/>
      <c r="F468" s="314"/>
      <c r="G468" s="314"/>
      <c r="H468" s="314"/>
      <c r="I468" s="314"/>
      <c r="J468" s="315"/>
      <c r="K468" s="316" t="s">
        <v>1527</v>
      </c>
      <c r="L468" s="314"/>
      <c r="M468" s="314"/>
      <c r="N468" s="314"/>
      <c r="O468" s="314"/>
      <c r="P468" s="314"/>
      <c r="Q468" s="314"/>
      <c r="R468" s="330" t="s">
        <v>1423</v>
      </c>
      <c r="S468" s="318"/>
      <c r="T468" s="319"/>
      <c r="U468" s="320"/>
      <c r="V468" s="329">
        <v>9</v>
      </c>
      <c r="W468" s="321"/>
      <c r="X468" s="321"/>
      <c r="Y468" s="316"/>
      <c r="Z468" s="322"/>
      <c r="AA468" s="323"/>
      <c r="AB468" s="324"/>
      <c r="AC468" s="314"/>
      <c r="AD468" s="314"/>
      <c r="AE468" s="314"/>
      <c r="AF468" s="314"/>
      <c r="AG468" s="314"/>
      <c r="AH468" s="314"/>
      <c r="AI468" s="314"/>
      <c r="AJ468" s="314"/>
      <c r="AK468" s="314"/>
      <c r="AL468" s="314"/>
      <c r="AM468" s="325"/>
      <c r="AN468" s="325"/>
      <c r="AO468" s="326"/>
    </row>
    <row r="469" spans="1:41">
      <c r="A469" s="146">
        <f t="shared" si="11"/>
        <v>463</v>
      </c>
      <c r="B469" s="312" t="str">
        <f t="shared" si="19"/>
        <v/>
      </c>
      <c r="C469" s="313"/>
      <c r="D469" s="314"/>
      <c r="E469" s="314"/>
      <c r="F469" s="314"/>
      <c r="G469" s="314"/>
      <c r="H469" s="314"/>
      <c r="I469" s="314"/>
      <c r="J469" s="315"/>
      <c r="K469" s="316"/>
      <c r="L469" s="314"/>
      <c r="M469" s="314"/>
      <c r="N469" s="314"/>
      <c r="O469" s="314"/>
      <c r="P469" s="314"/>
      <c r="Q469" s="314"/>
      <c r="R469" s="317"/>
      <c r="S469" s="318"/>
      <c r="T469" s="319"/>
      <c r="U469" s="320"/>
      <c r="V469" s="329"/>
      <c r="W469" s="321"/>
      <c r="X469" s="321"/>
      <c r="Y469" s="316"/>
      <c r="Z469" s="322"/>
      <c r="AA469" s="323"/>
      <c r="AB469" s="324"/>
      <c r="AC469" s="314"/>
      <c r="AD469" s="314"/>
      <c r="AE469" s="314"/>
      <c r="AF469" s="314"/>
      <c r="AG469" s="314"/>
      <c r="AH469" s="314"/>
      <c r="AI469" s="314"/>
      <c r="AJ469" s="314"/>
      <c r="AK469" s="314"/>
      <c r="AL469" s="314"/>
      <c r="AM469" s="325"/>
      <c r="AN469" s="325"/>
      <c r="AO469" s="326"/>
    </row>
    <row r="470" spans="1:41">
      <c r="A470" s="146">
        <f t="shared" si="11"/>
        <v>464</v>
      </c>
      <c r="B470" s="312" t="str">
        <f t="shared" si="19"/>
        <v>出荷番号</v>
      </c>
      <c r="C470" s="313" t="s">
        <v>471</v>
      </c>
      <c r="D470" s="314"/>
      <c r="E470" s="314"/>
      <c r="F470" s="314"/>
      <c r="G470" s="314"/>
      <c r="H470" s="314"/>
      <c r="I470" s="314"/>
      <c r="J470" s="315"/>
      <c r="K470" s="316" t="s">
        <v>487</v>
      </c>
      <c r="L470" s="314"/>
      <c r="M470" s="314"/>
      <c r="N470" s="314"/>
      <c r="O470" s="314"/>
      <c r="P470" s="314"/>
      <c r="Q470" s="314"/>
      <c r="R470" s="317" t="s">
        <v>794</v>
      </c>
      <c r="S470" s="318"/>
      <c r="T470" s="319"/>
      <c r="U470" s="320"/>
      <c r="V470" s="329">
        <v>10</v>
      </c>
      <c r="W470" s="321"/>
      <c r="X470" s="321"/>
      <c r="Y470" s="316"/>
      <c r="Z470" s="322"/>
      <c r="AA470" s="323"/>
      <c r="AB470" s="324"/>
      <c r="AC470" s="314"/>
      <c r="AD470" s="314"/>
      <c r="AE470" s="314"/>
      <c r="AF470" s="314"/>
      <c r="AG470" s="314"/>
      <c r="AH470" s="314"/>
      <c r="AI470" s="314"/>
      <c r="AJ470" s="314"/>
      <c r="AK470" s="314"/>
      <c r="AL470" s="314"/>
      <c r="AM470" s="325"/>
      <c r="AN470" s="325"/>
      <c r="AO470" s="326"/>
    </row>
    <row r="471" spans="1:41">
      <c r="A471" s="146">
        <f t="shared" si="11"/>
        <v>465</v>
      </c>
      <c r="B471" s="312" t="str">
        <f t="shared" si="19"/>
        <v>納入先CD</v>
      </c>
      <c r="C471" s="313" t="s">
        <v>463</v>
      </c>
      <c r="D471" s="314"/>
      <c r="E471" s="314"/>
      <c r="F471" s="314"/>
      <c r="G471" s="314"/>
      <c r="H471" s="314"/>
      <c r="I471" s="314"/>
      <c r="J471" s="315"/>
      <c r="K471" s="316" t="s">
        <v>488</v>
      </c>
      <c r="L471" s="314"/>
      <c r="M471" s="314"/>
      <c r="N471" s="314"/>
      <c r="O471" s="314"/>
      <c r="P471" s="314"/>
      <c r="Q471" s="314"/>
      <c r="R471" s="317" t="s">
        <v>2496</v>
      </c>
      <c r="S471" s="318"/>
      <c r="T471" s="319"/>
      <c r="U471" s="320"/>
      <c r="V471" s="329">
        <v>4</v>
      </c>
      <c r="W471" s="321"/>
      <c r="X471" s="321"/>
      <c r="Y471" s="316"/>
      <c r="Z471" s="322"/>
      <c r="AA471" s="323"/>
      <c r="AB471" s="324"/>
      <c r="AC471" s="314"/>
      <c r="AD471" s="314"/>
      <c r="AE471" s="314"/>
      <c r="AF471" s="314"/>
      <c r="AG471" s="314"/>
      <c r="AH471" s="314"/>
      <c r="AI471" s="314"/>
      <c r="AJ471" s="314"/>
      <c r="AK471" s="314"/>
      <c r="AL471" s="314"/>
      <c r="AM471" s="325"/>
      <c r="AN471" s="325"/>
      <c r="AO471" s="326"/>
    </row>
    <row r="472" spans="1:41">
      <c r="A472" s="146">
        <f t="shared" si="11"/>
        <v>466</v>
      </c>
      <c r="B472" s="312" t="str">
        <f t="shared" si="19"/>
        <v>出荷日</v>
      </c>
      <c r="C472" s="313" t="s">
        <v>464</v>
      </c>
      <c r="D472" s="314"/>
      <c r="E472" s="314"/>
      <c r="F472" s="314"/>
      <c r="G472" s="314"/>
      <c r="H472" s="314"/>
      <c r="I472" s="314"/>
      <c r="J472" s="315"/>
      <c r="K472" s="316" t="s">
        <v>489</v>
      </c>
      <c r="L472" s="314"/>
      <c r="M472" s="314"/>
      <c r="N472" s="314"/>
      <c r="O472" s="314"/>
      <c r="P472" s="314"/>
      <c r="Q472" s="314"/>
      <c r="R472" s="317" t="s">
        <v>472</v>
      </c>
      <c r="S472" s="318"/>
      <c r="T472" s="319"/>
      <c r="U472" s="320"/>
      <c r="V472" s="329"/>
      <c r="W472" s="321"/>
      <c r="X472" s="321"/>
      <c r="Y472" s="316"/>
      <c r="Z472" s="322"/>
      <c r="AA472" s="323"/>
      <c r="AB472" s="324"/>
      <c r="AC472" s="314"/>
      <c r="AD472" s="314"/>
      <c r="AE472" s="314"/>
      <c r="AF472" s="314"/>
      <c r="AG472" s="314"/>
      <c r="AH472" s="314"/>
      <c r="AI472" s="314"/>
      <c r="AJ472" s="314"/>
      <c r="AK472" s="314"/>
      <c r="AL472" s="314"/>
      <c r="AM472" s="325"/>
      <c r="AN472" s="325"/>
      <c r="AO472" s="326"/>
    </row>
    <row r="473" spans="1:41">
      <c r="A473" s="146">
        <f t="shared" si="11"/>
        <v>467</v>
      </c>
      <c r="B473" s="312" t="str">
        <f t="shared" si="19"/>
        <v>早出CD</v>
      </c>
      <c r="C473" s="313" t="s">
        <v>465</v>
      </c>
      <c r="D473" s="314"/>
      <c r="E473" s="314"/>
      <c r="F473" s="314"/>
      <c r="G473" s="314"/>
      <c r="H473" s="314"/>
      <c r="I473" s="314"/>
      <c r="J473" s="315"/>
      <c r="K473" s="316" t="s">
        <v>490</v>
      </c>
      <c r="L473" s="314"/>
      <c r="M473" s="314"/>
      <c r="N473" s="314"/>
      <c r="O473" s="314"/>
      <c r="P473" s="314"/>
      <c r="Q473" s="314"/>
      <c r="R473" s="317" t="s">
        <v>2496</v>
      </c>
      <c r="S473" s="318"/>
      <c r="T473" s="319"/>
      <c r="U473" s="320"/>
      <c r="V473" s="329">
        <v>1</v>
      </c>
      <c r="W473" s="321"/>
      <c r="X473" s="321"/>
      <c r="Y473" s="316"/>
      <c r="Z473" s="322"/>
      <c r="AA473" s="323"/>
      <c r="AB473" s="324"/>
      <c r="AC473" s="314"/>
      <c r="AD473" s="314"/>
      <c r="AE473" s="314"/>
      <c r="AF473" s="314"/>
      <c r="AG473" s="314"/>
      <c r="AH473" s="314"/>
      <c r="AI473" s="314"/>
      <c r="AJ473" s="314"/>
      <c r="AK473" s="314"/>
      <c r="AL473" s="314"/>
      <c r="AM473" s="325"/>
      <c r="AN473" s="325"/>
      <c r="AO473" s="326"/>
    </row>
    <row r="474" spans="1:41">
      <c r="A474" s="146">
        <f t="shared" si="11"/>
        <v>468</v>
      </c>
      <c r="B474" s="312" t="str">
        <f t="shared" si="19"/>
        <v>納品書入力日</v>
      </c>
      <c r="C474" s="313" t="s">
        <v>466</v>
      </c>
      <c r="D474" s="314"/>
      <c r="E474" s="314"/>
      <c r="F474" s="314"/>
      <c r="G474" s="314"/>
      <c r="H474" s="314"/>
      <c r="I474" s="314"/>
      <c r="J474" s="315"/>
      <c r="K474" s="316" t="s">
        <v>491</v>
      </c>
      <c r="L474" s="314"/>
      <c r="M474" s="314"/>
      <c r="N474" s="314"/>
      <c r="O474" s="314"/>
      <c r="P474" s="314"/>
      <c r="Q474" s="314"/>
      <c r="R474" s="317" t="s">
        <v>472</v>
      </c>
      <c r="S474" s="318"/>
      <c r="T474" s="319"/>
      <c r="U474" s="320"/>
      <c r="V474" s="329" t="s">
        <v>486</v>
      </c>
      <c r="W474" s="321"/>
      <c r="X474" s="321"/>
      <c r="Y474" s="316"/>
      <c r="Z474" s="322"/>
      <c r="AA474" s="323"/>
      <c r="AB474" s="324"/>
      <c r="AC474" s="314"/>
      <c r="AD474" s="314"/>
      <c r="AE474" s="314"/>
      <c r="AF474" s="314"/>
      <c r="AG474" s="314"/>
      <c r="AH474" s="314"/>
      <c r="AI474" s="314"/>
      <c r="AJ474" s="314"/>
      <c r="AK474" s="314"/>
      <c r="AL474" s="314"/>
      <c r="AM474" s="325"/>
      <c r="AN474" s="325"/>
      <c r="AO474" s="326"/>
    </row>
    <row r="475" spans="1:41">
      <c r="A475" s="146">
        <f t="shared" si="11"/>
        <v>469</v>
      </c>
      <c r="B475" s="312" t="str">
        <f t="shared" si="19"/>
        <v>出荷元CD</v>
      </c>
      <c r="C475" s="313" t="s">
        <v>467</v>
      </c>
      <c r="D475" s="314"/>
      <c r="E475" s="314"/>
      <c r="F475" s="314"/>
      <c r="G475" s="314"/>
      <c r="H475" s="314"/>
      <c r="I475" s="314"/>
      <c r="J475" s="315"/>
      <c r="K475" s="316" t="s">
        <v>492</v>
      </c>
      <c r="L475" s="314"/>
      <c r="M475" s="314"/>
      <c r="N475" s="314"/>
      <c r="O475" s="314"/>
      <c r="P475" s="314"/>
      <c r="Q475" s="314"/>
      <c r="R475" s="317" t="s">
        <v>2496</v>
      </c>
      <c r="S475" s="318"/>
      <c r="T475" s="319"/>
      <c r="U475" s="320"/>
      <c r="V475" s="329">
        <v>2</v>
      </c>
      <c r="W475" s="321"/>
      <c r="X475" s="321"/>
      <c r="Y475" s="316"/>
      <c r="Z475" s="322"/>
      <c r="AA475" s="323"/>
      <c r="AB475" s="324"/>
      <c r="AC475" s="314"/>
      <c r="AD475" s="314"/>
      <c r="AE475" s="314"/>
      <c r="AF475" s="314"/>
      <c r="AG475" s="314"/>
      <c r="AH475" s="314"/>
      <c r="AI475" s="314"/>
      <c r="AJ475" s="314"/>
      <c r="AK475" s="314"/>
      <c r="AL475" s="314"/>
      <c r="AM475" s="325"/>
      <c r="AN475" s="325"/>
      <c r="AO475" s="326"/>
    </row>
    <row r="476" spans="1:41">
      <c r="A476" s="146">
        <f t="shared" si="11"/>
        <v>470</v>
      </c>
      <c r="B476" s="312" t="str">
        <f>CONCATENATE(C476,D476,E476,F476,G476,H476,I476,J476)</f>
        <v>重さ</v>
      </c>
      <c r="C476" s="313" t="s">
        <v>468</v>
      </c>
      <c r="D476" s="314"/>
      <c r="E476" s="314"/>
      <c r="F476" s="314"/>
      <c r="G476" s="314"/>
      <c r="H476" s="314"/>
      <c r="I476" s="314"/>
      <c r="J476" s="315"/>
      <c r="K476" s="316" t="s">
        <v>493</v>
      </c>
      <c r="L476" s="314"/>
      <c r="M476" s="314"/>
      <c r="N476" s="314"/>
      <c r="O476" s="314"/>
      <c r="P476" s="314"/>
      <c r="Q476" s="314"/>
      <c r="R476" s="317" t="s">
        <v>2522</v>
      </c>
      <c r="S476" s="318"/>
      <c r="T476" s="319"/>
      <c r="U476" s="320"/>
      <c r="V476" s="329">
        <v>7</v>
      </c>
      <c r="W476" s="321"/>
      <c r="X476" s="321"/>
      <c r="Y476" s="316"/>
      <c r="Z476" s="322"/>
      <c r="AA476" s="323"/>
      <c r="AB476" s="324"/>
      <c r="AC476" s="314"/>
      <c r="AD476" s="314"/>
      <c r="AE476" s="314"/>
      <c r="AF476" s="314"/>
      <c r="AG476" s="314"/>
      <c r="AH476" s="314"/>
      <c r="AI476" s="314"/>
      <c r="AJ476" s="314"/>
      <c r="AK476" s="314"/>
      <c r="AL476" s="314"/>
      <c r="AM476" s="325"/>
      <c r="AN476" s="325"/>
      <c r="AO476" s="326"/>
    </row>
    <row r="477" spans="1:41">
      <c r="A477" s="146">
        <f t="shared" si="11"/>
        <v>471</v>
      </c>
      <c r="B477" s="312" t="str">
        <f t="shared" ref="B477:B487" si="20">CONCATENATE(C477,D477,E477,F477,G477,H477,I477,J477)</f>
        <v>出荷合計部数</v>
      </c>
      <c r="C477" s="313" t="s">
        <v>469</v>
      </c>
      <c r="D477" s="314"/>
      <c r="E477" s="314"/>
      <c r="F477" s="314"/>
      <c r="G477" s="314"/>
      <c r="H477" s="314"/>
      <c r="I477" s="314"/>
      <c r="J477" s="315"/>
      <c r="K477" s="316" t="s">
        <v>494</v>
      </c>
      <c r="L477" s="314"/>
      <c r="M477" s="314"/>
      <c r="N477" s="314"/>
      <c r="O477" s="314"/>
      <c r="P477" s="314"/>
      <c r="Q477" s="314"/>
      <c r="R477" s="317" t="s">
        <v>2522</v>
      </c>
      <c r="S477" s="318"/>
      <c r="T477" s="319"/>
      <c r="U477" s="320"/>
      <c r="V477" s="329">
        <v>9</v>
      </c>
      <c r="W477" s="321"/>
      <c r="X477" s="321"/>
      <c r="Y477" s="316"/>
      <c r="Z477" s="322"/>
      <c r="AA477" s="323"/>
      <c r="AB477" s="324"/>
      <c r="AC477" s="314"/>
      <c r="AD477" s="314"/>
      <c r="AE477" s="314"/>
      <c r="AF477" s="314"/>
      <c r="AG477" s="314"/>
      <c r="AH477" s="314"/>
      <c r="AI477" s="314"/>
      <c r="AJ477" s="314"/>
      <c r="AK477" s="314"/>
      <c r="AL477" s="314"/>
      <c r="AM477" s="325"/>
      <c r="AN477" s="325"/>
      <c r="AO477" s="326"/>
    </row>
    <row r="478" spans="1:41">
      <c r="A478" s="146">
        <f t="shared" si="11"/>
        <v>472</v>
      </c>
      <c r="B478" s="312" t="str">
        <f t="shared" si="20"/>
        <v>出荷完了区分</v>
      </c>
      <c r="C478" s="313" t="s">
        <v>470</v>
      </c>
      <c r="D478" s="314"/>
      <c r="E478" s="314"/>
      <c r="F478" s="314"/>
      <c r="G478" s="314"/>
      <c r="H478" s="314"/>
      <c r="I478" s="314"/>
      <c r="J478" s="315"/>
      <c r="K478" s="316" t="s">
        <v>2244</v>
      </c>
      <c r="L478" s="314"/>
      <c r="M478" s="314"/>
      <c r="N478" s="314"/>
      <c r="O478" s="314"/>
      <c r="P478" s="314"/>
      <c r="Q478" s="314"/>
      <c r="R478" s="317" t="s">
        <v>2496</v>
      </c>
      <c r="S478" s="318"/>
      <c r="T478" s="319"/>
      <c r="U478" s="320"/>
      <c r="V478" s="329">
        <v>1</v>
      </c>
      <c r="W478" s="321"/>
      <c r="X478" s="321"/>
      <c r="Y478" s="316"/>
      <c r="Z478" s="322"/>
      <c r="AA478" s="323"/>
      <c r="AB478" s="324"/>
      <c r="AC478" s="314"/>
      <c r="AD478" s="314"/>
      <c r="AE478" s="314"/>
      <c r="AF478" s="314"/>
      <c r="AG478" s="314"/>
      <c r="AH478" s="314"/>
      <c r="AI478" s="314"/>
      <c r="AJ478" s="314"/>
      <c r="AK478" s="314"/>
      <c r="AL478" s="314"/>
      <c r="AM478" s="325"/>
      <c r="AN478" s="325"/>
      <c r="AO478" s="326"/>
    </row>
    <row r="479" spans="1:41">
      <c r="A479" s="146">
        <f t="shared" si="11"/>
        <v>473</v>
      </c>
      <c r="B479" s="312" t="str">
        <f t="shared" si="20"/>
        <v>出荷完了登録日</v>
      </c>
      <c r="C479" s="313" t="s">
        <v>461</v>
      </c>
      <c r="D479" s="314"/>
      <c r="E479" s="314"/>
      <c r="F479" s="314"/>
      <c r="G479" s="314"/>
      <c r="H479" s="314"/>
      <c r="I479" s="314"/>
      <c r="J479" s="315"/>
      <c r="K479" s="316" t="s">
        <v>495</v>
      </c>
      <c r="L479" s="314"/>
      <c r="M479" s="314"/>
      <c r="N479" s="314"/>
      <c r="O479" s="314"/>
      <c r="P479" s="314"/>
      <c r="Q479" s="314"/>
      <c r="R479" s="317" t="s">
        <v>472</v>
      </c>
      <c r="S479" s="318"/>
      <c r="T479" s="319"/>
      <c r="U479" s="320"/>
      <c r="V479" s="329"/>
      <c r="W479" s="321"/>
      <c r="X479" s="321"/>
      <c r="Y479" s="316"/>
      <c r="Z479" s="322"/>
      <c r="AA479" s="323"/>
      <c r="AB479" s="324"/>
      <c r="AC479" s="314"/>
      <c r="AD479" s="314"/>
      <c r="AE479" s="314"/>
      <c r="AF479" s="314"/>
      <c r="AG479" s="314"/>
      <c r="AH479" s="314"/>
      <c r="AI479" s="314"/>
      <c r="AJ479" s="314"/>
      <c r="AK479" s="314"/>
      <c r="AL479" s="314"/>
      <c r="AM479" s="325"/>
      <c r="AN479" s="325"/>
      <c r="AO479" s="326"/>
    </row>
    <row r="480" spans="1:41">
      <c r="A480" s="146">
        <f t="shared" si="11"/>
        <v>474</v>
      </c>
      <c r="B480" s="312" t="str">
        <f t="shared" si="20"/>
        <v/>
      </c>
      <c r="C480" s="313"/>
      <c r="D480" s="314"/>
      <c r="E480" s="314"/>
      <c r="F480" s="314"/>
      <c r="G480" s="314"/>
      <c r="H480" s="314"/>
      <c r="I480" s="314"/>
      <c r="J480" s="315"/>
      <c r="K480" s="316"/>
      <c r="L480" s="314"/>
      <c r="M480" s="314"/>
      <c r="N480" s="314"/>
      <c r="O480" s="314"/>
      <c r="P480" s="314"/>
      <c r="Q480" s="314"/>
      <c r="R480" s="317"/>
      <c r="S480" s="318"/>
      <c r="T480" s="319"/>
      <c r="U480" s="320"/>
      <c r="V480" s="329"/>
      <c r="W480" s="321"/>
      <c r="X480" s="321"/>
      <c r="Y480" s="316"/>
      <c r="Z480" s="322"/>
      <c r="AA480" s="323"/>
      <c r="AB480" s="324"/>
      <c r="AC480" s="314"/>
      <c r="AD480" s="314"/>
      <c r="AE480" s="314"/>
      <c r="AF480" s="314"/>
      <c r="AG480" s="314"/>
      <c r="AH480" s="314"/>
      <c r="AI480" s="314"/>
      <c r="AJ480" s="314"/>
      <c r="AK480" s="314"/>
      <c r="AL480" s="314"/>
      <c r="AM480" s="325"/>
      <c r="AN480" s="325"/>
      <c r="AO480" s="326"/>
    </row>
    <row r="481" spans="1:41">
      <c r="A481" s="146">
        <f t="shared" si="11"/>
        <v>475</v>
      </c>
      <c r="B481" s="312" t="str">
        <f t="shared" si="20"/>
        <v>内訳区分CD</v>
      </c>
      <c r="C481" s="313" t="s">
        <v>474</v>
      </c>
      <c r="D481" s="314"/>
      <c r="E481" s="314"/>
      <c r="F481" s="314"/>
      <c r="G481" s="314"/>
      <c r="H481" s="314"/>
      <c r="I481" s="314"/>
      <c r="J481" s="315"/>
      <c r="K481" s="316" t="s">
        <v>478</v>
      </c>
      <c r="L481" s="314"/>
      <c r="M481" s="314"/>
      <c r="N481" s="314"/>
      <c r="O481" s="314"/>
      <c r="P481" s="314"/>
      <c r="Q481" s="314"/>
      <c r="R481" s="317" t="s">
        <v>483</v>
      </c>
      <c r="S481" s="318"/>
      <c r="T481" s="319"/>
      <c r="U481" s="320"/>
      <c r="V481" s="329">
        <v>2</v>
      </c>
      <c r="W481" s="321"/>
      <c r="X481" s="321"/>
      <c r="Y481" s="316"/>
      <c r="Z481" s="322"/>
      <c r="AA481" s="323"/>
      <c r="AB481" s="324"/>
      <c r="AC481" s="314"/>
      <c r="AD481" s="314"/>
      <c r="AE481" s="314"/>
      <c r="AF481" s="314"/>
      <c r="AG481" s="314"/>
      <c r="AH481" s="314"/>
      <c r="AI481" s="314"/>
      <c r="AJ481" s="314"/>
      <c r="AK481" s="314"/>
      <c r="AL481" s="314"/>
      <c r="AM481" s="325"/>
      <c r="AN481" s="325"/>
      <c r="AO481" s="326"/>
    </row>
    <row r="482" spans="1:41">
      <c r="A482" s="146">
        <f t="shared" si="11"/>
        <v>476</v>
      </c>
      <c r="B482" s="312" t="str">
        <f t="shared" si="20"/>
        <v>荷姿</v>
      </c>
      <c r="C482" s="313" t="s">
        <v>475</v>
      </c>
      <c r="D482" s="314"/>
      <c r="E482" s="314"/>
      <c r="F482" s="314"/>
      <c r="G482" s="314"/>
      <c r="H482" s="314"/>
      <c r="I482" s="314"/>
      <c r="J482" s="315"/>
      <c r="K482" s="316" t="s">
        <v>479</v>
      </c>
      <c r="L482" s="314"/>
      <c r="M482" s="314"/>
      <c r="N482" s="314"/>
      <c r="O482" s="314"/>
      <c r="P482" s="314"/>
      <c r="Q482" s="314"/>
      <c r="R482" s="317" t="s">
        <v>2522</v>
      </c>
      <c r="S482" s="318"/>
      <c r="T482" s="319"/>
      <c r="U482" s="320"/>
      <c r="V482" s="329">
        <v>9</v>
      </c>
      <c r="W482" s="321"/>
      <c r="X482" s="321"/>
      <c r="Y482" s="316"/>
      <c r="Z482" s="322"/>
      <c r="AA482" s="323"/>
      <c r="AB482" s="324"/>
      <c r="AC482" s="314"/>
      <c r="AD482" s="314"/>
      <c r="AE482" s="314"/>
      <c r="AF482" s="314"/>
      <c r="AG482" s="314"/>
      <c r="AH482" s="314"/>
      <c r="AI482" s="314"/>
      <c r="AJ482" s="314"/>
      <c r="AK482" s="314"/>
      <c r="AL482" s="314"/>
      <c r="AM482" s="325"/>
      <c r="AN482" s="325"/>
      <c r="AO482" s="326"/>
    </row>
    <row r="483" spans="1:41">
      <c r="A483" s="146">
        <f t="shared" si="11"/>
        <v>477</v>
      </c>
      <c r="B483" s="312" t="str">
        <f t="shared" si="20"/>
        <v>個数</v>
      </c>
      <c r="C483" s="313" t="s">
        <v>484</v>
      </c>
      <c r="D483" s="314"/>
      <c r="E483" s="314"/>
      <c r="F483" s="314"/>
      <c r="G483" s="314"/>
      <c r="H483" s="314"/>
      <c r="I483" s="314"/>
      <c r="J483" s="315"/>
      <c r="K483" s="316" t="s">
        <v>485</v>
      </c>
      <c r="L483" s="314"/>
      <c r="M483" s="314"/>
      <c r="N483" s="314"/>
      <c r="O483" s="314"/>
      <c r="P483" s="314"/>
      <c r="Q483" s="314"/>
      <c r="R483" s="317" t="s">
        <v>2522</v>
      </c>
      <c r="S483" s="318"/>
      <c r="T483" s="319"/>
      <c r="U483" s="320"/>
      <c r="V483" s="329">
        <v>9</v>
      </c>
      <c r="W483" s="321"/>
      <c r="X483" s="321"/>
      <c r="Y483" s="316"/>
      <c r="Z483" s="322"/>
      <c r="AA483" s="323"/>
      <c r="AB483" s="324"/>
      <c r="AC483" s="314"/>
      <c r="AD483" s="314"/>
      <c r="AE483" s="314"/>
      <c r="AF483" s="314"/>
      <c r="AG483" s="314"/>
      <c r="AH483" s="314"/>
      <c r="AI483" s="314"/>
      <c r="AJ483" s="314"/>
      <c r="AK483" s="314"/>
      <c r="AL483" s="314"/>
      <c r="AM483" s="325"/>
      <c r="AN483" s="325"/>
      <c r="AO483" s="326"/>
    </row>
    <row r="484" spans="1:41">
      <c r="A484" s="146">
        <f t="shared" si="11"/>
        <v>478</v>
      </c>
      <c r="B484" s="312" t="str">
        <f t="shared" si="20"/>
        <v>仕損CD</v>
      </c>
      <c r="C484" s="313" t="s">
        <v>476</v>
      </c>
      <c r="D484" s="314"/>
      <c r="E484" s="314"/>
      <c r="F484" s="314"/>
      <c r="G484" s="314"/>
      <c r="H484" s="314"/>
      <c r="I484" s="314"/>
      <c r="J484" s="315"/>
      <c r="K484" s="316" t="s">
        <v>480</v>
      </c>
      <c r="L484" s="314"/>
      <c r="M484" s="314"/>
      <c r="N484" s="314"/>
      <c r="O484" s="314"/>
      <c r="P484" s="314"/>
      <c r="Q484" s="314"/>
      <c r="R484" s="317" t="s">
        <v>2496</v>
      </c>
      <c r="S484" s="318"/>
      <c r="T484" s="319"/>
      <c r="U484" s="320"/>
      <c r="V484" s="329">
        <v>2</v>
      </c>
      <c r="W484" s="321"/>
      <c r="X484" s="321"/>
      <c r="Y484" s="316"/>
      <c r="Z484" s="322"/>
      <c r="AA484" s="323"/>
      <c r="AB484" s="324"/>
      <c r="AC484" s="314"/>
      <c r="AD484" s="314"/>
      <c r="AE484" s="314"/>
      <c r="AF484" s="314"/>
      <c r="AG484" s="314"/>
      <c r="AH484" s="314"/>
      <c r="AI484" s="314"/>
      <c r="AJ484" s="314"/>
      <c r="AK484" s="314"/>
      <c r="AL484" s="314"/>
      <c r="AM484" s="325"/>
      <c r="AN484" s="325"/>
      <c r="AO484" s="326"/>
    </row>
    <row r="485" spans="1:41">
      <c r="A485" s="146">
        <f t="shared" si="11"/>
        <v>479</v>
      </c>
      <c r="B485" s="312" t="str">
        <f t="shared" si="20"/>
        <v>摘要CD</v>
      </c>
      <c r="C485" s="313" t="s">
        <v>477</v>
      </c>
      <c r="D485" s="314"/>
      <c r="E485" s="314"/>
      <c r="F485" s="314"/>
      <c r="G485" s="314"/>
      <c r="H485" s="314"/>
      <c r="I485" s="314"/>
      <c r="J485" s="315"/>
      <c r="K485" s="316" t="s">
        <v>481</v>
      </c>
      <c r="L485" s="314"/>
      <c r="M485" s="314"/>
      <c r="N485" s="314"/>
      <c r="O485" s="314"/>
      <c r="P485" s="314"/>
      <c r="Q485" s="314"/>
      <c r="R485" s="317" t="s">
        <v>2496</v>
      </c>
      <c r="S485" s="318"/>
      <c r="T485" s="319"/>
      <c r="U485" s="320"/>
      <c r="V485" s="329">
        <v>2</v>
      </c>
      <c r="W485" s="321"/>
      <c r="X485" s="321"/>
      <c r="Y485" s="316"/>
      <c r="Z485" s="322"/>
      <c r="AA485" s="323"/>
      <c r="AB485" s="324"/>
      <c r="AC485" s="314"/>
      <c r="AD485" s="314"/>
      <c r="AE485" s="314"/>
      <c r="AF485" s="314"/>
      <c r="AG485" s="314"/>
      <c r="AH485" s="314"/>
      <c r="AI485" s="314"/>
      <c r="AJ485" s="314"/>
      <c r="AK485" s="314"/>
      <c r="AL485" s="314"/>
      <c r="AM485" s="325"/>
      <c r="AN485" s="325"/>
      <c r="AO485" s="326"/>
    </row>
    <row r="486" spans="1:41">
      <c r="A486" s="146">
        <f t="shared" si="11"/>
        <v>480</v>
      </c>
      <c r="B486" s="312" t="str">
        <f t="shared" si="20"/>
        <v>摘要</v>
      </c>
      <c r="C486" s="313" t="s">
        <v>473</v>
      </c>
      <c r="D486" s="314"/>
      <c r="E486" s="314"/>
      <c r="F486" s="314"/>
      <c r="G486" s="314"/>
      <c r="H486" s="314"/>
      <c r="I486" s="314"/>
      <c r="J486" s="315"/>
      <c r="K486" s="316" t="s">
        <v>482</v>
      </c>
      <c r="L486" s="314"/>
      <c r="M486" s="314"/>
      <c r="N486" s="314"/>
      <c r="O486" s="314"/>
      <c r="P486" s="314"/>
      <c r="Q486" s="314"/>
      <c r="R486" s="317" t="s">
        <v>2496</v>
      </c>
      <c r="S486" s="318"/>
      <c r="T486" s="319"/>
      <c r="U486" s="320"/>
      <c r="V486" s="329">
        <v>64</v>
      </c>
      <c r="W486" s="321"/>
      <c r="X486" s="321"/>
      <c r="Y486" s="316"/>
      <c r="Z486" s="322"/>
      <c r="AA486" s="323"/>
      <c r="AB486" s="324"/>
      <c r="AC486" s="314"/>
      <c r="AD486" s="314"/>
      <c r="AE486" s="314"/>
      <c r="AF486" s="314"/>
      <c r="AG486" s="314"/>
      <c r="AH486" s="314"/>
      <c r="AI486" s="314"/>
      <c r="AJ486" s="314"/>
      <c r="AK486" s="314"/>
      <c r="AL486" s="314"/>
      <c r="AM486" s="325"/>
      <c r="AN486" s="325"/>
      <c r="AO486" s="326"/>
    </row>
    <row r="487" spans="1:41">
      <c r="A487" s="146">
        <f t="shared" si="11"/>
        <v>481</v>
      </c>
      <c r="B487" s="312" t="str">
        <f t="shared" si="20"/>
        <v>発注入力番号</v>
      </c>
      <c r="C487" s="313" t="s">
        <v>498</v>
      </c>
      <c r="D487" s="314"/>
      <c r="E487" s="314"/>
      <c r="F487" s="314"/>
      <c r="G487" s="314"/>
      <c r="H487" s="314"/>
      <c r="I487" s="314"/>
      <c r="J487" s="315"/>
      <c r="K487" s="316" t="s">
        <v>2046</v>
      </c>
      <c r="L487" s="314"/>
      <c r="M487" s="314"/>
      <c r="N487" s="314"/>
      <c r="O487" s="314"/>
      <c r="P487" s="314"/>
      <c r="Q487" s="314"/>
      <c r="R487" s="317" t="s">
        <v>509</v>
      </c>
      <c r="S487" s="318"/>
      <c r="T487" s="319"/>
      <c r="U487" s="320"/>
      <c r="V487" s="329">
        <v>10</v>
      </c>
      <c r="W487" s="321"/>
      <c r="X487" s="321"/>
      <c r="Y487" s="316"/>
      <c r="Z487" s="322"/>
      <c r="AA487" s="323"/>
      <c r="AB487" s="324"/>
      <c r="AC487" s="314"/>
      <c r="AD487" s="314"/>
      <c r="AE487" s="314"/>
      <c r="AF487" s="314"/>
      <c r="AG487" s="314"/>
      <c r="AH487" s="314"/>
      <c r="AI487" s="314"/>
      <c r="AJ487" s="314"/>
      <c r="AK487" s="314"/>
      <c r="AL487" s="314"/>
      <c r="AM487" s="325"/>
      <c r="AN487" s="325"/>
      <c r="AO487" s="326"/>
    </row>
    <row r="488" spans="1:41">
      <c r="A488" s="146">
        <f t="shared" si="11"/>
        <v>482</v>
      </c>
      <c r="B488" s="312" t="str">
        <f>CONCATENATE(C488,D488,E488,F488,G488,H488,I488,J488)</f>
        <v>外注区分CD</v>
      </c>
      <c r="C488" s="313" t="s">
        <v>499</v>
      </c>
      <c r="D488" s="314"/>
      <c r="E488" s="314"/>
      <c r="F488" s="314"/>
      <c r="G488" s="314"/>
      <c r="H488" s="314"/>
      <c r="I488" s="314"/>
      <c r="J488" s="315"/>
      <c r="K488" s="316" t="s">
        <v>504</v>
      </c>
      <c r="L488" s="314"/>
      <c r="M488" s="314"/>
      <c r="N488" s="314"/>
      <c r="O488" s="314"/>
      <c r="P488" s="314"/>
      <c r="Q488" s="314"/>
      <c r="R488" s="317" t="s">
        <v>509</v>
      </c>
      <c r="S488" s="318"/>
      <c r="T488" s="319"/>
      <c r="U488" s="320"/>
      <c r="V488" s="329">
        <v>1</v>
      </c>
      <c r="W488" s="321"/>
      <c r="X488" s="321"/>
      <c r="Y488" s="316"/>
      <c r="Z488" s="322"/>
      <c r="AA488" s="323"/>
      <c r="AB488" s="324"/>
      <c r="AC488" s="314"/>
      <c r="AD488" s="314"/>
      <c r="AE488" s="314"/>
      <c r="AF488" s="314"/>
      <c r="AG488" s="314"/>
      <c r="AH488" s="314"/>
      <c r="AI488" s="314"/>
      <c r="AJ488" s="314"/>
      <c r="AK488" s="314"/>
      <c r="AL488" s="314"/>
      <c r="AM488" s="325"/>
      <c r="AN488" s="325"/>
      <c r="AO488" s="326"/>
    </row>
    <row r="489" spans="1:41">
      <c r="A489" s="146">
        <f t="shared" si="11"/>
        <v>483</v>
      </c>
      <c r="B489" s="312" t="str">
        <f t="shared" ref="B489:B499" si="21">CONCATENATE(C489,D489,E489,F489,G489,H489,I489,J489)</f>
        <v>発注先CD</v>
      </c>
      <c r="C489" s="313" t="s">
        <v>500</v>
      </c>
      <c r="D489" s="314"/>
      <c r="E489" s="314"/>
      <c r="F489" s="314"/>
      <c r="G489" s="314"/>
      <c r="H489" s="314"/>
      <c r="I489" s="314"/>
      <c r="J489" s="315"/>
      <c r="K489" s="316" t="s">
        <v>505</v>
      </c>
      <c r="L489" s="314"/>
      <c r="M489" s="314"/>
      <c r="N489" s="314"/>
      <c r="O489" s="314"/>
      <c r="P489" s="314"/>
      <c r="Q489" s="314"/>
      <c r="R489" s="317" t="s">
        <v>509</v>
      </c>
      <c r="S489" s="318"/>
      <c r="T489" s="319"/>
      <c r="U489" s="320"/>
      <c r="V489" s="329">
        <v>4</v>
      </c>
      <c r="W489" s="321"/>
      <c r="X489" s="321"/>
      <c r="Y489" s="316"/>
      <c r="Z489" s="322"/>
      <c r="AA489" s="323"/>
      <c r="AB489" s="324"/>
      <c r="AC489" s="314"/>
      <c r="AD489" s="314"/>
      <c r="AE489" s="314"/>
      <c r="AF489" s="314"/>
      <c r="AG489" s="314"/>
      <c r="AH489" s="314"/>
      <c r="AI489" s="314"/>
      <c r="AJ489" s="314"/>
      <c r="AK489" s="314"/>
      <c r="AL489" s="314"/>
      <c r="AM489" s="325"/>
      <c r="AN489" s="325"/>
      <c r="AO489" s="326"/>
    </row>
    <row r="490" spans="1:41">
      <c r="A490" s="146">
        <f t="shared" si="11"/>
        <v>484</v>
      </c>
      <c r="B490" s="312" t="str">
        <f t="shared" si="21"/>
        <v>発注年月日</v>
      </c>
      <c r="C490" s="313" t="s">
        <v>501</v>
      </c>
      <c r="D490" s="314"/>
      <c r="E490" s="314"/>
      <c r="F490" s="314"/>
      <c r="G490" s="314"/>
      <c r="H490" s="314"/>
      <c r="I490" s="314"/>
      <c r="J490" s="315"/>
      <c r="K490" s="316" t="s">
        <v>506</v>
      </c>
      <c r="L490" s="314"/>
      <c r="M490" s="314"/>
      <c r="N490" s="314"/>
      <c r="O490" s="314"/>
      <c r="P490" s="314"/>
      <c r="Q490" s="314"/>
      <c r="R490" s="317" t="s">
        <v>510</v>
      </c>
      <c r="S490" s="318"/>
      <c r="T490" s="319"/>
      <c r="U490" s="320"/>
      <c r="V490" s="329"/>
      <c r="W490" s="321"/>
      <c r="X490" s="321"/>
      <c r="Y490" s="316"/>
      <c r="Z490" s="322"/>
      <c r="AA490" s="323"/>
      <c r="AB490" s="324"/>
      <c r="AC490" s="314"/>
      <c r="AD490" s="314"/>
      <c r="AE490" s="314"/>
      <c r="AF490" s="314"/>
      <c r="AG490" s="314"/>
      <c r="AH490" s="314"/>
      <c r="AI490" s="314"/>
      <c r="AJ490" s="314"/>
      <c r="AK490" s="314"/>
      <c r="AL490" s="314"/>
      <c r="AM490" s="325"/>
      <c r="AN490" s="325"/>
      <c r="AO490" s="326"/>
    </row>
    <row r="491" spans="1:41">
      <c r="A491" s="146">
        <f t="shared" si="11"/>
        <v>485</v>
      </c>
      <c r="B491" s="312" t="str">
        <f t="shared" si="21"/>
        <v>合計金額</v>
      </c>
      <c r="C491" s="313" t="s">
        <v>502</v>
      </c>
      <c r="D491" s="314"/>
      <c r="E491" s="314"/>
      <c r="F491" s="314"/>
      <c r="G491" s="314"/>
      <c r="H491" s="314"/>
      <c r="I491" s="314"/>
      <c r="J491" s="315"/>
      <c r="K491" s="316" t="s">
        <v>507</v>
      </c>
      <c r="L491" s="314"/>
      <c r="M491" s="314"/>
      <c r="N491" s="314"/>
      <c r="O491" s="314"/>
      <c r="P491" s="314"/>
      <c r="Q491" s="314"/>
      <c r="R491" s="317" t="s">
        <v>511</v>
      </c>
      <c r="S491" s="318"/>
      <c r="T491" s="319"/>
      <c r="U491" s="320"/>
      <c r="V491" s="329">
        <v>9</v>
      </c>
      <c r="W491" s="321"/>
      <c r="X491" s="321"/>
      <c r="Y491" s="316"/>
      <c r="Z491" s="322"/>
      <c r="AA491" s="323"/>
      <c r="AB491" s="324"/>
      <c r="AC491" s="314"/>
      <c r="AD491" s="314"/>
      <c r="AE491" s="314"/>
      <c r="AF491" s="314"/>
      <c r="AG491" s="314"/>
      <c r="AH491" s="314"/>
      <c r="AI491" s="314"/>
      <c r="AJ491" s="314"/>
      <c r="AK491" s="314"/>
      <c r="AL491" s="314"/>
      <c r="AM491" s="325"/>
      <c r="AN491" s="325"/>
      <c r="AO491" s="326"/>
    </row>
    <row r="492" spans="1:41">
      <c r="A492" s="146">
        <f t="shared" si="11"/>
        <v>486</v>
      </c>
      <c r="B492" s="312" t="str">
        <f t="shared" si="21"/>
        <v>注文書番号</v>
      </c>
      <c r="C492" s="313" t="s">
        <v>503</v>
      </c>
      <c r="D492" s="314"/>
      <c r="E492" s="314"/>
      <c r="F492" s="314"/>
      <c r="G492" s="314"/>
      <c r="H492" s="314"/>
      <c r="I492" s="314"/>
      <c r="J492" s="315"/>
      <c r="K492" s="316" t="s">
        <v>508</v>
      </c>
      <c r="L492" s="314"/>
      <c r="M492" s="314"/>
      <c r="N492" s="314"/>
      <c r="O492" s="314"/>
      <c r="P492" s="314"/>
      <c r="Q492" s="314"/>
      <c r="R492" s="317" t="s">
        <v>509</v>
      </c>
      <c r="S492" s="318"/>
      <c r="T492" s="319"/>
      <c r="U492" s="320"/>
      <c r="V492" s="329">
        <v>10</v>
      </c>
      <c r="W492" s="321"/>
      <c r="X492" s="321"/>
      <c r="Y492" s="316"/>
      <c r="Z492" s="322"/>
      <c r="AA492" s="323"/>
      <c r="AB492" s="324"/>
      <c r="AC492" s="314"/>
      <c r="AD492" s="314"/>
      <c r="AE492" s="314"/>
      <c r="AF492" s="314"/>
      <c r="AG492" s="314"/>
      <c r="AH492" s="314"/>
      <c r="AI492" s="314"/>
      <c r="AJ492" s="314"/>
      <c r="AK492" s="314"/>
      <c r="AL492" s="314"/>
      <c r="AM492" s="325"/>
      <c r="AN492" s="325"/>
      <c r="AO492" s="326"/>
    </row>
    <row r="493" spans="1:41">
      <c r="A493" s="146">
        <f t="shared" si="11"/>
        <v>487</v>
      </c>
      <c r="B493" s="312" t="str">
        <f t="shared" si="21"/>
        <v>印刷済</v>
      </c>
      <c r="C493" s="313" t="s">
        <v>1714</v>
      </c>
      <c r="D493" s="314"/>
      <c r="E493" s="314"/>
      <c r="F493" s="314"/>
      <c r="G493" s="314"/>
      <c r="H493" s="314"/>
      <c r="I493" s="314"/>
      <c r="J493" s="315"/>
      <c r="K493" s="316" t="s">
        <v>1715</v>
      </c>
      <c r="L493" s="314"/>
      <c r="M493" s="314"/>
      <c r="N493" s="314"/>
      <c r="O493" s="314"/>
      <c r="P493" s="314"/>
      <c r="Q493" s="314"/>
      <c r="R493" s="330" t="s">
        <v>794</v>
      </c>
      <c r="S493" s="318"/>
      <c r="T493" s="319"/>
      <c r="U493" s="320"/>
      <c r="V493" s="329">
        <v>1</v>
      </c>
      <c r="W493" s="321"/>
      <c r="X493" s="321"/>
      <c r="Y493" s="316"/>
      <c r="Z493" s="322"/>
      <c r="AA493" s="323"/>
      <c r="AB493" s="324"/>
      <c r="AC493" s="314"/>
      <c r="AD493" s="314"/>
      <c r="AE493" s="314"/>
      <c r="AF493" s="314"/>
      <c r="AG493" s="314"/>
      <c r="AH493" s="314"/>
      <c r="AI493" s="314"/>
      <c r="AJ493" s="314"/>
      <c r="AK493" s="314"/>
      <c r="AL493" s="314"/>
      <c r="AM493" s="325"/>
      <c r="AN493" s="325"/>
      <c r="AO493" s="326"/>
    </row>
    <row r="494" spans="1:41">
      <c r="A494" s="146">
        <f t="shared" si="11"/>
        <v>488</v>
      </c>
      <c r="B494" s="312" t="str">
        <f t="shared" si="21"/>
        <v>規格頁名</v>
      </c>
      <c r="C494" s="313" t="s">
        <v>512</v>
      </c>
      <c r="D494" s="314"/>
      <c r="E494" s="314"/>
      <c r="F494" s="314"/>
      <c r="G494" s="314"/>
      <c r="H494" s="314"/>
      <c r="I494" s="314"/>
      <c r="J494" s="315"/>
      <c r="K494" s="316" t="s">
        <v>1718</v>
      </c>
      <c r="L494" s="314"/>
      <c r="M494" s="314"/>
      <c r="N494" s="314"/>
      <c r="O494" s="314"/>
      <c r="P494" s="314"/>
      <c r="Q494" s="314"/>
      <c r="R494" s="317" t="s">
        <v>794</v>
      </c>
      <c r="S494" s="318"/>
      <c r="T494" s="319"/>
      <c r="U494" s="320"/>
      <c r="V494" s="329">
        <v>64</v>
      </c>
      <c r="W494" s="321"/>
      <c r="X494" s="321"/>
      <c r="Y494" s="316"/>
      <c r="Z494" s="322"/>
      <c r="AA494" s="323"/>
      <c r="AB494" s="324"/>
      <c r="AC494" s="314"/>
      <c r="AD494" s="314"/>
      <c r="AE494" s="314"/>
      <c r="AF494" s="314"/>
      <c r="AG494" s="314"/>
      <c r="AH494" s="314"/>
      <c r="AI494" s="314"/>
      <c r="AJ494" s="314"/>
      <c r="AK494" s="314"/>
      <c r="AL494" s="314"/>
      <c r="AM494" s="325"/>
      <c r="AN494" s="325"/>
      <c r="AO494" s="326"/>
    </row>
    <row r="495" spans="1:41">
      <c r="A495" s="146">
        <f t="shared" si="11"/>
        <v>489</v>
      </c>
      <c r="B495" s="312" t="str">
        <f t="shared" si="21"/>
        <v>区分CD</v>
      </c>
      <c r="C495" s="313" t="s">
        <v>1709</v>
      </c>
      <c r="D495" s="314"/>
      <c r="E495" s="314"/>
      <c r="F495" s="314"/>
      <c r="G495" s="314"/>
      <c r="H495" s="314"/>
      <c r="I495" s="314"/>
      <c r="J495" s="315"/>
      <c r="K495" s="316" t="s">
        <v>1719</v>
      </c>
      <c r="L495" s="314"/>
      <c r="M495" s="314"/>
      <c r="N495" s="314"/>
      <c r="O495" s="314"/>
      <c r="P495" s="314"/>
      <c r="Q495" s="314"/>
      <c r="R495" s="317" t="s">
        <v>794</v>
      </c>
      <c r="S495" s="318"/>
      <c r="T495" s="319"/>
      <c r="U495" s="320"/>
      <c r="V495" s="329">
        <v>1</v>
      </c>
      <c r="W495" s="321"/>
      <c r="X495" s="321"/>
      <c r="Y495" s="316"/>
      <c r="Z495" s="322"/>
      <c r="AA495" s="323"/>
      <c r="AB495" s="324"/>
      <c r="AC495" s="314"/>
      <c r="AD495" s="314"/>
      <c r="AE495" s="314"/>
      <c r="AF495" s="314"/>
      <c r="AG495" s="314"/>
      <c r="AH495" s="314"/>
      <c r="AI495" s="314"/>
      <c r="AJ495" s="314"/>
      <c r="AK495" s="314"/>
      <c r="AL495" s="314"/>
      <c r="AM495" s="325"/>
      <c r="AN495" s="325"/>
      <c r="AO495" s="326"/>
    </row>
    <row r="496" spans="1:41">
      <c r="A496" s="146">
        <f t="shared" si="11"/>
        <v>490</v>
      </c>
      <c r="B496" s="312" t="str">
        <f t="shared" si="21"/>
        <v>作業CD</v>
      </c>
      <c r="C496" s="313" t="s">
        <v>1710</v>
      </c>
      <c r="D496" s="314"/>
      <c r="E496" s="314"/>
      <c r="F496" s="314"/>
      <c r="G496" s="314"/>
      <c r="H496" s="314"/>
      <c r="I496" s="314"/>
      <c r="J496" s="315"/>
      <c r="K496" s="316" t="s">
        <v>1720</v>
      </c>
      <c r="L496" s="314"/>
      <c r="M496" s="314"/>
      <c r="N496" s="314"/>
      <c r="O496" s="314"/>
      <c r="P496" s="314"/>
      <c r="Q496" s="314"/>
      <c r="R496" s="317" t="s">
        <v>1248</v>
      </c>
      <c r="S496" s="318"/>
      <c r="T496" s="319"/>
      <c r="U496" s="320"/>
      <c r="V496" s="329">
        <v>2</v>
      </c>
      <c r="W496" s="321"/>
      <c r="X496" s="321"/>
      <c r="Y496" s="316"/>
      <c r="Z496" s="322"/>
      <c r="AA496" s="323"/>
      <c r="AB496" s="324"/>
      <c r="AC496" s="314"/>
      <c r="AD496" s="314"/>
      <c r="AE496" s="314"/>
      <c r="AF496" s="314"/>
      <c r="AG496" s="314"/>
      <c r="AH496" s="314"/>
      <c r="AI496" s="314"/>
      <c r="AJ496" s="314"/>
      <c r="AK496" s="314"/>
      <c r="AL496" s="314"/>
      <c r="AM496" s="325"/>
      <c r="AN496" s="325"/>
      <c r="AO496" s="326"/>
    </row>
    <row r="497" spans="1:41">
      <c r="A497" s="146">
        <f t="shared" si="11"/>
        <v>491</v>
      </c>
      <c r="B497" s="312" t="str">
        <f t="shared" si="21"/>
        <v>納期年月日</v>
      </c>
      <c r="C497" s="313" t="s">
        <v>1711</v>
      </c>
      <c r="D497" s="314"/>
      <c r="E497" s="314"/>
      <c r="F497" s="314"/>
      <c r="G497" s="314"/>
      <c r="H497" s="314"/>
      <c r="I497" s="314"/>
      <c r="J497" s="315"/>
      <c r="K497" s="316" t="s">
        <v>1721</v>
      </c>
      <c r="L497" s="314"/>
      <c r="M497" s="314"/>
      <c r="N497" s="314"/>
      <c r="O497" s="314"/>
      <c r="P497" s="314"/>
      <c r="Q497" s="314"/>
      <c r="R497" s="330" t="s">
        <v>1726</v>
      </c>
      <c r="S497" s="318"/>
      <c r="T497" s="319"/>
      <c r="U497" s="320"/>
      <c r="V497" s="329"/>
      <c r="W497" s="321"/>
      <c r="X497" s="321"/>
      <c r="Y497" s="316"/>
      <c r="Z497" s="322"/>
      <c r="AA497" s="323"/>
      <c r="AB497" s="324"/>
      <c r="AC497" s="314"/>
      <c r="AD497" s="314"/>
      <c r="AE497" s="314"/>
      <c r="AF497" s="314"/>
      <c r="AG497" s="314"/>
      <c r="AH497" s="314"/>
      <c r="AI497" s="314"/>
      <c r="AJ497" s="314"/>
      <c r="AK497" s="314"/>
      <c r="AL497" s="314"/>
      <c r="AM497" s="325"/>
      <c r="AN497" s="325"/>
      <c r="AO497" s="326"/>
    </row>
    <row r="498" spans="1:41">
      <c r="A498" s="146">
        <f t="shared" si="11"/>
        <v>492</v>
      </c>
      <c r="B498" s="312" t="str">
        <f t="shared" si="21"/>
        <v>納期時間</v>
      </c>
      <c r="C498" s="313" t="s">
        <v>1712</v>
      </c>
      <c r="D498" s="314"/>
      <c r="E498" s="314"/>
      <c r="F498" s="314"/>
      <c r="G498" s="314"/>
      <c r="H498" s="314"/>
      <c r="I498" s="314"/>
      <c r="J498" s="315"/>
      <c r="K498" s="316" t="s">
        <v>1722</v>
      </c>
      <c r="L498" s="314"/>
      <c r="M498" s="314"/>
      <c r="N498" s="314"/>
      <c r="O498" s="314"/>
      <c r="P498" s="314"/>
      <c r="Q498" s="314"/>
      <c r="R498" s="317" t="s">
        <v>985</v>
      </c>
      <c r="S498" s="318"/>
      <c r="T498" s="319"/>
      <c r="U498" s="320"/>
      <c r="V498" s="329"/>
      <c r="W498" s="321"/>
      <c r="X498" s="321"/>
      <c r="Y498" s="316"/>
      <c r="Z498" s="322"/>
      <c r="AA498" s="323"/>
      <c r="AB498" s="324"/>
      <c r="AC498" s="314"/>
      <c r="AD498" s="314"/>
      <c r="AE498" s="314"/>
      <c r="AF498" s="314"/>
      <c r="AG498" s="314"/>
      <c r="AH498" s="314"/>
      <c r="AI498" s="314"/>
      <c r="AJ498" s="314"/>
      <c r="AK498" s="314"/>
      <c r="AL498" s="314"/>
      <c r="AM498" s="325"/>
      <c r="AN498" s="325"/>
      <c r="AO498" s="326"/>
    </row>
    <row r="499" spans="1:41">
      <c r="A499" s="146">
        <f t="shared" si="11"/>
        <v>493</v>
      </c>
      <c r="B499" s="312" t="str">
        <f t="shared" si="21"/>
        <v>納入場所CD</v>
      </c>
      <c r="C499" s="313" t="s">
        <v>1713</v>
      </c>
      <c r="D499" s="314"/>
      <c r="E499" s="314"/>
      <c r="F499" s="314"/>
      <c r="G499" s="314"/>
      <c r="H499" s="314"/>
      <c r="I499" s="314"/>
      <c r="J499" s="315"/>
      <c r="K499" s="316" t="s">
        <v>1723</v>
      </c>
      <c r="L499" s="314"/>
      <c r="M499" s="314"/>
      <c r="N499" s="314"/>
      <c r="O499" s="314"/>
      <c r="P499" s="314"/>
      <c r="Q499" s="314"/>
      <c r="R499" s="317" t="s">
        <v>1248</v>
      </c>
      <c r="S499" s="318"/>
      <c r="T499" s="319"/>
      <c r="U499" s="320"/>
      <c r="V499" s="329">
        <v>2</v>
      </c>
      <c r="W499" s="321"/>
      <c r="X499" s="321"/>
      <c r="Y499" s="316"/>
      <c r="Z499" s="322"/>
      <c r="AA499" s="323"/>
      <c r="AB499" s="324"/>
      <c r="AC499" s="314"/>
      <c r="AD499" s="314"/>
      <c r="AE499" s="314"/>
      <c r="AF499" s="314"/>
      <c r="AG499" s="314"/>
      <c r="AH499" s="314"/>
      <c r="AI499" s="314"/>
      <c r="AJ499" s="314"/>
      <c r="AK499" s="314"/>
      <c r="AL499" s="314"/>
      <c r="AM499" s="325"/>
      <c r="AN499" s="325"/>
      <c r="AO499" s="326"/>
    </row>
    <row r="500" spans="1:41">
      <c r="A500" s="146">
        <f t="shared" si="11"/>
        <v>494</v>
      </c>
      <c r="B500" s="312" t="str">
        <f t="shared" ref="B500:B509" si="22">CONCATENATE(C500,D500,E500,F500,G500,H500,I500,J500)</f>
        <v>承認区分</v>
      </c>
      <c r="C500" s="313" t="s">
        <v>514</v>
      </c>
      <c r="D500" s="314"/>
      <c r="E500" s="314"/>
      <c r="F500" s="314"/>
      <c r="G500" s="314"/>
      <c r="H500" s="314"/>
      <c r="I500" s="314"/>
      <c r="J500" s="315"/>
      <c r="K500" s="316" t="s">
        <v>1724</v>
      </c>
      <c r="L500" s="314"/>
      <c r="M500" s="314"/>
      <c r="N500" s="314"/>
      <c r="O500" s="314"/>
      <c r="P500" s="314"/>
      <c r="Q500" s="314"/>
      <c r="R500" s="317" t="s">
        <v>1727</v>
      </c>
      <c r="S500" s="318"/>
      <c r="T500" s="319"/>
      <c r="U500" s="320"/>
      <c r="V500" s="329">
        <v>1</v>
      </c>
      <c r="W500" s="321"/>
      <c r="X500" s="321"/>
      <c r="Y500" s="316"/>
      <c r="Z500" s="322"/>
      <c r="AA500" s="323"/>
      <c r="AB500" s="324"/>
      <c r="AC500" s="314"/>
      <c r="AD500" s="314"/>
      <c r="AE500" s="314"/>
      <c r="AF500" s="314"/>
      <c r="AG500" s="314"/>
      <c r="AH500" s="314"/>
      <c r="AI500" s="314"/>
      <c r="AJ500" s="314"/>
      <c r="AK500" s="314"/>
      <c r="AL500" s="314"/>
      <c r="AM500" s="325"/>
      <c r="AN500" s="325"/>
      <c r="AO500" s="326"/>
    </row>
    <row r="501" spans="1:41">
      <c r="A501" s="328">
        <f t="shared" si="11"/>
        <v>495</v>
      </c>
      <c r="B501" s="312" t="str">
        <f t="shared" si="22"/>
        <v>承認登録日</v>
      </c>
      <c r="C501" s="313" t="s">
        <v>1707</v>
      </c>
      <c r="D501" s="314"/>
      <c r="E501" s="314"/>
      <c r="F501" s="314"/>
      <c r="G501" s="314"/>
      <c r="H501" s="314"/>
      <c r="I501" s="314"/>
      <c r="J501" s="315"/>
      <c r="K501" s="316" t="s">
        <v>1725</v>
      </c>
      <c r="L501" s="314"/>
      <c r="M501" s="314"/>
      <c r="N501" s="314"/>
      <c r="O501" s="314"/>
      <c r="P501" s="314"/>
      <c r="Q501" s="314"/>
      <c r="R501" s="317" t="s">
        <v>1726</v>
      </c>
      <c r="S501" s="318"/>
      <c r="T501" s="319"/>
      <c r="U501" s="320"/>
      <c r="V501" s="329"/>
      <c r="W501" s="321"/>
      <c r="X501" s="321"/>
      <c r="Y501" s="316"/>
      <c r="Z501" s="322"/>
      <c r="AA501" s="323"/>
      <c r="AB501" s="324"/>
      <c r="AC501" s="314"/>
      <c r="AD501" s="314"/>
      <c r="AE501" s="314"/>
      <c r="AF501" s="314"/>
      <c r="AG501" s="314"/>
      <c r="AH501" s="314"/>
      <c r="AI501" s="314"/>
      <c r="AJ501" s="314"/>
      <c r="AK501" s="314"/>
      <c r="AL501" s="314"/>
      <c r="AM501" s="325"/>
      <c r="AN501" s="325"/>
      <c r="AO501" s="326"/>
    </row>
    <row r="502" spans="1:41">
      <c r="A502" s="146">
        <f t="shared" si="11"/>
        <v>496</v>
      </c>
      <c r="B502" s="312" t="str">
        <f t="shared" si="22"/>
        <v>印刷・製版区分</v>
      </c>
      <c r="C502" s="313" t="s">
        <v>641</v>
      </c>
      <c r="D502" s="314"/>
      <c r="E502" s="314"/>
      <c r="F502" s="314"/>
      <c r="G502" s="314"/>
      <c r="H502" s="314"/>
      <c r="I502" s="314"/>
      <c r="J502" s="315"/>
      <c r="K502" s="316" t="s">
        <v>648</v>
      </c>
      <c r="L502" s="314"/>
      <c r="M502" s="314"/>
      <c r="N502" s="314"/>
      <c r="O502" s="314"/>
      <c r="P502" s="314"/>
      <c r="Q502" s="314"/>
      <c r="R502" s="317" t="s">
        <v>646</v>
      </c>
      <c r="S502" s="318"/>
      <c r="T502" s="319"/>
      <c r="U502" s="320"/>
      <c r="V502" s="329">
        <v>1</v>
      </c>
      <c r="W502" s="321"/>
      <c r="X502" s="321"/>
      <c r="Y502" s="316"/>
      <c r="Z502" s="322"/>
      <c r="AA502" s="323"/>
      <c r="AB502" s="324"/>
      <c r="AC502" s="314"/>
      <c r="AD502" s="314"/>
      <c r="AE502" s="314"/>
      <c r="AF502" s="314"/>
      <c r="AG502" s="314"/>
      <c r="AH502" s="314"/>
      <c r="AI502" s="314"/>
      <c r="AJ502" s="314"/>
      <c r="AK502" s="314"/>
      <c r="AL502" s="314"/>
      <c r="AM502" s="325"/>
      <c r="AN502" s="325"/>
      <c r="AO502" s="326"/>
    </row>
    <row r="503" spans="1:41">
      <c r="A503" s="146">
        <f t="shared" si="11"/>
        <v>497</v>
      </c>
      <c r="B503" s="312" t="str">
        <f t="shared" si="22"/>
        <v>選択状態</v>
      </c>
      <c r="C503" s="313" t="s">
        <v>643</v>
      </c>
      <c r="D503" s="314"/>
      <c r="E503" s="314"/>
      <c r="F503" s="314"/>
      <c r="G503" s="314"/>
      <c r="H503" s="314"/>
      <c r="I503" s="314"/>
      <c r="J503" s="315"/>
      <c r="K503" s="316" t="s">
        <v>645</v>
      </c>
      <c r="L503" s="314"/>
      <c r="M503" s="314"/>
      <c r="N503" s="314"/>
      <c r="O503" s="314"/>
      <c r="P503" s="314"/>
      <c r="Q503" s="314"/>
      <c r="R503" s="317" t="s">
        <v>646</v>
      </c>
      <c r="S503" s="318"/>
      <c r="T503" s="319"/>
      <c r="U503" s="320"/>
      <c r="V503" s="329">
        <v>1</v>
      </c>
      <c r="W503" s="321"/>
      <c r="X503" s="321"/>
      <c r="Y503" s="316"/>
      <c r="Z503" s="322"/>
      <c r="AA503" s="323"/>
      <c r="AB503" s="324"/>
      <c r="AC503" s="314"/>
      <c r="AD503" s="314"/>
      <c r="AE503" s="314"/>
      <c r="AF503" s="314"/>
      <c r="AG503" s="314"/>
      <c r="AH503" s="314"/>
      <c r="AI503" s="314"/>
      <c r="AJ503" s="314"/>
      <c r="AK503" s="314"/>
      <c r="AL503" s="314"/>
      <c r="AM503" s="325"/>
      <c r="AN503" s="325"/>
      <c r="AO503" s="326"/>
    </row>
    <row r="504" spans="1:41">
      <c r="A504" s="146">
        <f t="shared" si="11"/>
        <v>498</v>
      </c>
      <c r="B504" s="312" t="str">
        <f t="shared" si="22"/>
        <v>紐付け区分</v>
      </c>
      <c r="C504" s="313" t="s">
        <v>2379</v>
      </c>
      <c r="D504" s="314"/>
      <c r="E504" s="314"/>
      <c r="F504" s="314"/>
      <c r="G504" s="314"/>
      <c r="H504" s="314"/>
      <c r="I504" s="314"/>
      <c r="J504" s="315"/>
      <c r="K504" s="316" t="s">
        <v>2380</v>
      </c>
      <c r="L504" s="314"/>
      <c r="M504" s="314"/>
      <c r="N504" s="314"/>
      <c r="O504" s="314"/>
      <c r="P504" s="314"/>
      <c r="Q504" s="314"/>
      <c r="R504" s="317" t="s">
        <v>794</v>
      </c>
      <c r="S504" s="318"/>
      <c r="T504" s="319"/>
      <c r="U504" s="320"/>
      <c r="V504" s="329">
        <v>1</v>
      </c>
      <c r="W504" s="321"/>
      <c r="X504" s="321"/>
      <c r="Y504" s="316"/>
      <c r="Z504" s="322"/>
      <c r="AA504" s="323"/>
      <c r="AB504" s="324"/>
      <c r="AC504" s="314"/>
      <c r="AD504" s="314"/>
      <c r="AE504" s="314"/>
      <c r="AF504" s="314"/>
      <c r="AG504" s="314"/>
      <c r="AH504" s="314"/>
      <c r="AI504" s="314"/>
      <c r="AJ504" s="314"/>
      <c r="AK504" s="314"/>
      <c r="AL504" s="314"/>
      <c r="AM504" s="325"/>
      <c r="AN504" s="325"/>
      <c r="AO504" s="326"/>
    </row>
    <row r="505" spans="1:41">
      <c r="A505" s="146">
        <f t="shared" si="11"/>
        <v>499</v>
      </c>
      <c r="B505" s="312" t="str">
        <f t="shared" si="22"/>
        <v/>
      </c>
      <c r="C505" s="313"/>
      <c r="D505" s="314"/>
      <c r="E505" s="314"/>
      <c r="F505" s="314"/>
      <c r="G505" s="314"/>
      <c r="H505" s="314"/>
      <c r="I505" s="314"/>
      <c r="J505" s="315"/>
      <c r="K505" s="316"/>
      <c r="L505" s="314"/>
      <c r="M505" s="314"/>
      <c r="N505" s="314"/>
      <c r="O505" s="314"/>
      <c r="P505" s="314"/>
      <c r="Q505" s="314"/>
      <c r="R505" s="317"/>
      <c r="S505" s="318"/>
      <c r="T505" s="319"/>
      <c r="U505" s="320"/>
      <c r="V505" s="329"/>
      <c r="W505" s="321"/>
      <c r="X505" s="321"/>
      <c r="Y505" s="316"/>
      <c r="Z505" s="322"/>
      <c r="AA505" s="323"/>
      <c r="AB505" s="324"/>
      <c r="AC505" s="314"/>
      <c r="AD505" s="314"/>
      <c r="AE505" s="314"/>
      <c r="AF505" s="314"/>
      <c r="AG505" s="314"/>
      <c r="AH505" s="314"/>
      <c r="AI505" s="314"/>
      <c r="AJ505" s="314"/>
      <c r="AK505" s="314"/>
      <c r="AL505" s="314"/>
      <c r="AM505" s="325"/>
      <c r="AN505" s="325"/>
      <c r="AO505" s="326"/>
    </row>
    <row r="506" spans="1:41">
      <c r="A506" s="146">
        <f t="shared" si="11"/>
        <v>500</v>
      </c>
      <c r="B506" s="312" t="str">
        <f t="shared" si="22"/>
        <v>印刷実績ＮＯ</v>
      </c>
      <c r="C506" s="313" t="s">
        <v>2180</v>
      </c>
      <c r="D506" s="314"/>
      <c r="E506" s="314"/>
      <c r="F506" s="314"/>
      <c r="G506" s="314"/>
      <c r="H506" s="314"/>
      <c r="I506" s="314"/>
      <c r="J506" s="315"/>
      <c r="K506" s="316" t="s">
        <v>2240</v>
      </c>
      <c r="L506" s="314"/>
      <c r="M506" s="314"/>
      <c r="N506" s="314"/>
      <c r="O506" s="314"/>
      <c r="P506" s="314"/>
      <c r="Q506" s="314"/>
      <c r="R506" s="317" t="s">
        <v>794</v>
      </c>
      <c r="S506" s="318"/>
      <c r="T506" s="319"/>
      <c r="U506" s="320"/>
      <c r="V506" s="329">
        <v>10</v>
      </c>
      <c r="W506" s="321"/>
      <c r="X506" s="321"/>
      <c r="Y506" s="316"/>
      <c r="Z506" s="322"/>
      <c r="AA506" s="323"/>
      <c r="AB506" s="324"/>
      <c r="AC506" s="314"/>
      <c r="AD506" s="314"/>
      <c r="AE506" s="314"/>
      <c r="AF506" s="314"/>
      <c r="AG506" s="314"/>
      <c r="AH506" s="314"/>
      <c r="AI506" s="314"/>
      <c r="AJ506" s="314"/>
      <c r="AK506" s="314"/>
      <c r="AL506" s="314"/>
      <c r="AM506" s="325"/>
      <c r="AN506" s="325"/>
      <c r="AO506" s="326"/>
    </row>
    <row r="507" spans="1:41">
      <c r="A507" s="146">
        <f t="shared" si="11"/>
        <v>501</v>
      </c>
      <c r="B507" s="312" t="str">
        <f t="shared" si="22"/>
        <v>印刷日</v>
      </c>
      <c r="C507" s="313" t="s">
        <v>2182</v>
      </c>
      <c r="D507" s="314"/>
      <c r="E507" s="314"/>
      <c r="F507" s="314"/>
      <c r="G507" s="314"/>
      <c r="H507" s="314"/>
      <c r="I507" s="314"/>
      <c r="J507" s="315"/>
      <c r="K507" s="316" t="s">
        <v>2243</v>
      </c>
      <c r="L507" s="314"/>
      <c r="M507" s="314"/>
      <c r="N507" s="314"/>
      <c r="O507" s="314"/>
      <c r="P507" s="314"/>
      <c r="Q507" s="314"/>
      <c r="R507" s="317" t="s">
        <v>2246</v>
      </c>
      <c r="S507" s="318"/>
      <c r="T507" s="319"/>
      <c r="U507" s="320"/>
      <c r="V507" s="329"/>
      <c r="W507" s="321"/>
      <c r="X507" s="321"/>
      <c r="Y507" s="316"/>
      <c r="Z507" s="322"/>
      <c r="AA507" s="323"/>
      <c r="AB507" s="324"/>
      <c r="AC507" s="314"/>
      <c r="AD507" s="314"/>
      <c r="AE507" s="314"/>
      <c r="AF507" s="314"/>
      <c r="AG507" s="314"/>
      <c r="AH507" s="314"/>
      <c r="AI507" s="314"/>
      <c r="AJ507" s="314"/>
      <c r="AK507" s="314"/>
      <c r="AL507" s="314"/>
      <c r="AM507" s="325"/>
      <c r="AN507" s="325"/>
      <c r="AO507" s="326"/>
    </row>
    <row r="508" spans="1:41">
      <c r="A508" s="146">
        <f t="shared" si="11"/>
        <v>502</v>
      </c>
      <c r="B508" s="312" t="str">
        <f t="shared" si="22"/>
        <v>印刷完了区分</v>
      </c>
      <c r="C508" s="313" t="s">
        <v>2183</v>
      </c>
      <c r="D508" s="314"/>
      <c r="E508" s="314"/>
      <c r="F508" s="314"/>
      <c r="G508" s="314"/>
      <c r="H508" s="314"/>
      <c r="I508" s="314"/>
      <c r="J508" s="315"/>
      <c r="K508" s="316" t="s">
        <v>2245</v>
      </c>
      <c r="L508" s="314"/>
      <c r="M508" s="314"/>
      <c r="N508" s="314"/>
      <c r="O508" s="314"/>
      <c r="P508" s="314"/>
      <c r="Q508" s="314"/>
      <c r="R508" s="317" t="s">
        <v>794</v>
      </c>
      <c r="S508" s="318"/>
      <c r="T508" s="319"/>
      <c r="U508" s="320"/>
      <c r="V508" s="329">
        <v>1</v>
      </c>
      <c r="W508" s="321"/>
      <c r="X508" s="321"/>
      <c r="Y508" s="316"/>
      <c r="Z508" s="322"/>
      <c r="AA508" s="323"/>
      <c r="AB508" s="324"/>
      <c r="AC508" s="314"/>
      <c r="AD508" s="314"/>
      <c r="AE508" s="314"/>
      <c r="AF508" s="314"/>
      <c r="AG508" s="314"/>
      <c r="AH508" s="314"/>
      <c r="AI508" s="314"/>
      <c r="AJ508" s="314"/>
      <c r="AK508" s="314"/>
      <c r="AL508" s="314"/>
      <c r="AM508" s="325"/>
      <c r="AN508" s="325"/>
      <c r="AO508" s="326"/>
    </row>
    <row r="509" spans="1:41">
      <c r="A509" s="146">
        <f t="shared" si="11"/>
        <v>503</v>
      </c>
      <c r="B509" s="312" t="str">
        <f t="shared" si="22"/>
        <v>刷区分</v>
      </c>
      <c r="C509" s="313" t="s">
        <v>1307</v>
      </c>
      <c r="D509" s="314"/>
      <c r="E509" s="314"/>
      <c r="F509" s="314"/>
      <c r="G509" s="314"/>
      <c r="H509" s="314"/>
      <c r="I509" s="314"/>
      <c r="J509" s="315"/>
      <c r="K509" s="316" t="s">
        <v>2248</v>
      </c>
      <c r="L509" s="314"/>
      <c r="M509" s="314"/>
      <c r="N509" s="314"/>
      <c r="O509" s="314"/>
      <c r="P509" s="314"/>
      <c r="Q509" s="314"/>
      <c r="R509" s="317" t="s">
        <v>794</v>
      </c>
      <c r="S509" s="318"/>
      <c r="T509" s="319"/>
      <c r="U509" s="320"/>
      <c r="V509" s="329">
        <v>1</v>
      </c>
      <c r="W509" s="321"/>
      <c r="X509" s="321"/>
      <c r="Y509" s="316"/>
      <c r="Z509" s="322"/>
      <c r="AA509" s="323"/>
      <c r="AB509" s="324"/>
      <c r="AC509" s="314"/>
      <c r="AD509" s="314"/>
      <c r="AE509" s="314"/>
      <c r="AF509" s="314"/>
      <c r="AG509" s="314"/>
      <c r="AH509" s="314"/>
      <c r="AI509" s="314"/>
      <c r="AJ509" s="314"/>
      <c r="AK509" s="314"/>
      <c r="AL509" s="314"/>
      <c r="AM509" s="325"/>
      <c r="AN509" s="325"/>
      <c r="AO509" s="326"/>
    </row>
    <row r="510" spans="1:41">
      <c r="A510" s="146">
        <f t="shared" si="11"/>
        <v>504</v>
      </c>
      <c r="B510" s="312" t="str">
        <f t="shared" ref="B510:B521" si="23">CONCATENATE(C510,D510,E510,F510,G510,H510,I510,J510)</f>
        <v>平均回転数</v>
      </c>
      <c r="C510" s="313" t="s">
        <v>2186</v>
      </c>
      <c r="D510" s="314"/>
      <c r="E510" s="314"/>
      <c r="F510" s="314"/>
      <c r="G510" s="314"/>
      <c r="H510" s="314"/>
      <c r="I510" s="314"/>
      <c r="J510" s="315"/>
      <c r="K510" s="316" t="s">
        <v>2247</v>
      </c>
      <c r="L510" s="314"/>
      <c r="M510" s="314"/>
      <c r="N510" s="314"/>
      <c r="O510" s="314"/>
      <c r="P510" s="314"/>
      <c r="Q510" s="314"/>
      <c r="R510" s="317" t="s">
        <v>2592</v>
      </c>
      <c r="S510" s="318"/>
      <c r="T510" s="319"/>
      <c r="U510" s="320"/>
      <c r="V510" s="329">
        <v>5</v>
      </c>
      <c r="W510" s="321"/>
      <c r="X510" s="321"/>
      <c r="Y510" s="316"/>
      <c r="Z510" s="322"/>
      <c r="AA510" s="323"/>
      <c r="AB510" s="324"/>
      <c r="AC510" s="314"/>
      <c r="AD510" s="314"/>
      <c r="AE510" s="314"/>
      <c r="AF510" s="314"/>
      <c r="AG510" s="314"/>
      <c r="AH510" s="314"/>
      <c r="AI510" s="314"/>
      <c r="AJ510" s="314"/>
      <c r="AK510" s="314"/>
      <c r="AL510" s="314"/>
      <c r="AM510" s="325"/>
      <c r="AN510" s="325"/>
      <c r="AO510" s="326"/>
    </row>
    <row r="511" spans="1:41">
      <c r="A511" s="146">
        <f t="shared" si="11"/>
        <v>505</v>
      </c>
      <c r="B511" s="312" t="str">
        <f t="shared" si="23"/>
        <v>刷直発生部署</v>
      </c>
      <c r="C511" s="313" t="s">
        <v>2188</v>
      </c>
      <c r="D511" s="314"/>
      <c r="E511" s="314"/>
      <c r="F511" s="314"/>
      <c r="G511" s="314"/>
      <c r="H511" s="314"/>
      <c r="I511" s="314"/>
      <c r="J511" s="315"/>
      <c r="K511" s="316" t="s">
        <v>2250</v>
      </c>
      <c r="L511" s="314"/>
      <c r="M511" s="314"/>
      <c r="N511" s="314"/>
      <c r="O511" s="314"/>
      <c r="P511" s="314"/>
      <c r="Q511" s="314"/>
      <c r="R511" s="317" t="s">
        <v>2249</v>
      </c>
      <c r="S511" s="318"/>
      <c r="T511" s="319"/>
      <c r="U511" s="320"/>
      <c r="V511" s="329">
        <v>2</v>
      </c>
      <c r="W511" s="321"/>
      <c r="X511" s="321"/>
      <c r="Y511" s="316"/>
      <c r="Z511" s="322"/>
      <c r="AA511" s="323"/>
      <c r="AB511" s="324"/>
      <c r="AC511" s="314"/>
      <c r="AD511" s="314"/>
      <c r="AE511" s="314"/>
      <c r="AF511" s="314"/>
      <c r="AG511" s="314"/>
      <c r="AH511" s="314"/>
      <c r="AI511" s="314"/>
      <c r="AJ511" s="314"/>
      <c r="AK511" s="314"/>
      <c r="AL511" s="314"/>
      <c r="AM511" s="325"/>
      <c r="AN511" s="325"/>
      <c r="AO511" s="326"/>
    </row>
    <row r="512" spans="1:41">
      <c r="A512" s="146">
        <f t="shared" si="11"/>
        <v>506</v>
      </c>
      <c r="B512" s="312" t="str">
        <f t="shared" si="23"/>
        <v>機長</v>
      </c>
      <c r="C512" s="313" t="s">
        <v>2190</v>
      </c>
      <c r="D512" s="314"/>
      <c r="E512" s="314"/>
      <c r="F512" s="314"/>
      <c r="G512" s="314"/>
      <c r="H512" s="314"/>
      <c r="I512" s="314"/>
      <c r="J512" s="315"/>
      <c r="K512" s="316" t="s">
        <v>2251</v>
      </c>
      <c r="L512" s="314"/>
      <c r="M512" s="314"/>
      <c r="N512" s="314"/>
      <c r="O512" s="314"/>
      <c r="P512" s="314"/>
      <c r="Q512" s="314"/>
      <c r="R512" s="317" t="s">
        <v>646</v>
      </c>
      <c r="S512" s="318"/>
      <c r="T512" s="319"/>
      <c r="U512" s="320"/>
      <c r="V512" s="329">
        <v>5</v>
      </c>
      <c r="W512" s="321"/>
      <c r="X512" s="321"/>
      <c r="Y512" s="316"/>
      <c r="Z512" s="322"/>
      <c r="AA512" s="323"/>
      <c r="AB512" s="324"/>
      <c r="AC512" s="314"/>
      <c r="AD512" s="314"/>
      <c r="AE512" s="314"/>
      <c r="AF512" s="314"/>
      <c r="AG512" s="314"/>
      <c r="AH512" s="314"/>
      <c r="AI512" s="314"/>
      <c r="AJ512" s="314"/>
      <c r="AK512" s="314"/>
      <c r="AL512" s="314"/>
      <c r="AM512" s="325"/>
      <c r="AN512" s="325"/>
      <c r="AO512" s="326"/>
    </row>
    <row r="513" spans="1:41">
      <c r="A513" s="146">
        <f t="shared" si="11"/>
        <v>507</v>
      </c>
      <c r="B513" s="312" t="str">
        <f t="shared" si="23"/>
        <v>担当者1</v>
      </c>
      <c r="C513" s="313" t="s">
        <v>2192</v>
      </c>
      <c r="D513" s="314">
        <v>1</v>
      </c>
      <c r="E513" s="314"/>
      <c r="F513" s="314"/>
      <c r="G513" s="314"/>
      <c r="H513" s="314"/>
      <c r="I513" s="314"/>
      <c r="J513" s="315"/>
      <c r="K513" s="316" t="s">
        <v>2252</v>
      </c>
      <c r="L513" s="314"/>
      <c r="M513" s="314"/>
      <c r="N513" s="314"/>
      <c r="O513" s="314"/>
      <c r="P513" s="314"/>
      <c r="Q513" s="314"/>
      <c r="R513" s="317" t="s">
        <v>2593</v>
      </c>
      <c r="S513" s="318"/>
      <c r="T513" s="319"/>
      <c r="U513" s="320"/>
      <c r="V513" s="329">
        <v>5</v>
      </c>
      <c r="W513" s="321"/>
      <c r="X513" s="321"/>
      <c r="Y513" s="316"/>
      <c r="Z513" s="322"/>
      <c r="AA513" s="323"/>
      <c r="AB513" s="324"/>
      <c r="AC513" s="314"/>
      <c r="AD513" s="314"/>
      <c r="AE513" s="314"/>
      <c r="AF513" s="314"/>
      <c r="AG513" s="314"/>
      <c r="AH513" s="314"/>
      <c r="AI513" s="314"/>
      <c r="AJ513" s="314"/>
      <c r="AK513" s="314"/>
      <c r="AL513" s="314"/>
      <c r="AM513" s="325"/>
      <c r="AN513" s="325"/>
      <c r="AO513" s="326"/>
    </row>
    <row r="514" spans="1:41">
      <c r="A514" s="146">
        <f t="shared" si="11"/>
        <v>508</v>
      </c>
      <c r="B514" s="312" t="str">
        <f t="shared" si="23"/>
        <v>担当者2</v>
      </c>
      <c r="C514" s="313" t="s">
        <v>2192</v>
      </c>
      <c r="D514" s="314">
        <v>2</v>
      </c>
      <c r="E514" s="314"/>
      <c r="F514" s="314"/>
      <c r="G514" s="314"/>
      <c r="H514" s="314"/>
      <c r="I514" s="314"/>
      <c r="J514" s="315"/>
      <c r="K514" s="316" t="s">
        <v>2253</v>
      </c>
      <c r="L514" s="314"/>
      <c r="M514" s="314"/>
      <c r="N514" s="314"/>
      <c r="O514" s="314"/>
      <c r="P514" s="314"/>
      <c r="Q514" s="314"/>
      <c r="R514" s="317" t="s">
        <v>2258</v>
      </c>
      <c r="S514" s="318"/>
      <c r="T514" s="319"/>
      <c r="U514" s="320"/>
      <c r="V514" s="329">
        <v>5</v>
      </c>
      <c r="W514" s="321"/>
      <c r="X514" s="321"/>
      <c r="Y514" s="316"/>
      <c r="Z514" s="322"/>
      <c r="AA514" s="323"/>
      <c r="AB514" s="324"/>
      <c r="AC514" s="314"/>
      <c r="AD514" s="314"/>
      <c r="AE514" s="314"/>
      <c r="AF514" s="314"/>
      <c r="AG514" s="314"/>
      <c r="AH514" s="314"/>
      <c r="AI514" s="314"/>
      <c r="AJ514" s="314"/>
      <c r="AK514" s="314"/>
      <c r="AL514" s="314"/>
      <c r="AM514" s="325"/>
      <c r="AN514" s="325"/>
      <c r="AO514" s="326"/>
    </row>
    <row r="515" spans="1:41">
      <c r="A515" s="146">
        <f t="shared" si="11"/>
        <v>509</v>
      </c>
      <c r="B515" s="312" t="str">
        <f t="shared" si="23"/>
        <v>担当者3</v>
      </c>
      <c r="C515" s="313" t="s">
        <v>2192</v>
      </c>
      <c r="D515" s="314">
        <v>3</v>
      </c>
      <c r="E515" s="314"/>
      <c r="F515" s="314"/>
      <c r="G515" s="314"/>
      <c r="H515" s="314"/>
      <c r="I515" s="314"/>
      <c r="J515" s="315"/>
      <c r="K515" s="316" t="s">
        <v>2254</v>
      </c>
      <c r="L515" s="314"/>
      <c r="M515" s="314"/>
      <c r="N515" s="314"/>
      <c r="O515" s="314"/>
      <c r="P515" s="314"/>
      <c r="Q515" s="314"/>
      <c r="R515" s="317" t="s">
        <v>1248</v>
      </c>
      <c r="S515" s="318"/>
      <c r="T515" s="319"/>
      <c r="U515" s="320"/>
      <c r="V515" s="329">
        <v>5</v>
      </c>
      <c r="W515" s="321"/>
      <c r="X515" s="321"/>
      <c r="Y515" s="316"/>
      <c r="Z515" s="322"/>
      <c r="AA515" s="323"/>
      <c r="AB515" s="324"/>
      <c r="AC515" s="314"/>
      <c r="AD515" s="314"/>
      <c r="AE515" s="314"/>
      <c r="AF515" s="314"/>
      <c r="AG515" s="314"/>
      <c r="AH515" s="314"/>
      <c r="AI515" s="314"/>
      <c r="AJ515" s="314"/>
      <c r="AK515" s="314"/>
      <c r="AL515" s="314"/>
      <c r="AM515" s="325"/>
      <c r="AN515" s="325"/>
      <c r="AO515" s="326"/>
    </row>
    <row r="516" spans="1:41">
      <c r="A516" s="146">
        <f t="shared" si="11"/>
        <v>510</v>
      </c>
      <c r="B516" s="312" t="str">
        <f t="shared" si="23"/>
        <v>担当者4</v>
      </c>
      <c r="C516" s="313" t="s">
        <v>2192</v>
      </c>
      <c r="D516" s="314">
        <v>4</v>
      </c>
      <c r="E516" s="314"/>
      <c r="F516" s="314"/>
      <c r="G516" s="314"/>
      <c r="H516" s="314"/>
      <c r="I516" s="314"/>
      <c r="J516" s="315"/>
      <c r="K516" s="316" t="s">
        <v>2255</v>
      </c>
      <c r="L516" s="314"/>
      <c r="M516" s="314"/>
      <c r="N516" s="314"/>
      <c r="O516" s="314"/>
      <c r="P516" s="314"/>
      <c r="Q516" s="314"/>
      <c r="R516" s="317" t="s">
        <v>646</v>
      </c>
      <c r="S516" s="318"/>
      <c r="T516" s="319"/>
      <c r="U516" s="320"/>
      <c r="V516" s="329">
        <v>5</v>
      </c>
      <c r="W516" s="321"/>
      <c r="X516" s="321"/>
      <c r="Y516" s="316"/>
      <c r="Z516" s="322"/>
      <c r="AA516" s="323"/>
      <c r="AB516" s="324"/>
      <c r="AC516" s="314"/>
      <c r="AD516" s="314"/>
      <c r="AE516" s="314"/>
      <c r="AF516" s="314"/>
      <c r="AG516" s="314"/>
      <c r="AH516" s="314"/>
      <c r="AI516" s="314"/>
      <c r="AJ516" s="314"/>
      <c r="AK516" s="314"/>
      <c r="AL516" s="314"/>
      <c r="AM516" s="325"/>
      <c r="AN516" s="325"/>
      <c r="AO516" s="326"/>
    </row>
    <row r="517" spans="1:41">
      <c r="A517" s="146">
        <f t="shared" si="11"/>
        <v>511</v>
      </c>
      <c r="B517" s="312" t="str">
        <f t="shared" si="23"/>
        <v>担当者5</v>
      </c>
      <c r="C517" s="313" t="s">
        <v>2192</v>
      </c>
      <c r="D517" s="314">
        <v>5</v>
      </c>
      <c r="E517" s="314"/>
      <c r="F517" s="314"/>
      <c r="G517" s="314"/>
      <c r="H517" s="314"/>
      <c r="I517" s="314"/>
      <c r="J517" s="315"/>
      <c r="K517" s="316" t="s">
        <v>2256</v>
      </c>
      <c r="L517" s="314"/>
      <c r="M517" s="314"/>
      <c r="N517" s="314"/>
      <c r="O517" s="314"/>
      <c r="P517" s="314"/>
      <c r="Q517" s="314"/>
      <c r="R517" s="317" t="s">
        <v>1248</v>
      </c>
      <c r="S517" s="318"/>
      <c r="T517" s="319"/>
      <c r="U517" s="320"/>
      <c r="V517" s="329">
        <v>5</v>
      </c>
      <c r="W517" s="321"/>
      <c r="X517" s="321"/>
      <c r="Y517" s="316"/>
      <c r="Z517" s="322"/>
      <c r="AA517" s="323"/>
      <c r="AB517" s="324"/>
      <c r="AC517" s="314"/>
      <c r="AD517" s="314"/>
      <c r="AE517" s="314"/>
      <c r="AF517" s="314"/>
      <c r="AG517" s="314"/>
      <c r="AH517" s="314"/>
      <c r="AI517" s="314"/>
      <c r="AJ517" s="314"/>
      <c r="AK517" s="314"/>
      <c r="AL517" s="314"/>
      <c r="AM517" s="325"/>
      <c r="AN517" s="325"/>
      <c r="AO517" s="326"/>
    </row>
    <row r="518" spans="1:41">
      <c r="A518" s="146">
        <f t="shared" si="11"/>
        <v>512</v>
      </c>
      <c r="B518" s="312" t="str">
        <f t="shared" si="23"/>
        <v>担当者6</v>
      </c>
      <c r="C518" s="313" t="s">
        <v>2192</v>
      </c>
      <c r="D518" s="314">
        <v>6</v>
      </c>
      <c r="E518" s="314"/>
      <c r="F518" s="314"/>
      <c r="G518" s="314"/>
      <c r="H518" s="314"/>
      <c r="I518" s="314"/>
      <c r="J518" s="315"/>
      <c r="K518" s="316" t="s">
        <v>2257</v>
      </c>
      <c r="L518" s="314"/>
      <c r="M518" s="314"/>
      <c r="N518" s="314"/>
      <c r="O518" s="314"/>
      <c r="P518" s="314"/>
      <c r="Q518" s="314"/>
      <c r="R518" s="317" t="s">
        <v>2593</v>
      </c>
      <c r="S518" s="318"/>
      <c r="T518" s="319"/>
      <c r="U518" s="320"/>
      <c r="V518" s="329">
        <v>5</v>
      </c>
      <c r="W518" s="321"/>
      <c r="X518" s="321"/>
      <c r="Y518" s="316"/>
      <c r="Z518" s="322"/>
      <c r="AA518" s="323"/>
      <c r="AB518" s="324"/>
      <c r="AC518" s="314"/>
      <c r="AD518" s="314"/>
      <c r="AE518" s="314"/>
      <c r="AF518" s="314"/>
      <c r="AG518" s="314"/>
      <c r="AH518" s="314"/>
      <c r="AI518" s="314"/>
      <c r="AJ518" s="314"/>
      <c r="AK518" s="314"/>
      <c r="AL518" s="314"/>
      <c r="AM518" s="325"/>
      <c r="AN518" s="325"/>
      <c r="AO518" s="326"/>
    </row>
    <row r="519" spans="1:41">
      <c r="A519" s="146">
        <f t="shared" si="11"/>
        <v>513</v>
      </c>
      <c r="B519" s="312" t="str">
        <f t="shared" si="23"/>
        <v>給紙者</v>
      </c>
      <c r="C519" s="313" t="s">
        <v>2200</v>
      </c>
      <c r="D519" s="314"/>
      <c r="E519" s="314"/>
      <c r="F519" s="314"/>
      <c r="G519" s="314"/>
      <c r="H519" s="314"/>
      <c r="I519" s="314"/>
      <c r="J519" s="315"/>
      <c r="K519" s="316" t="s">
        <v>1167</v>
      </c>
      <c r="L519" s="314"/>
      <c r="M519" s="314"/>
      <c r="N519" s="314"/>
      <c r="O519" s="314"/>
      <c r="P519" s="314"/>
      <c r="Q519" s="314"/>
      <c r="R519" s="317" t="s">
        <v>2593</v>
      </c>
      <c r="S519" s="318"/>
      <c r="T519" s="319"/>
      <c r="U519" s="320"/>
      <c r="V519" s="329">
        <v>5</v>
      </c>
      <c r="W519" s="321"/>
      <c r="X519" s="321"/>
      <c r="Y519" s="316"/>
      <c r="Z519" s="322"/>
      <c r="AA519" s="323"/>
      <c r="AB519" s="324"/>
      <c r="AC519" s="314"/>
      <c r="AD519" s="314"/>
      <c r="AE519" s="314"/>
      <c r="AF519" s="314"/>
      <c r="AG519" s="314"/>
      <c r="AH519" s="314"/>
      <c r="AI519" s="314"/>
      <c r="AJ519" s="314"/>
      <c r="AK519" s="314"/>
      <c r="AL519" s="314"/>
      <c r="AM519" s="325"/>
      <c r="AN519" s="325"/>
      <c r="AO519" s="326"/>
    </row>
    <row r="520" spans="1:41">
      <c r="A520" s="146">
        <f t="shared" si="11"/>
        <v>514</v>
      </c>
      <c r="B520" s="312" t="str">
        <f t="shared" si="23"/>
        <v>社員数</v>
      </c>
      <c r="C520" s="313" t="s">
        <v>2202</v>
      </c>
      <c r="D520" s="314"/>
      <c r="E520" s="314"/>
      <c r="F520" s="314"/>
      <c r="G520" s="314"/>
      <c r="H520" s="314"/>
      <c r="I520" s="314"/>
      <c r="J520" s="315"/>
      <c r="K520" s="316" t="s">
        <v>2260</v>
      </c>
      <c r="L520" s="314"/>
      <c r="M520" s="314"/>
      <c r="N520" s="314"/>
      <c r="O520" s="314"/>
      <c r="P520" s="314"/>
      <c r="Q520" s="314"/>
      <c r="R520" s="317" t="s">
        <v>2261</v>
      </c>
      <c r="S520" s="318"/>
      <c r="T520" s="319"/>
      <c r="U520" s="320"/>
      <c r="V520" s="329">
        <v>2</v>
      </c>
      <c r="W520" s="321"/>
      <c r="X520" s="321"/>
      <c r="Y520" s="316"/>
      <c r="Z520" s="322"/>
      <c r="AA520" s="323"/>
      <c r="AB520" s="324"/>
      <c r="AC520" s="314"/>
      <c r="AD520" s="314"/>
      <c r="AE520" s="314"/>
      <c r="AF520" s="314"/>
      <c r="AG520" s="314"/>
      <c r="AH520" s="314"/>
      <c r="AI520" s="314"/>
      <c r="AJ520" s="314"/>
      <c r="AK520" s="314"/>
      <c r="AL520" s="314"/>
      <c r="AM520" s="325"/>
      <c r="AN520" s="325"/>
      <c r="AO520" s="326"/>
    </row>
    <row r="521" spans="1:41">
      <c r="A521" s="146">
        <f t="shared" si="11"/>
        <v>515</v>
      </c>
      <c r="B521" s="312" t="str">
        <f t="shared" si="23"/>
        <v>バイト</v>
      </c>
      <c r="C521" s="313" t="s">
        <v>2204</v>
      </c>
      <c r="D521" s="314"/>
      <c r="E521" s="314"/>
      <c r="F521" s="314"/>
      <c r="G521" s="314"/>
      <c r="H521" s="314"/>
      <c r="I521" s="314"/>
      <c r="J521" s="315"/>
      <c r="K521" s="316" t="s">
        <v>2259</v>
      </c>
      <c r="L521" s="314"/>
      <c r="M521" s="314"/>
      <c r="N521" s="314"/>
      <c r="O521" s="314"/>
      <c r="P521" s="314"/>
      <c r="Q521" s="314"/>
      <c r="R521" s="317" t="s">
        <v>2261</v>
      </c>
      <c r="S521" s="318"/>
      <c r="T521" s="319"/>
      <c r="U521" s="320"/>
      <c r="V521" s="329">
        <v>2</v>
      </c>
      <c r="W521" s="321"/>
      <c r="X521" s="321"/>
      <c r="Y521" s="316"/>
      <c r="Z521" s="322"/>
      <c r="AA521" s="323"/>
      <c r="AB521" s="324"/>
      <c r="AC521" s="314"/>
      <c r="AD521" s="314"/>
      <c r="AE521" s="314"/>
      <c r="AF521" s="314"/>
      <c r="AG521" s="314"/>
      <c r="AH521" s="314"/>
      <c r="AI521" s="314"/>
      <c r="AJ521" s="314"/>
      <c r="AK521" s="314"/>
      <c r="AL521" s="314"/>
      <c r="AM521" s="325"/>
      <c r="AN521" s="325"/>
      <c r="AO521" s="326"/>
    </row>
    <row r="522" spans="1:41">
      <c r="A522" s="146">
        <f t="shared" si="11"/>
        <v>516</v>
      </c>
      <c r="B522" s="312" t="str">
        <f t="shared" ref="B522:B546" si="24">CONCATENATE(C522,D522,E522,F522,G522,H522,I522,J522)</f>
        <v>作業着手時間</v>
      </c>
      <c r="C522" s="313" t="s">
        <v>2208</v>
      </c>
      <c r="D522" s="314"/>
      <c r="E522" s="314"/>
      <c r="F522" s="314"/>
      <c r="G522" s="314"/>
      <c r="H522" s="314"/>
      <c r="I522" s="314"/>
      <c r="J522" s="315"/>
      <c r="K522" s="316" t="s">
        <v>2262</v>
      </c>
      <c r="L522" s="314"/>
      <c r="M522" s="314"/>
      <c r="N522" s="314"/>
      <c r="O522" s="314"/>
      <c r="P522" s="314"/>
      <c r="Q522" s="314"/>
      <c r="R522" s="317" t="s">
        <v>2258</v>
      </c>
      <c r="S522" s="318"/>
      <c r="T522" s="319"/>
      <c r="U522" s="320"/>
      <c r="V522" s="329">
        <v>5</v>
      </c>
      <c r="W522" s="321"/>
      <c r="X522" s="321"/>
      <c r="Y522" s="316"/>
      <c r="Z522" s="322"/>
      <c r="AA522" s="323"/>
      <c r="AB522" s="324" t="s">
        <v>2278</v>
      </c>
      <c r="AC522" s="314"/>
      <c r="AD522" s="314"/>
      <c r="AE522" s="314"/>
      <c r="AF522" s="314"/>
      <c r="AG522" s="314"/>
      <c r="AH522" s="314"/>
      <c r="AI522" s="314"/>
      <c r="AJ522" s="314"/>
      <c r="AK522" s="314"/>
      <c r="AL522" s="314"/>
      <c r="AM522" s="325"/>
      <c r="AN522" s="325"/>
      <c r="AO522" s="326"/>
    </row>
    <row r="523" spans="1:41">
      <c r="A523" s="146">
        <f t="shared" si="11"/>
        <v>517</v>
      </c>
      <c r="B523" s="312" t="str">
        <f t="shared" si="24"/>
        <v>作業終了時間</v>
      </c>
      <c r="C523" s="313" t="s">
        <v>2210</v>
      </c>
      <c r="D523" s="314"/>
      <c r="E523" s="314"/>
      <c r="F523" s="314"/>
      <c r="G523" s="314"/>
      <c r="H523" s="314"/>
      <c r="I523" s="314"/>
      <c r="J523" s="315"/>
      <c r="K523" s="316" t="s">
        <v>2263</v>
      </c>
      <c r="L523" s="314"/>
      <c r="M523" s="314"/>
      <c r="N523" s="314"/>
      <c r="O523" s="314"/>
      <c r="P523" s="314"/>
      <c r="Q523" s="314"/>
      <c r="R523" s="317" t="s">
        <v>2593</v>
      </c>
      <c r="S523" s="318"/>
      <c r="T523" s="319"/>
      <c r="U523" s="320"/>
      <c r="V523" s="329">
        <v>5</v>
      </c>
      <c r="W523" s="321"/>
      <c r="X523" s="321"/>
      <c r="Y523" s="316"/>
      <c r="Z523" s="322"/>
      <c r="AA523" s="323"/>
      <c r="AB523" s="324" t="s">
        <v>2278</v>
      </c>
      <c r="AC523" s="314"/>
      <c r="AD523" s="314"/>
      <c r="AE523" s="314"/>
      <c r="AF523" s="314"/>
      <c r="AG523" s="314"/>
      <c r="AH523" s="314"/>
      <c r="AI523" s="314"/>
      <c r="AJ523" s="314"/>
      <c r="AK523" s="314"/>
      <c r="AL523" s="314"/>
      <c r="AM523" s="325"/>
      <c r="AN523" s="325"/>
      <c r="AO523" s="326"/>
    </row>
    <row r="524" spans="1:41">
      <c r="A524" s="146">
        <f t="shared" si="11"/>
        <v>518</v>
      </c>
      <c r="B524" s="312" t="str">
        <f t="shared" si="24"/>
        <v>刷出時間</v>
      </c>
      <c r="C524" s="313" t="s">
        <v>2212</v>
      </c>
      <c r="D524" s="314"/>
      <c r="E524" s="314"/>
      <c r="F524" s="314"/>
      <c r="G524" s="314"/>
      <c r="H524" s="314"/>
      <c r="I524" s="314"/>
      <c r="J524" s="315"/>
      <c r="K524" s="316" t="s">
        <v>2264</v>
      </c>
      <c r="L524" s="314"/>
      <c r="M524" s="314"/>
      <c r="N524" s="314"/>
      <c r="O524" s="314"/>
      <c r="P524" s="314"/>
      <c r="Q524" s="314"/>
      <c r="R524" s="317" t="s">
        <v>2593</v>
      </c>
      <c r="S524" s="318"/>
      <c r="T524" s="319"/>
      <c r="U524" s="320"/>
      <c r="V524" s="329">
        <v>5</v>
      </c>
      <c r="W524" s="321"/>
      <c r="X524" s="321"/>
      <c r="Y524" s="316"/>
      <c r="Z524" s="322"/>
      <c r="AA524" s="323"/>
      <c r="AB524" s="324" t="s">
        <v>2278</v>
      </c>
      <c r="AC524" s="314"/>
      <c r="AD524" s="314"/>
      <c r="AE524" s="314"/>
      <c r="AF524" s="314"/>
      <c r="AG524" s="314"/>
      <c r="AH524" s="314"/>
      <c r="AI524" s="314"/>
      <c r="AJ524" s="314"/>
      <c r="AK524" s="314"/>
      <c r="AL524" s="314"/>
      <c r="AM524" s="325"/>
      <c r="AN524" s="325"/>
      <c r="AO524" s="326"/>
    </row>
    <row r="525" spans="1:41">
      <c r="A525" s="146">
        <f t="shared" si="11"/>
        <v>519</v>
      </c>
      <c r="B525" s="312" t="str">
        <f t="shared" si="24"/>
        <v>刷終時間</v>
      </c>
      <c r="C525" s="313" t="s">
        <v>2214</v>
      </c>
      <c r="D525" s="314"/>
      <c r="E525" s="314"/>
      <c r="F525" s="314"/>
      <c r="G525" s="314"/>
      <c r="H525" s="314"/>
      <c r="I525" s="314"/>
      <c r="J525" s="315"/>
      <c r="K525" s="316" t="s">
        <v>2265</v>
      </c>
      <c r="L525" s="314"/>
      <c r="M525" s="314"/>
      <c r="N525" s="314"/>
      <c r="O525" s="314"/>
      <c r="P525" s="314"/>
      <c r="Q525" s="314"/>
      <c r="R525" s="317" t="s">
        <v>2258</v>
      </c>
      <c r="S525" s="318"/>
      <c r="T525" s="319"/>
      <c r="U525" s="320"/>
      <c r="V525" s="329">
        <v>5</v>
      </c>
      <c r="W525" s="321"/>
      <c r="X525" s="321"/>
      <c r="Y525" s="316"/>
      <c r="Z525" s="322"/>
      <c r="AA525" s="323"/>
      <c r="AB525" s="324" t="s">
        <v>2278</v>
      </c>
      <c r="AC525" s="314"/>
      <c r="AD525" s="314"/>
      <c r="AE525" s="314"/>
      <c r="AF525" s="314"/>
      <c r="AG525" s="314"/>
      <c r="AH525" s="314"/>
      <c r="AI525" s="314"/>
      <c r="AJ525" s="314"/>
      <c r="AK525" s="314"/>
      <c r="AL525" s="314"/>
      <c r="AM525" s="325"/>
      <c r="AN525" s="325"/>
      <c r="AO525" s="326"/>
    </row>
    <row r="526" spans="1:41">
      <c r="A526" s="146">
        <f t="shared" si="11"/>
        <v>520</v>
      </c>
      <c r="B526" s="312" t="str">
        <f t="shared" si="24"/>
        <v>休憩時間</v>
      </c>
      <c r="C526" s="313" t="s">
        <v>2218</v>
      </c>
      <c r="D526" s="314"/>
      <c r="E526" s="314"/>
      <c r="F526" s="314"/>
      <c r="G526" s="314"/>
      <c r="H526" s="314"/>
      <c r="I526" s="314"/>
      <c r="J526" s="315"/>
      <c r="K526" s="316" t="s">
        <v>2266</v>
      </c>
      <c r="L526" s="314"/>
      <c r="M526" s="314"/>
      <c r="N526" s="314"/>
      <c r="O526" s="314"/>
      <c r="P526" s="314"/>
      <c r="Q526" s="314"/>
      <c r="R526" s="317" t="s">
        <v>2277</v>
      </c>
      <c r="S526" s="318"/>
      <c r="T526" s="319"/>
      <c r="U526" s="320"/>
      <c r="V526" s="329">
        <v>5</v>
      </c>
      <c r="W526" s="321"/>
      <c r="X526" s="321"/>
      <c r="Y526" s="316"/>
      <c r="Z526" s="322"/>
      <c r="AA526" s="323"/>
      <c r="AB526" s="324" t="s">
        <v>2279</v>
      </c>
      <c r="AC526" s="314"/>
      <c r="AD526" s="314"/>
      <c r="AE526" s="314"/>
      <c r="AF526" s="314"/>
      <c r="AG526" s="314"/>
      <c r="AH526" s="314"/>
      <c r="AI526" s="314"/>
      <c r="AJ526" s="314"/>
      <c r="AK526" s="314"/>
      <c r="AL526" s="314"/>
      <c r="AM526" s="325"/>
      <c r="AN526" s="325"/>
      <c r="AO526" s="326"/>
    </row>
    <row r="527" spans="1:41">
      <c r="A527" s="146">
        <f t="shared" si="11"/>
        <v>521</v>
      </c>
      <c r="B527" s="312" t="str">
        <f t="shared" si="24"/>
        <v>食休稼動時間</v>
      </c>
      <c r="C527" s="313" t="s">
        <v>2220</v>
      </c>
      <c r="D527" s="314"/>
      <c r="E527" s="314"/>
      <c r="F527" s="314"/>
      <c r="G527" s="314"/>
      <c r="H527" s="314"/>
      <c r="I527" s="314"/>
      <c r="J527" s="315"/>
      <c r="K527" s="316" t="s">
        <v>2267</v>
      </c>
      <c r="L527" s="314"/>
      <c r="M527" s="314"/>
      <c r="N527" s="314"/>
      <c r="O527" s="314"/>
      <c r="P527" s="314"/>
      <c r="Q527" s="314"/>
      <c r="R527" s="317" t="s">
        <v>2258</v>
      </c>
      <c r="S527" s="318"/>
      <c r="T527" s="319"/>
      <c r="U527" s="320"/>
      <c r="V527" s="329">
        <v>5</v>
      </c>
      <c r="W527" s="321"/>
      <c r="X527" s="321"/>
      <c r="Y527" s="316"/>
      <c r="Z527" s="322"/>
      <c r="AA527" s="323"/>
      <c r="AB527" s="324" t="s">
        <v>2279</v>
      </c>
      <c r="AC527" s="314"/>
      <c r="AD527" s="314"/>
      <c r="AE527" s="314"/>
      <c r="AF527" s="314"/>
      <c r="AG527" s="314"/>
      <c r="AH527" s="314"/>
      <c r="AI527" s="314"/>
      <c r="AJ527" s="314"/>
      <c r="AK527" s="314"/>
      <c r="AL527" s="314"/>
      <c r="AM527" s="325"/>
      <c r="AN527" s="325"/>
      <c r="AO527" s="326"/>
    </row>
    <row r="528" spans="1:41">
      <c r="A528" s="146">
        <f t="shared" si="11"/>
        <v>522</v>
      </c>
      <c r="B528" s="312" t="str">
        <f t="shared" si="24"/>
        <v>停止時間</v>
      </c>
      <c r="C528" s="313" t="s">
        <v>2221</v>
      </c>
      <c r="D528" s="314"/>
      <c r="E528" s="314"/>
      <c r="F528" s="314"/>
      <c r="G528" s="314"/>
      <c r="H528" s="314"/>
      <c r="I528" s="314"/>
      <c r="J528" s="315"/>
      <c r="K528" s="316" t="s">
        <v>2268</v>
      </c>
      <c r="L528" s="314"/>
      <c r="M528" s="314"/>
      <c r="N528" s="314"/>
      <c r="O528" s="314"/>
      <c r="P528" s="314"/>
      <c r="Q528" s="314"/>
      <c r="R528" s="317" t="s">
        <v>2258</v>
      </c>
      <c r="S528" s="318"/>
      <c r="T528" s="319"/>
      <c r="U528" s="320"/>
      <c r="V528" s="329">
        <v>5</v>
      </c>
      <c r="W528" s="321"/>
      <c r="X528" s="321"/>
      <c r="Y528" s="316"/>
      <c r="Z528" s="322"/>
      <c r="AA528" s="323"/>
      <c r="AB528" s="324" t="s">
        <v>2279</v>
      </c>
      <c r="AC528" s="314"/>
      <c r="AD528" s="314"/>
      <c r="AE528" s="314"/>
      <c r="AF528" s="314"/>
      <c r="AG528" s="314"/>
      <c r="AH528" s="314"/>
      <c r="AI528" s="314"/>
      <c r="AJ528" s="314"/>
      <c r="AK528" s="314"/>
      <c r="AL528" s="314"/>
      <c r="AM528" s="325"/>
      <c r="AN528" s="325"/>
      <c r="AO528" s="326"/>
    </row>
    <row r="529" spans="1:41">
      <c r="A529" s="146">
        <f t="shared" si="11"/>
        <v>523</v>
      </c>
      <c r="B529" s="312" t="str">
        <f>CONCATENATE(C529,D529,E529,F529,G529,H529,I529,J529)</f>
        <v>稼動率</v>
      </c>
      <c r="C529" s="313" t="s">
        <v>1165</v>
      </c>
      <c r="D529" s="314"/>
      <c r="E529" s="314"/>
      <c r="F529" s="314"/>
      <c r="G529" s="314"/>
      <c r="H529" s="314"/>
      <c r="I529" s="314"/>
      <c r="J529" s="315"/>
      <c r="K529" s="316" t="s">
        <v>1168</v>
      </c>
      <c r="L529" s="314"/>
      <c r="M529" s="314"/>
      <c r="N529" s="314"/>
      <c r="O529" s="314"/>
      <c r="P529" s="314"/>
      <c r="Q529" s="314"/>
      <c r="R529" s="317" t="s">
        <v>2258</v>
      </c>
      <c r="S529" s="318"/>
      <c r="T529" s="319"/>
      <c r="U529" s="320"/>
      <c r="V529" s="329" t="s">
        <v>1169</v>
      </c>
      <c r="W529" s="321"/>
      <c r="X529" s="321"/>
      <c r="Y529" s="316"/>
      <c r="Z529" s="322"/>
      <c r="AA529" s="323"/>
      <c r="AB529" s="324" t="s">
        <v>2279</v>
      </c>
      <c r="AC529" s="314"/>
      <c r="AD529" s="314"/>
      <c r="AE529" s="314"/>
      <c r="AF529" s="314"/>
      <c r="AG529" s="314"/>
      <c r="AH529" s="314"/>
      <c r="AI529" s="314"/>
      <c r="AJ529" s="314"/>
      <c r="AK529" s="314"/>
      <c r="AL529" s="314"/>
      <c r="AM529" s="325"/>
      <c r="AN529" s="325"/>
      <c r="AO529" s="326"/>
    </row>
    <row r="530" spans="1:41">
      <c r="A530" s="146">
        <f t="shared" si="11"/>
        <v>524</v>
      </c>
      <c r="B530" s="312" t="str">
        <f t="shared" si="24"/>
        <v>チーム仕上数</v>
      </c>
      <c r="C530" s="313" t="s">
        <v>2224</v>
      </c>
      <c r="D530" s="314"/>
      <c r="E530" s="314"/>
      <c r="F530" s="314"/>
      <c r="G530" s="314"/>
      <c r="H530" s="314"/>
      <c r="I530" s="314"/>
      <c r="J530" s="315"/>
      <c r="K530" s="316" t="s">
        <v>2269</v>
      </c>
      <c r="L530" s="314"/>
      <c r="M530" s="314"/>
      <c r="N530" s="314"/>
      <c r="O530" s="314"/>
      <c r="P530" s="314"/>
      <c r="Q530" s="314"/>
      <c r="R530" s="317" t="s">
        <v>2592</v>
      </c>
      <c r="S530" s="318"/>
      <c r="T530" s="319"/>
      <c r="U530" s="320"/>
      <c r="V530" s="329">
        <v>7</v>
      </c>
      <c r="W530" s="321"/>
      <c r="X530" s="321"/>
      <c r="Y530" s="316"/>
      <c r="Z530" s="322"/>
      <c r="AA530" s="323"/>
      <c r="AB530" s="324"/>
      <c r="AC530" s="314"/>
      <c r="AD530" s="314"/>
      <c r="AE530" s="314"/>
      <c r="AF530" s="314"/>
      <c r="AG530" s="314"/>
      <c r="AH530" s="314"/>
      <c r="AI530" s="314"/>
      <c r="AJ530" s="314"/>
      <c r="AK530" s="314"/>
      <c r="AL530" s="314"/>
      <c r="AM530" s="325"/>
      <c r="AN530" s="325"/>
      <c r="AO530" s="326"/>
    </row>
    <row r="531" spans="1:41">
      <c r="A531" s="146">
        <f t="shared" si="11"/>
        <v>525</v>
      </c>
      <c r="B531" s="312" t="str">
        <f t="shared" si="24"/>
        <v>チームロス数</v>
      </c>
      <c r="C531" s="313" t="s">
        <v>2226</v>
      </c>
      <c r="D531" s="314"/>
      <c r="E531" s="314"/>
      <c r="F531" s="314"/>
      <c r="G531" s="314"/>
      <c r="H531" s="314"/>
      <c r="I531" s="314"/>
      <c r="J531" s="315"/>
      <c r="K531" s="316" t="s">
        <v>2270</v>
      </c>
      <c r="L531" s="314"/>
      <c r="M531" s="314"/>
      <c r="N531" s="314"/>
      <c r="O531" s="314"/>
      <c r="P531" s="314"/>
      <c r="Q531" s="314"/>
      <c r="R531" s="317" t="s">
        <v>2280</v>
      </c>
      <c r="S531" s="318"/>
      <c r="T531" s="319"/>
      <c r="U531" s="320"/>
      <c r="V531" s="329">
        <v>7</v>
      </c>
      <c r="W531" s="321"/>
      <c r="X531" s="321"/>
      <c r="Y531" s="316"/>
      <c r="Z531" s="322"/>
      <c r="AA531" s="323"/>
      <c r="AB531" s="324"/>
      <c r="AC531" s="314"/>
      <c r="AD531" s="314"/>
      <c r="AE531" s="314"/>
      <c r="AF531" s="314"/>
      <c r="AG531" s="314"/>
      <c r="AH531" s="314"/>
      <c r="AI531" s="314"/>
      <c r="AJ531" s="314"/>
      <c r="AK531" s="314"/>
      <c r="AL531" s="314"/>
      <c r="AM531" s="325"/>
      <c r="AN531" s="325"/>
      <c r="AO531" s="326"/>
    </row>
    <row r="532" spans="1:41">
      <c r="A532" s="146">
        <f t="shared" si="11"/>
        <v>526</v>
      </c>
      <c r="B532" s="312" t="str">
        <f t="shared" si="24"/>
        <v>巻取使用数</v>
      </c>
      <c r="C532" s="313" t="s">
        <v>2229</v>
      </c>
      <c r="D532" s="314"/>
      <c r="E532" s="314"/>
      <c r="F532" s="314"/>
      <c r="G532" s="314"/>
      <c r="H532" s="314"/>
      <c r="I532" s="314"/>
      <c r="J532" s="315"/>
      <c r="K532" s="316" t="s">
        <v>2271</v>
      </c>
      <c r="L532" s="314"/>
      <c r="M532" s="314"/>
      <c r="N532" s="314"/>
      <c r="O532" s="314"/>
      <c r="P532" s="314"/>
      <c r="Q532" s="314"/>
      <c r="R532" s="317" t="s">
        <v>2592</v>
      </c>
      <c r="S532" s="318"/>
      <c r="T532" s="319"/>
      <c r="U532" s="320"/>
      <c r="V532" s="329">
        <v>7</v>
      </c>
      <c r="W532" s="321"/>
      <c r="X532" s="321"/>
      <c r="Y532" s="316"/>
      <c r="Z532" s="322"/>
      <c r="AA532" s="323"/>
      <c r="AB532" s="324"/>
      <c r="AC532" s="314"/>
      <c r="AD532" s="314"/>
      <c r="AE532" s="314"/>
      <c r="AF532" s="314"/>
      <c r="AG532" s="314"/>
      <c r="AH532" s="314"/>
      <c r="AI532" s="314"/>
      <c r="AJ532" s="314"/>
      <c r="AK532" s="314"/>
      <c r="AL532" s="314"/>
      <c r="AM532" s="325"/>
      <c r="AN532" s="325"/>
      <c r="AO532" s="326"/>
    </row>
    <row r="533" spans="1:41">
      <c r="A533" s="146">
        <f t="shared" si="11"/>
        <v>527</v>
      </c>
      <c r="B533" s="312" t="str">
        <f t="shared" si="24"/>
        <v>巻取本数</v>
      </c>
      <c r="C533" s="313" t="s">
        <v>2230</v>
      </c>
      <c r="D533" s="314"/>
      <c r="E533" s="314"/>
      <c r="F533" s="314"/>
      <c r="G533" s="314"/>
      <c r="H533" s="314"/>
      <c r="I533" s="314"/>
      <c r="J533" s="315"/>
      <c r="K533" s="316" t="s">
        <v>2272</v>
      </c>
      <c r="L533" s="314"/>
      <c r="M533" s="314"/>
      <c r="N533" s="314"/>
      <c r="O533" s="314"/>
      <c r="P533" s="314"/>
      <c r="Q533" s="314"/>
      <c r="R533" s="317" t="s">
        <v>2592</v>
      </c>
      <c r="S533" s="318"/>
      <c r="T533" s="319"/>
      <c r="U533" s="320"/>
      <c r="V533" s="329">
        <v>7</v>
      </c>
      <c r="W533" s="321"/>
      <c r="X533" s="321"/>
      <c r="Y533" s="316"/>
      <c r="Z533" s="322"/>
      <c r="AA533" s="323"/>
      <c r="AB533" s="324"/>
      <c r="AC533" s="314"/>
      <c r="AD533" s="314"/>
      <c r="AE533" s="314"/>
      <c r="AF533" s="314"/>
      <c r="AG533" s="314"/>
      <c r="AH533" s="314"/>
      <c r="AI533" s="314"/>
      <c r="AJ533" s="314"/>
      <c r="AK533" s="314"/>
      <c r="AL533" s="314"/>
      <c r="AM533" s="325"/>
      <c r="AN533" s="325"/>
      <c r="AO533" s="326"/>
    </row>
    <row r="534" spans="1:41">
      <c r="A534" s="146">
        <f t="shared" si="11"/>
        <v>528</v>
      </c>
      <c r="B534" s="312" t="str">
        <f t="shared" si="24"/>
        <v>巻取残数＋</v>
      </c>
      <c r="C534" s="313" t="s">
        <v>2231</v>
      </c>
      <c r="D534" s="314"/>
      <c r="E534" s="314"/>
      <c r="F534" s="314"/>
      <c r="G534" s="314"/>
      <c r="H534" s="314"/>
      <c r="I534" s="314"/>
      <c r="J534" s="315"/>
      <c r="K534" s="316" t="s">
        <v>2273</v>
      </c>
      <c r="L534" s="314"/>
      <c r="M534" s="314"/>
      <c r="N534" s="314"/>
      <c r="O534" s="314"/>
      <c r="P534" s="314"/>
      <c r="Q534" s="314"/>
      <c r="R534" s="317" t="s">
        <v>2261</v>
      </c>
      <c r="S534" s="318"/>
      <c r="T534" s="319"/>
      <c r="U534" s="320"/>
      <c r="V534" s="329">
        <v>7</v>
      </c>
      <c r="W534" s="321"/>
      <c r="X534" s="321"/>
      <c r="Y534" s="316"/>
      <c r="Z534" s="322"/>
      <c r="AA534" s="323"/>
      <c r="AB534" s="324"/>
      <c r="AC534" s="314"/>
      <c r="AD534" s="314"/>
      <c r="AE534" s="314"/>
      <c r="AF534" s="314"/>
      <c r="AG534" s="314"/>
      <c r="AH534" s="314"/>
      <c r="AI534" s="314"/>
      <c r="AJ534" s="314"/>
      <c r="AK534" s="314"/>
      <c r="AL534" s="314"/>
      <c r="AM534" s="325"/>
      <c r="AN534" s="325"/>
      <c r="AO534" s="326"/>
    </row>
    <row r="535" spans="1:41">
      <c r="A535" s="146">
        <f t="shared" si="11"/>
        <v>529</v>
      </c>
      <c r="B535" s="312" t="str">
        <f t="shared" si="24"/>
        <v>巻取残数－</v>
      </c>
      <c r="C535" s="313" t="s">
        <v>2232</v>
      </c>
      <c r="D535" s="314"/>
      <c r="E535" s="314"/>
      <c r="F535" s="314"/>
      <c r="G535" s="314"/>
      <c r="H535" s="314"/>
      <c r="I535" s="314"/>
      <c r="J535" s="315"/>
      <c r="K535" s="316" t="s">
        <v>2274</v>
      </c>
      <c r="L535" s="314"/>
      <c r="M535" s="314"/>
      <c r="N535" s="314"/>
      <c r="O535" s="314"/>
      <c r="P535" s="314"/>
      <c r="Q535" s="314"/>
      <c r="R535" s="317" t="s">
        <v>2281</v>
      </c>
      <c r="S535" s="318"/>
      <c r="T535" s="319"/>
      <c r="U535" s="320"/>
      <c r="V535" s="329">
        <v>7</v>
      </c>
      <c r="W535" s="321"/>
      <c r="X535" s="321"/>
      <c r="Y535" s="316"/>
      <c r="Z535" s="322"/>
      <c r="AA535" s="323"/>
      <c r="AB535" s="324"/>
      <c r="AC535" s="314"/>
      <c r="AD535" s="314"/>
      <c r="AE535" s="314"/>
      <c r="AF535" s="314"/>
      <c r="AG535" s="314"/>
      <c r="AH535" s="314"/>
      <c r="AI535" s="314"/>
      <c r="AJ535" s="314"/>
      <c r="AK535" s="314"/>
      <c r="AL535" s="314"/>
      <c r="AM535" s="325"/>
      <c r="AN535" s="325"/>
      <c r="AO535" s="326"/>
    </row>
    <row r="536" spans="1:41">
      <c r="A536" s="146">
        <f t="shared" si="11"/>
        <v>530</v>
      </c>
      <c r="B536" s="312" t="str">
        <f t="shared" si="24"/>
        <v>白損ｋｇ</v>
      </c>
      <c r="C536" s="313" t="s">
        <v>2233</v>
      </c>
      <c r="D536" s="314"/>
      <c r="E536" s="314"/>
      <c r="F536" s="314"/>
      <c r="G536" s="314"/>
      <c r="H536" s="314"/>
      <c r="I536" s="314"/>
      <c r="J536" s="315"/>
      <c r="K536" s="316" t="s">
        <v>2275</v>
      </c>
      <c r="L536" s="314"/>
      <c r="M536" s="314"/>
      <c r="N536" s="314"/>
      <c r="O536" s="314"/>
      <c r="P536" s="314"/>
      <c r="Q536" s="314"/>
      <c r="R536" s="317" t="s">
        <v>1423</v>
      </c>
      <c r="S536" s="318"/>
      <c r="T536" s="319"/>
      <c r="U536" s="320"/>
      <c r="V536" s="329" t="s">
        <v>2537</v>
      </c>
      <c r="W536" s="321"/>
      <c r="X536" s="321"/>
      <c r="Y536" s="316"/>
      <c r="Z536" s="322"/>
      <c r="AA536" s="323"/>
      <c r="AB536" s="324"/>
      <c r="AC536" s="314"/>
      <c r="AD536" s="314"/>
      <c r="AE536" s="314"/>
      <c r="AF536" s="314"/>
      <c r="AG536" s="314"/>
      <c r="AH536" s="314"/>
      <c r="AI536" s="314"/>
      <c r="AJ536" s="314"/>
      <c r="AK536" s="314"/>
      <c r="AL536" s="314"/>
      <c r="AM536" s="325"/>
      <c r="AN536" s="325"/>
      <c r="AO536" s="326"/>
    </row>
    <row r="537" spans="1:41">
      <c r="A537" s="146">
        <f t="shared" si="11"/>
        <v>531</v>
      </c>
      <c r="B537" s="312" t="str">
        <f t="shared" si="24"/>
        <v>斤数ｋｇ</v>
      </c>
      <c r="C537" s="313" t="s">
        <v>2235</v>
      </c>
      <c r="D537" s="314"/>
      <c r="E537" s="314"/>
      <c r="F537" s="314"/>
      <c r="G537" s="314"/>
      <c r="H537" s="314"/>
      <c r="I537" s="314"/>
      <c r="J537" s="315"/>
      <c r="K537" s="316" t="s">
        <v>2276</v>
      </c>
      <c r="L537" s="314"/>
      <c r="M537" s="314"/>
      <c r="N537" s="314"/>
      <c r="O537" s="314"/>
      <c r="P537" s="314"/>
      <c r="Q537" s="314"/>
      <c r="R537" s="317" t="s">
        <v>2592</v>
      </c>
      <c r="S537" s="318"/>
      <c r="T537" s="319"/>
      <c r="U537" s="320"/>
      <c r="V537" s="329" t="s">
        <v>2537</v>
      </c>
      <c r="W537" s="321"/>
      <c r="X537" s="321"/>
      <c r="Y537" s="316"/>
      <c r="Z537" s="322"/>
      <c r="AA537" s="323"/>
      <c r="AB537" s="324"/>
      <c r="AC537" s="314"/>
      <c r="AD537" s="314"/>
      <c r="AE537" s="314"/>
      <c r="AF537" s="314"/>
      <c r="AG537" s="314"/>
      <c r="AH537" s="314"/>
      <c r="AI537" s="314"/>
      <c r="AJ537" s="314"/>
      <c r="AK537" s="314"/>
      <c r="AL537" s="314"/>
      <c r="AM537" s="325"/>
      <c r="AN537" s="325"/>
      <c r="AO537" s="326"/>
    </row>
    <row r="538" spans="1:41">
      <c r="A538" s="146">
        <f t="shared" si="11"/>
        <v>532</v>
      </c>
      <c r="B538" s="312" t="str">
        <f t="shared" si="24"/>
        <v>白損枚数</v>
      </c>
      <c r="C538" s="313" t="s">
        <v>2237</v>
      </c>
      <c r="D538" s="314"/>
      <c r="E538" s="314"/>
      <c r="F538" s="314"/>
      <c r="G538" s="314"/>
      <c r="H538" s="314"/>
      <c r="I538" s="314"/>
      <c r="J538" s="315"/>
      <c r="K538" s="316" t="s">
        <v>833</v>
      </c>
      <c r="L538" s="314"/>
      <c r="M538" s="314"/>
      <c r="N538" s="314"/>
      <c r="O538" s="314"/>
      <c r="P538" s="314"/>
      <c r="Q538" s="314"/>
      <c r="R538" s="317" t="s">
        <v>1423</v>
      </c>
      <c r="S538" s="318"/>
      <c r="T538" s="319"/>
      <c r="U538" s="320"/>
      <c r="V538" s="329">
        <v>7</v>
      </c>
      <c r="W538" s="321"/>
      <c r="X538" s="321"/>
      <c r="Y538" s="316"/>
      <c r="Z538" s="322"/>
      <c r="AA538" s="323"/>
      <c r="AB538" s="324"/>
      <c r="AC538" s="314"/>
      <c r="AD538" s="314"/>
      <c r="AE538" s="314"/>
      <c r="AF538" s="314"/>
      <c r="AG538" s="314"/>
      <c r="AH538" s="314"/>
      <c r="AI538" s="314"/>
      <c r="AJ538" s="314"/>
      <c r="AK538" s="314"/>
      <c r="AL538" s="314"/>
      <c r="AM538" s="325"/>
      <c r="AN538" s="325"/>
      <c r="AO538" s="326"/>
    </row>
    <row r="539" spans="1:41">
      <c r="A539" s="146">
        <f t="shared" si="11"/>
        <v>533</v>
      </c>
      <c r="B539" s="312" t="str">
        <f t="shared" si="24"/>
        <v>停止内容CD</v>
      </c>
      <c r="C539" s="313" t="s">
        <v>2295</v>
      </c>
      <c r="D539" s="314"/>
      <c r="E539" s="314"/>
      <c r="F539" s="314"/>
      <c r="G539" s="314"/>
      <c r="H539" s="314"/>
      <c r="I539" s="314"/>
      <c r="J539" s="315"/>
      <c r="K539" s="316" t="s">
        <v>2315</v>
      </c>
      <c r="L539" s="314"/>
      <c r="M539" s="314"/>
      <c r="N539" s="314"/>
      <c r="O539" s="314"/>
      <c r="P539" s="314"/>
      <c r="Q539" s="314"/>
      <c r="R539" s="317" t="s">
        <v>2258</v>
      </c>
      <c r="S539" s="318"/>
      <c r="T539" s="319"/>
      <c r="U539" s="320"/>
      <c r="V539" s="329">
        <v>2</v>
      </c>
      <c r="W539" s="321"/>
      <c r="X539" s="321"/>
      <c r="Y539" s="316"/>
      <c r="Z539" s="322"/>
      <c r="AA539" s="323"/>
      <c r="AB539" s="324"/>
      <c r="AC539" s="314"/>
      <c r="AD539" s="314"/>
      <c r="AE539" s="314"/>
      <c r="AF539" s="314"/>
      <c r="AG539" s="314"/>
      <c r="AH539" s="314"/>
      <c r="AI539" s="314"/>
      <c r="AJ539" s="314"/>
      <c r="AK539" s="314"/>
      <c r="AL539" s="314"/>
      <c r="AM539" s="325"/>
      <c r="AN539" s="325"/>
      <c r="AO539" s="326"/>
    </row>
    <row r="540" spans="1:41">
      <c r="A540" s="146">
        <f t="shared" si="11"/>
        <v>534</v>
      </c>
      <c r="B540" s="312" t="str">
        <f t="shared" si="24"/>
        <v>集計除外区分</v>
      </c>
      <c r="C540" s="313" t="s">
        <v>2297</v>
      </c>
      <c r="D540" s="314"/>
      <c r="E540" s="314"/>
      <c r="F540" s="314"/>
      <c r="G540" s="314"/>
      <c r="H540" s="314"/>
      <c r="I540" s="314"/>
      <c r="J540" s="315"/>
      <c r="K540" s="316" t="s">
        <v>2316</v>
      </c>
      <c r="L540" s="314"/>
      <c r="M540" s="314"/>
      <c r="N540" s="314"/>
      <c r="O540" s="314"/>
      <c r="P540" s="314"/>
      <c r="Q540" s="314"/>
      <c r="R540" s="317" t="s">
        <v>2258</v>
      </c>
      <c r="S540" s="318"/>
      <c r="T540" s="319"/>
      <c r="U540" s="320"/>
      <c r="V540" s="329">
        <v>1</v>
      </c>
      <c r="W540" s="321"/>
      <c r="X540" s="321"/>
      <c r="Y540" s="316"/>
      <c r="Z540" s="322"/>
      <c r="AA540" s="323"/>
      <c r="AB540" s="324"/>
      <c r="AC540" s="314"/>
      <c r="AD540" s="314"/>
      <c r="AE540" s="314"/>
      <c r="AF540" s="314"/>
      <c r="AG540" s="314"/>
      <c r="AH540" s="314"/>
      <c r="AI540" s="314"/>
      <c r="AJ540" s="314"/>
      <c r="AK540" s="314"/>
      <c r="AL540" s="314"/>
      <c r="AM540" s="325"/>
      <c r="AN540" s="325"/>
      <c r="AO540" s="326"/>
    </row>
    <row r="541" spans="1:41">
      <c r="A541" s="146">
        <f t="shared" si="11"/>
        <v>535</v>
      </c>
      <c r="B541" s="312" t="str">
        <f t="shared" si="24"/>
        <v>停止開始時刻</v>
      </c>
      <c r="C541" s="313" t="s">
        <v>2299</v>
      </c>
      <c r="D541" s="314"/>
      <c r="E541" s="314"/>
      <c r="F541" s="314"/>
      <c r="G541" s="314"/>
      <c r="H541" s="314"/>
      <c r="I541" s="314"/>
      <c r="J541" s="315"/>
      <c r="K541" s="316" t="s">
        <v>2317</v>
      </c>
      <c r="L541" s="314"/>
      <c r="M541" s="314"/>
      <c r="N541" s="314"/>
      <c r="O541" s="314"/>
      <c r="P541" s="314"/>
      <c r="Q541" s="314"/>
      <c r="R541" s="317" t="s">
        <v>1248</v>
      </c>
      <c r="S541" s="318"/>
      <c r="T541" s="319"/>
      <c r="U541" s="320"/>
      <c r="V541" s="329">
        <v>5</v>
      </c>
      <c r="W541" s="321"/>
      <c r="X541" s="321"/>
      <c r="Y541" s="316"/>
      <c r="Z541" s="322"/>
      <c r="AA541" s="323"/>
      <c r="AB541" s="324"/>
      <c r="AC541" s="314"/>
      <c r="AD541" s="314"/>
      <c r="AE541" s="314"/>
      <c r="AF541" s="314"/>
      <c r="AG541" s="314"/>
      <c r="AH541" s="314"/>
      <c r="AI541" s="314"/>
      <c r="AJ541" s="314"/>
      <c r="AK541" s="314"/>
      <c r="AL541" s="314"/>
      <c r="AM541" s="325"/>
      <c r="AN541" s="325"/>
      <c r="AO541" s="326"/>
    </row>
    <row r="542" spans="1:41">
      <c r="A542" s="146">
        <f t="shared" si="11"/>
        <v>536</v>
      </c>
      <c r="B542" s="312" t="str">
        <f t="shared" si="24"/>
        <v>停止終了時刻</v>
      </c>
      <c r="C542" s="313" t="s">
        <v>2301</v>
      </c>
      <c r="D542" s="314"/>
      <c r="E542" s="314"/>
      <c r="F542" s="314"/>
      <c r="G542" s="314"/>
      <c r="H542" s="314"/>
      <c r="I542" s="314"/>
      <c r="J542" s="315"/>
      <c r="K542" s="316" t="s">
        <v>2318</v>
      </c>
      <c r="L542" s="314"/>
      <c r="M542" s="314"/>
      <c r="N542" s="314"/>
      <c r="O542" s="314"/>
      <c r="P542" s="314"/>
      <c r="Q542" s="314"/>
      <c r="R542" s="317" t="s">
        <v>2258</v>
      </c>
      <c r="S542" s="318"/>
      <c r="T542" s="319"/>
      <c r="U542" s="320"/>
      <c r="V542" s="329">
        <v>5</v>
      </c>
      <c r="W542" s="321"/>
      <c r="X542" s="321"/>
      <c r="Y542" s="316"/>
      <c r="Z542" s="322"/>
      <c r="AA542" s="323"/>
      <c r="AB542" s="324"/>
      <c r="AC542" s="314"/>
      <c r="AD542" s="314"/>
      <c r="AE542" s="314"/>
      <c r="AF542" s="314"/>
      <c r="AG542" s="314"/>
      <c r="AH542" s="314"/>
      <c r="AI542" s="314"/>
      <c r="AJ542" s="314"/>
      <c r="AK542" s="314"/>
      <c r="AL542" s="314"/>
      <c r="AM542" s="325"/>
      <c r="AN542" s="325"/>
      <c r="AO542" s="326"/>
    </row>
    <row r="543" spans="1:41">
      <c r="A543" s="146">
        <f t="shared" si="11"/>
        <v>537</v>
      </c>
      <c r="B543" s="312" t="str">
        <f t="shared" si="24"/>
        <v>機械チェック1</v>
      </c>
      <c r="C543" s="313" t="s">
        <v>2303</v>
      </c>
      <c r="D543" s="314"/>
      <c r="E543" s="314"/>
      <c r="F543" s="314">
        <v>1</v>
      </c>
      <c r="G543" s="314"/>
      <c r="H543" s="314"/>
      <c r="I543" s="314"/>
      <c r="J543" s="315"/>
      <c r="K543" s="316" t="s">
        <v>2319</v>
      </c>
      <c r="L543" s="314"/>
      <c r="M543" s="314"/>
      <c r="N543" s="314"/>
      <c r="O543" s="314"/>
      <c r="P543" s="314"/>
      <c r="Q543" s="314"/>
      <c r="R543" s="317" t="s">
        <v>2258</v>
      </c>
      <c r="S543" s="318"/>
      <c r="T543" s="319"/>
      <c r="U543" s="320"/>
      <c r="V543" s="329">
        <v>1</v>
      </c>
      <c r="W543" s="321"/>
      <c r="X543" s="321"/>
      <c r="Y543" s="316"/>
      <c r="Z543" s="322"/>
      <c r="AA543" s="323"/>
      <c r="AB543" s="324"/>
      <c r="AC543" s="314"/>
      <c r="AD543" s="314"/>
      <c r="AE543" s="314"/>
      <c r="AF543" s="314"/>
      <c r="AG543" s="314"/>
      <c r="AH543" s="314"/>
      <c r="AI543" s="314"/>
      <c r="AJ543" s="314"/>
      <c r="AK543" s="314"/>
      <c r="AL543" s="314"/>
      <c r="AM543" s="325"/>
      <c r="AN543" s="325"/>
      <c r="AO543" s="326"/>
    </row>
    <row r="544" spans="1:41">
      <c r="A544" s="146">
        <f t="shared" si="11"/>
        <v>538</v>
      </c>
      <c r="B544" s="312" t="str">
        <f t="shared" si="24"/>
        <v>機械チェック2</v>
      </c>
      <c r="C544" s="313" t="s">
        <v>2303</v>
      </c>
      <c r="D544" s="314"/>
      <c r="E544" s="314"/>
      <c r="F544" s="314">
        <v>2</v>
      </c>
      <c r="G544" s="314"/>
      <c r="H544" s="314"/>
      <c r="I544" s="314"/>
      <c r="J544" s="315"/>
      <c r="K544" s="316" t="s">
        <v>2320</v>
      </c>
      <c r="L544" s="314"/>
      <c r="M544" s="314"/>
      <c r="N544" s="314"/>
      <c r="O544" s="314"/>
      <c r="P544" s="314"/>
      <c r="Q544" s="314"/>
      <c r="R544" s="317" t="s">
        <v>1248</v>
      </c>
      <c r="S544" s="318"/>
      <c r="T544" s="319"/>
      <c r="U544" s="320"/>
      <c r="V544" s="329">
        <v>1</v>
      </c>
      <c r="W544" s="321"/>
      <c r="X544" s="321"/>
      <c r="Y544" s="316"/>
      <c r="Z544" s="322"/>
      <c r="AA544" s="323"/>
      <c r="AB544" s="324"/>
      <c r="AC544" s="314"/>
      <c r="AD544" s="314"/>
      <c r="AE544" s="314"/>
      <c r="AF544" s="314"/>
      <c r="AG544" s="314"/>
      <c r="AH544" s="314"/>
      <c r="AI544" s="314"/>
      <c r="AJ544" s="314"/>
      <c r="AK544" s="314"/>
      <c r="AL544" s="314"/>
      <c r="AM544" s="325"/>
      <c r="AN544" s="325"/>
      <c r="AO544" s="326"/>
    </row>
    <row r="545" spans="1:41">
      <c r="A545" s="146">
        <f t="shared" si="11"/>
        <v>539</v>
      </c>
      <c r="B545" s="312" t="str">
        <f t="shared" si="24"/>
        <v>機械チェック3</v>
      </c>
      <c r="C545" s="313" t="s">
        <v>2303</v>
      </c>
      <c r="D545" s="314"/>
      <c r="E545" s="314"/>
      <c r="F545" s="314">
        <v>3</v>
      </c>
      <c r="G545" s="314"/>
      <c r="H545" s="314"/>
      <c r="I545" s="314"/>
      <c r="J545" s="315"/>
      <c r="K545" s="316" t="s">
        <v>2321</v>
      </c>
      <c r="L545" s="314"/>
      <c r="M545" s="314"/>
      <c r="N545" s="314"/>
      <c r="O545" s="314"/>
      <c r="P545" s="314"/>
      <c r="Q545" s="314"/>
      <c r="R545" s="317" t="s">
        <v>2258</v>
      </c>
      <c r="S545" s="318"/>
      <c r="T545" s="319"/>
      <c r="U545" s="320"/>
      <c r="V545" s="329">
        <v>1</v>
      </c>
      <c r="W545" s="321"/>
      <c r="X545" s="321"/>
      <c r="Y545" s="316"/>
      <c r="Z545" s="322"/>
      <c r="AA545" s="323"/>
      <c r="AB545" s="324"/>
      <c r="AC545" s="314"/>
      <c r="AD545" s="314"/>
      <c r="AE545" s="314"/>
      <c r="AF545" s="314"/>
      <c r="AG545" s="314"/>
      <c r="AH545" s="314"/>
      <c r="AI545" s="314"/>
      <c r="AJ545" s="314"/>
      <c r="AK545" s="314"/>
      <c r="AL545" s="314"/>
      <c r="AM545" s="325"/>
      <c r="AN545" s="325"/>
      <c r="AO545" s="326"/>
    </row>
    <row r="546" spans="1:41">
      <c r="A546" s="146">
        <f t="shared" si="11"/>
        <v>540</v>
      </c>
      <c r="B546" s="312" t="str">
        <f t="shared" si="24"/>
        <v>機械チェック4</v>
      </c>
      <c r="C546" s="313" t="s">
        <v>2303</v>
      </c>
      <c r="D546" s="314"/>
      <c r="E546" s="314"/>
      <c r="F546" s="314">
        <v>4</v>
      </c>
      <c r="G546" s="314"/>
      <c r="H546" s="314"/>
      <c r="I546" s="314"/>
      <c r="J546" s="315"/>
      <c r="K546" s="316" t="s">
        <v>2322</v>
      </c>
      <c r="L546" s="314"/>
      <c r="M546" s="314"/>
      <c r="N546" s="314"/>
      <c r="O546" s="314"/>
      <c r="P546" s="314"/>
      <c r="Q546" s="314"/>
      <c r="R546" s="317" t="s">
        <v>2258</v>
      </c>
      <c r="S546" s="318"/>
      <c r="T546" s="319"/>
      <c r="U546" s="320"/>
      <c r="V546" s="329">
        <v>1</v>
      </c>
      <c r="W546" s="321"/>
      <c r="X546" s="321"/>
      <c r="Y546" s="316"/>
      <c r="Z546" s="322"/>
      <c r="AA546" s="323"/>
      <c r="AB546" s="324"/>
      <c r="AC546" s="314"/>
      <c r="AD546" s="314"/>
      <c r="AE546" s="314"/>
      <c r="AF546" s="314"/>
      <c r="AG546" s="314"/>
      <c r="AH546" s="314"/>
      <c r="AI546" s="314"/>
      <c r="AJ546" s="314"/>
      <c r="AK546" s="314"/>
      <c r="AL546" s="314"/>
      <c r="AM546" s="325"/>
      <c r="AN546" s="325"/>
      <c r="AO546" s="326"/>
    </row>
    <row r="547" spans="1:41">
      <c r="A547" s="146">
        <f t="shared" si="11"/>
        <v>541</v>
      </c>
      <c r="B547" s="312" t="str">
        <f t="shared" ref="B547:B566" si="25">CONCATENATE(C547,D547,E547,F547,G547,H547,I547,J547)</f>
        <v>機械チェック5</v>
      </c>
      <c r="C547" s="313" t="s">
        <v>2303</v>
      </c>
      <c r="D547" s="314"/>
      <c r="E547" s="314"/>
      <c r="F547" s="314">
        <v>5</v>
      </c>
      <c r="G547" s="314"/>
      <c r="H547" s="314"/>
      <c r="I547" s="314"/>
      <c r="J547" s="315"/>
      <c r="K547" s="316" t="s">
        <v>2323</v>
      </c>
      <c r="L547" s="314"/>
      <c r="M547" s="314"/>
      <c r="N547" s="314"/>
      <c r="O547" s="314"/>
      <c r="P547" s="314"/>
      <c r="Q547" s="314"/>
      <c r="R547" s="317" t="s">
        <v>1248</v>
      </c>
      <c r="S547" s="318"/>
      <c r="T547" s="319"/>
      <c r="U547" s="320"/>
      <c r="V547" s="329">
        <v>1</v>
      </c>
      <c r="W547" s="321"/>
      <c r="X547" s="321"/>
      <c r="Y547" s="316"/>
      <c r="Z547" s="322"/>
      <c r="AA547" s="323"/>
      <c r="AB547" s="324"/>
      <c r="AC547" s="314"/>
      <c r="AD547" s="314"/>
      <c r="AE547" s="314"/>
      <c r="AF547" s="314"/>
      <c r="AG547" s="314"/>
      <c r="AH547" s="314"/>
      <c r="AI547" s="314"/>
      <c r="AJ547" s="314"/>
      <c r="AK547" s="314"/>
      <c r="AL547" s="314"/>
      <c r="AM547" s="325"/>
      <c r="AN547" s="325"/>
      <c r="AO547" s="326"/>
    </row>
    <row r="548" spans="1:41">
      <c r="A548" s="146">
        <f t="shared" si="11"/>
        <v>542</v>
      </c>
      <c r="B548" s="312" t="str">
        <f t="shared" si="25"/>
        <v>機械チェック6</v>
      </c>
      <c r="C548" s="313" t="s">
        <v>2303</v>
      </c>
      <c r="D548" s="314"/>
      <c r="E548" s="314"/>
      <c r="F548" s="314">
        <v>6</v>
      </c>
      <c r="G548" s="314"/>
      <c r="H548" s="314"/>
      <c r="I548" s="314"/>
      <c r="J548" s="315"/>
      <c r="K548" s="316" t="s">
        <v>2324</v>
      </c>
      <c r="L548" s="314"/>
      <c r="M548" s="314"/>
      <c r="N548" s="314"/>
      <c r="O548" s="314"/>
      <c r="P548" s="314"/>
      <c r="Q548" s="314"/>
      <c r="R548" s="317" t="s">
        <v>2258</v>
      </c>
      <c r="S548" s="318"/>
      <c r="T548" s="319"/>
      <c r="U548" s="320"/>
      <c r="V548" s="329">
        <v>1</v>
      </c>
      <c r="W548" s="321"/>
      <c r="X548" s="321"/>
      <c r="Y548" s="316"/>
      <c r="Z548" s="322"/>
      <c r="AA548" s="323"/>
      <c r="AB548" s="324"/>
      <c r="AC548" s="314"/>
      <c r="AD548" s="314"/>
      <c r="AE548" s="314"/>
      <c r="AF548" s="314"/>
      <c r="AG548" s="314"/>
      <c r="AH548" s="314"/>
      <c r="AI548" s="314"/>
      <c r="AJ548" s="314"/>
      <c r="AK548" s="314"/>
      <c r="AL548" s="314"/>
      <c r="AM548" s="325"/>
      <c r="AN548" s="325"/>
      <c r="AO548" s="326"/>
    </row>
    <row r="549" spans="1:41">
      <c r="A549" s="146">
        <f t="shared" si="11"/>
        <v>543</v>
      </c>
      <c r="B549" s="312" t="str">
        <f t="shared" si="25"/>
        <v>機械チェック7</v>
      </c>
      <c r="C549" s="313" t="s">
        <v>2303</v>
      </c>
      <c r="D549" s="314"/>
      <c r="E549" s="314"/>
      <c r="F549" s="314">
        <v>7</v>
      </c>
      <c r="G549" s="314"/>
      <c r="H549" s="314"/>
      <c r="I549" s="314"/>
      <c r="J549" s="315"/>
      <c r="K549" s="316" t="s">
        <v>2325</v>
      </c>
      <c r="L549" s="314"/>
      <c r="M549" s="314"/>
      <c r="N549" s="314"/>
      <c r="O549" s="314"/>
      <c r="P549" s="314"/>
      <c r="Q549" s="314"/>
      <c r="R549" s="317" t="s">
        <v>2258</v>
      </c>
      <c r="S549" s="318"/>
      <c r="T549" s="319"/>
      <c r="U549" s="320"/>
      <c r="V549" s="329">
        <v>1</v>
      </c>
      <c r="W549" s="321"/>
      <c r="X549" s="321"/>
      <c r="Y549" s="316"/>
      <c r="Z549" s="322"/>
      <c r="AA549" s="323"/>
      <c r="AB549" s="324"/>
      <c r="AC549" s="314"/>
      <c r="AD549" s="314"/>
      <c r="AE549" s="314"/>
      <c r="AF549" s="314"/>
      <c r="AG549" s="314"/>
      <c r="AH549" s="314"/>
      <c r="AI549" s="314"/>
      <c r="AJ549" s="314"/>
      <c r="AK549" s="314"/>
      <c r="AL549" s="314"/>
      <c r="AM549" s="325"/>
      <c r="AN549" s="325"/>
      <c r="AO549" s="326"/>
    </row>
    <row r="550" spans="1:41">
      <c r="A550" s="146">
        <f t="shared" si="11"/>
        <v>544</v>
      </c>
      <c r="B550" s="312" t="str">
        <f t="shared" si="25"/>
        <v>機械チェック8</v>
      </c>
      <c r="C550" s="313" t="s">
        <v>2303</v>
      </c>
      <c r="D550" s="314"/>
      <c r="E550" s="314"/>
      <c r="F550" s="314">
        <v>8</v>
      </c>
      <c r="G550" s="314"/>
      <c r="H550" s="314"/>
      <c r="I550" s="314"/>
      <c r="J550" s="315"/>
      <c r="K550" s="316" t="s">
        <v>2326</v>
      </c>
      <c r="L550" s="314"/>
      <c r="M550" s="314"/>
      <c r="N550" s="314"/>
      <c r="O550" s="314"/>
      <c r="P550" s="314"/>
      <c r="Q550" s="314"/>
      <c r="R550" s="317" t="s">
        <v>1248</v>
      </c>
      <c r="S550" s="318"/>
      <c r="T550" s="319"/>
      <c r="U550" s="320"/>
      <c r="V550" s="329">
        <v>1</v>
      </c>
      <c r="W550" s="321"/>
      <c r="X550" s="321"/>
      <c r="Y550" s="316"/>
      <c r="Z550" s="322"/>
      <c r="AA550" s="323"/>
      <c r="AB550" s="324"/>
      <c r="AC550" s="314"/>
      <c r="AD550" s="314"/>
      <c r="AE550" s="314"/>
      <c r="AF550" s="314"/>
      <c r="AG550" s="314"/>
      <c r="AH550" s="314"/>
      <c r="AI550" s="314"/>
      <c r="AJ550" s="314"/>
      <c r="AK550" s="314"/>
      <c r="AL550" s="314"/>
      <c r="AM550" s="325"/>
      <c r="AN550" s="325"/>
      <c r="AO550" s="326"/>
    </row>
    <row r="551" spans="1:41">
      <c r="A551" s="146">
        <f t="shared" si="11"/>
        <v>545</v>
      </c>
      <c r="B551" s="312" t="str">
        <f t="shared" si="25"/>
        <v>機械チェック9</v>
      </c>
      <c r="C551" s="313" t="s">
        <v>2303</v>
      </c>
      <c r="D551" s="314"/>
      <c r="E551" s="314"/>
      <c r="F551" s="314">
        <v>9</v>
      </c>
      <c r="G551" s="314"/>
      <c r="H551" s="314"/>
      <c r="I551" s="314"/>
      <c r="J551" s="315"/>
      <c r="K551" s="316" t="s">
        <v>2327</v>
      </c>
      <c r="L551" s="314"/>
      <c r="M551" s="314"/>
      <c r="N551" s="314"/>
      <c r="O551" s="314"/>
      <c r="P551" s="314"/>
      <c r="Q551" s="314"/>
      <c r="R551" s="317" t="s">
        <v>2258</v>
      </c>
      <c r="S551" s="318"/>
      <c r="T551" s="319"/>
      <c r="U551" s="320"/>
      <c r="V551" s="329">
        <v>1</v>
      </c>
      <c r="W551" s="321"/>
      <c r="X551" s="321"/>
      <c r="Y551" s="316"/>
      <c r="Z551" s="322"/>
      <c r="AA551" s="323"/>
      <c r="AB551" s="324"/>
      <c r="AC551" s="314"/>
      <c r="AD551" s="314"/>
      <c r="AE551" s="314"/>
      <c r="AF551" s="314"/>
      <c r="AG551" s="314"/>
      <c r="AH551" s="314"/>
      <c r="AI551" s="314"/>
      <c r="AJ551" s="314"/>
      <c r="AK551" s="314"/>
      <c r="AL551" s="314"/>
      <c r="AM551" s="325"/>
      <c r="AN551" s="325"/>
      <c r="AO551" s="326"/>
    </row>
    <row r="552" spans="1:41">
      <c r="A552" s="146">
        <f t="shared" si="11"/>
        <v>546</v>
      </c>
      <c r="B552" s="312" t="str">
        <f t="shared" si="25"/>
        <v>機械チェック10</v>
      </c>
      <c r="C552" s="313" t="s">
        <v>2303</v>
      </c>
      <c r="D552" s="314"/>
      <c r="E552" s="314"/>
      <c r="F552" s="314">
        <v>10</v>
      </c>
      <c r="G552" s="314"/>
      <c r="H552" s="314"/>
      <c r="I552" s="314"/>
      <c r="J552" s="315"/>
      <c r="K552" s="316" t="s">
        <v>2328</v>
      </c>
      <c r="L552" s="314"/>
      <c r="M552" s="314"/>
      <c r="N552" s="314"/>
      <c r="O552" s="314"/>
      <c r="P552" s="314"/>
      <c r="Q552" s="314"/>
      <c r="R552" s="317" t="s">
        <v>1248</v>
      </c>
      <c r="S552" s="318"/>
      <c r="T552" s="319"/>
      <c r="U552" s="320"/>
      <c r="V552" s="329">
        <v>1</v>
      </c>
      <c r="W552" s="321"/>
      <c r="X552" s="321"/>
      <c r="Y552" s="316"/>
      <c r="Z552" s="322"/>
      <c r="AA552" s="323"/>
      <c r="AB552" s="324"/>
      <c r="AC552" s="314"/>
      <c r="AD552" s="314"/>
      <c r="AE552" s="314"/>
      <c r="AF552" s="314"/>
      <c r="AG552" s="314"/>
      <c r="AH552" s="314"/>
      <c r="AI552" s="314"/>
      <c r="AJ552" s="314"/>
      <c r="AK552" s="314"/>
      <c r="AL552" s="314"/>
      <c r="AM552" s="325"/>
      <c r="AN552" s="325"/>
      <c r="AO552" s="326"/>
    </row>
    <row r="553" spans="1:41">
      <c r="A553" s="146">
        <f t="shared" si="11"/>
        <v>547</v>
      </c>
      <c r="B553" s="312" t="str">
        <f t="shared" si="25"/>
        <v/>
      </c>
      <c r="C553" s="313"/>
      <c r="D553" s="314"/>
      <c r="E553" s="314"/>
      <c r="F553" s="314"/>
      <c r="G553" s="314"/>
      <c r="H553" s="314"/>
      <c r="I553" s="314"/>
      <c r="J553" s="315"/>
      <c r="K553" s="316"/>
      <c r="L553" s="314"/>
      <c r="M553" s="314"/>
      <c r="N553" s="314"/>
      <c r="O553" s="314"/>
      <c r="P553" s="314"/>
      <c r="Q553" s="314"/>
      <c r="R553" s="317"/>
      <c r="S553" s="318"/>
      <c r="T553" s="319"/>
      <c r="U553" s="320"/>
      <c r="V553" s="329"/>
      <c r="W553" s="321"/>
      <c r="X553" s="321"/>
      <c r="Y553" s="316"/>
      <c r="Z553" s="322"/>
      <c r="AA553" s="323"/>
      <c r="AB553" s="324"/>
      <c r="AC553" s="314"/>
      <c r="AD553" s="314"/>
      <c r="AE553" s="314"/>
      <c r="AF553" s="314"/>
      <c r="AG553" s="314"/>
      <c r="AH553" s="314"/>
      <c r="AI553" s="314"/>
      <c r="AJ553" s="314"/>
      <c r="AK553" s="314"/>
      <c r="AL553" s="314"/>
      <c r="AM553" s="325"/>
      <c r="AN553" s="325"/>
      <c r="AO553" s="326"/>
    </row>
    <row r="554" spans="1:41">
      <c r="A554" s="146">
        <f t="shared" si="11"/>
        <v>548</v>
      </c>
      <c r="B554" s="312" t="str">
        <f t="shared" si="25"/>
        <v>ヤレ内容CD</v>
      </c>
      <c r="C554" s="313" t="s">
        <v>2289</v>
      </c>
      <c r="D554" s="314"/>
      <c r="E554" s="314"/>
      <c r="F554" s="314"/>
      <c r="G554" s="314"/>
      <c r="H554" s="314"/>
      <c r="I554" s="314"/>
      <c r="J554" s="315"/>
      <c r="K554" s="316" t="s">
        <v>2329</v>
      </c>
      <c r="L554" s="314"/>
      <c r="M554" s="314"/>
      <c r="N554" s="314"/>
      <c r="O554" s="314"/>
      <c r="P554" s="314"/>
      <c r="Q554" s="314"/>
      <c r="R554" s="317" t="s">
        <v>1248</v>
      </c>
      <c r="S554" s="318"/>
      <c r="T554" s="319"/>
      <c r="U554" s="320"/>
      <c r="V554" s="329">
        <v>2</v>
      </c>
      <c r="W554" s="321"/>
      <c r="X554" s="321"/>
      <c r="Y554" s="316"/>
      <c r="Z554" s="322"/>
      <c r="AA554" s="323"/>
      <c r="AB554" s="324"/>
      <c r="AC554" s="314"/>
      <c r="AD554" s="314"/>
      <c r="AE554" s="314"/>
      <c r="AF554" s="314"/>
      <c r="AG554" s="314"/>
      <c r="AH554" s="314"/>
      <c r="AI554" s="314"/>
      <c r="AJ554" s="314"/>
      <c r="AK554" s="314"/>
      <c r="AL554" s="314"/>
      <c r="AM554" s="325"/>
      <c r="AN554" s="325"/>
      <c r="AO554" s="326"/>
    </row>
    <row r="555" spans="1:41">
      <c r="A555" s="146">
        <f t="shared" si="11"/>
        <v>549</v>
      </c>
      <c r="B555" s="312" t="str">
        <f t="shared" si="25"/>
        <v>ヤレ数</v>
      </c>
      <c r="C555" s="313" t="s">
        <v>2291</v>
      </c>
      <c r="D555" s="314"/>
      <c r="E555" s="314"/>
      <c r="F555" s="314"/>
      <c r="G555" s="314"/>
      <c r="H555" s="314"/>
      <c r="I555" s="314"/>
      <c r="J555" s="315"/>
      <c r="K555" s="316" t="s">
        <v>2330</v>
      </c>
      <c r="L555" s="314"/>
      <c r="M555" s="314"/>
      <c r="N555" s="314"/>
      <c r="O555" s="314"/>
      <c r="P555" s="314"/>
      <c r="Q555" s="314"/>
      <c r="R555" s="317" t="s">
        <v>2592</v>
      </c>
      <c r="S555" s="318"/>
      <c r="T555" s="319"/>
      <c r="U555" s="320"/>
      <c r="V555" s="329">
        <v>9</v>
      </c>
      <c r="W555" s="321"/>
      <c r="X555" s="321"/>
      <c r="Y555" s="316"/>
      <c r="Z555" s="322"/>
      <c r="AA555" s="323"/>
      <c r="AB555" s="324"/>
      <c r="AC555" s="314"/>
      <c r="AD555" s="314"/>
      <c r="AE555" s="314"/>
      <c r="AF555" s="314"/>
      <c r="AG555" s="314"/>
      <c r="AH555" s="314"/>
      <c r="AI555" s="314"/>
      <c r="AJ555" s="314"/>
      <c r="AK555" s="314"/>
      <c r="AL555" s="314"/>
      <c r="AM555" s="325"/>
      <c r="AN555" s="325"/>
      <c r="AO555" s="326"/>
    </row>
    <row r="556" spans="1:41">
      <c r="A556" s="146">
        <f t="shared" si="11"/>
        <v>550</v>
      </c>
      <c r="B556" s="312" t="str">
        <f t="shared" si="25"/>
        <v>巻取り番号</v>
      </c>
      <c r="C556" s="313" t="s">
        <v>2283</v>
      </c>
      <c r="D556" s="314"/>
      <c r="E556" s="314"/>
      <c r="F556" s="314"/>
      <c r="G556" s="314"/>
      <c r="H556" s="314"/>
      <c r="I556" s="314"/>
      <c r="J556" s="315"/>
      <c r="K556" s="316" t="s">
        <v>2331</v>
      </c>
      <c r="L556" s="314"/>
      <c r="M556" s="314"/>
      <c r="N556" s="314"/>
      <c r="O556" s="314"/>
      <c r="P556" s="314"/>
      <c r="Q556" s="314"/>
      <c r="R556" s="317" t="s">
        <v>646</v>
      </c>
      <c r="S556" s="318"/>
      <c r="T556" s="319"/>
      <c r="U556" s="320"/>
      <c r="V556" s="329">
        <v>12</v>
      </c>
      <c r="W556" s="321"/>
      <c r="X556" s="321"/>
      <c r="Y556" s="316"/>
      <c r="Z556" s="322"/>
      <c r="AA556" s="323"/>
      <c r="AB556" s="324"/>
      <c r="AC556" s="314"/>
      <c r="AD556" s="314"/>
      <c r="AE556" s="314"/>
      <c r="AF556" s="314"/>
      <c r="AG556" s="314"/>
      <c r="AH556" s="314"/>
      <c r="AI556" s="314"/>
      <c r="AJ556" s="314"/>
      <c r="AK556" s="314"/>
      <c r="AL556" s="314"/>
      <c r="AM556" s="325"/>
      <c r="AN556" s="325"/>
      <c r="AO556" s="326"/>
    </row>
    <row r="557" spans="1:41">
      <c r="A557" s="146">
        <f t="shared" si="11"/>
        <v>551</v>
      </c>
      <c r="B557" s="312" t="str">
        <f t="shared" si="25"/>
        <v>仕上げ数</v>
      </c>
      <c r="C557" s="313" t="s">
        <v>2285</v>
      </c>
      <c r="D557" s="314"/>
      <c r="E557" s="314"/>
      <c r="F557" s="314"/>
      <c r="G557" s="314"/>
      <c r="H557" s="314"/>
      <c r="I557" s="314"/>
      <c r="J557" s="315"/>
      <c r="K557" s="316" t="s">
        <v>2332</v>
      </c>
      <c r="L557" s="314"/>
      <c r="M557" s="314"/>
      <c r="N557" s="314"/>
      <c r="O557" s="314"/>
      <c r="P557" s="314"/>
      <c r="Q557" s="314"/>
      <c r="R557" s="317" t="s">
        <v>2592</v>
      </c>
      <c r="S557" s="318"/>
      <c r="T557" s="319"/>
      <c r="U557" s="320"/>
      <c r="V557" s="329">
        <v>9</v>
      </c>
      <c r="W557" s="321"/>
      <c r="X557" s="321"/>
      <c r="Y557" s="316"/>
      <c r="Z557" s="322"/>
      <c r="AA557" s="323"/>
      <c r="AB557" s="324"/>
      <c r="AC557" s="314"/>
      <c r="AD557" s="314"/>
      <c r="AE557" s="314"/>
      <c r="AF557" s="314"/>
      <c r="AG557" s="314"/>
      <c r="AH557" s="314"/>
      <c r="AI557" s="314"/>
      <c r="AJ557" s="314"/>
      <c r="AK557" s="314"/>
      <c r="AL557" s="314"/>
      <c r="AM557" s="325"/>
      <c r="AN557" s="325"/>
      <c r="AO557" s="326"/>
    </row>
    <row r="558" spans="1:41">
      <c r="A558" s="146">
        <f t="shared" si="11"/>
        <v>552</v>
      </c>
      <c r="B558" s="312" t="str">
        <f t="shared" si="25"/>
        <v>給紙時間</v>
      </c>
      <c r="C558" s="313" t="s">
        <v>2287</v>
      </c>
      <c r="D558" s="314"/>
      <c r="E558" s="314"/>
      <c r="F558" s="314"/>
      <c r="G558" s="314"/>
      <c r="H558" s="314"/>
      <c r="I558" s="314"/>
      <c r="J558" s="315"/>
      <c r="K558" s="316" t="s">
        <v>1166</v>
      </c>
      <c r="L558" s="314"/>
      <c r="M558" s="314"/>
      <c r="N558" s="314"/>
      <c r="O558" s="314"/>
      <c r="P558" s="314"/>
      <c r="Q558" s="314"/>
      <c r="R558" s="317" t="s">
        <v>2258</v>
      </c>
      <c r="S558" s="318"/>
      <c r="T558" s="319"/>
      <c r="U558" s="320"/>
      <c r="V558" s="329">
        <v>5</v>
      </c>
      <c r="W558" s="321"/>
      <c r="X558" s="321"/>
      <c r="Y558" s="316"/>
      <c r="Z558" s="322"/>
      <c r="AA558" s="323"/>
      <c r="AB558" s="324"/>
      <c r="AC558" s="314"/>
      <c r="AD558" s="314"/>
      <c r="AE558" s="314"/>
      <c r="AF558" s="314"/>
      <c r="AG558" s="314"/>
      <c r="AH558" s="314"/>
      <c r="AI558" s="314"/>
      <c r="AJ558" s="314"/>
      <c r="AK558" s="314"/>
      <c r="AL558" s="314"/>
      <c r="AM558" s="325"/>
      <c r="AN558" s="325"/>
      <c r="AO558" s="326"/>
    </row>
    <row r="559" spans="1:41">
      <c r="A559" s="146">
        <f t="shared" si="11"/>
        <v>553</v>
      </c>
      <c r="B559" s="312" t="str">
        <f t="shared" si="25"/>
        <v>ヤレ合計数</v>
      </c>
      <c r="C559" s="313" t="s">
        <v>2293</v>
      </c>
      <c r="D559" s="314"/>
      <c r="E559" s="314"/>
      <c r="F559" s="314"/>
      <c r="G559" s="314"/>
      <c r="H559" s="314"/>
      <c r="I559" s="314"/>
      <c r="J559" s="315"/>
      <c r="K559" s="316" t="s">
        <v>2333</v>
      </c>
      <c r="L559" s="314"/>
      <c r="M559" s="314"/>
      <c r="N559" s="314"/>
      <c r="O559" s="314"/>
      <c r="P559" s="314"/>
      <c r="Q559" s="314"/>
      <c r="R559" s="317" t="s">
        <v>2281</v>
      </c>
      <c r="S559" s="318"/>
      <c r="T559" s="319"/>
      <c r="U559" s="320"/>
      <c r="V559" s="329">
        <v>9</v>
      </c>
      <c r="W559" s="321"/>
      <c r="X559" s="321"/>
      <c r="Y559" s="316"/>
      <c r="Z559" s="322"/>
      <c r="AA559" s="323"/>
      <c r="AB559" s="324"/>
      <c r="AC559" s="314"/>
      <c r="AD559" s="314"/>
      <c r="AE559" s="314"/>
      <c r="AF559" s="314"/>
      <c r="AG559" s="314"/>
      <c r="AH559" s="314"/>
      <c r="AI559" s="314"/>
      <c r="AJ559" s="314"/>
      <c r="AK559" s="314"/>
      <c r="AL559" s="314"/>
      <c r="AM559" s="325"/>
      <c r="AN559" s="325"/>
      <c r="AO559" s="326"/>
    </row>
    <row r="560" spans="1:41">
      <c r="A560" s="146">
        <f t="shared" si="11"/>
        <v>554</v>
      </c>
      <c r="B560" s="312" t="str">
        <f t="shared" si="25"/>
        <v>当方先方区分</v>
      </c>
      <c r="C560" s="313" t="s">
        <v>1308</v>
      </c>
      <c r="D560" s="314"/>
      <c r="E560" s="314"/>
      <c r="F560" s="314"/>
      <c r="G560" s="314"/>
      <c r="H560" s="314"/>
      <c r="I560" s="314"/>
      <c r="J560" s="315"/>
      <c r="K560" s="316" t="s">
        <v>1309</v>
      </c>
      <c r="L560" s="314"/>
      <c r="M560" s="314"/>
      <c r="N560" s="314"/>
      <c r="O560" s="314"/>
      <c r="P560" s="314"/>
      <c r="Q560" s="314"/>
      <c r="R560" s="317" t="s">
        <v>2593</v>
      </c>
      <c r="S560" s="318"/>
      <c r="T560" s="319"/>
      <c r="U560" s="320"/>
      <c r="V560" s="329">
        <v>1</v>
      </c>
      <c r="W560" s="321"/>
      <c r="X560" s="321"/>
      <c r="Y560" s="316"/>
      <c r="Z560" s="322"/>
      <c r="AA560" s="323"/>
      <c r="AB560" s="324"/>
      <c r="AC560" s="314"/>
      <c r="AD560" s="314"/>
      <c r="AE560" s="314"/>
      <c r="AF560" s="314"/>
      <c r="AG560" s="314"/>
      <c r="AH560" s="314"/>
      <c r="AI560" s="314"/>
      <c r="AJ560" s="314"/>
      <c r="AK560" s="314"/>
      <c r="AL560" s="314"/>
      <c r="AM560" s="325"/>
      <c r="AN560" s="325"/>
      <c r="AO560" s="326"/>
    </row>
    <row r="561" spans="1:41">
      <c r="A561" s="146">
        <f t="shared" si="11"/>
        <v>555</v>
      </c>
      <c r="B561" s="312" t="str">
        <f t="shared" si="25"/>
        <v>残Ｒ数</v>
      </c>
      <c r="C561" s="313" t="s">
        <v>1311</v>
      </c>
      <c r="D561" s="314"/>
      <c r="E561" s="314"/>
      <c r="F561" s="314"/>
      <c r="G561" s="314"/>
      <c r="H561" s="314"/>
      <c r="I561" s="314"/>
      <c r="J561" s="315"/>
      <c r="K561" s="316" t="s">
        <v>1315</v>
      </c>
      <c r="L561" s="314"/>
      <c r="M561" s="314"/>
      <c r="N561" s="314"/>
      <c r="O561" s="314"/>
      <c r="P561" s="314"/>
      <c r="Q561" s="314"/>
      <c r="R561" s="317" t="s">
        <v>2592</v>
      </c>
      <c r="S561" s="318"/>
      <c r="T561" s="319"/>
      <c r="U561" s="320"/>
      <c r="V561" s="329" t="s">
        <v>1316</v>
      </c>
      <c r="W561" s="321"/>
      <c r="X561" s="321"/>
      <c r="Y561" s="316"/>
      <c r="Z561" s="322"/>
      <c r="AA561" s="323"/>
      <c r="AB561" s="324"/>
      <c r="AC561" s="314"/>
      <c r="AD561" s="314"/>
      <c r="AE561" s="314"/>
      <c r="AF561" s="314"/>
      <c r="AG561" s="314"/>
      <c r="AH561" s="314"/>
      <c r="AI561" s="314"/>
      <c r="AJ561" s="314"/>
      <c r="AK561" s="314"/>
      <c r="AL561" s="314"/>
      <c r="AM561" s="325"/>
      <c r="AN561" s="325"/>
      <c r="AO561" s="326"/>
    </row>
    <row r="562" spans="1:41">
      <c r="A562" s="146">
        <f t="shared" si="11"/>
        <v>556</v>
      </c>
      <c r="B562" s="312" t="str">
        <f t="shared" si="25"/>
        <v>ヤレ分類</v>
      </c>
      <c r="C562" s="313" t="s">
        <v>1317</v>
      </c>
      <c r="D562" s="314"/>
      <c r="E562" s="314"/>
      <c r="F562" s="314"/>
      <c r="G562" s="314"/>
      <c r="H562" s="314"/>
      <c r="I562" s="314"/>
      <c r="J562" s="315"/>
      <c r="K562" s="316" t="s">
        <v>1319</v>
      </c>
      <c r="L562" s="314"/>
      <c r="M562" s="314"/>
      <c r="N562" s="314"/>
      <c r="O562" s="314"/>
      <c r="P562" s="314"/>
      <c r="Q562" s="314"/>
      <c r="R562" s="317" t="s">
        <v>2593</v>
      </c>
      <c r="S562" s="318"/>
      <c r="T562" s="319"/>
      <c r="U562" s="320"/>
      <c r="V562" s="329">
        <v>1</v>
      </c>
      <c r="W562" s="321"/>
      <c r="X562" s="321"/>
      <c r="Y562" s="316"/>
      <c r="Z562" s="322"/>
      <c r="AA562" s="323"/>
      <c r="AB562" s="324"/>
      <c r="AC562" s="314"/>
      <c r="AD562" s="314"/>
      <c r="AE562" s="314"/>
      <c r="AF562" s="314"/>
      <c r="AG562" s="314"/>
      <c r="AH562" s="314"/>
      <c r="AI562" s="314"/>
      <c r="AJ562" s="314"/>
      <c r="AK562" s="314"/>
      <c r="AL562" s="314"/>
      <c r="AM562" s="325"/>
      <c r="AN562" s="325"/>
      <c r="AO562" s="326"/>
    </row>
    <row r="563" spans="1:41">
      <c r="A563" s="146">
        <f t="shared" si="11"/>
        <v>557</v>
      </c>
      <c r="B563" s="312" t="str">
        <f t="shared" si="25"/>
        <v/>
      </c>
      <c r="C563" s="313"/>
      <c r="D563" s="314"/>
      <c r="E563" s="314"/>
      <c r="F563" s="314"/>
      <c r="G563" s="314"/>
      <c r="H563" s="314"/>
      <c r="I563" s="314"/>
      <c r="J563" s="315"/>
      <c r="K563" s="316"/>
      <c r="L563" s="314"/>
      <c r="M563" s="314"/>
      <c r="N563" s="314"/>
      <c r="O563" s="314"/>
      <c r="P563" s="314"/>
      <c r="Q563" s="314"/>
      <c r="R563" s="317"/>
      <c r="S563" s="318"/>
      <c r="T563" s="319"/>
      <c r="U563" s="320"/>
      <c r="V563" s="329"/>
      <c r="W563" s="321"/>
      <c r="X563" s="321"/>
      <c r="Y563" s="316"/>
      <c r="Z563" s="322"/>
      <c r="AA563" s="323"/>
      <c r="AB563" s="324"/>
      <c r="AC563" s="314"/>
      <c r="AD563" s="314"/>
      <c r="AE563" s="314"/>
      <c r="AF563" s="314"/>
      <c r="AG563" s="314"/>
      <c r="AH563" s="314"/>
      <c r="AI563" s="314"/>
      <c r="AJ563" s="314"/>
      <c r="AK563" s="314"/>
      <c r="AL563" s="314"/>
      <c r="AM563" s="325"/>
      <c r="AN563" s="325"/>
      <c r="AO563" s="326"/>
    </row>
    <row r="564" spans="1:41">
      <c r="A564" s="146">
        <f t="shared" si="11"/>
        <v>558</v>
      </c>
      <c r="B564" s="312" t="str">
        <f t="shared" si="25"/>
        <v>実施タイミング</v>
      </c>
      <c r="C564" s="313" t="s">
        <v>68</v>
      </c>
      <c r="D564" s="314"/>
      <c r="E564" s="314"/>
      <c r="F564" s="314"/>
      <c r="G564" s="314"/>
      <c r="H564" s="314"/>
      <c r="I564" s="314"/>
      <c r="J564" s="315"/>
      <c r="K564" s="316" t="s">
        <v>79</v>
      </c>
      <c r="L564" s="314"/>
      <c r="M564" s="314"/>
      <c r="N564" s="314"/>
      <c r="O564" s="314"/>
      <c r="P564" s="314"/>
      <c r="Q564" s="314"/>
      <c r="R564" s="317" t="s">
        <v>2593</v>
      </c>
      <c r="S564" s="318"/>
      <c r="T564" s="319"/>
      <c r="U564" s="320"/>
      <c r="V564" s="329">
        <v>1</v>
      </c>
      <c r="W564" s="321"/>
      <c r="X564" s="321"/>
      <c r="Y564" s="316"/>
      <c r="Z564" s="322"/>
      <c r="AA564" s="323"/>
      <c r="AB564" s="324"/>
      <c r="AC564" s="314"/>
      <c r="AD564" s="314"/>
      <c r="AE564" s="314"/>
      <c r="AF564" s="314"/>
      <c r="AG564" s="314"/>
      <c r="AH564" s="314"/>
      <c r="AI564" s="314"/>
      <c r="AJ564" s="314"/>
      <c r="AK564" s="314"/>
      <c r="AL564" s="314"/>
      <c r="AM564" s="325"/>
      <c r="AN564" s="325"/>
      <c r="AO564" s="326"/>
    </row>
    <row r="565" spans="1:41">
      <c r="A565" s="146">
        <f t="shared" si="11"/>
        <v>559</v>
      </c>
      <c r="B565" s="312" t="str">
        <f t="shared" si="25"/>
        <v>発見者</v>
      </c>
      <c r="C565" s="313" t="s">
        <v>70</v>
      </c>
      <c r="D565" s="314"/>
      <c r="E565" s="314"/>
      <c r="F565" s="314"/>
      <c r="G565" s="314"/>
      <c r="H565" s="314"/>
      <c r="I565" s="314"/>
      <c r="J565" s="315"/>
      <c r="K565" s="316" t="s">
        <v>2091</v>
      </c>
      <c r="L565" s="314"/>
      <c r="M565" s="314"/>
      <c r="N565" s="314"/>
      <c r="O565" s="314"/>
      <c r="P565" s="314"/>
      <c r="Q565" s="314"/>
      <c r="R565" s="317" t="s">
        <v>2593</v>
      </c>
      <c r="S565" s="318"/>
      <c r="T565" s="319"/>
      <c r="U565" s="320"/>
      <c r="V565" s="329">
        <v>5</v>
      </c>
      <c r="W565" s="321"/>
      <c r="X565" s="321"/>
      <c r="Y565" s="316"/>
      <c r="Z565" s="322"/>
      <c r="AA565" s="323"/>
      <c r="AB565" s="324"/>
      <c r="AC565" s="314"/>
      <c r="AD565" s="314"/>
      <c r="AE565" s="314"/>
      <c r="AF565" s="314"/>
      <c r="AG565" s="314"/>
      <c r="AH565" s="314"/>
      <c r="AI565" s="314"/>
      <c r="AJ565" s="314"/>
      <c r="AK565" s="314"/>
      <c r="AL565" s="314"/>
      <c r="AM565" s="325"/>
      <c r="AN565" s="325"/>
      <c r="AO565" s="326"/>
    </row>
    <row r="566" spans="1:41">
      <c r="A566" s="146">
        <f t="shared" si="11"/>
        <v>560</v>
      </c>
      <c r="B566" s="312" t="str">
        <f t="shared" si="25"/>
        <v>発生部署</v>
      </c>
      <c r="C566" s="313" t="s">
        <v>72</v>
      </c>
      <c r="D566" s="314"/>
      <c r="E566" s="314"/>
      <c r="F566" s="314"/>
      <c r="G566" s="314"/>
      <c r="H566" s="314"/>
      <c r="I566" s="314"/>
      <c r="J566" s="315"/>
      <c r="K566" s="316" t="s">
        <v>80</v>
      </c>
      <c r="L566" s="314"/>
      <c r="M566" s="314"/>
      <c r="N566" s="314"/>
      <c r="O566" s="314"/>
      <c r="P566" s="314"/>
      <c r="Q566" s="314"/>
      <c r="R566" s="317" t="s">
        <v>2593</v>
      </c>
      <c r="S566" s="318"/>
      <c r="T566" s="319"/>
      <c r="U566" s="320"/>
      <c r="V566" s="329">
        <v>2</v>
      </c>
      <c r="W566" s="321"/>
      <c r="X566" s="321"/>
      <c r="Y566" s="316"/>
      <c r="Z566" s="322"/>
      <c r="AA566" s="323"/>
      <c r="AB566" s="324"/>
      <c r="AC566" s="314"/>
      <c r="AD566" s="314"/>
      <c r="AE566" s="314"/>
      <c r="AF566" s="314"/>
      <c r="AG566" s="314"/>
      <c r="AH566" s="314"/>
      <c r="AI566" s="314"/>
      <c r="AJ566" s="314"/>
      <c r="AK566" s="314"/>
      <c r="AL566" s="314"/>
      <c r="AM566" s="325"/>
      <c r="AN566" s="325"/>
      <c r="AO566" s="326"/>
    </row>
    <row r="567" spans="1:41">
      <c r="A567" s="146">
        <f t="shared" si="11"/>
        <v>561</v>
      </c>
      <c r="B567" s="312" t="str">
        <f t="shared" ref="B567:B574" si="26">CONCATENATE(C567,D567,E567,F567,G567,H567,I567,J567)</f>
        <v>発生原因CD</v>
      </c>
      <c r="C567" s="313" t="s">
        <v>74</v>
      </c>
      <c r="D567" s="314"/>
      <c r="E567" s="314"/>
      <c r="F567" s="314"/>
      <c r="G567" s="314"/>
      <c r="H567" s="314"/>
      <c r="I567" s="314"/>
      <c r="J567" s="315"/>
      <c r="K567" s="316" t="s">
        <v>81</v>
      </c>
      <c r="L567" s="314"/>
      <c r="M567" s="314"/>
      <c r="N567" s="314"/>
      <c r="O567" s="314"/>
      <c r="P567" s="314"/>
      <c r="Q567" s="314"/>
      <c r="R567" s="317" t="s">
        <v>794</v>
      </c>
      <c r="S567" s="318"/>
      <c r="T567" s="319"/>
      <c r="U567" s="320"/>
      <c r="V567" s="329">
        <v>2</v>
      </c>
      <c r="W567" s="321"/>
      <c r="X567" s="321"/>
      <c r="Y567" s="316"/>
      <c r="Z567" s="322"/>
      <c r="AA567" s="323"/>
      <c r="AB567" s="324"/>
      <c r="AC567" s="314"/>
      <c r="AD567" s="314"/>
      <c r="AE567" s="314"/>
      <c r="AF567" s="314"/>
      <c r="AG567" s="314"/>
      <c r="AH567" s="314"/>
      <c r="AI567" s="314"/>
      <c r="AJ567" s="314"/>
      <c r="AK567" s="314"/>
      <c r="AL567" s="314"/>
      <c r="AM567" s="325"/>
      <c r="AN567" s="325"/>
      <c r="AO567" s="326"/>
    </row>
    <row r="568" spans="1:41">
      <c r="A568" s="146">
        <f t="shared" si="11"/>
        <v>562</v>
      </c>
      <c r="B568" s="312" t="str">
        <f t="shared" si="26"/>
        <v>発生原因</v>
      </c>
      <c r="C568" s="313" t="s">
        <v>76</v>
      </c>
      <c r="D568" s="314"/>
      <c r="E568" s="314"/>
      <c r="F568" s="314"/>
      <c r="G568" s="314"/>
      <c r="H568" s="314"/>
      <c r="I568" s="314"/>
      <c r="J568" s="315"/>
      <c r="K568" s="316" t="s">
        <v>82</v>
      </c>
      <c r="L568" s="314"/>
      <c r="M568" s="314"/>
      <c r="N568" s="314"/>
      <c r="O568" s="314"/>
      <c r="P568" s="314"/>
      <c r="Q568" s="314"/>
      <c r="R568" s="317" t="s">
        <v>794</v>
      </c>
      <c r="S568" s="318"/>
      <c r="T568" s="319"/>
      <c r="U568" s="320"/>
      <c r="V568" s="329">
        <v>128</v>
      </c>
      <c r="W568" s="321"/>
      <c r="X568" s="321"/>
      <c r="Y568" s="316"/>
      <c r="Z568" s="322"/>
      <c r="AA568" s="323"/>
      <c r="AB568" s="324"/>
      <c r="AC568" s="314"/>
      <c r="AD568" s="314"/>
      <c r="AE568" s="314"/>
      <c r="AF568" s="314"/>
      <c r="AG568" s="314"/>
      <c r="AH568" s="314"/>
      <c r="AI568" s="314"/>
      <c r="AJ568" s="314"/>
      <c r="AK568" s="314"/>
      <c r="AL568" s="314"/>
      <c r="AM568" s="325"/>
      <c r="AN568" s="325"/>
      <c r="AO568" s="326"/>
    </row>
    <row r="569" spans="1:41">
      <c r="A569" s="146">
        <f t="shared" si="11"/>
        <v>563</v>
      </c>
      <c r="B569" s="312" t="str">
        <f t="shared" si="26"/>
        <v/>
      </c>
      <c r="C569" s="313"/>
      <c r="D569" s="314"/>
      <c r="E569" s="314"/>
      <c r="F569" s="314"/>
      <c r="G569" s="314"/>
      <c r="H569" s="314"/>
      <c r="I569" s="314"/>
      <c r="J569" s="315"/>
      <c r="K569" s="316"/>
      <c r="L569" s="314"/>
      <c r="M569" s="314"/>
      <c r="N569" s="314"/>
      <c r="O569" s="314"/>
      <c r="P569" s="314"/>
      <c r="Q569" s="314"/>
      <c r="R569" s="317"/>
      <c r="S569" s="318"/>
      <c r="T569" s="319"/>
      <c r="U569" s="320"/>
      <c r="V569" s="329"/>
      <c r="W569" s="321"/>
      <c r="X569" s="321"/>
      <c r="Y569" s="316"/>
      <c r="Z569" s="322"/>
      <c r="AA569" s="323"/>
      <c r="AB569" s="324"/>
      <c r="AC569" s="314"/>
      <c r="AD569" s="314"/>
      <c r="AE569" s="314"/>
      <c r="AF569" s="314"/>
      <c r="AG569" s="314"/>
      <c r="AH569" s="314"/>
      <c r="AI569" s="314"/>
      <c r="AJ569" s="314"/>
      <c r="AK569" s="314"/>
      <c r="AL569" s="314"/>
      <c r="AM569" s="325"/>
      <c r="AN569" s="325"/>
      <c r="AO569" s="326"/>
    </row>
    <row r="570" spans="1:41">
      <c r="A570" s="146">
        <f t="shared" si="11"/>
        <v>564</v>
      </c>
      <c r="B570" s="312" t="str">
        <f t="shared" si="26"/>
        <v>数量1-1</v>
      </c>
      <c r="C570" s="313" t="s">
        <v>84</v>
      </c>
      <c r="D570" s="314"/>
      <c r="E570" s="314"/>
      <c r="F570" s="314"/>
      <c r="G570" s="314"/>
      <c r="H570" s="314"/>
      <c r="I570" s="314"/>
      <c r="J570" s="315"/>
      <c r="K570" s="316" t="s">
        <v>87</v>
      </c>
      <c r="L570" s="314"/>
      <c r="M570" s="314"/>
      <c r="N570" s="314"/>
      <c r="O570" s="314"/>
      <c r="P570" s="314"/>
      <c r="Q570" s="314"/>
      <c r="R570" s="317" t="s">
        <v>86</v>
      </c>
      <c r="S570" s="318"/>
      <c r="T570" s="319"/>
      <c r="U570" s="320"/>
      <c r="V570" s="329" t="s">
        <v>243</v>
      </c>
      <c r="W570" s="321"/>
      <c r="X570" s="321"/>
      <c r="Y570" s="316"/>
      <c r="Z570" s="322"/>
      <c r="AA570" s="323"/>
      <c r="AB570" s="324"/>
      <c r="AC570" s="314"/>
      <c r="AD570" s="314"/>
      <c r="AE570" s="314"/>
      <c r="AF570" s="314"/>
      <c r="AG570" s="314"/>
      <c r="AH570" s="314"/>
      <c r="AI570" s="314"/>
      <c r="AJ570" s="314"/>
      <c r="AK570" s="314"/>
      <c r="AL570" s="314"/>
      <c r="AM570" s="325"/>
      <c r="AN570" s="325"/>
      <c r="AO570" s="326"/>
    </row>
    <row r="571" spans="1:41">
      <c r="A571" s="146">
        <f t="shared" si="11"/>
        <v>565</v>
      </c>
      <c r="B571" s="312" t="str">
        <f t="shared" si="26"/>
        <v>数量1-2</v>
      </c>
      <c r="C571" s="313" t="s">
        <v>83</v>
      </c>
      <c r="D571" s="343"/>
      <c r="E571" s="314"/>
      <c r="F571" s="314"/>
      <c r="G571" s="314"/>
      <c r="H571" s="314"/>
      <c r="I571" s="314"/>
      <c r="J571" s="315"/>
      <c r="K571" s="316" t="s">
        <v>88</v>
      </c>
      <c r="L571" s="314"/>
      <c r="M571" s="314"/>
      <c r="N571" s="314"/>
      <c r="O571" s="314"/>
      <c r="P571" s="314"/>
      <c r="Q571" s="314"/>
      <c r="R571" s="317" t="s">
        <v>86</v>
      </c>
      <c r="S571" s="318"/>
      <c r="T571" s="319"/>
      <c r="U571" s="320"/>
      <c r="V571" s="329" t="s">
        <v>244</v>
      </c>
      <c r="W571" s="321"/>
      <c r="X571" s="321"/>
      <c r="Y571" s="316"/>
      <c r="Z571" s="322"/>
      <c r="AA571" s="323"/>
      <c r="AB571" s="324"/>
      <c r="AC571" s="314"/>
      <c r="AD571" s="314"/>
      <c r="AE571" s="314"/>
      <c r="AF571" s="314"/>
      <c r="AG571" s="314"/>
      <c r="AH571" s="314"/>
      <c r="AI571" s="314"/>
      <c r="AJ571" s="314"/>
      <c r="AK571" s="314"/>
      <c r="AL571" s="314"/>
      <c r="AM571" s="325"/>
      <c r="AN571" s="325"/>
      <c r="AO571" s="326"/>
    </row>
    <row r="572" spans="1:41">
      <c r="A572" s="146">
        <f t="shared" si="11"/>
        <v>566</v>
      </c>
      <c r="B572" s="312" t="str">
        <f t="shared" si="26"/>
        <v>単価1-1</v>
      </c>
      <c r="C572" s="313" t="s">
        <v>85</v>
      </c>
      <c r="D572" s="314"/>
      <c r="E572" s="314"/>
      <c r="F572" s="314"/>
      <c r="G572" s="314"/>
      <c r="H572" s="314"/>
      <c r="I572" s="314"/>
      <c r="J572" s="315"/>
      <c r="K572" s="316" t="s">
        <v>89</v>
      </c>
      <c r="L572" s="314"/>
      <c r="M572" s="314"/>
      <c r="N572" s="314"/>
      <c r="O572" s="314"/>
      <c r="P572" s="314"/>
      <c r="Q572" s="314"/>
      <c r="R572" s="317" t="s">
        <v>86</v>
      </c>
      <c r="S572" s="318"/>
      <c r="T572" s="319"/>
      <c r="U572" s="320"/>
      <c r="V572" s="329" t="s">
        <v>244</v>
      </c>
      <c r="W572" s="321"/>
      <c r="X572" s="321"/>
      <c r="Y572" s="316"/>
      <c r="Z572" s="322"/>
      <c r="AA572" s="323"/>
      <c r="AB572" s="324"/>
      <c r="AC572" s="314"/>
      <c r="AD572" s="314"/>
      <c r="AE572" s="314"/>
      <c r="AF572" s="314"/>
      <c r="AG572" s="314"/>
      <c r="AH572" s="314"/>
      <c r="AI572" s="314"/>
      <c r="AJ572" s="314"/>
      <c r="AK572" s="314"/>
      <c r="AL572" s="314"/>
      <c r="AM572" s="325"/>
      <c r="AN572" s="325"/>
      <c r="AO572" s="326"/>
    </row>
    <row r="573" spans="1:41">
      <c r="A573" s="146">
        <f t="shared" si="11"/>
        <v>567</v>
      </c>
      <c r="B573" s="312" t="str">
        <f t="shared" si="26"/>
        <v>見積有効月数</v>
      </c>
      <c r="C573" s="313" t="s">
        <v>1998</v>
      </c>
      <c r="D573" s="314"/>
      <c r="E573" s="314"/>
      <c r="F573" s="314"/>
      <c r="G573" s="314"/>
      <c r="H573" s="314"/>
      <c r="I573" s="314"/>
      <c r="J573" s="315"/>
      <c r="K573" s="316" t="s">
        <v>1999</v>
      </c>
      <c r="L573" s="314"/>
      <c r="M573" s="314"/>
      <c r="N573" s="314"/>
      <c r="O573" s="314"/>
      <c r="P573" s="314"/>
      <c r="Q573" s="314"/>
      <c r="R573" s="317" t="s">
        <v>2522</v>
      </c>
      <c r="S573" s="318"/>
      <c r="T573" s="319"/>
      <c r="U573" s="320"/>
      <c r="V573" s="329">
        <v>1</v>
      </c>
      <c r="W573" s="321"/>
      <c r="X573" s="321"/>
      <c r="Y573" s="316"/>
      <c r="Z573" s="322"/>
      <c r="AA573" s="323"/>
      <c r="AB573" s="324"/>
      <c r="AC573" s="314"/>
      <c r="AD573" s="314"/>
      <c r="AE573" s="314"/>
      <c r="AF573" s="314"/>
      <c r="AG573" s="314"/>
      <c r="AH573" s="314"/>
      <c r="AI573" s="314"/>
      <c r="AJ573" s="314"/>
      <c r="AK573" s="314"/>
      <c r="AL573" s="314"/>
      <c r="AM573" s="325"/>
      <c r="AN573" s="325"/>
      <c r="AO573" s="326"/>
    </row>
    <row r="574" spans="1:41">
      <c r="A574" s="146">
        <f t="shared" si="11"/>
        <v>568</v>
      </c>
      <c r="B574" s="312" t="str">
        <f t="shared" si="26"/>
        <v>最新レコード区分</v>
      </c>
      <c r="C574" s="313" t="s">
        <v>401</v>
      </c>
      <c r="D574" s="314"/>
      <c r="E574" s="314"/>
      <c r="F574" s="314"/>
      <c r="G574" s="314"/>
      <c r="H574" s="314"/>
      <c r="I574" s="314"/>
      <c r="J574" s="315"/>
      <c r="K574" s="316" t="s">
        <v>402</v>
      </c>
      <c r="L574" s="314"/>
      <c r="M574" s="314"/>
      <c r="N574" s="314"/>
      <c r="O574" s="314"/>
      <c r="P574" s="314"/>
      <c r="Q574" s="314"/>
      <c r="R574" s="317" t="s">
        <v>794</v>
      </c>
      <c r="S574" s="318"/>
      <c r="T574" s="319"/>
      <c r="U574" s="320"/>
      <c r="V574" s="329">
        <v>1</v>
      </c>
      <c r="W574" s="321"/>
      <c r="X574" s="321"/>
      <c r="Y574" s="316"/>
      <c r="Z574" s="322"/>
      <c r="AA574" s="323"/>
      <c r="AB574" s="324"/>
      <c r="AC574" s="314"/>
      <c r="AD574" s="314"/>
      <c r="AE574" s="314"/>
      <c r="AF574" s="314"/>
      <c r="AG574" s="314"/>
      <c r="AH574" s="314"/>
      <c r="AI574" s="314"/>
      <c r="AJ574" s="314"/>
      <c r="AK574" s="314"/>
      <c r="AL574" s="314"/>
      <c r="AM574" s="325"/>
      <c r="AN574" s="325"/>
      <c r="AO574" s="326"/>
    </row>
    <row r="575" spans="1:41">
      <c r="A575" s="146">
        <f t="shared" si="11"/>
        <v>569</v>
      </c>
      <c r="B575" s="312" t="str">
        <f t="shared" ref="B575:B606" si="27">CONCATENATE(C575,D575,E575,F575,G575,H575,I575,J575)</f>
        <v>番号区分</v>
      </c>
      <c r="C575" s="313" t="s">
        <v>817</v>
      </c>
      <c r="D575" s="314"/>
      <c r="E575" s="314"/>
      <c r="F575" s="314"/>
      <c r="G575" s="314"/>
      <c r="H575" s="314"/>
      <c r="I575" s="314"/>
      <c r="J575" s="315"/>
      <c r="K575" s="316" t="s">
        <v>818</v>
      </c>
      <c r="L575" s="314"/>
      <c r="M575" s="314"/>
      <c r="N575" s="314"/>
      <c r="O575" s="314"/>
      <c r="P575" s="314"/>
      <c r="Q575" s="314"/>
      <c r="R575" s="317" t="s">
        <v>819</v>
      </c>
      <c r="S575" s="318"/>
      <c r="T575" s="319"/>
      <c r="U575" s="320"/>
      <c r="V575" s="329">
        <v>2</v>
      </c>
      <c r="W575" s="321"/>
      <c r="X575" s="321"/>
      <c r="Y575" s="316"/>
      <c r="Z575" s="322"/>
      <c r="AA575" s="323"/>
      <c r="AB575" s="324"/>
      <c r="AC575" s="314"/>
      <c r="AD575" s="314"/>
      <c r="AE575" s="314"/>
      <c r="AF575" s="314"/>
      <c r="AG575" s="314"/>
      <c r="AH575" s="314"/>
      <c r="AI575" s="314"/>
      <c r="AJ575" s="314"/>
      <c r="AK575" s="314"/>
      <c r="AL575" s="314"/>
      <c r="AM575" s="325"/>
      <c r="AN575" s="325"/>
      <c r="AO575" s="326"/>
    </row>
    <row r="576" spans="1:41">
      <c r="A576" s="146">
        <f t="shared" si="11"/>
        <v>570</v>
      </c>
      <c r="B576" s="312" t="str">
        <f t="shared" si="27"/>
        <v>最終番号</v>
      </c>
      <c r="C576" s="313" t="s">
        <v>820</v>
      </c>
      <c r="D576" s="314"/>
      <c r="E576" s="314"/>
      <c r="F576" s="314"/>
      <c r="G576" s="314"/>
      <c r="H576" s="314"/>
      <c r="I576" s="314"/>
      <c r="J576" s="315"/>
      <c r="K576" s="316" t="s">
        <v>821</v>
      </c>
      <c r="L576" s="314"/>
      <c r="M576" s="314"/>
      <c r="N576" s="314"/>
      <c r="O576" s="314"/>
      <c r="P576" s="314"/>
      <c r="Q576" s="314"/>
      <c r="R576" s="317" t="s">
        <v>794</v>
      </c>
      <c r="S576" s="318"/>
      <c r="T576" s="319"/>
      <c r="U576" s="320"/>
      <c r="V576" s="329">
        <v>10</v>
      </c>
      <c r="W576" s="321"/>
      <c r="X576" s="321"/>
      <c r="Y576" s="316"/>
      <c r="Z576" s="322"/>
      <c r="AA576" s="323"/>
      <c r="AB576" s="324"/>
      <c r="AC576" s="314"/>
      <c r="AD576" s="314"/>
      <c r="AE576" s="314"/>
      <c r="AF576" s="314"/>
      <c r="AG576" s="314"/>
      <c r="AH576" s="314"/>
      <c r="AI576" s="314"/>
      <c r="AJ576" s="314"/>
      <c r="AK576" s="314"/>
      <c r="AL576" s="314"/>
      <c r="AM576" s="325"/>
      <c r="AN576" s="325"/>
      <c r="AO576" s="326"/>
    </row>
    <row r="577" spans="1:41">
      <c r="A577" s="146">
        <f t="shared" ref="A577:A598" si="28">ROW()-6</f>
        <v>571</v>
      </c>
      <c r="B577" s="312" t="str">
        <f t="shared" si="27"/>
        <v/>
      </c>
      <c r="C577" s="313"/>
      <c r="D577" s="314"/>
      <c r="E577" s="314"/>
      <c r="F577" s="314"/>
      <c r="G577" s="314"/>
      <c r="H577" s="314"/>
      <c r="I577" s="314"/>
      <c r="J577" s="315"/>
      <c r="K577" s="316"/>
      <c r="L577" s="314"/>
      <c r="M577" s="314"/>
      <c r="N577" s="314"/>
      <c r="O577" s="314"/>
      <c r="P577" s="314"/>
      <c r="Q577" s="314"/>
      <c r="R577" s="317"/>
      <c r="S577" s="318"/>
      <c r="T577" s="319"/>
      <c r="U577" s="320"/>
      <c r="V577" s="329"/>
      <c r="W577" s="321"/>
      <c r="X577" s="321"/>
      <c r="Y577" s="316"/>
      <c r="Z577" s="322"/>
      <c r="AA577" s="323"/>
      <c r="AB577" s="324"/>
      <c r="AC577" s="314"/>
      <c r="AD577" s="314"/>
      <c r="AE577" s="314"/>
      <c r="AF577" s="314"/>
      <c r="AG577" s="314"/>
      <c r="AH577" s="314"/>
      <c r="AI577" s="314"/>
      <c r="AJ577" s="314"/>
      <c r="AK577" s="314"/>
      <c r="AL577" s="314"/>
      <c r="AM577" s="325"/>
      <c r="AN577" s="325"/>
      <c r="AO577" s="326"/>
    </row>
    <row r="578" spans="1:41">
      <c r="A578" s="146">
        <f t="shared" si="28"/>
        <v>572</v>
      </c>
      <c r="B578" s="312" t="str">
        <f t="shared" si="27"/>
        <v>黄色リットル</v>
      </c>
      <c r="C578" s="313" t="s">
        <v>882</v>
      </c>
      <c r="D578" s="324" t="s">
        <v>884</v>
      </c>
      <c r="E578" s="314"/>
      <c r="F578" s="314"/>
      <c r="G578" s="314"/>
      <c r="H578" s="314"/>
      <c r="I578" s="314"/>
      <c r="J578" s="315"/>
      <c r="K578" s="316" t="s">
        <v>2098</v>
      </c>
      <c r="L578" s="314"/>
      <c r="M578" s="314"/>
      <c r="N578" s="314"/>
      <c r="O578" s="314"/>
      <c r="P578" s="314"/>
      <c r="Q578" s="314"/>
      <c r="R578" s="317" t="s">
        <v>1423</v>
      </c>
      <c r="S578" s="318"/>
      <c r="T578" s="319"/>
      <c r="U578" s="320"/>
      <c r="V578" s="329" t="s">
        <v>2113</v>
      </c>
      <c r="W578" s="321"/>
      <c r="X578" s="321"/>
      <c r="Y578" s="316"/>
      <c r="Z578" s="322"/>
      <c r="AA578" s="323"/>
      <c r="AB578" s="324"/>
      <c r="AC578" s="314"/>
      <c r="AD578" s="314"/>
      <c r="AE578" s="314"/>
      <c r="AF578" s="314"/>
      <c r="AG578" s="314"/>
      <c r="AH578" s="314"/>
      <c r="AI578" s="314"/>
      <c r="AJ578" s="314"/>
      <c r="AK578" s="314"/>
      <c r="AL578" s="314"/>
      <c r="AM578" s="325"/>
      <c r="AN578" s="325"/>
      <c r="AO578" s="326"/>
    </row>
    <row r="579" spans="1:41">
      <c r="A579" s="146">
        <f t="shared" si="28"/>
        <v>573</v>
      </c>
      <c r="B579" s="312" t="str">
        <f t="shared" si="27"/>
        <v>黄色比重</v>
      </c>
      <c r="C579" s="313" t="s">
        <v>882</v>
      </c>
      <c r="D579" s="324" t="s">
        <v>886</v>
      </c>
      <c r="E579" s="314"/>
      <c r="F579" s="314"/>
      <c r="G579" s="314"/>
      <c r="H579" s="314"/>
      <c r="I579" s="314"/>
      <c r="J579" s="315"/>
      <c r="K579" s="316" t="s">
        <v>834</v>
      </c>
      <c r="L579" s="314"/>
      <c r="M579" s="314"/>
      <c r="N579" s="314"/>
      <c r="O579" s="314"/>
      <c r="P579" s="314"/>
      <c r="Q579" s="314"/>
      <c r="R579" s="317" t="s">
        <v>1423</v>
      </c>
      <c r="S579" s="318"/>
      <c r="T579" s="319"/>
      <c r="U579" s="320"/>
      <c r="V579" s="329" t="s">
        <v>2112</v>
      </c>
      <c r="W579" s="321"/>
      <c r="X579" s="321"/>
      <c r="Y579" s="316"/>
      <c r="Z579" s="322"/>
      <c r="AA579" s="323"/>
      <c r="AB579" s="324"/>
      <c r="AC579" s="314"/>
      <c r="AD579" s="314"/>
      <c r="AE579" s="314"/>
      <c r="AF579" s="314"/>
      <c r="AG579" s="314"/>
      <c r="AH579" s="314"/>
      <c r="AI579" s="314"/>
      <c r="AJ579" s="314"/>
      <c r="AK579" s="314"/>
      <c r="AL579" s="314"/>
      <c r="AM579" s="325"/>
      <c r="AN579" s="325"/>
      <c r="AO579" s="326"/>
    </row>
    <row r="580" spans="1:41">
      <c r="A580" s="146">
        <f t="shared" si="28"/>
        <v>574</v>
      </c>
      <c r="B580" s="312" t="str">
        <f t="shared" si="27"/>
        <v>黄色単価</v>
      </c>
      <c r="C580" s="313" t="s">
        <v>882</v>
      </c>
      <c r="D580" s="324" t="s">
        <v>888</v>
      </c>
      <c r="E580" s="314"/>
      <c r="F580" s="314"/>
      <c r="G580" s="314"/>
      <c r="H580" s="314"/>
      <c r="I580" s="314"/>
      <c r="J580" s="315"/>
      <c r="K580" s="316" t="s">
        <v>2105</v>
      </c>
      <c r="L580" s="314"/>
      <c r="M580" s="314"/>
      <c r="N580" s="314"/>
      <c r="O580" s="314"/>
      <c r="P580" s="314"/>
      <c r="Q580" s="314"/>
      <c r="R580" s="317" t="s">
        <v>1423</v>
      </c>
      <c r="S580" s="318"/>
      <c r="T580" s="319"/>
      <c r="U580" s="320"/>
      <c r="V580" s="329" t="s">
        <v>2114</v>
      </c>
      <c r="W580" s="321"/>
      <c r="X580" s="321"/>
      <c r="Y580" s="316"/>
      <c r="Z580" s="322"/>
      <c r="AA580" s="323"/>
      <c r="AB580" s="324"/>
      <c r="AC580" s="314"/>
      <c r="AD580" s="314"/>
      <c r="AE580" s="314"/>
      <c r="AF580" s="314"/>
      <c r="AG580" s="314"/>
      <c r="AH580" s="314"/>
      <c r="AI580" s="314"/>
      <c r="AJ580" s="314"/>
      <c r="AK580" s="314"/>
      <c r="AL580" s="314"/>
      <c r="AM580" s="325"/>
      <c r="AN580" s="325"/>
      <c r="AO580" s="326"/>
    </row>
    <row r="581" spans="1:41">
      <c r="A581" s="146">
        <f t="shared" si="28"/>
        <v>575</v>
      </c>
      <c r="B581" s="312" t="str">
        <f t="shared" si="27"/>
        <v>赤リットル</v>
      </c>
      <c r="C581" s="313" t="s">
        <v>889</v>
      </c>
      <c r="D581" s="324" t="s">
        <v>884</v>
      </c>
      <c r="E581" s="314"/>
      <c r="F581" s="314"/>
      <c r="G581" s="314"/>
      <c r="H581" s="314"/>
      <c r="I581" s="314"/>
      <c r="J581" s="315"/>
      <c r="K581" s="316" t="s">
        <v>2099</v>
      </c>
      <c r="L581" s="314"/>
      <c r="M581" s="314"/>
      <c r="N581" s="314"/>
      <c r="O581" s="314"/>
      <c r="P581" s="314"/>
      <c r="Q581" s="314"/>
      <c r="R581" s="317" t="s">
        <v>1423</v>
      </c>
      <c r="S581" s="318"/>
      <c r="T581" s="319"/>
      <c r="U581" s="320"/>
      <c r="V581" s="329" t="s">
        <v>2113</v>
      </c>
      <c r="W581" s="321"/>
      <c r="X581" s="321"/>
      <c r="Y581" s="316"/>
      <c r="Z581" s="322"/>
      <c r="AA581" s="323"/>
      <c r="AB581" s="324"/>
      <c r="AC581" s="314"/>
      <c r="AD581" s="314"/>
      <c r="AE581" s="314"/>
      <c r="AF581" s="314"/>
      <c r="AG581" s="314"/>
      <c r="AH581" s="314"/>
      <c r="AI581" s="314"/>
      <c r="AJ581" s="314"/>
      <c r="AK581" s="314"/>
      <c r="AL581" s="314"/>
      <c r="AM581" s="325"/>
      <c r="AN581" s="325"/>
      <c r="AO581" s="326"/>
    </row>
    <row r="582" spans="1:41">
      <c r="A582" s="146">
        <f t="shared" si="28"/>
        <v>576</v>
      </c>
      <c r="B582" s="312" t="str">
        <f t="shared" si="27"/>
        <v>赤比重</v>
      </c>
      <c r="C582" s="313" t="s">
        <v>889</v>
      </c>
      <c r="D582" s="324" t="s">
        <v>886</v>
      </c>
      <c r="E582" s="314"/>
      <c r="F582" s="314"/>
      <c r="G582" s="314"/>
      <c r="H582" s="314"/>
      <c r="I582" s="314"/>
      <c r="J582" s="315"/>
      <c r="K582" s="316" t="s">
        <v>835</v>
      </c>
      <c r="L582" s="314"/>
      <c r="M582" s="314"/>
      <c r="N582" s="314"/>
      <c r="O582" s="314"/>
      <c r="P582" s="314"/>
      <c r="Q582" s="314"/>
      <c r="R582" s="317" t="s">
        <v>1423</v>
      </c>
      <c r="S582" s="318"/>
      <c r="T582" s="319"/>
      <c r="U582" s="320"/>
      <c r="V582" s="329" t="s">
        <v>2112</v>
      </c>
      <c r="W582" s="321"/>
      <c r="X582" s="321"/>
      <c r="Y582" s="316"/>
      <c r="Z582" s="322"/>
      <c r="AA582" s="323"/>
      <c r="AB582" s="324"/>
      <c r="AC582" s="314"/>
      <c r="AD582" s="314"/>
      <c r="AE582" s="314"/>
      <c r="AF582" s="314"/>
      <c r="AG582" s="314"/>
      <c r="AH582" s="314"/>
      <c r="AI582" s="314"/>
      <c r="AJ582" s="314"/>
      <c r="AK582" s="314"/>
      <c r="AL582" s="314"/>
      <c r="AM582" s="325"/>
      <c r="AN582" s="325"/>
      <c r="AO582" s="326"/>
    </row>
    <row r="583" spans="1:41">
      <c r="A583" s="146">
        <f t="shared" si="28"/>
        <v>577</v>
      </c>
      <c r="B583" s="312" t="str">
        <f t="shared" si="27"/>
        <v>赤単価</v>
      </c>
      <c r="C583" s="313" t="s">
        <v>889</v>
      </c>
      <c r="D583" s="324" t="s">
        <v>888</v>
      </c>
      <c r="E583" s="314"/>
      <c r="F583" s="314"/>
      <c r="G583" s="314"/>
      <c r="H583" s="314"/>
      <c r="I583" s="314"/>
      <c r="J583" s="315"/>
      <c r="K583" s="316" t="s">
        <v>2106</v>
      </c>
      <c r="L583" s="314"/>
      <c r="M583" s="314"/>
      <c r="N583" s="314"/>
      <c r="O583" s="314"/>
      <c r="P583" s="314"/>
      <c r="Q583" s="314"/>
      <c r="R583" s="317" t="s">
        <v>1423</v>
      </c>
      <c r="S583" s="318"/>
      <c r="T583" s="319"/>
      <c r="U583" s="320"/>
      <c r="V583" s="329" t="s">
        <v>2114</v>
      </c>
      <c r="W583" s="321"/>
      <c r="X583" s="321"/>
      <c r="Y583" s="316"/>
      <c r="Z583" s="322"/>
      <c r="AA583" s="323"/>
      <c r="AB583" s="324"/>
      <c r="AC583" s="314"/>
      <c r="AD583" s="314"/>
      <c r="AE583" s="314"/>
      <c r="AF583" s="314"/>
      <c r="AG583" s="314"/>
      <c r="AH583" s="314"/>
      <c r="AI583" s="314"/>
      <c r="AJ583" s="314"/>
      <c r="AK583" s="314"/>
      <c r="AL583" s="314"/>
      <c r="AM583" s="325"/>
      <c r="AN583" s="325"/>
      <c r="AO583" s="326"/>
    </row>
    <row r="584" spans="1:41">
      <c r="A584" s="146">
        <f t="shared" si="28"/>
        <v>578</v>
      </c>
      <c r="B584" s="312" t="str">
        <f t="shared" si="27"/>
        <v>藍リットル</v>
      </c>
      <c r="C584" s="313" t="s">
        <v>891</v>
      </c>
      <c r="D584" s="324" t="s">
        <v>884</v>
      </c>
      <c r="E584" s="314"/>
      <c r="F584" s="314"/>
      <c r="G584" s="314"/>
      <c r="H584" s="314"/>
      <c r="I584" s="314"/>
      <c r="J584" s="315"/>
      <c r="K584" s="316" t="s">
        <v>2100</v>
      </c>
      <c r="L584" s="314"/>
      <c r="M584" s="314"/>
      <c r="N584" s="314"/>
      <c r="O584" s="314"/>
      <c r="P584" s="314"/>
      <c r="Q584" s="314"/>
      <c r="R584" s="317" t="s">
        <v>1423</v>
      </c>
      <c r="S584" s="318"/>
      <c r="T584" s="319"/>
      <c r="U584" s="320"/>
      <c r="V584" s="329" t="s">
        <v>2113</v>
      </c>
      <c r="W584" s="321"/>
      <c r="X584" s="321"/>
      <c r="Y584" s="316"/>
      <c r="Z584" s="322"/>
      <c r="AA584" s="323"/>
      <c r="AB584" s="324"/>
      <c r="AC584" s="314"/>
      <c r="AD584" s="314"/>
      <c r="AE584" s="314"/>
      <c r="AF584" s="314"/>
      <c r="AG584" s="314"/>
      <c r="AH584" s="314"/>
      <c r="AI584" s="314"/>
      <c r="AJ584" s="314"/>
      <c r="AK584" s="314"/>
      <c r="AL584" s="314"/>
      <c r="AM584" s="325"/>
      <c r="AN584" s="325"/>
      <c r="AO584" s="326"/>
    </row>
    <row r="585" spans="1:41">
      <c r="A585" s="146">
        <f t="shared" si="28"/>
        <v>579</v>
      </c>
      <c r="B585" s="312" t="str">
        <f t="shared" si="27"/>
        <v>藍比重</v>
      </c>
      <c r="C585" s="313" t="s">
        <v>891</v>
      </c>
      <c r="D585" s="324" t="s">
        <v>886</v>
      </c>
      <c r="E585" s="314"/>
      <c r="F585" s="314"/>
      <c r="G585" s="314"/>
      <c r="H585" s="314"/>
      <c r="I585" s="314"/>
      <c r="J585" s="315"/>
      <c r="K585" s="316" t="s">
        <v>836</v>
      </c>
      <c r="L585" s="314"/>
      <c r="M585" s="314"/>
      <c r="N585" s="314"/>
      <c r="O585" s="314"/>
      <c r="P585" s="314"/>
      <c r="Q585" s="314"/>
      <c r="R585" s="317" t="s">
        <v>1423</v>
      </c>
      <c r="S585" s="318"/>
      <c r="T585" s="319"/>
      <c r="U585" s="320"/>
      <c r="V585" s="329" t="s">
        <v>2112</v>
      </c>
      <c r="W585" s="321"/>
      <c r="X585" s="321"/>
      <c r="Y585" s="316"/>
      <c r="Z585" s="322"/>
      <c r="AA585" s="323"/>
      <c r="AB585" s="324"/>
      <c r="AC585" s="314"/>
      <c r="AD585" s="314"/>
      <c r="AE585" s="314"/>
      <c r="AF585" s="314"/>
      <c r="AG585" s="314"/>
      <c r="AH585" s="314"/>
      <c r="AI585" s="314"/>
      <c r="AJ585" s="314"/>
      <c r="AK585" s="314"/>
      <c r="AL585" s="314"/>
      <c r="AM585" s="325"/>
      <c r="AN585" s="325"/>
      <c r="AO585" s="326"/>
    </row>
    <row r="586" spans="1:41">
      <c r="A586" s="146">
        <f t="shared" si="28"/>
        <v>580</v>
      </c>
      <c r="B586" s="312" t="str">
        <f t="shared" si="27"/>
        <v>藍単価</v>
      </c>
      <c r="C586" s="313" t="s">
        <v>891</v>
      </c>
      <c r="D586" s="324" t="s">
        <v>888</v>
      </c>
      <c r="E586" s="314"/>
      <c r="F586" s="314"/>
      <c r="G586" s="314"/>
      <c r="H586" s="314"/>
      <c r="I586" s="314"/>
      <c r="J586" s="315"/>
      <c r="K586" s="316" t="s">
        <v>2107</v>
      </c>
      <c r="L586" s="314"/>
      <c r="M586" s="314"/>
      <c r="N586" s="314"/>
      <c r="O586" s="314"/>
      <c r="P586" s="314"/>
      <c r="Q586" s="314"/>
      <c r="R586" s="317" t="s">
        <v>1423</v>
      </c>
      <c r="S586" s="318"/>
      <c r="T586" s="319"/>
      <c r="U586" s="320"/>
      <c r="V586" s="329" t="s">
        <v>2114</v>
      </c>
      <c r="W586" s="321"/>
      <c r="X586" s="321"/>
      <c r="Y586" s="316"/>
      <c r="Z586" s="322"/>
      <c r="AA586" s="323"/>
      <c r="AB586" s="324"/>
      <c r="AC586" s="314"/>
      <c r="AD586" s="314"/>
      <c r="AE586" s="314"/>
      <c r="AF586" s="314"/>
      <c r="AG586" s="314"/>
      <c r="AH586" s="314"/>
      <c r="AI586" s="314"/>
      <c r="AJ586" s="314"/>
      <c r="AK586" s="314"/>
      <c r="AL586" s="314"/>
      <c r="AM586" s="325"/>
      <c r="AN586" s="325"/>
      <c r="AO586" s="326"/>
    </row>
    <row r="587" spans="1:41">
      <c r="A587" s="146">
        <f t="shared" si="28"/>
        <v>581</v>
      </c>
      <c r="B587" s="312" t="str">
        <f t="shared" si="27"/>
        <v>ﾚｼﾞｭｰｻリットル</v>
      </c>
      <c r="C587" s="313" t="s">
        <v>893</v>
      </c>
      <c r="D587" s="324" t="s">
        <v>884</v>
      </c>
      <c r="E587" s="314"/>
      <c r="F587" s="314"/>
      <c r="G587" s="314"/>
      <c r="H587" s="314"/>
      <c r="I587" s="314"/>
      <c r="J587" s="315"/>
      <c r="K587" s="316" t="s">
        <v>2101</v>
      </c>
      <c r="L587" s="314"/>
      <c r="M587" s="314"/>
      <c r="N587" s="314"/>
      <c r="O587" s="314"/>
      <c r="P587" s="314"/>
      <c r="Q587" s="314"/>
      <c r="R587" s="317" t="s">
        <v>1423</v>
      </c>
      <c r="S587" s="318"/>
      <c r="T587" s="319"/>
      <c r="U587" s="320"/>
      <c r="V587" s="329" t="s">
        <v>2113</v>
      </c>
      <c r="W587" s="321"/>
      <c r="X587" s="321"/>
      <c r="Y587" s="316"/>
      <c r="Z587" s="322"/>
      <c r="AA587" s="323"/>
      <c r="AB587" s="324"/>
      <c r="AC587" s="314"/>
      <c r="AD587" s="314"/>
      <c r="AE587" s="314"/>
      <c r="AF587" s="314"/>
      <c r="AG587" s="314"/>
      <c r="AH587" s="314"/>
      <c r="AI587" s="314"/>
      <c r="AJ587" s="314"/>
      <c r="AK587" s="314"/>
      <c r="AL587" s="314"/>
      <c r="AM587" s="325"/>
      <c r="AN587" s="325"/>
      <c r="AO587" s="326"/>
    </row>
    <row r="588" spans="1:41">
      <c r="A588" s="146">
        <f t="shared" si="28"/>
        <v>582</v>
      </c>
      <c r="B588" s="312" t="str">
        <f t="shared" si="27"/>
        <v>ﾚｼﾞｭｰｻ比重</v>
      </c>
      <c r="C588" s="313" t="s">
        <v>893</v>
      </c>
      <c r="D588" s="324" t="s">
        <v>886</v>
      </c>
      <c r="E588" s="314"/>
      <c r="F588" s="314"/>
      <c r="G588" s="314"/>
      <c r="H588" s="314"/>
      <c r="I588" s="314"/>
      <c r="J588" s="315"/>
      <c r="K588" s="316" t="s">
        <v>837</v>
      </c>
      <c r="L588" s="314"/>
      <c r="M588" s="314"/>
      <c r="N588" s="314"/>
      <c r="O588" s="314"/>
      <c r="P588" s="314"/>
      <c r="Q588" s="314"/>
      <c r="R588" s="317" t="s">
        <v>1423</v>
      </c>
      <c r="S588" s="318"/>
      <c r="T588" s="319"/>
      <c r="U588" s="320"/>
      <c r="V588" s="329" t="s">
        <v>2112</v>
      </c>
      <c r="W588" s="321"/>
      <c r="X588" s="321"/>
      <c r="Y588" s="316"/>
      <c r="Z588" s="322"/>
      <c r="AA588" s="323"/>
      <c r="AB588" s="324"/>
      <c r="AC588" s="314"/>
      <c r="AD588" s="314"/>
      <c r="AE588" s="314"/>
      <c r="AF588" s="314"/>
      <c r="AG588" s="314"/>
      <c r="AH588" s="314"/>
      <c r="AI588" s="314"/>
      <c r="AJ588" s="314"/>
      <c r="AK588" s="314"/>
      <c r="AL588" s="314"/>
      <c r="AM588" s="325"/>
      <c r="AN588" s="325"/>
      <c r="AO588" s="326"/>
    </row>
    <row r="589" spans="1:41">
      <c r="A589" s="146">
        <f t="shared" si="28"/>
        <v>583</v>
      </c>
      <c r="B589" s="312" t="str">
        <f t="shared" si="27"/>
        <v>ﾚｼﾞｭｰｻ単価</v>
      </c>
      <c r="C589" s="313" t="s">
        <v>893</v>
      </c>
      <c r="D589" s="324" t="s">
        <v>888</v>
      </c>
      <c r="E589" s="314"/>
      <c r="F589" s="314"/>
      <c r="G589" s="314"/>
      <c r="H589" s="314"/>
      <c r="I589" s="314"/>
      <c r="J589" s="315"/>
      <c r="K589" s="316" t="s">
        <v>2108</v>
      </c>
      <c r="L589" s="314"/>
      <c r="M589" s="314"/>
      <c r="N589" s="314"/>
      <c r="O589" s="314"/>
      <c r="P589" s="314"/>
      <c r="Q589" s="314"/>
      <c r="R589" s="317" t="s">
        <v>1423</v>
      </c>
      <c r="S589" s="318"/>
      <c r="T589" s="319"/>
      <c r="U589" s="320"/>
      <c r="V589" s="329" t="s">
        <v>2114</v>
      </c>
      <c r="W589" s="321"/>
      <c r="X589" s="321"/>
      <c r="Y589" s="316"/>
      <c r="Z589" s="322"/>
      <c r="AA589" s="323"/>
      <c r="AB589" s="324"/>
      <c r="AC589" s="314"/>
      <c r="AD589" s="314"/>
      <c r="AE589" s="314"/>
      <c r="AF589" s="314"/>
      <c r="AG589" s="314"/>
      <c r="AH589" s="314"/>
      <c r="AI589" s="314"/>
      <c r="AJ589" s="314"/>
      <c r="AK589" s="314"/>
      <c r="AL589" s="314"/>
      <c r="AM589" s="325"/>
      <c r="AN589" s="325"/>
      <c r="AO589" s="326"/>
    </row>
    <row r="590" spans="1:41">
      <c r="A590" s="146">
        <f t="shared" si="28"/>
        <v>584</v>
      </c>
      <c r="B590" s="312" t="str">
        <f t="shared" si="27"/>
        <v>特色１リットル</v>
      </c>
      <c r="C590" s="313" t="s">
        <v>895</v>
      </c>
      <c r="D590" s="324" t="s">
        <v>884</v>
      </c>
      <c r="E590" s="314"/>
      <c r="F590" s="314"/>
      <c r="G590" s="314"/>
      <c r="H590" s="314"/>
      <c r="I590" s="314"/>
      <c r="J590" s="315"/>
      <c r="K590" s="316" t="s">
        <v>2102</v>
      </c>
      <c r="L590" s="314"/>
      <c r="M590" s="314"/>
      <c r="N590" s="314"/>
      <c r="O590" s="314"/>
      <c r="P590" s="314"/>
      <c r="Q590" s="314"/>
      <c r="R590" s="317" t="s">
        <v>1423</v>
      </c>
      <c r="S590" s="318"/>
      <c r="T590" s="319"/>
      <c r="U590" s="320"/>
      <c r="V590" s="329" t="s">
        <v>2113</v>
      </c>
      <c r="W590" s="321"/>
      <c r="X590" s="321"/>
      <c r="Y590" s="316"/>
      <c r="Z590" s="322"/>
      <c r="AA590" s="323"/>
      <c r="AB590" s="324"/>
      <c r="AC590" s="314"/>
      <c r="AD590" s="314"/>
      <c r="AE590" s="314"/>
      <c r="AF590" s="314"/>
      <c r="AG590" s="314"/>
      <c r="AH590" s="314"/>
      <c r="AI590" s="314"/>
      <c r="AJ590" s="314"/>
      <c r="AK590" s="314"/>
      <c r="AL590" s="314"/>
      <c r="AM590" s="325"/>
      <c r="AN590" s="325"/>
      <c r="AO590" s="326"/>
    </row>
    <row r="591" spans="1:41">
      <c r="A591" s="146">
        <f t="shared" si="28"/>
        <v>585</v>
      </c>
      <c r="B591" s="312" t="str">
        <f t="shared" si="27"/>
        <v>特色１比重</v>
      </c>
      <c r="C591" s="313" t="s">
        <v>895</v>
      </c>
      <c r="D591" s="324" t="s">
        <v>886</v>
      </c>
      <c r="E591" s="314"/>
      <c r="F591" s="314"/>
      <c r="G591" s="314"/>
      <c r="H591" s="314"/>
      <c r="I591" s="314"/>
      <c r="J591" s="315"/>
      <c r="K591" s="316" t="s">
        <v>838</v>
      </c>
      <c r="L591" s="314"/>
      <c r="M591" s="314"/>
      <c r="N591" s="314"/>
      <c r="O591" s="314"/>
      <c r="P591" s="314"/>
      <c r="Q591" s="314"/>
      <c r="R591" s="317" t="s">
        <v>1423</v>
      </c>
      <c r="S591" s="318"/>
      <c r="T591" s="319"/>
      <c r="U591" s="320"/>
      <c r="V591" s="329" t="s">
        <v>2112</v>
      </c>
      <c r="W591" s="321"/>
      <c r="X591" s="321"/>
      <c r="Y591" s="316"/>
      <c r="Z591" s="322"/>
      <c r="AA591" s="323"/>
      <c r="AB591" s="324"/>
      <c r="AC591" s="314"/>
      <c r="AD591" s="314"/>
      <c r="AE591" s="314"/>
      <c r="AF591" s="314"/>
      <c r="AG591" s="314"/>
      <c r="AH591" s="314"/>
      <c r="AI591" s="314"/>
      <c r="AJ591" s="314"/>
      <c r="AK591" s="314"/>
      <c r="AL591" s="314"/>
      <c r="AM591" s="325"/>
      <c r="AN591" s="325"/>
      <c r="AO591" s="326"/>
    </row>
    <row r="592" spans="1:41">
      <c r="A592" s="146">
        <f t="shared" si="28"/>
        <v>586</v>
      </c>
      <c r="B592" s="312" t="str">
        <f t="shared" si="27"/>
        <v>特色１単価</v>
      </c>
      <c r="C592" s="313" t="s">
        <v>895</v>
      </c>
      <c r="D592" s="324" t="s">
        <v>888</v>
      </c>
      <c r="E592" s="314"/>
      <c r="F592" s="314"/>
      <c r="G592" s="314"/>
      <c r="H592" s="314"/>
      <c r="I592" s="314"/>
      <c r="J592" s="315"/>
      <c r="K592" s="316" t="s">
        <v>2109</v>
      </c>
      <c r="L592" s="314"/>
      <c r="M592" s="314"/>
      <c r="N592" s="314"/>
      <c r="O592" s="314"/>
      <c r="P592" s="314"/>
      <c r="Q592" s="314"/>
      <c r="R592" s="317" t="s">
        <v>1423</v>
      </c>
      <c r="S592" s="318"/>
      <c r="T592" s="319"/>
      <c r="U592" s="320"/>
      <c r="V592" s="329" t="s">
        <v>2114</v>
      </c>
      <c r="W592" s="321"/>
      <c r="X592" s="321"/>
      <c r="Y592" s="316"/>
      <c r="Z592" s="322"/>
      <c r="AA592" s="323"/>
      <c r="AB592" s="324"/>
      <c r="AC592" s="314"/>
      <c r="AD592" s="314"/>
      <c r="AE592" s="314"/>
      <c r="AF592" s="314"/>
      <c r="AG592" s="314"/>
      <c r="AH592" s="314"/>
      <c r="AI592" s="314"/>
      <c r="AJ592" s="314"/>
      <c r="AK592" s="314"/>
      <c r="AL592" s="314"/>
      <c r="AM592" s="325"/>
      <c r="AN592" s="325"/>
      <c r="AO592" s="326"/>
    </row>
    <row r="593" spans="1:41">
      <c r="A593" s="146">
        <f t="shared" si="28"/>
        <v>587</v>
      </c>
      <c r="B593" s="312" t="str">
        <f t="shared" si="27"/>
        <v>特色２リットル</v>
      </c>
      <c r="C593" s="313" t="s">
        <v>897</v>
      </c>
      <c r="D593" s="324" t="s">
        <v>884</v>
      </c>
      <c r="E593" s="314"/>
      <c r="F593" s="314"/>
      <c r="G593" s="314"/>
      <c r="H593" s="314"/>
      <c r="I593" s="314"/>
      <c r="J593" s="315"/>
      <c r="K593" s="316" t="s">
        <v>2103</v>
      </c>
      <c r="L593" s="314"/>
      <c r="M593" s="314"/>
      <c r="N593" s="314"/>
      <c r="O593" s="314"/>
      <c r="P593" s="314"/>
      <c r="Q593" s="314"/>
      <c r="R593" s="317" t="s">
        <v>1423</v>
      </c>
      <c r="S593" s="318"/>
      <c r="T593" s="319"/>
      <c r="U593" s="320"/>
      <c r="V593" s="329" t="s">
        <v>2113</v>
      </c>
      <c r="W593" s="321"/>
      <c r="X593" s="321"/>
      <c r="Y593" s="316"/>
      <c r="Z593" s="322"/>
      <c r="AA593" s="323"/>
      <c r="AB593" s="324"/>
      <c r="AC593" s="314"/>
      <c r="AD593" s="314"/>
      <c r="AE593" s="314"/>
      <c r="AF593" s="314"/>
      <c r="AG593" s="314"/>
      <c r="AH593" s="314"/>
      <c r="AI593" s="314"/>
      <c r="AJ593" s="314"/>
      <c r="AK593" s="314"/>
      <c r="AL593" s="314"/>
      <c r="AM593" s="325"/>
      <c r="AN593" s="325"/>
      <c r="AO593" s="326"/>
    </row>
    <row r="594" spans="1:41">
      <c r="A594" s="146">
        <f t="shared" si="28"/>
        <v>588</v>
      </c>
      <c r="B594" s="312" t="str">
        <f t="shared" si="27"/>
        <v>特色２比重</v>
      </c>
      <c r="C594" s="313" t="s">
        <v>897</v>
      </c>
      <c r="D594" s="324" t="s">
        <v>886</v>
      </c>
      <c r="E594" s="314"/>
      <c r="F594" s="314"/>
      <c r="G594" s="314"/>
      <c r="H594" s="314"/>
      <c r="I594" s="314"/>
      <c r="J594" s="315"/>
      <c r="K594" s="316" t="s">
        <v>839</v>
      </c>
      <c r="L594" s="314"/>
      <c r="M594" s="314"/>
      <c r="N594" s="314"/>
      <c r="O594" s="314"/>
      <c r="P594" s="314"/>
      <c r="Q594" s="314"/>
      <c r="R594" s="317" t="s">
        <v>1423</v>
      </c>
      <c r="S594" s="318"/>
      <c r="T594" s="319"/>
      <c r="U594" s="320"/>
      <c r="V594" s="329" t="s">
        <v>2112</v>
      </c>
      <c r="W594" s="321"/>
      <c r="X594" s="321"/>
      <c r="Y594" s="316"/>
      <c r="Z594" s="322"/>
      <c r="AA594" s="323"/>
      <c r="AB594" s="324"/>
      <c r="AC594" s="314"/>
      <c r="AD594" s="314"/>
      <c r="AE594" s="314"/>
      <c r="AF594" s="314"/>
      <c r="AG594" s="314"/>
      <c r="AH594" s="314"/>
      <c r="AI594" s="314"/>
      <c r="AJ594" s="314"/>
      <c r="AK594" s="314"/>
      <c r="AL594" s="314"/>
      <c r="AM594" s="325"/>
      <c r="AN594" s="325"/>
      <c r="AO594" s="326"/>
    </row>
    <row r="595" spans="1:41">
      <c r="A595" s="146">
        <f t="shared" si="28"/>
        <v>589</v>
      </c>
      <c r="B595" s="312" t="str">
        <f t="shared" si="27"/>
        <v>特色２単価</v>
      </c>
      <c r="C595" s="313" t="s">
        <v>897</v>
      </c>
      <c r="D595" s="324" t="s">
        <v>888</v>
      </c>
      <c r="E595" s="314"/>
      <c r="F595" s="314"/>
      <c r="G595" s="314"/>
      <c r="H595" s="314"/>
      <c r="I595" s="314"/>
      <c r="J595" s="315"/>
      <c r="K595" s="316" t="s">
        <v>2110</v>
      </c>
      <c r="L595" s="314"/>
      <c r="M595" s="314"/>
      <c r="N595" s="314"/>
      <c r="O595" s="314"/>
      <c r="P595" s="314"/>
      <c r="Q595" s="314"/>
      <c r="R595" s="317" t="s">
        <v>1423</v>
      </c>
      <c r="S595" s="318"/>
      <c r="T595" s="319"/>
      <c r="U595" s="320"/>
      <c r="V595" s="329" t="s">
        <v>2114</v>
      </c>
      <c r="W595" s="321"/>
      <c r="X595" s="321"/>
      <c r="Y595" s="316"/>
      <c r="Z595" s="322"/>
      <c r="AA595" s="323"/>
      <c r="AB595" s="324"/>
      <c r="AC595" s="314"/>
      <c r="AD595" s="314"/>
      <c r="AE595" s="314"/>
      <c r="AF595" s="314"/>
      <c r="AG595" s="314"/>
      <c r="AH595" s="314"/>
      <c r="AI595" s="314"/>
      <c r="AJ595" s="314"/>
      <c r="AK595" s="314"/>
      <c r="AL595" s="314"/>
      <c r="AM595" s="325"/>
      <c r="AN595" s="325"/>
      <c r="AO595" s="326"/>
    </row>
    <row r="596" spans="1:41">
      <c r="A596" s="146">
        <f t="shared" si="28"/>
        <v>590</v>
      </c>
      <c r="B596" s="312" t="str">
        <f t="shared" si="27"/>
        <v>特色３リットル</v>
      </c>
      <c r="C596" s="313" t="s">
        <v>899</v>
      </c>
      <c r="D596" s="324" t="s">
        <v>884</v>
      </c>
      <c r="E596" s="314"/>
      <c r="F596" s="314"/>
      <c r="G596" s="314"/>
      <c r="H596" s="314"/>
      <c r="I596" s="314"/>
      <c r="J596" s="315"/>
      <c r="K596" s="316" t="s">
        <v>2104</v>
      </c>
      <c r="L596" s="314"/>
      <c r="M596" s="314"/>
      <c r="N596" s="314"/>
      <c r="O596" s="314"/>
      <c r="P596" s="314"/>
      <c r="Q596" s="314"/>
      <c r="R596" s="317" t="s">
        <v>1423</v>
      </c>
      <c r="S596" s="318"/>
      <c r="T596" s="319"/>
      <c r="U596" s="320"/>
      <c r="V596" s="329" t="s">
        <v>2113</v>
      </c>
      <c r="W596" s="321"/>
      <c r="X596" s="321"/>
      <c r="Y596" s="316"/>
      <c r="Z596" s="322"/>
      <c r="AA596" s="323"/>
      <c r="AB596" s="324"/>
      <c r="AC596" s="314"/>
      <c r="AD596" s="314"/>
      <c r="AE596" s="314"/>
      <c r="AF596" s="314"/>
      <c r="AG596" s="314"/>
      <c r="AH596" s="314"/>
      <c r="AI596" s="314"/>
      <c r="AJ596" s="314"/>
      <c r="AK596" s="314"/>
      <c r="AL596" s="314"/>
      <c r="AM596" s="325"/>
      <c r="AN596" s="325"/>
      <c r="AO596" s="326"/>
    </row>
    <row r="597" spans="1:41">
      <c r="A597" s="146">
        <f t="shared" si="28"/>
        <v>591</v>
      </c>
      <c r="B597" s="312" t="str">
        <f t="shared" si="27"/>
        <v>特色３比重</v>
      </c>
      <c r="C597" s="313" t="s">
        <v>899</v>
      </c>
      <c r="D597" s="324" t="s">
        <v>886</v>
      </c>
      <c r="E597" s="314"/>
      <c r="F597" s="314"/>
      <c r="G597" s="314"/>
      <c r="H597" s="314"/>
      <c r="I597" s="314"/>
      <c r="J597" s="315"/>
      <c r="K597" s="316" t="s">
        <v>840</v>
      </c>
      <c r="L597" s="314"/>
      <c r="M597" s="314"/>
      <c r="N597" s="314"/>
      <c r="O597" s="314"/>
      <c r="P597" s="314"/>
      <c r="Q597" s="314"/>
      <c r="R597" s="317" t="s">
        <v>1423</v>
      </c>
      <c r="S597" s="318"/>
      <c r="T597" s="319"/>
      <c r="U597" s="320"/>
      <c r="V597" s="329" t="s">
        <v>2112</v>
      </c>
      <c r="W597" s="321"/>
      <c r="X597" s="321"/>
      <c r="Y597" s="316"/>
      <c r="Z597" s="322"/>
      <c r="AA597" s="323"/>
      <c r="AB597" s="324"/>
      <c r="AC597" s="314"/>
      <c r="AD597" s="314"/>
      <c r="AE597" s="314"/>
      <c r="AF597" s="314"/>
      <c r="AG597" s="314"/>
      <c r="AH597" s="314"/>
      <c r="AI597" s="314"/>
      <c r="AJ597" s="314"/>
      <c r="AK597" s="314"/>
      <c r="AL597" s="314"/>
      <c r="AM597" s="325"/>
      <c r="AN597" s="325"/>
      <c r="AO597" s="326"/>
    </row>
    <row r="598" spans="1:41">
      <c r="A598" s="146">
        <f t="shared" si="28"/>
        <v>592</v>
      </c>
      <c r="B598" s="312" t="str">
        <f t="shared" si="27"/>
        <v>特色３単価</v>
      </c>
      <c r="C598" s="313" t="s">
        <v>899</v>
      </c>
      <c r="D598" s="324" t="s">
        <v>888</v>
      </c>
      <c r="E598" s="314"/>
      <c r="F598" s="314"/>
      <c r="G598" s="314"/>
      <c r="H598" s="314"/>
      <c r="I598" s="314"/>
      <c r="J598" s="315"/>
      <c r="K598" s="316" t="s">
        <v>2111</v>
      </c>
      <c r="L598" s="314"/>
      <c r="M598" s="314"/>
      <c r="N598" s="314"/>
      <c r="O598" s="314"/>
      <c r="P598" s="314"/>
      <c r="Q598" s="314"/>
      <c r="R598" s="317" t="s">
        <v>1423</v>
      </c>
      <c r="S598" s="318"/>
      <c r="T598" s="319"/>
      <c r="U598" s="320"/>
      <c r="V598" s="329" t="s">
        <v>2114</v>
      </c>
      <c r="W598" s="321"/>
      <c r="X598" s="321"/>
      <c r="Y598" s="316"/>
      <c r="Z598" s="322"/>
      <c r="AA598" s="323"/>
      <c r="AB598" s="324"/>
      <c r="AC598" s="314"/>
      <c r="AD598" s="314"/>
      <c r="AE598" s="314"/>
      <c r="AF598" s="314"/>
      <c r="AG598" s="314"/>
      <c r="AH598" s="314"/>
      <c r="AI598" s="314"/>
      <c r="AJ598" s="314"/>
      <c r="AK598" s="314"/>
      <c r="AL598" s="314"/>
      <c r="AM598" s="325"/>
      <c r="AN598" s="325"/>
      <c r="AO598" s="326"/>
    </row>
    <row r="599" spans="1:41">
      <c r="A599" s="146">
        <f t="shared" si="11"/>
        <v>593</v>
      </c>
      <c r="B599" s="312" t="str">
        <f t="shared" si="27"/>
        <v/>
      </c>
      <c r="C599" s="313"/>
      <c r="D599" s="314"/>
      <c r="E599" s="314"/>
      <c r="F599" s="314"/>
      <c r="G599" s="314"/>
      <c r="H599" s="314"/>
      <c r="I599" s="314"/>
      <c r="J599" s="315"/>
      <c r="K599" s="316"/>
      <c r="L599" s="314"/>
      <c r="M599" s="314"/>
      <c r="N599" s="314"/>
      <c r="O599" s="314"/>
      <c r="P599" s="314"/>
      <c r="Q599" s="314"/>
      <c r="R599" s="317"/>
      <c r="S599" s="318"/>
      <c r="T599" s="319"/>
      <c r="U599" s="320"/>
      <c r="V599" s="329"/>
      <c r="W599" s="321"/>
      <c r="X599" s="321"/>
      <c r="Y599" s="316"/>
      <c r="Z599" s="322"/>
      <c r="AA599" s="323"/>
      <c r="AB599" s="324"/>
      <c r="AC599" s="314"/>
      <c r="AD599" s="314"/>
      <c r="AE599" s="314"/>
      <c r="AF599" s="314"/>
      <c r="AG599" s="314"/>
      <c r="AH599" s="314"/>
      <c r="AI599" s="314"/>
      <c r="AJ599" s="314"/>
      <c r="AK599" s="314"/>
      <c r="AL599" s="314"/>
      <c r="AM599" s="325"/>
      <c r="AN599" s="325"/>
      <c r="AO599" s="326"/>
    </row>
    <row r="600" spans="1:41">
      <c r="A600" s="146">
        <f>ROW()-6</f>
        <v>594</v>
      </c>
      <c r="B600" s="312" t="str">
        <f t="shared" si="27"/>
        <v>仕上形状CD</v>
      </c>
      <c r="C600" s="313" t="s">
        <v>2009</v>
      </c>
      <c r="D600" s="314"/>
      <c r="E600" s="314"/>
      <c r="F600" s="314"/>
      <c r="G600" s="314"/>
      <c r="H600" s="314"/>
      <c r="I600" s="314"/>
      <c r="J600" s="315"/>
      <c r="K600" s="316" t="s">
        <v>2010</v>
      </c>
      <c r="L600" s="314"/>
      <c r="M600" s="314"/>
      <c r="N600" s="314"/>
      <c r="O600" s="314"/>
      <c r="P600" s="314"/>
      <c r="Q600" s="314"/>
      <c r="R600" s="317" t="s">
        <v>2496</v>
      </c>
      <c r="S600" s="318"/>
      <c r="T600" s="319"/>
      <c r="U600" s="320"/>
      <c r="V600" s="329">
        <v>4</v>
      </c>
      <c r="W600" s="321"/>
      <c r="X600" s="321"/>
      <c r="Y600" s="316"/>
      <c r="Z600" s="322"/>
      <c r="AA600" s="323"/>
      <c r="AB600" s="324" t="s">
        <v>2011</v>
      </c>
      <c r="AC600" s="314"/>
      <c r="AD600" s="314"/>
      <c r="AE600" s="314"/>
      <c r="AF600" s="314"/>
      <c r="AG600" s="314"/>
      <c r="AH600" s="314"/>
      <c r="AI600" s="314"/>
      <c r="AJ600" s="314"/>
      <c r="AK600" s="314"/>
      <c r="AL600" s="314"/>
      <c r="AM600" s="325"/>
      <c r="AN600" s="325"/>
      <c r="AO600" s="326"/>
    </row>
    <row r="601" spans="1:41">
      <c r="A601" s="146">
        <f>ROW()-6</f>
        <v>595</v>
      </c>
      <c r="B601" s="312" t="str">
        <f t="shared" si="27"/>
        <v>社内・社外印刷区分</v>
      </c>
      <c r="C601" s="313" t="s">
        <v>2013</v>
      </c>
      <c r="D601" s="314"/>
      <c r="E601" s="314"/>
      <c r="F601" s="314"/>
      <c r="G601" s="314"/>
      <c r="H601" s="314"/>
      <c r="I601" s="314"/>
      <c r="J601" s="315"/>
      <c r="K601" s="316" t="s">
        <v>2016</v>
      </c>
      <c r="L601" s="314"/>
      <c r="M601" s="314"/>
      <c r="N601" s="314"/>
      <c r="O601" s="314"/>
      <c r="P601" s="314"/>
      <c r="Q601" s="314"/>
      <c r="R601" s="317" t="s">
        <v>509</v>
      </c>
      <c r="S601" s="318"/>
      <c r="T601" s="319"/>
      <c r="U601" s="320"/>
      <c r="V601" s="329">
        <v>1</v>
      </c>
      <c r="W601" s="321"/>
      <c r="X601" s="321"/>
      <c r="Y601" s="316"/>
      <c r="Z601" s="322"/>
      <c r="AA601" s="323"/>
      <c r="AB601" s="324" t="s">
        <v>2017</v>
      </c>
      <c r="AC601" s="314"/>
      <c r="AD601" s="314"/>
      <c r="AE601" s="314"/>
      <c r="AF601" s="314"/>
      <c r="AG601" s="314"/>
      <c r="AH601" s="314"/>
      <c r="AI601" s="314"/>
      <c r="AJ601" s="314"/>
      <c r="AK601" s="314"/>
      <c r="AL601" s="314"/>
      <c r="AM601" s="325"/>
      <c r="AN601" s="325"/>
      <c r="AO601" s="326"/>
    </row>
    <row r="602" spans="1:41">
      <c r="A602" s="146">
        <f>ROW()-6</f>
        <v>596</v>
      </c>
      <c r="B602" s="312" t="str">
        <f>CONCATENATE(C602,D602,E602,F602,G602,H602,I602,J602)</f>
        <v>消費税額</v>
      </c>
      <c r="C602" s="313" t="s">
        <v>2018</v>
      </c>
      <c r="D602" s="314"/>
      <c r="E602" s="314"/>
      <c r="F602" s="314"/>
      <c r="G602" s="314"/>
      <c r="H602" s="314"/>
      <c r="I602" s="314"/>
      <c r="J602" s="315"/>
      <c r="K602" s="316" t="s">
        <v>2019</v>
      </c>
      <c r="L602" s="314"/>
      <c r="M602" s="314"/>
      <c r="N602" s="314"/>
      <c r="O602" s="314"/>
      <c r="P602" s="314"/>
      <c r="Q602" s="314"/>
      <c r="R602" s="317" t="s">
        <v>511</v>
      </c>
      <c r="S602" s="318"/>
      <c r="T602" s="319"/>
      <c r="U602" s="320"/>
      <c r="V602" s="329">
        <v>9</v>
      </c>
      <c r="W602" s="321"/>
      <c r="X602" s="321"/>
      <c r="Y602" s="316"/>
      <c r="Z602" s="322"/>
      <c r="AA602" s="323"/>
      <c r="AB602" s="324"/>
      <c r="AC602" s="314"/>
      <c r="AD602" s="314"/>
      <c r="AE602" s="314"/>
      <c r="AF602" s="314"/>
      <c r="AG602" s="314"/>
      <c r="AH602" s="314"/>
      <c r="AI602" s="314"/>
      <c r="AJ602" s="314"/>
      <c r="AK602" s="314"/>
      <c r="AL602" s="314"/>
      <c r="AM602" s="325"/>
      <c r="AN602" s="325"/>
      <c r="AO602" s="326"/>
    </row>
    <row r="603" spans="1:41">
      <c r="A603" s="146">
        <f t="shared" si="11"/>
        <v>597</v>
      </c>
      <c r="B603" s="312" t="str">
        <f t="shared" si="27"/>
        <v>２段出し区分</v>
      </c>
      <c r="C603" s="313" t="s">
        <v>2020</v>
      </c>
      <c r="D603" s="314"/>
      <c r="E603" s="314"/>
      <c r="F603" s="314"/>
      <c r="G603" s="314"/>
      <c r="H603" s="314"/>
      <c r="I603" s="314"/>
      <c r="J603" s="315"/>
      <c r="K603" s="316" t="s">
        <v>2023</v>
      </c>
      <c r="L603" s="314"/>
      <c r="M603" s="314"/>
      <c r="N603" s="314"/>
      <c r="O603" s="314"/>
      <c r="P603" s="314"/>
      <c r="Q603" s="314"/>
      <c r="R603" s="317" t="s">
        <v>794</v>
      </c>
      <c r="S603" s="318"/>
      <c r="T603" s="319"/>
      <c r="U603" s="320"/>
      <c r="V603" s="329">
        <v>1</v>
      </c>
      <c r="W603" s="321"/>
      <c r="X603" s="321"/>
      <c r="Y603" s="316"/>
      <c r="Z603" s="322"/>
      <c r="AA603" s="323"/>
      <c r="AB603" s="324"/>
      <c r="AC603" s="314"/>
      <c r="AD603" s="314"/>
      <c r="AE603" s="314"/>
      <c r="AF603" s="314"/>
      <c r="AG603" s="314"/>
      <c r="AH603" s="314"/>
      <c r="AI603" s="314"/>
      <c r="AJ603" s="314"/>
      <c r="AK603" s="314"/>
      <c r="AL603" s="314"/>
      <c r="AM603" s="325"/>
      <c r="AN603" s="325"/>
      <c r="AO603" s="326"/>
    </row>
    <row r="604" spans="1:41">
      <c r="A604" s="146">
        <f t="shared" si="11"/>
        <v>598</v>
      </c>
      <c r="B604" s="312" t="str">
        <f t="shared" si="27"/>
        <v>工場CD</v>
      </c>
      <c r="C604" s="313" t="s">
        <v>759</v>
      </c>
      <c r="D604" s="314"/>
      <c r="E604" s="314"/>
      <c r="F604" s="314"/>
      <c r="G604" s="314"/>
      <c r="H604" s="314"/>
      <c r="I604" s="314"/>
      <c r="J604" s="315"/>
      <c r="K604" s="316" t="s">
        <v>760</v>
      </c>
      <c r="L604" s="314"/>
      <c r="M604" s="314"/>
      <c r="N604" s="314"/>
      <c r="O604" s="314"/>
      <c r="P604" s="314"/>
      <c r="Q604" s="314"/>
      <c r="R604" s="317" t="s">
        <v>509</v>
      </c>
      <c r="S604" s="318"/>
      <c r="T604" s="319"/>
      <c r="U604" s="320"/>
      <c r="V604" s="329">
        <v>2</v>
      </c>
      <c r="W604" s="321"/>
      <c r="X604" s="321"/>
      <c r="Y604" s="316"/>
      <c r="Z604" s="322"/>
      <c r="AA604" s="323"/>
      <c r="AB604" s="324"/>
      <c r="AC604" s="314"/>
      <c r="AD604" s="314"/>
      <c r="AE604" s="314"/>
      <c r="AF604" s="314"/>
      <c r="AG604" s="314"/>
      <c r="AH604" s="314"/>
      <c r="AI604" s="314"/>
      <c r="AJ604" s="314"/>
      <c r="AK604" s="314"/>
      <c r="AL604" s="314"/>
      <c r="AM604" s="325"/>
      <c r="AN604" s="325"/>
      <c r="AO604" s="326"/>
    </row>
    <row r="605" spans="1:41">
      <c r="A605" s="146">
        <f t="shared" si="11"/>
        <v>599</v>
      </c>
      <c r="B605" s="312" t="str">
        <f t="shared" si="27"/>
        <v>上り部数（分</v>
      </c>
      <c r="C605" s="313" t="s">
        <v>762</v>
      </c>
      <c r="D605" s="314"/>
      <c r="E605" s="314"/>
      <c r="F605" s="314"/>
      <c r="G605" s="314"/>
      <c r="H605" s="314"/>
      <c r="I605" s="314"/>
      <c r="J605" s="315"/>
      <c r="K605" s="316" t="s">
        <v>1640</v>
      </c>
      <c r="L605" s="314"/>
      <c r="M605" s="314"/>
      <c r="N605" s="314"/>
      <c r="O605" s="314"/>
      <c r="P605" s="314"/>
      <c r="Q605" s="314"/>
      <c r="R605" s="317" t="s">
        <v>1423</v>
      </c>
      <c r="S605" s="318"/>
      <c r="T605" s="319"/>
      <c r="U605" s="320"/>
      <c r="V605" s="329">
        <v>5</v>
      </c>
      <c r="W605" s="321"/>
      <c r="X605" s="321"/>
      <c r="Y605" s="316"/>
      <c r="Z605" s="322"/>
      <c r="AA605" s="323"/>
      <c r="AB605" s="324"/>
      <c r="AC605" s="314"/>
      <c r="AD605" s="314"/>
      <c r="AE605" s="314"/>
      <c r="AF605" s="314"/>
      <c r="AG605" s="314"/>
      <c r="AH605" s="314"/>
      <c r="AI605" s="314"/>
      <c r="AJ605" s="314"/>
      <c r="AK605" s="314"/>
      <c r="AL605" s="314"/>
      <c r="AM605" s="325"/>
      <c r="AN605" s="325"/>
      <c r="AO605" s="326"/>
    </row>
    <row r="606" spans="1:41">
      <c r="A606" s="146">
        <f t="shared" si="11"/>
        <v>600</v>
      </c>
      <c r="B606" s="312" t="str">
        <f t="shared" si="27"/>
        <v>２段出し部数（分</v>
      </c>
      <c r="C606" s="313" t="s">
        <v>764</v>
      </c>
      <c r="D606" s="314"/>
      <c r="E606" s="314"/>
      <c r="F606" s="314"/>
      <c r="G606" s="314"/>
      <c r="H606" s="314"/>
      <c r="I606" s="314"/>
      <c r="J606" s="315"/>
      <c r="K606" s="316" t="s">
        <v>766</v>
      </c>
      <c r="L606" s="314"/>
      <c r="M606" s="314"/>
      <c r="N606" s="314"/>
      <c r="O606" s="314"/>
      <c r="P606" s="314"/>
      <c r="Q606" s="314"/>
      <c r="R606" s="317" t="s">
        <v>1423</v>
      </c>
      <c r="S606" s="318"/>
      <c r="T606" s="319"/>
      <c r="U606" s="320"/>
      <c r="V606" s="329">
        <v>5</v>
      </c>
      <c r="W606" s="321"/>
      <c r="X606" s="321"/>
      <c r="Y606" s="316"/>
      <c r="Z606" s="322"/>
      <c r="AA606" s="323"/>
      <c r="AB606" s="324"/>
      <c r="AC606" s="314"/>
      <c r="AD606" s="314"/>
      <c r="AE606" s="314"/>
      <c r="AF606" s="314"/>
      <c r="AG606" s="314"/>
      <c r="AH606" s="314"/>
      <c r="AI606" s="314"/>
      <c r="AJ606" s="314"/>
      <c r="AK606" s="314"/>
      <c r="AL606" s="314"/>
      <c r="AM606" s="325"/>
      <c r="AN606" s="325"/>
      <c r="AO606" s="326"/>
    </row>
    <row r="607" spans="1:41">
      <c r="A607" s="146">
        <f t="shared" ref="A607:A612" si="29">ROW()-6</f>
        <v>601</v>
      </c>
      <c r="B607" s="312" t="str">
        <f t="shared" ref="B607:B614" si="30">CONCATENATE(C607,D607,E607,F607,G607,H607,I607,J607)</f>
        <v>半裁通係数</v>
      </c>
      <c r="C607" s="313" t="s">
        <v>765</v>
      </c>
      <c r="D607" s="314"/>
      <c r="E607" s="314"/>
      <c r="F607" s="314"/>
      <c r="G607" s="314"/>
      <c r="H607" s="314"/>
      <c r="I607" s="314"/>
      <c r="J607" s="315"/>
      <c r="K607" s="316" t="s">
        <v>767</v>
      </c>
      <c r="L607" s="314"/>
      <c r="M607" s="314"/>
      <c r="N607" s="314"/>
      <c r="O607" s="314"/>
      <c r="P607" s="314"/>
      <c r="Q607" s="314"/>
      <c r="R607" s="317" t="s">
        <v>511</v>
      </c>
      <c r="S607" s="318"/>
      <c r="T607" s="319"/>
      <c r="U607" s="320"/>
      <c r="V607" s="329" t="s">
        <v>768</v>
      </c>
      <c r="W607" s="321"/>
      <c r="X607" s="321"/>
      <c r="Y607" s="316"/>
      <c r="Z607" s="322"/>
      <c r="AA607" s="323"/>
      <c r="AB607" s="324"/>
      <c r="AC607" s="314"/>
      <c r="AD607" s="314"/>
      <c r="AE607" s="314"/>
      <c r="AF607" s="314"/>
      <c r="AG607" s="314"/>
      <c r="AH607" s="314"/>
      <c r="AI607" s="314"/>
      <c r="AJ607" s="314"/>
      <c r="AK607" s="314"/>
      <c r="AL607" s="314"/>
      <c r="AM607" s="325"/>
      <c r="AN607" s="325"/>
      <c r="AO607" s="326"/>
    </row>
    <row r="608" spans="1:41">
      <c r="A608" s="146">
        <f t="shared" si="29"/>
        <v>602</v>
      </c>
      <c r="B608" s="312" t="str">
        <f t="shared" si="30"/>
        <v>合計消費税額</v>
      </c>
      <c r="C608" s="313" t="s">
        <v>651</v>
      </c>
      <c r="D608" s="314"/>
      <c r="E608" s="314"/>
      <c r="F608" s="314"/>
      <c r="G608" s="314"/>
      <c r="H608" s="314"/>
      <c r="I608" s="314"/>
      <c r="J608" s="315"/>
      <c r="K608" s="316" t="s">
        <v>569</v>
      </c>
      <c r="L608" s="314"/>
      <c r="M608" s="314"/>
      <c r="N608" s="314"/>
      <c r="O608" s="314"/>
      <c r="P608" s="314"/>
      <c r="Q608" s="314"/>
      <c r="R608" s="317" t="s">
        <v>2522</v>
      </c>
      <c r="S608" s="318"/>
      <c r="T608" s="319"/>
      <c r="U608" s="320"/>
      <c r="V608" s="329">
        <v>9</v>
      </c>
      <c r="W608" s="321"/>
      <c r="X608" s="321"/>
      <c r="Y608" s="316"/>
      <c r="Z608" s="322"/>
      <c r="AA608" s="323"/>
      <c r="AB608" s="324"/>
      <c r="AC608" s="314"/>
      <c r="AD608" s="314"/>
      <c r="AE608" s="314"/>
      <c r="AF608" s="314"/>
      <c r="AG608" s="314"/>
      <c r="AH608" s="314"/>
      <c r="AI608" s="314"/>
      <c r="AJ608" s="314"/>
      <c r="AK608" s="314"/>
      <c r="AL608" s="314"/>
      <c r="AM608" s="325"/>
      <c r="AN608" s="325"/>
      <c r="AO608" s="326"/>
    </row>
    <row r="609" spans="1:45">
      <c r="A609" s="146">
        <f t="shared" si="29"/>
        <v>603</v>
      </c>
      <c r="B609" s="312" t="str">
        <f t="shared" si="30"/>
        <v>予定概要</v>
      </c>
      <c r="C609" s="313" t="s">
        <v>2678</v>
      </c>
      <c r="D609" s="324" t="s">
        <v>2679</v>
      </c>
      <c r="E609" s="314"/>
      <c r="F609" s="314"/>
      <c r="G609" s="314"/>
      <c r="H609" s="314"/>
      <c r="I609" s="314"/>
      <c r="J609" s="315"/>
      <c r="K609" s="316" t="s">
        <v>2683</v>
      </c>
      <c r="L609" s="314"/>
      <c r="M609" s="314"/>
      <c r="N609" s="314"/>
      <c r="O609" s="314"/>
      <c r="P609" s="314"/>
      <c r="Q609" s="314"/>
      <c r="R609" s="317" t="s">
        <v>2</v>
      </c>
      <c r="S609" s="318"/>
      <c r="T609" s="319"/>
      <c r="U609" s="320"/>
      <c r="V609" s="329">
        <v>10</v>
      </c>
      <c r="W609" s="321"/>
      <c r="X609" s="321"/>
      <c r="Y609" s="316"/>
      <c r="Z609" s="322"/>
      <c r="AA609" s="323"/>
      <c r="AB609" s="324"/>
      <c r="AC609" s="314"/>
      <c r="AD609" s="314"/>
      <c r="AE609" s="314"/>
      <c r="AF609" s="314"/>
      <c r="AG609" s="314"/>
      <c r="AH609" s="314"/>
      <c r="AI609" s="314"/>
      <c r="AJ609" s="314"/>
      <c r="AK609" s="314"/>
      <c r="AL609" s="314"/>
      <c r="AM609" s="325"/>
      <c r="AN609" s="325"/>
      <c r="AO609" s="326"/>
    </row>
    <row r="610" spans="1:45">
      <c r="A610" s="146">
        <f t="shared" si="29"/>
        <v>604</v>
      </c>
      <c r="B610" s="312" t="str">
        <f t="shared" si="30"/>
        <v>予定開始時間</v>
      </c>
      <c r="C610" s="313" t="s">
        <v>2678</v>
      </c>
      <c r="D610" s="324" t="s">
        <v>2680</v>
      </c>
      <c r="E610" s="314"/>
      <c r="F610" s="324" t="s">
        <v>2681</v>
      </c>
      <c r="G610" s="314"/>
      <c r="H610" s="314"/>
      <c r="I610" s="314"/>
      <c r="J610" s="315"/>
      <c r="K610" s="316" t="s">
        <v>2684</v>
      </c>
      <c r="L610" s="314"/>
      <c r="M610" s="314"/>
      <c r="N610" s="314"/>
      <c r="O610" s="314"/>
      <c r="P610" s="314"/>
      <c r="Q610" s="314"/>
      <c r="R610" s="317" t="s">
        <v>59</v>
      </c>
      <c r="S610" s="318"/>
      <c r="T610" s="319"/>
      <c r="U610" s="320"/>
      <c r="V610" s="329"/>
      <c r="W610" s="321"/>
      <c r="X610" s="321"/>
      <c r="Y610" s="316"/>
      <c r="Z610" s="322"/>
      <c r="AA610" s="323"/>
      <c r="AB610" s="324"/>
      <c r="AC610" s="314"/>
      <c r="AD610" s="314"/>
      <c r="AE610" s="314"/>
      <c r="AF610" s="314"/>
      <c r="AG610" s="314"/>
      <c r="AH610" s="314"/>
      <c r="AI610" s="314"/>
      <c r="AJ610" s="314"/>
      <c r="AK610" s="314"/>
      <c r="AL610" s="314"/>
      <c r="AM610" s="325"/>
      <c r="AN610" s="325"/>
      <c r="AO610" s="326"/>
    </row>
    <row r="611" spans="1:45">
      <c r="A611" s="146">
        <f t="shared" si="29"/>
        <v>605</v>
      </c>
      <c r="B611" s="312" t="str">
        <f t="shared" si="30"/>
        <v>予定終了時間</v>
      </c>
      <c r="C611" s="313" t="s">
        <v>2678</v>
      </c>
      <c r="D611" s="324" t="s">
        <v>2682</v>
      </c>
      <c r="E611" s="314"/>
      <c r="F611" s="324" t="s">
        <v>2681</v>
      </c>
      <c r="G611" s="314"/>
      <c r="H611" s="314"/>
      <c r="I611" s="314"/>
      <c r="J611" s="315"/>
      <c r="K611" s="316" t="s">
        <v>2685</v>
      </c>
      <c r="L611" s="314"/>
      <c r="M611" s="314"/>
      <c r="N611" s="314"/>
      <c r="O611" s="314"/>
      <c r="P611" s="314"/>
      <c r="Q611" s="314"/>
      <c r="R611" s="317" t="s">
        <v>59</v>
      </c>
      <c r="S611" s="318"/>
      <c r="T611" s="319"/>
      <c r="U611" s="320"/>
      <c r="V611" s="329"/>
      <c r="W611" s="321"/>
      <c r="X611" s="321"/>
      <c r="Y611" s="316"/>
      <c r="Z611" s="322"/>
      <c r="AA611" s="323"/>
      <c r="AB611" s="324"/>
      <c r="AC611" s="314"/>
      <c r="AD611" s="314"/>
      <c r="AE611" s="314"/>
      <c r="AF611" s="314"/>
      <c r="AG611" s="314"/>
      <c r="AH611" s="314"/>
      <c r="AI611" s="314"/>
      <c r="AJ611" s="314"/>
      <c r="AK611" s="314"/>
      <c r="AL611" s="314"/>
      <c r="AM611" s="325"/>
      <c r="AN611" s="325"/>
      <c r="AO611" s="326"/>
    </row>
    <row r="612" spans="1:45">
      <c r="A612" s="146">
        <f t="shared" si="29"/>
        <v>606</v>
      </c>
      <c r="B612" s="312" t="str">
        <f t="shared" si="30"/>
        <v>予定内容</v>
      </c>
      <c r="C612" s="313" t="s">
        <v>2678</v>
      </c>
      <c r="D612" s="324" t="s">
        <v>2686</v>
      </c>
      <c r="E612" s="314"/>
      <c r="F612" s="314"/>
      <c r="G612" s="314"/>
      <c r="H612" s="314"/>
      <c r="I612" s="314"/>
      <c r="J612" s="315"/>
      <c r="K612" s="316" t="s">
        <v>2687</v>
      </c>
      <c r="L612" s="314"/>
      <c r="M612" s="314"/>
      <c r="N612" s="314"/>
      <c r="O612" s="314"/>
      <c r="P612" s="314"/>
      <c r="Q612" s="314"/>
      <c r="R612" s="317" t="s">
        <v>2</v>
      </c>
      <c r="S612" s="318"/>
      <c r="T612" s="319"/>
      <c r="U612" s="320"/>
      <c r="V612" s="329">
        <v>10</v>
      </c>
      <c r="W612" s="321"/>
      <c r="X612" s="321"/>
      <c r="Y612" s="316"/>
      <c r="Z612" s="322"/>
      <c r="AA612" s="323"/>
      <c r="AB612" s="324"/>
      <c r="AC612" s="314"/>
      <c r="AD612" s="314"/>
      <c r="AE612" s="314"/>
      <c r="AF612" s="314"/>
      <c r="AG612" s="314"/>
      <c r="AH612" s="314"/>
      <c r="AI612" s="314"/>
      <c r="AJ612" s="314"/>
      <c r="AK612" s="314"/>
      <c r="AL612" s="314"/>
      <c r="AM612" s="325"/>
      <c r="AN612" s="325"/>
      <c r="AO612" s="326"/>
    </row>
    <row r="613" spans="1:45">
      <c r="A613" s="328">
        <f t="shared" si="11"/>
        <v>607</v>
      </c>
      <c r="B613" s="422" t="str">
        <f t="shared" si="30"/>
        <v>スケジュール区分</v>
      </c>
      <c r="C613" s="423" t="s">
        <v>2702</v>
      </c>
      <c r="D613" s="424"/>
      <c r="E613" s="425"/>
      <c r="F613" s="425" t="s">
        <v>2703</v>
      </c>
      <c r="G613" s="425"/>
      <c r="H613" s="425"/>
      <c r="I613" s="425"/>
      <c r="J613" s="426"/>
      <c r="K613" s="427" t="s">
        <v>2704</v>
      </c>
      <c r="L613" s="425"/>
      <c r="M613" s="425"/>
      <c r="N613" s="425"/>
      <c r="O613" s="425"/>
      <c r="P613" s="425"/>
      <c r="Q613" s="425"/>
      <c r="R613" s="428" t="s">
        <v>2</v>
      </c>
      <c r="S613" s="429"/>
      <c r="T613" s="430"/>
      <c r="U613" s="431"/>
      <c r="V613" s="432">
        <v>1</v>
      </c>
      <c r="W613" s="433"/>
      <c r="X613" s="433"/>
      <c r="Y613" s="427"/>
      <c r="Z613" s="434"/>
      <c r="AA613" s="435"/>
      <c r="AB613" s="424" t="s">
        <v>2706</v>
      </c>
      <c r="AC613" s="425"/>
      <c r="AD613" s="425"/>
      <c r="AE613" s="425"/>
      <c r="AF613" s="425"/>
      <c r="AG613" s="314"/>
      <c r="AH613" s="314"/>
      <c r="AI613" s="313"/>
      <c r="AJ613" s="324"/>
      <c r="AK613" s="314"/>
      <c r="AL613" s="314"/>
      <c r="AM613" s="314"/>
      <c r="AN613" s="314"/>
      <c r="AO613" s="315"/>
    </row>
    <row r="614" spans="1:45">
      <c r="A614" s="328">
        <v>608</v>
      </c>
      <c r="B614" s="422" t="str">
        <f t="shared" si="30"/>
        <v>スケジュール連番</v>
      </c>
      <c r="C614" s="423" t="s">
        <v>2702</v>
      </c>
      <c r="D614" s="424"/>
      <c r="E614" s="425"/>
      <c r="F614" s="424" t="s">
        <v>1641</v>
      </c>
      <c r="G614" s="425"/>
      <c r="H614" s="425"/>
      <c r="I614" s="425"/>
      <c r="J614" s="426"/>
      <c r="K614" s="427" t="s">
        <v>2707</v>
      </c>
      <c r="L614" s="425"/>
      <c r="M614" s="425"/>
      <c r="N614" s="425"/>
      <c r="O614" s="425"/>
      <c r="P614" s="425"/>
      <c r="Q614" s="425"/>
      <c r="R614" s="428" t="s">
        <v>2</v>
      </c>
      <c r="S614" s="429"/>
      <c r="T614" s="430"/>
      <c r="U614" s="431"/>
      <c r="V614" s="432" t="s">
        <v>228</v>
      </c>
      <c r="W614" s="433"/>
      <c r="X614" s="433"/>
      <c r="Y614" s="427"/>
      <c r="Z614" s="434"/>
      <c r="AA614" s="435"/>
      <c r="AB614" s="424"/>
      <c r="AC614" s="425"/>
      <c r="AD614" s="425"/>
      <c r="AE614" s="425"/>
      <c r="AF614" s="425"/>
      <c r="AG614" s="314"/>
      <c r="AH614" s="314"/>
      <c r="AI614" s="414"/>
      <c r="AJ614" s="324"/>
      <c r="AK614" s="314"/>
      <c r="AL614" s="314"/>
      <c r="AM614" s="314"/>
      <c r="AN614" s="314"/>
      <c r="AO614" s="315"/>
    </row>
    <row r="615" spans="1:45">
      <c r="A615" s="328">
        <v>609</v>
      </c>
      <c r="B615" s="422" t="str">
        <f t="shared" ref="B615:B633" si="31">CONCATENATE(C615,D615,E615,F615,G615,H615,I615,J615)</f>
        <v>スケジュール日付</v>
      </c>
      <c r="C615" s="423" t="s">
        <v>2702</v>
      </c>
      <c r="D615" s="424"/>
      <c r="E615" s="425"/>
      <c r="F615" s="424" t="s">
        <v>2708</v>
      </c>
      <c r="G615" s="425"/>
      <c r="H615" s="425"/>
      <c r="I615" s="425"/>
      <c r="J615" s="426"/>
      <c r="K615" s="427" t="s">
        <v>2709</v>
      </c>
      <c r="L615" s="425"/>
      <c r="M615" s="425"/>
      <c r="N615" s="425"/>
      <c r="O615" s="425"/>
      <c r="P615" s="425"/>
      <c r="Q615" s="425"/>
      <c r="R615" s="428" t="s">
        <v>59</v>
      </c>
      <c r="S615" s="429"/>
      <c r="T615" s="430"/>
      <c r="U615" s="431"/>
      <c r="V615" s="432"/>
      <c r="W615" s="433"/>
      <c r="X615" s="433"/>
      <c r="Y615" s="427"/>
      <c r="Z615" s="434"/>
      <c r="AA615" s="435"/>
      <c r="AB615" s="424"/>
      <c r="AC615" s="425"/>
      <c r="AD615" s="425"/>
      <c r="AE615" s="425"/>
      <c r="AF615" s="425"/>
      <c r="AG615" s="314"/>
      <c r="AH615" s="314"/>
      <c r="AI615" s="414"/>
      <c r="AJ615" s="324"/>
      <c r="AK615" s="314"/>
      <c r="AL615" s="314"/>
      <c r="AM615" s="314"/>
      <c r="AN615" s="314"/>
      <c r="AO615" s="315"/>
    </row>
    <row r="616" spans="1:45">
      <c r="A616" s="328">
        <v>610</v>
      </c>
      <c r="B616" s="422" t="str">
        <f t="shared" si="31"/>
        <v>スケジュール内容</v>
      </c>
      <c r="C616" s="423" t="s">
        <v>2702</v>
      </c>
      <c r="D616" s="424"/>
      <c r="E616" s="425"/>
      <c r="F616" s="424" t="s">
        <v>2686</v>
      </c>
      <c r="G616" s="425"/>
      <c r="H616" s="425"/>
      <c r="I616" s="425"/>
      <c r="J616" s="426"/>
      <c r="K616" s="427" t="s">
        <v>2710</v>
      </c>
      <c r="L616" s="425"/>
      <c r="M616" s="425"/>
      <c r="N616" s="425"/>
      <c r="O616" s="425"/>
      <c r="P616" s="425"/>
      <c r="Q616" s="425"/>
      <c r="R616" s="428" t="s">
        <v>2</v>
      </c>
      <c r="S616" s="429"/>
      <c r="T616" s="430"/>
      <c r="U616" s="431"/>
      <c r="V616" s="432">
        <v>20</v>
      </c>
      <c r="W616" s="433"/>
      <c r="X616" s="433"/>
      <c r="Y616" s="427"/>
      <c r="Z616" s="434"/>
      <c r="AA616" s="435"/>
      <c r="AB616" s="424"/>
      <c r="AC616" s="425"/>
      <c r="AD616" s="425"/>
      <c r="AE616" s="425"/>
      <c r="AF616" s="425"/>
      <c r="AG616" s="314"/>
      <c r="AH616" s="314"/>
      <c r="AI616" s="414"/>
      <c r="AJ616" s="324"/>
      <c r="AK616" s="314"/>
      <c r="AL616" s="314"/>
      <c r="AM616" s="314"/>
      <c r="AN616" s="314"/>
      <c r="AO616" s="315"/>
    </row>
    <row r="617" spans="1:45">
      <c r="A617" s="328">
        <v>611</v>
      </c>
      <c r="B617" s="422" t="str">
        <f t="shared" si="31"/>
        <v>受注区分</v>
      </c>
      <c r="C617" s="423" t="s">
        <v>2729</v>
      </c>
      <c r="D617" s="424" t="s">
        <v>2730</v>
      </c>
      <c r="E617" s="425"/>
      <c r="F617" s="425"/>
      <c r="G617" s="425"/>
      <c r="H617" s="425"/>
      <c r="I617" s="425"/>
      <c r="J617" s="426"/>
      <c r="K617" s="427" t="s">
        <v>2731</v>
      </c>
      <c r="L617" s="425"/>
      <c r="M617" s="425"/>
      <c r="N617" s="425"/>
      <c r="O617" s="425"/>
      <c r="P617" s="425"/>
      <c r="Q617" s="425"/>
      <c r="R617" s="428" t="s">
        <v>2732</v>
      </c>
      <c r="S617" s="429"/>
      <c r="T617" s="430"/>
      <c r="U617" s="431"/>
      <c r="V617" s="432">
        <v>1</v>
      </c>
      <c r="W617" s="433"/>
      <c r="X617" s="433"/>
      <c r="Y617" s="427"/>
      <c r="Z617" s="434"/>
      <c r="AA617" s="435"/>
      <c r="AB617" s="436" t="s">
        <v>2733</v>
      </c>
      <c r="AC617" s="425"/>
      <c r="AD617" s="425"/>
      <c r="AE617" s="425"/>
      <c r="AF617" s="425"/>
      <c r="AG617" s="314"/>
      <c r="AH617" s="314"/>
      <c r="AI617" s="414"/>
      <c r="AJ617" s="324"/>
      <c r="AK617" s="314"/>
      <c r="AL617" s="314"/>
      <c r="AM617" s="314"/>
      <c r="AN617" s="314"/>
      <c r="AO617" s="315"/>
      <c r="AS617" s="97" t="s">
        <v>2728</v>
      </c>
    </row>
    <row r="618" spans="1:45">
      <c r="A618" s="328">
        <v>612</v>
      </c>
      <c r="B618" s="422" t="str">
        <f t="shared" si="31"/>
        <v>PMS有無フラグ</v>
      </c>
      <c r="C618" s="423" t="s">
        <v>2735</v>
      </c>
      <c r="D618" s="424" t="s">
        <v>2736</v>
      </c>
      <c r="E618" s="424" t="s">
        <v>2737</v>
      </c>
      <c r="F618" s="425"/>
      <c r="G618" s="425"/>
      <c r="H618" s="425"/>
      <c r="I618" s="425"/>
      <c r="J618" s="426"/>
      <c r="K618" s="427" t="s">
        <v>2738</v>
      </c>
      <c r="L618" s="425"/>
      <c r="M618" s="425"/>
      <c r="N618" s="425"/>
      <c r="O618" s="425"/>
      <c r="P618" s="425"/>
      <c r="Q618" s="425"/>
      <c r="R618" s="428" t="s">
        <v>2732</v>
      </c>
      <c r="S618" s="429"/>
      <c r="T618" s="430"/>
      <c r="U618" s="431"/>
      <c r="V618" s="432">
        <v>1</v>
      </c>
      <c r="W618" s="433"/>
      <c r="X618" s="433"/>
      <c r="Y618" s="427"/>
      <c r="Z618" s="434"/>
      <c r="AA618" s="435"/>
      <c r="AB618" s="424" t="s">
        <v>2739</v>
      </c>
      <c r="AC618" s="425"/>
      <c r="AD618" s="425"/>
      <c r="AE618" s="425"/>
      <c r="AF618" s="314"/>
      <c r="AG618" s="314"/>
      <c r="AH618" s="314"/>
      <c r="AI618" s="414"/>
      <c r="AJ618" s="324"/>
      <c r="AK618" s="314"/>
      <c r="AL618" s="314"/>
      <c r="AM618" s="314"/>
      <c r="AN618" s="314"/>
      <c r="AO618" s="315"/>
    </row>
    <row r="619" spans="1:45">
      <c r="A619" s="328">
        <v>613</v>
      </c>
      <c r="B619" s="422" t="str">
        <f t="shared" si="31"/>
        <v>支払期日</v>
      </c>
      <c r="C619" s="423" t="s">
        <v>2740</v>
      </c>
      <c r="D619" s="424" t="s">
        <v>2741</v>
      </c>
      <c r="E619" s="425"/>
      <c r="F619" s="425"/>
      <c r="G619" s="425"/>
      <c r="H619" s="425"/>
      <c r="I619" s="425"/>
      <c r="J619" s="426"/>
      <c r="K619" s="427" t="s">
        <v>2743</v>
      </c>
      <c r="L619" s="425"/>
      <c r="M619" s="425"/>
      <c r="N619" s="425"/>
      <c r="O619" s="425"/>
      <c r="P619" s="425"/>
      <c r="Q619" s="425"/>
      <c r="R619" s="428" t="s">
        <v>2742</v>
      </c>
      <c r="S619" s="429"/>
      <c r="T619" s="430"/>
      <c r="U619" s="431"/>
      <c r="V619" s="432"/>
      <c r="W619" s="433"/>
      <c r="X619" s="433"/>
      <c r="Y619" s="427"/>
      <c r="Z619" s="434"/>
      <c r="AA619" s="435"/>
      <c r="AB619" s="424"/>
      <c r="AC619" s="425"/>
      <c r="AD619" s="314"/>
      <c r="AE619" s="314"/>
      <c r="AF619" s="314"/>
      <c r="AG619" s="314"/>
      <c r="AH619" s="314"/>
      <c r="AI619" s="414"/>
      <c r="AJ619" s="324"/>
      <c r="AK619" s="314"/>
      <c r="AL619" s="314"/>
      <c r="AM619" s="314"/>
      <c r="AN619" s="314"/>
      <c r="AO619" s="315"/>
    </row>
    <row r="620" spans="1:45">
      <c r="A620" s="328">
        <v>614</v>
      </c>
      <c r="B620" s="422" t="str">
        <f t="shared" si="31"/>
        <v>印刷部数印刷予備%</v>
      </c>
      <c r="C620" s="423" t="s">
        <v>2748</v>
      </c>
      <c r="D620" s="424"/>
      <c r="E620" s="424"/>
      <c r="F620" s="425" t="s">
        <v>2752</v>
      </c>
      <c r="G620" s="425"/>
      <c r="H620" s="425"/>
      <c r="I620" s="425"/>
      <c r="J620" s="426"/>
      <c r="K620" s="427" t="s">
        <v>2749</v>
      </c>
      <c r="L620" s="425"/>
      <c r="M620" s="425"/>
      <c r="N620" s="425"/>
      <c r="O620" s="425"/>
      <c r="P620" s="425"/>
      <c r="Q620" s="425"/>
      <c r="R620" s="428" t="s">
        <v>2750</v>
      </c>
      <c r="S620" s="429"/>
      <c r="T620" s="430"/>
      <c r="U620" s="431"/>
      <c r="V620" s="432" t="s">
        <v>1148</v>
      </c>
      <c r="W620" s="433"/>
      <c r="X620" s="433"/>
      <c r="Y620" s="427"/>
      <c r="Z620" s="434"/>
      <c r="AA620" s="435"/>
      <c r="AB620" s="424"/>
      <c r="AC620" s="425"/>
      <c r="AD620" s="314"/>
      <c r="AE620" s="314"/>
      <c r="AF620" s="314"/>
      <c r="AG620" s="314"/>
      <c r="AH620" s="314"/>
      <c r="AI620" s="414"/>
      <c r="AJ620" s="324"/>
      <c r="AK620" s="314"/>
      <c r="AL620" s="314"/>
      <c r="AM620" s="314"/>
      <c r="AN620" s="314"/>
      <c r="AO620" s="315"/>
    </row>
    <row r="621" spans="1:45">
      <c r="A621" s="328">
        <v>615</v>
      </c>
      <c r="B621" s="422" t="str">
        <f t="shared" si="31"/>
        <v>印刷部数印刷予備数</v>
      </c>
      <c r="C621" s="423" t="s">
        <v>2748</v>
      </c>
      <c r="D621" s="424"/>
      <c r="E621" s="424"/>
      <c r="F621" s="425" t="s">
        <v>2747</v>
      </c>
      <c r="G621" s="425"/>
      <c r="H621" s="425"/>
      <c r="I621" s="425"/>
      <c r="J621" s="426"/>
      <c r="K621" s="427" t="s">
        <v>2751</v>
      </c>
      <c r="L621" s="425"/>
      <c r="M621" s="425"/>
      <c r="N621" s="425"/>
      <c r="O621" s="425"/>
      <c r="P621" s="425"/>
      <c r="Q621" s="425"/>
      <c r="R621" s="428" t="s">
        <v>2750</v>
      </c>
      <c r="S621" s="429"/>
      <c r="T621" s="430"/>
      <c r="U621" s="431"/>
      <c r="V621" s="432">
        <v>9</v>
      </c>
      <c r="W621" s="433"/>
      <c r="X621" s="433"/>
      <c r="Y621" s="427"/>
      <c r="Z621" s="434"/>
      <c r="AA621" s="435"/>
      <c r="AB621" s="424"/>
      <c r="AC621" s="425"/>
      <c r="AD621" s="314"/>
      <c r="AE621" s="314"/>
      <c r="AF621" s="314"/>
      <c r="AG621" s="314"/>
      <c r="AH621" s="314"/>
      <c r="AI621" s="414"/>
      <c r="AJ621" s="324"/>
      <c r="AK621" s="314"/>
      <c r="AL621" s="314"/>
      <c r="AM621" s="314"/>
      <c r="AN621" s="314"/>
      <c r="AO621" s="315"/>
    </row>
    <row r="622" spans="1:45">
      <c r="A622" s="328">
        <v>616</v>
      </c>
      <c r="B622" s="422" t="str">
        <f t="shared" si="31"/>
        <v>実数</v>
      </c>
      <c r="C622" s="423" t="s">
        <v>2754</v>
      </c>
      <c r="D622" s="425"/>
      <c r="E622" s="425"/>
      <c r="F622" s="425"/>
      <c r="G622" s="425"/>
      <c r="H622" s="425"/>
      <c r="I622" s="425"/>
      <c r="J622" s="426"/>
      <c r="K622" s="427" t="s">
        <v>2757</v>
      </c>
      <c r="L622" s="425"/>
      <c r="M622" s="425"/>
      <c r="N622" s="425"/>
      <c r="O622" s="425"/>
      <c r="P622" s="425"/>
      <c r="Q622" s="425"/>
      <c r="R622" s="428" t="s">
        <v>1028</v>
      </c>
      <c r="S622" s="429"/>
      <c r="T622" s="430"/>
      <c r="U622" s="431"/>
      <c r="V622" s="432">
        <v>9</v>
      </c>
      <c r="W622" s="321"/>
      <c r="X622" s="321"/>
      <c r="Y622" s="316"/>
      <c r="Z622" s="322"/>
      <c r="AA622" s="323"/>
      <c r="AB622" s="424"/>
      <c r="AC622" s="425"/>
      <c r="AD622" s="314"/>
      <c r="AE622" s="314"/>
      <c r="AF622" s="314"/>
      <c r="AG622" s="314"/>
      <c r="AH622" s="314"/>
      <c r="AI622" s="414"/>
      <c r="AJ622" s="324"/>
      <c r="AK622" s="314"/>
      <c r="AL622" s="314"/>
      <c r="AM622" s="314"/>
      <c r="AN622" s="314"/>
      <c r="AO622" s="315"/>
    </row>
    <row r="623" spans="1:45">
      <c r="A623" s="328">
        <v>617</v>
      </c>
      <c r="B623" s="422" t="str">
        <f t="shared" si="31"/>
        <v>通し数</v>
      </c>
      <c r="C623" s="423" t="s">
        <v>2756</v>
      </c>
      <c r="D623" s="425"/>
      <c r="E623" s="425"/>
      <c r="F623" s="425"/>
      <c r="G623" s="425"/>
      <c r="H623" s="425"/>
      <c r="I623" s="425"/>
      <c r="J623" s="426"/>
      <c r="K623" s="427" t="s">
        <v>2758</v>
      </c>
      <c r="L623" s="425"/>
      <c r="M623" s="425"/>
      <c r="N623" s="425"/>
      <c r="O623" s="425"/>
      <c r="P623" s="425"/>
      <c r="Q623" s="425"/>
      <c r="R623" s="428" t="s">
        <v>1028</v>
      </c>
      <c r="S623" s="429"/>
      <c r="T623" s="430"/>
      <c r="U623" s="431"/>
      <c r="V623" s="432">
        <v>9</v>
      </c>
      <c r="W623" s="321"/>
      <c r="X623" s="321"/>
      <c r="Y623" s="316"/>
      <c r="Z623" s="322"/>
      <c r="AA623" s="323"/>
      <c r="AB623" s="424"/>
      <c r="AC623" s="425"/>
      <c r="AD623" s="314"/>
      <c r="AE623" s="314"/>
      <c r="AF623" s="314"/>
      <c r="AG623" s="314"/>
      <c r="AH623" s="314"/>
      <c r="AI623" s="414"/>
      <c r="AJ623" s="324"/>
      <c r="AK623" s="314"/>
      <c r="AL623" s="314"/>
      <c r="AM623" s="314"/>
      <c r="AN623" s="314"/>
      <c r="AO623" s="315"/>
    </row>
    <row r="624" spans="1:45">
      <c r="A624" s="328">
        <v>618</v>
      </c>
      <c r="B624" s="422" t="str">
        <f t="shared" si="31"/>
        <v>加工納入先住所1</v>
      </c>
      <c r="C624" s="423" t="s">
        <v>2760</v>
      </c>
      <c r="D624" s="425"/>
      <c r="E624" s="425"/>
      <c r="F624" s="425"/>
      <c r="G624" s="425"/>
      <c r="H624" s="425"/>
      <c r="I624" s="425"/>
      <c r="J624" s="426"/>
      <c r="K624" s="427" t="s">
        <v>2765</v>
      </c>
      <c r="L624" s="425"/>
      <c r="M624" s="425"/>
      <c r="N624" s="425"/>
      <c r="O624" s="425"/>
      <c r="P624" s="425"/>
      <c r="Q624" s="425"/>
      <c r="R624" s="428" t="s">
        <v>2</v>
      </c>
      <c r="S624" s="429"/>
      <c r="T624" s="430"/>
      <c r="U624" s="431"/>
      <c r="V624" s="432">
        <v>100</v>
      </c>
      <c r="W624" s="321"/>
      <c r="X624" s="321"/>
      <c r="Y624" s="316"/>
      <c r="Z624" s="322"/>
      <c r="AA624" s="323"/>
      <c r="AB624" s="424"/>
      <c r="AC624" s="425"/>
      <c r="AD624" s="314"/>
      <c r="AE624" s="314"/>
      <c r="AF624" s="314"/>
      <c r="AG624" s="314"/>
      <c r="AH624" s="314"/>
      <c r="AI624" s="414"/>
      <c r="AJ624" s="324"/>
      <c r="AK624" s="314"/>
      <c r="AL624" s="314"/>
      <c r="AM624" s="314"/>
      <c r="AN624" s="314"/>
      <c r="AO624" s="315"/>
    </row>
    <row r="625" spans="1:41">
      <c r="A625" s="328">
        <v>619</v>
      </c>
      <c r="B625" s="422" t="str">
        <f t="shared" si="31"/>
        <v>加工納入先住所2</v>
      </c>
      <c r="C625" s="423" t="s">
        <v>2762</v>
      </c>
      <c r="D625" s="425"/>
      <c r="E625" s="425"/>
      <c r="F625" s="425"/>
      <c r="G625" s="425"/>
      <c r="H625" s="425"/>
      <c r="I625" s="425"/>
      <c r="J625" s="426"/>
      <c r="K625" s="427" t="s">
        <v>2766</v>
      </c>
      <c r="L625" s="425"/>
      <c r="M625" s="425"/>
      <c r="N625" s="425"/>
      <c r="O625" s="425"/>
      <c r="P625" s="425"/>
      <c r="Q625" s="425"/>
      <c r="R625" s="428" t="s">
        <v>2</v>
      </c>
      <c r="S625" s="429"/>
      <c r="T625" s="430"/>
      <c r="U625" s="431"/>
      <c r="V625" s="432">
        <v>100</v>
      </c>
      <c r="W625" s="321"/>
      <c r="X625" s="321"/>
      <c r="Y625" s="316"/>
      <c r="Z625" s="322"/>
      <c r="AA625" s="323"/>
      <c r="AB625" s="424"/>
      <c r="AC625" s="425"/>
      <c r="AD625" s="314"/>
      <c r="AE625" s="314"/>
      <c r="AF625" s="314"/>
      <c r="AG625" s="314"/>
      <c r="AH625" s="314"/>
      <c r="AI625" s="414"/>
      <c r="AJ625" s="324"/>
      <c r="AK625" s="314"/>
      <c r="AL625" s="314"/>
      <c r="AM625" s="314"/>
      <c r="AN625" s="314"/>
      <c r="AO625" s="315"/>
    </row>
    <row r="626" spans="1:41">
      <c r="A626" s="328">
        <v>620</v>
      </c>
      <c r="B626" s="422" t="str">
        <f t="shared" si="31"/>
        <v>加工納入先住所3</v>
      </c>
      <c r="C626" s="423" t="s">
        <v>2764</v>
      </c>
      <c r="D626" s="425"/>
      <c r="E626" s="425"/>
      <c r="F626" s="425"/>
      <c r="G626" s="425"/>
      <c r="H626" s="425"/>
      <c r="I626" s="425"/>
      <c r="J626" s="426"/>
      <c r="K626" s="427" t="s">
        <v>2767</v>
      </c>
      <c r="L626" s="425"/>
      <c r="M626" s="425"/>
      <c r="N626" s="425"/>
      <c r="O626" s="425"/>
      <c r="P626" s="425"/>
      <c r="Q626" s="425"/>
      <c r="R626" s="428" t="s">
        <v>2</v>
      </c>
      <c r="S626" s="429"/>
      <c r="T626" s="430"/>
      <c r="U626" s="431"/>
      <c r="V626" s="432">
        <v>100</v>
      </c>
      <c r="W626" s="321"/>
      <c r="X626" s="321"/>
      <c r="Y626" s="316"/>
      <c r="Z626" s="322"/>
      <c r="AA626" s="323"/>
      <c r="AB626" s="424"/>
      <c r="AC626" s="425"/>
      <c r="AD626" s="314"/>
      <c r="AE626" s="314"/>
      <c r="AF626" s="314"/>
      <c r="AG626" s="314"/>
      <c r="AH626" s="314"/>
      <c r="AI626" s="414"/>
      <c r="AJ626" s="324"/>
      <c r="AK626" s="314"/>
      <c r="AL626" s="314"/>
      <c r="AM626" s="314"/>
      <c r="AN626" s="314"/>
      <c r="AO626" s="315"/>
    </row>
    <row r="627" spans="1:41">
      <c r="A627" s="328">
        <v>621</v>
      </c>
      <c r="B627" s="422" t="str">
        <f t="shared" si="31"/>
        <v>納本指定</v>
      </c>
      <c r="C627" s="422" t="s">
        <v>2769</v>
      </c>
      <c r="D627" s="424"/>
      <c r="E627" s="425"/>
      <c r="F627" s="425"/>
      <c r="G627" s="425"/>
      <c r="H627" s="425"/>
      <c r="I627" s="425"/>
      <c r="J627" s="426"/>
      <c r="K627" s="427" t="s">
        <v>2772</v>
      </c>
      <c r="L627" s="425"/>
      <c r="M627" s="425"/>
      <c r="N627" s="425"/>
      <c r="O627" s="425"/>
      <c r="P627" s="425"/>
      <c r="Q627" s="425"/>
      <c r="R627" s="428" t="s">
        <v>1028</v>
      </c>
      <c r="S627" s="429"/>
      <c r="T627" s="430"/>
      <c r="U627" s="431"/>
      <c r="V627" s="432">
        <v>9</v>
      </c>
      <c r="W627" s="321"/>
      <c r="X627" s="433"/>
      <c r="Y627" s="427"/>
      <c r="Z627" s="434"/>
      <c r="AA627" s="435"/>
      <c r="AB627" s="424"/>
      <c r="AC627" s="425"/>
      <c r="AD627" s="425"/>
      <c r="AE627" s="425"/>
      <c r="AF627" s="425"/>
      <c r="AG627" s="425"/>
      <c r="AH627" s="425"/>
      <c r="AI627" s="466"/>
      <c r="AJ627" s="424"/>
      <c r="AK627" s="425"/>
      <c r="AL627" s="425"/>
      <c r="AM627" s="425"/>
      <c r="AN627" s="425"/>
      <c r="AO627" s="426"/>
    </row>
    <row r="628" spans="1:41">
      <c r="A628" s="328">
        <v>622</v>
      </c>
      <c r="B628" s="422" t="str">
        <f t="shared" si="31"/>
        <v>製本納入先住所</v>
      </c>
      <c r="C628" s="422" t="s">
        <v>2771</v>
      </c>
      <c r="D628" s="424"/>
      <c r="E628" s="425"/>
      <c r="F628" s="425"/>
      <c r="G628" s="425"/>
      <c r="H628" s="425"/>
      <c r="I628" s="425"/>
      <c r="J628" s="426"/>
      <c r="K628" s="427" t="s">
        <v>2773</v>
      </c>
      <c r="L628" s="425"/>
      <c r="M628" s="425"/>
      <c r="N628" s="425"/>
      <c r="O628" s="425"/>
      <c r="P628" s="425"/>
      <c r="Q628" s="425"/>
      <c r="R628" s="428" t="s">
        <v>2</v>
      </c>
      <c r="S628" s="429"/>
      <c r="T628" s="430"/>
      <c r="U628" s="431"/>
      <c r="V628" s="432">
        <v>100</v>
      </c>
      <c r="W628" s="433"/>
      <c r="X628" s="433"/>
      <c r="Y628" s="427"/>
      <c r="Z628" s="434"/>
      <c r="AA628" s="435"/>
      <c r="AB628" s="424"/>
      <c r="AC628" s="425"/>
      <c r="AD628" s="425"/>
      <c r="AE628" s="425"/>
      <c r="AF628" s="425"/>
      <c r="AG628" s="425"/>
      <c r="AH628" s="425"/>
      <c r="AI628" s="466"/>
      <c r="AJ628" s="424"/>
      <c r="AK628" s="425"/>
      <c r="AL628" s="425"/>
      <c r="AM628" s="425"/>
      <c r="AN628" s="425"/>
      <c r="AO628" s="426"/>
    </row>
    <row r="629" spans="1:41">
      <c r="A629" s="328">
        <v>623</v>
      </c>
      <c r="B629" s="422" t="str">
        <f t="shared" si="31"/>
        <v>スケジュール備考</v>
      </c>
      <c r="C629" s="423" t="s">
        <v>2778</v>
      </c>
      <c r="D629" s="424" t="s">
        <v>2779</v>
      </c>
      <c r="E629" s="425"/>
      <c r="F629" s="425"/>
      <c r="G629" s="425"/>
      <c r="H629" s="425"/>
      <c r="I629" s="425"/>
      <c r="J629" s="426"/>
      <c r="K629" s="427" t="s">
        <v>2780</v>
      </c>
      <c r="L629" s="425"/>
      <c r="M629" s="425"/>
      <c r="N629" s="425"/>
      <c r="O629" s="425"/>
      <c r="P629" s="425"/>
      <c r="Q629" s="425"/>
      <c r="R629" s="428" t="s">
        <v>2781</v>
      </c>
      <c r="S629" s="429"/>
      <c r="T629" s="430"/>
      <c r="U629" s="431"/>
      <c r="V629" s="432">
        <v>256</v>
      </c>
      <c r="W629" s="321"/>
      <c r="X629" s="321"/>
      <c r="Y629" s="316"/>
      <c r="Z629" s="322"/>
      <c r="AA629" s="323"/>
      <c r="AB629" s="324"/>
      <c r="AC629" s="314"/>
      <c r="AD629" s="314"/>
      <c r="AE629" s="314"/>
      <c r="AF629" s="314"/>
      <c r="AG629" s="314"/>
      <c r="AH629" s="314"/>
      <c r="AI629" s="414"/>
      <c r="AJ629" s="324"/>
      <c r="AK629" s="314"/>
      <c r="AL629" s="314"/>
      <c r="AM629" s="314"/>
      <c r="AN629" s="314"/>
      <c r="AO629" s="315"/>
    </row>
    <row r="630" spans="1:41">
      <c r="A630" s="328">
        <v>624</v>
      </c>
      <c r="B630" s="422" t="str">
        <f t="shared" si="31"/>
        <v>休日日付</v>
      </c>
      <c r="C630" s="423" t="s">
        <v>2791</v>
      </c>
      <c r="D630" s="424" t="s">
        <v>2792</v>
      </c>
      <c r="E630" s="425"/>
      <c r="F630" s="425"/>
      <c r="G630" s="425"/>
      <c r="H630" s="425"/>
      <c r="I630" s="425"/>
      <c r="J630" s="426"/>
      <c r="K630" s="427" t="s">
        <v>2795</v>
      </c>
      <c r="L630" s="425"/>
      <c r="M630" s="425"/>
      <c r="N630" s="425"/>
      <c r="O630" s="425"/>
      <c r="P630" s="425"/>
      <c r="Q630" s="425"/>
      <c r="R630" s="428" t="s">
        <v>2798</v>
      </c>
      <c r="S630" s="429"/>
      <c r="T630" s="430"/>
      <c r="U630" s="431"/>
      <c r="V630" s="432"/>
      <c r="W630" s="433"/>
      <c r="X630" s="433"/>
      <c r="Y630" s="427"/>
      <c r="Z630" s="434"/>
      <c r="AA630" s="435"/>
      <c r="AB630" s="424"/>
      <c r="AC630" s="425"/>
      <c r="AD630" s="425"/>
      <c r="AE630" s="425"/>
      <c r="AF630" s="425"/>
      <c r="AG630" s="425"/>
      <c r="AH630" s="425"/>
      <c r="AI630" s="466"/>
      <c r="AJ630" s="424"/>
      <c r="AK630" s="425"/>
      <c r="AL630" s="425"/>
      <c r="AM630" s="425"/>
      <c r="AN630" s="425"/>
      <c r="AO630" s="426"/>
    </row>
    <row r="631" spans="1:41">
      <c r="A631" s="328">
        <v>625</v>
      </c>
      <c r="B631" s="422" t="str">
        <f t="shared" si="31"/>
        <v>休日名称</v>
      </c>
      <c r="C631" s="423" t="s">
        <v>2791</v>
      </c>
      <c r="D631" s="424" t="s">
        <v>2793</v>
      </c>
      <c r="E631" s="425"/>
      <c r="F631" s="425"/>
      <c r="G631" s="425"/>
      <c r="H631" s="425"/>
      <c r="I631" s="425"/>
      <c r="J631" s="426"/>
      <c r="K631" s="427" t="s">
        <v>2796</v>
      </c>
      <c r="L631" s="425"/>
      <c r="M631" s="425"/>
      <c r="N631" s="425"/>
      <c r="O631" s="425"/>
      <c r="P631" s="425"/>
      <c r="Q631" s="425"/>
      <c r="R631" s="428" t="s">
        <v>2799</v>
      </c>
      <c r="S631" s="429"/>
      <c r="T631" s="430"/>
      <c r="U631" s="431"/>
      <c r="V631" s="432">
        <v>16</v>
      </c>
      <c r="W631" s="433"/>
      <c r="X631" s="433"/>
      <c r="Y631" s="427"/>
      <c r="Z631" s="434"/>
      <c r="AA631" s="435"/>
      <c r="AB631" s="424"/>
      <c r="AC631" s="425"/>
      <c r="AD631" s="425"/>
      <c r="AE631" s="425"/>
      <c r="AF631" s="425"/>
      <c r="AG631" s="425"/>
      <c r="AH631" s="425"/>
      <c r="AI631" s="466"/>
      <c r="AJ631" s="424"/>
      <c r="AK631" s="425"/>
      <c r="AL631" s="425"/>
      <c r="AM631" s="425"/>
      <c r="AN631" s="425"/>
      <c r="AO631" s="426"/>
    </row>
    <row r="632" spans="1:41">
      <c r="A632" s="328">
        <v>626</v>
      </c>
      <c r="B632" s="422" t="str">
        <f t="shared" si="31"/>
        <v>休日備考</v>
      </c>
      <c r="C632" s="423" t="s">
        <v>2791</v>
      </c>
      <c r="D632" s="424" t="s">
        <v>2794</v>
      </c>
      <c r="E632" s="425"/>
      <c r="F632" s="425"/>
      <c r="G632" s="425"/>
      <c r="H632" s="425"/>
      <c r="I632" s="425"/>
      <c r="J632" s="426"/>
      <c r="K632" s="427" t="s">
        <v>2797</v>
      </c>
      <c r="L632" s="425"/>
      <c r="M632" s="425"/>
      <c r="N632" s="425"/>
      <c r="O632" s="425"/>
      <c r="P632" s="425"/>
      <c r="Q632" s="425"/>
      <c r="R632" s="428" t="s">
        <v>2799</v>
      </c>
      <c r="S632" s="429"/>
      <c r="T632" s="430"/>
      <c r="U632" s="431"/>
      <c r="V632" s="432">
        <v>64</v>
      </c>
      <c r="W632" s="433"/>
      <c r="X632" s="433"/>
      <c r="Y632" s="427"/>
      <c r="Z632" s="434"/>
      <c r="AA632" s="435"/>
      <c r="AB632" s="424"/>
      <c r="AC632" s="425"/>
      <c r="AD632" s="425"/>
      <c r="AE632" s="425"/>
      <c r="AF632" s="425"/>
      <c r="AG632" s="425"/>
      <c r="AH632" s="425"/>
      <c r="AI632" s="466"/>
      <c r="AJ632" s="424"/>
      <c r="AK632" s="425"/>
      <c r="AL632" s="425"/>
      <c r="AM632" s="425"/>
      <c r="AN632" s="425"/>
      <c r="AO632" s="426"/>
    </row>
    <row r="633" spans="1:41">
      <c r="A633" s="328">
        <v>627</v>
      </c>
      <c r="B633" s="422" t="str">
        <f t="shared" si="31"/>
        <v>納入先PDF</v>
      </c>
      <c r="C633" s="423" t="s">
        <v>2804</v>
      </c>
      <c r="D633" s="424" t="s">
        <v>2805</v>
      </c>
      <c r="E633" s="425"/>
      <c r="F633" s="425"/>
      <c r="G633" s="425"/>
      <c r="H633" s="425"/>
      <c r="I633" s="425"/>
      <c r="J633" s="426"/>
      <c r="K633" s="427" t="s">
        <v>2806</v>
      </c>
      <c r="L633" s="425"/>
      <c r="M633" s="425"/>
      <c r="N633" s="425"/>
      <c r="O633" s="425"/>
      <c r="P633" s="425"/>
      <c r="Q633" s="425"/>
      <c r="R633" s="428" t="s">
        <v>2781</v>
      </c>
      <c r="S633" s="429"/>
      <c r="T633" s="430"/>
      <c r="U633" s="431"/>
      <c r="V633" s="432">
        <v>128</v>
      </c>
      <c r="W633" s="321"/>
      <c r="X633" s="321"/>
      <c r="Y633" s="316"/>
      <c r="Z633" s="322"/>
      <c r="AA633" s="323"/>
      <c r="AB633" s="324"/>
      <c r="AC633" s="314"/>
      <c r="AD633" s="314"/>
      <c r="AE633" s="314"/>
      <c r="AF633" s="314"/>
      <c r="AG633" s="314"/>
      <c r="AH633" s="314"/>
      <c r="AI633" s="414"/>
      <c r="AJ633" s="324"/>
      <c r="AK633" s="314"/>
      <c r="AL633" s="314"/>
      <c r="AM633" s="314"/>
      <c r="AN633" s="314"/>
      <c r="AO633" s="315"/>
    </row>
  </sheetData>
  <phoneticPr fontId="3"/>
  <pageMargins left="0.59055118110236227" right="0.59055118110236227" top="0.51181102362204722" bottom="0.59055118110236227" header="0.43307086614173229" footer="0.35433070866141736"/>
  <pageSetup paperSize="9" orientation="landscape" verticalDpi="300" r:id="rId1"/>
  <headerFooter alignWithMargins="0">
    <oddFooter>&amp;C&amp;9&amp;P / &amp;N&amp;R&amp;9Copyright(c)2007 NDD Corporation all rights reserved.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indexed="13"/>
  </sheetPr>
  <dimension ref="A1:AQ34"/>
  <sheetViews>
    <sheetView zoomScaleNormal="100" zoomScaleSheetLayoutView="90" workbookViewId="0">
      <selection activeCell="J17" sqref="J1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236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1655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403.20000000000005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39.375000000000007</v>
      </c>
      <c r="J10" s="525"/>
      <c r="K10" s="525"/>
      <c r="L10" s="84" t="s">
        <v>229</v>
      </c>
      <c r="M10" s="86" t="s">
        <v>230</v>
      </c>
      <c r="N10" s="526">
        <f>M8*M9/1024/1024</f>
        <v>3.8452148437500007E-2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231</v>
      </c>
      <c r="B11" s="8"/>
      <c r="C11" s="8"/>
      <c r="D11" s="8"/>
      <c r="E11" s="8"/>
      <c r="F11" s="8"/>
      <c r="G11" s="8"/>
      <c r="H11" s="8"/>
      <c r="I11" s="88" t="s">
        <v>232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233</v>
      </c>
      <c r="U11" s="8"/>
      <c r="V11" s="8"/>
      <c r="W11" s="521">
        <v>64</v>
      </c>
      <c r="X11" s="522"/>
      <c r="Y11" s="85" t="s">
        <v>229</v>
      </c>
      <c r="Z11" s="8" t="s">
        <v>234</v>
      </c>
      <c r="AA11" s="8"/>
      <c r="AB11" s="12"/>
      <c r="AC11" s="521"/>
      <c r="AD11" s="522"/>
      <c r="AE11" s="85" t="s">
        <v>229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4" si="0">ROW()-13</f>
        <v>1</v>
      </c>
      <c r="B14" s="45" t="s">
        <v>250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1121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1360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239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DELIVERY_CD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 s="16" customFormat="1">
      <c r="A18" s="47">
        <f t="shared" si="0"/>
        <v>5</v>
      </c>
      <c r="B18" s="48" t="s">
        <v>255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SHIPMENT_DATE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261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EARLY_PUTS_CD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212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DELIVERY_ENT_DATE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262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SHIPMENT_PLACE_CD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211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WEIGHT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7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6</v>
      </c>
    </row>
    <row r="23" spans="1:43" s="16" customFormat="1">
      <c r="A23" s="47">
        <f t="shared" si="0"/>
        <v>10</v>
      </c>
      <c r="B23" s="48" t="s">
        <v>2643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460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STANDARD_NM2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128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782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SHIPMENT_SUM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783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</row>
    <row r="26" spans="1:43">
      <c r="A26" s="47">
        <f t="shared" si="0"/>
        <v>13</v>
      </c>
      <c r="B26" s="48" t="s">
        <v>260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SHIPMENT_COMPLETE_DIV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462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SHIPMENT_COMPLETE_DATE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>
        <f>VLOOKUP(CONCATENATE(B27,C27,D27,E27,F27,G27,H27,I27),項目一覧!B:AN,21,FALSE)</f>
        <v>0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8</v>
      </c>
    </row>
    <row r="28" spans="1:43">
      <c r="A28" s="47">
        <f t="shared" si="0"/>
        <v>15</v>
      </c>
      <c r="B28" s="48" t="s">
        <v>2398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2401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1912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2.6</v>
      </c>
    </row>
    <row r="31" spans="1:43">
      <c r="A31" s="47">
        <f t="shared" si="0"/>
        <v>18</v>
      </c>
      <c r="B31" s="48" t="s">
        <v>334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2400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0"/>
        <v>20</v>
      </c>
      <c r="B33" s="48" t="s">
        <v>1913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2.6</v>
      </c>
    </row>
    <row r="34" spans="1:43">
      <c r="A34" s="47">
        <f t="shared" si="0"/>
        <v>21</v>
      </c>
      <c r="B34" s="48" t="s">
        <v>1914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53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indexed="13"/>
  </sheetPr>
  <dimension ref="A1:AQ29"/>
  <sheetViews>
    <sheetView topLeftCell="A7" zoomScaleNormal="100" zoomScaleSheetLayoutView="90" workbookViewId="0">
      <selection activeCell="U14" sqref="U14: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257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1655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125.99999999999999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12.304687499999998</v>
      </c>
      <c r="J10" s="525"/>
      <c r="K10" s="525"/>
      <c r="L10" s="84" t="s">
        <v>229</v>
      </c>
      <c r="M10" s="86" t="s">
        <v>230</v>
      </c>
      <c r="N10" s="526">
        <f>M8*M9/1024/1024</f>
        <v>1.2016296386718748E-2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231</v>
      </c>
      <c r="B11" s="8"/>
      <c r="C11" s="8"/>
      <c r="D11" s="8"/>
      <c r="E11" s="8"/>
      <c r="F11" s="8"/>
      <c r="G11" s="8"/>
      <c r="H11" s="8"/>
      <c r="I11" s="88" t="s">
        <v>232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233</v>
      </c>
      <c r="U11" s="8"/>
      <c r="V11" s="8"/>
      <c r="W11" s="521">
        <v>64</v>
      </c>
      <c r="X11" s="522"/>
      <c r="Y11" s="85" t="s">
        <v>229</v>
      </c>
      <c r="Z11" s="8" t="s">
        <v>234</v>
      </c>
      <c r="AA11" s="8"/>
      <c r="AB11" s="12"/>
      <c r="AC11" s="521"/>
      <c r="AD11" s="522"/>
      <c r="AE11" s="85" t="s">
        <v>229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250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1641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251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DETAILS_CD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2.6</v>
      </c>
    </row>
    <row r="17" spans="1:43">
      <c r="A17" s="47">
        <f t="shared" si="0"/>
        <v>4</v>
      </c>
      <c r="B17" s="48" t="s">
        <v>213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CARGO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214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NUMB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 s="16" customFormat="1">
      <c r="A19" s="47">
        <f t="shared" si="0"/>
        <v>6</v>
      </c>
      <c r="B19" s="48" t="s">
        <v>2448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263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LOSS_CD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781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OUTLINE_CD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2.6</v>
      </c>
    </row>
    <row r="22" spans="1:43">
      <c r="A22" s="47">
        <f t="shared" si="0"/>
        <v>9</v>
      </c>
      <c r="B22" s="48" t="s">
        <v>215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OUTLINE_MEMO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2398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2401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1912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334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2400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1913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0"/>
        <v>16</v>
      </c>
      <c r="B29" s="48" t="s">
        <v>1914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61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indexed="13"/>
  </sheetPr>
  <dimension ref="A1:AQ32"/>
  <sheetViews>
    <sheetView view="pageBreakPreview" zoomScale="90" zoomScaleNormal="100" zoomScaleSheetLayoutView="90" workbookViewId="0">
      <selection activeCell="M23" sqref="M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257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1655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496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 t="e">
        <f>SUM(AQ:AQ)</f>
        <v>#VALUE!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 t="e">
        <f>M8*M9/1024</f>
        <v>#VALUE!</v>
      </c>
      <c r="J10" s="525"/>
      <c r="K10" s="525"/>
      <c r="L10" s="84" t="s">
        <v>229</v>
      </c>
      <c r="M10" s="86" t="s">
        <v>230</v>
      </c>
      <c r="N10" s="526" t="e">
        <f>M8*M9/1024/1024</f>
        <v>#VALUE!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231</v>
      </c>
      <c r="B11" s="8"/>
      <c r="C11" s="8"/>
      <c r="D11" s="8"/>
      <c r="E11" s="8"/>
      <c r="F11" s="8"/>
      <c r="G11" s="8"/>
      <c r="H11" s="8"/>
      <c r="I11" s="88" t="s">
        <v>232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233</v>
      </c>
      <c r="U11" s="8"/>
      <c r="V11" s="8"/>
      <c r="W11" s="521">
        <v>64</v>
      </c>
      <c r="X11" s="522"/>
      <c r="Y11" s="85" t="s">
        <v>229</v>
      </c>
      <c r="Z11" s="8" t="s">
        <v>234</v>
      </c>
      <c r="AA11" s="8"/>
      <c r="AB11" s="12"/>
      <c r="AC11" s="521"/>
      <c r="AD11" s="522"/>
      <c r="AE11" s="85" t="s">
        <v>229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265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267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OUTSIDE_DIV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1.8</v>
      </c>
    </row>
    <row r="16" spans="1:43">
      <c r="A16" s="47">
        <f t="shared" si="0"/>
        <v>3</v>
      </c>
      <c r="B16" s="48" t="s">
        <v>497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1529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ASSIGN_USER_DEPT_CD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2.6</v>
      </c>
    </row>
    <row r="18" spans="1:43">
      <c r="A18" s="47">
        <f t="shared" si="0"/>
        <v>5</v>
      </c>
      <c r="B18" s="48" t="s">
        <v>266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OUTSIDE_CD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 s="16" customFormat="1">
      <c r="A19" s="47">
        <f t="shared" si="0"/>
        <v>6</v>
      </c>
      <c r="B19" s="48" t="s">
        <v>268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OUTSIDE_DATE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>
        <f>VLOOKUP(CONCATENATE(B19,C19,D19,E19,F19,G19,H19,I19),項目一覧!B:AN,21,FALSE)</f>
        <v>0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929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TAXATION_DIV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936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TAX_DIV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931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ROUND_DIV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1654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TAX_RATE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5,2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2643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0"/>
        <v>12</v>
      </c>
      <c r="B25" s="48" t="s">
        <v>2365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OUTSIDE_SUM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2366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47">
        <f t="shared" si="0"/>
        <v>13</v>
      </c>
      <c r="B26" s="48" t="s">
        <v>2398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2401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1912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2400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1913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1914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indexed="13"/>
  </sheetPr>
  <dimension ref="A1:AQ44"/>
  <sheetViews>
    <sheetView view="pageBreakPreview" topLeftCell="A7" zoomScale="90" zoomScaleNormal="100" zoomScaleSheetLayoutView="90" workbookViewId="0">
      <selection activeCell="J27" sqref="J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257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1655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272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937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 t="e">
        <f>SUM(AQ:AQ)</f>
        <v>#VALUE!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 t="e">
        <f>M8*M9/1024</f>
        <v>#VALUE!</v>
      </c>
      <c r="J10" s="525"/>
      <c r="K10" s="525"/>
      <c r="L10" s="84" t="s">
        <v>229</v>
      </c>
      <c r="M10" s="86" t="s">
        <v>230</v>
      </c>
      <c r="N10" s="526" t="e">
        <f>M8*M9/1024/1024</f>
        <v>#VALUE!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231</v>
      </c>
      <c r="B11" s="8"/>
      <c r="C11" s="8"/>
      <c r="D11" s="8"/>
      <c r="E11" s="8"/>
      <c r="F11" s="8"/>
      <c r="G11" s="8"/>
      <c r="H11" s="8"/>
      <c r="I11" s="88" t="s">
        <v>232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233</v>
      </c>
      <c r="U11" s="8"/>
      <c r="V11" s="8"/>
      <c r="W11" s="521">
        <v>64</v>
      </c>
      <c r="X11" s="522"/>
      <c r="Y11" s="85" t="s">
        <v>229</v>
      </c>
      <c r="Z11" s="8" t="s">
        <v>234</v>
      </c>
      <c r="AA11" s="8"/>
      <c r="AB11" s="12"/>
      <c r="AC11" s="521"/>
      <c r="AD11" s="522"/>
      <c r="AE11" s="85" t="s">
        <v>229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4" si="0">ROW()-13</f>
        <v>1</v>
      </c>
      <c r="B14" s="45" t="s">
        <v>265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271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1641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271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3</v>
      </c>
    </row>
    <row r="16" spans="1:43">
      <c r="A16" s="47">
        <f t="shared" si="0"/>
        <v>3</v>
      </c>
      <c r="B16" s="48" t="s">
        <v>586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6.6000000000000005</v>
      </c>
    </row>
    <row r="17" spans="1:43">
      <c r="A17" s="47">
        <f t="shared" si="0"/>
        <v>4</v>
      </c>
      <c r="B17" s="48" t="s">
        <v>1360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900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FOLD_NAME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52.2</v>
      </c>
    </row>
    <row r="19" spans="1:43">
      <c r="A19" s="47">
        <f t="shared" si="0"/>
        <v>6</v>
      </c>
      <c r="B19" s="48" t="s">
        <v>1045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3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3.4000000000000004</v>
      </c>
    </row>
    <row r="20" spans="1:43">
      <c r="A20" s="47">
        <f t="shared" si="0"/>
        <v>7</v>
      </c>
      <c r="B20" s="48" t="s">
        <v>181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THEME_NAME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52.2</v>
      </c>
    </row>
    <row r="21" spans="1:43" s="16" customFormat="1">
      <c r="A21" s="47">
        <f t="shared" si="0"/>
        <v>8</v>
      </c>
      <c r="B21" s="48" t="s">
        <v>513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STANDARD_P_NAME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64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52.2</v>
      </c>
    </row>
    <row r="22" spans="1:43">
      <c r="A22" s="47">
        <f t="shared" si="0"/>
        <v>9</v>
      </c>
      <c r="B22" s="48" t="s">
        <v>1642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DIVISION_CD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1643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 s="16" customFormat="1">
      <c r="A24" s="47">
        <f t="shared" si="0"/>
        <v>11</v>
      </c>
      <c r="B24" s="48" t="s">
        <v>2077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>IF(Q24&lt;&gt;"",IF(Q24="CHAR",U24,IF(Q24="VARCHAR2",U24*0.8,IF(Q24="NUMBER",(ROUNDUP(INT(U24)/2,0)+1),IF(Q24="DATE",7,0))))+IF(Q24="DATE",1,IF(U24&gt;250,3,1)),"")</f>
        <v>52.2</v>
      </c>
    </row>
    <row r="25" spans="1:43">
      <c r="A25" s="47">
        <f t="shared" si="0"/>
        <v>12</v>
      </c>
      <c r="B25" s="48" t="s">
        <v>84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NUM_P1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11,2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NUM_P2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11,2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>IF(Q26&lt;&gt;"",IF(Q26="CHAR",U26,IF(Q26="VARCHAR2",U26*0.8,IF(Q26="NUMBER",(ROUNDUP(INT(U26)/2,0)+1),IF(Q26="DATE",7,0))))+IF(Q26="DATE",1,IF(U26&gt;250,3,1)),"")</f>
        <v>#VALUE!</v>
      </c>
    </row>
    <row r="27" spans="1:43" s="16" customFormat="1">
      <c r="A27" s="47">
        <f t="shared" si="0"/>
        <v>14</v>
      </c>
      <c r="B27" s="48" t="s">
        <v>85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UNIT_P1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210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NUM_AMOUNT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9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 t="s">
        <v>1644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DELIVERY_DATE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>
        <f>VLOOKUP(CONCATENATE(B29,C29,D29,E29,F29,G29,H29,I29),項目一覧!B:AN,21,FALSE)</f>
        <v>0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1645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DELIVERY_TIME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>
        <f>VLOOKUP(CONCATENATE(B30,C30,D30,E30,F30,G30,H30,I30),項目一覧!B:AN,21,FALSE)</f>
        <v>0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>IF(Q30&lt;&gt;"",IF(Q30="CHAR",U30,IF(Q30="VARCHAR2",U30*0.8,IF(Q30="NUMBER",(ROUNDUP(INT(U30)/2,0)+1),IF(Q30="DATE",7,0))))+IF(Q30="DATE",1,IF(U30&gt;250,3,1)),"")</f>
        <v>8</v>
      </c>
    </row>
    <row r="31" spans="1:43">
      <c r="A31" s="47">
        <f t="shared" si="0"/>
        <v>18</v>
      </c>
      <c r="B31" s="48" t="s">
        <v>1646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DELIVERY_PLACE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>IF(Q31&lt;&gt;"",IF(Q31="CHAR",U31,IF(Q31="VARCHAR2",U31*0.8,IF(Q31="NUMBER",(ROUNDUP(INT(U31)/2,0)+1),IF(Q31="DATE",7,0))))+IF(Q31="DATE",1,IF(U31&gt;250,3,1)),"")</f>
        <v>2.6</v>
      </c>
    </row>
    <row r="32" spans="1:43">
      <c r="A32" s="47">
        <f t="shared" si="0"/>
        <v>19</v>
      </c>
      <c r="B32" s="48" t="s">
        <v>2643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REMARK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256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207.8</v>
      </c>
    </row>
    <row r="33" spans="1:43" s="16" customFormat="1">
      <c r="A33" s="47">
        <f>ROW()-13</f>
        <v>20</v>
      </c>
      <c r="B33" s="48" t="s">
        <v>515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APPROVE_DIV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1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1.8</v>
      </c>
    </row>
    <row r="34" spans="1:43" s="16" customFormat="1">
      <c r="A34" s="47">
        <f>ROW()-13</f>
        <v>21</v>
      </c>
      <c r="B34" s="48" t="s">
        <v>1706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APPROVE_USER_CD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 s="16" customFormat="1">
      <c r="A35" s="47">
        <f>ROW()-13</f>
        <v>22</v>
      </c>
      <c r="B35" s="48" t="s">
        <v>1708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APPROVE_ENT_DATE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8</v>
      </c>
    </row>
    <row r="36" spans="1:43">
      <c r="A36" s="47">
        <f>ROW()-13</f>
        <v>23</v>
      </c>
      <c r="B36" s="48" t="s">
        <v>269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REQUEST_NO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9</v>
      </c>
    </row>
    <row r="37" spans="1:43">
      <c r="A37" s="47">
        <f>ROW()-13</f>
        <v>24</v>
      </c>
      <c r="B37" s="48" t="s">
        <v>270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PRINT_FLG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1.8</v>
      </c>
    </row>
    <row r="38" spans="1:43">
      <c r="A38" s="47">
        <f t="shared" si="0"/>
        <v>25</v>
      </c>
      <c r="B38" s="48" t="s">
        <v>2398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2401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8</v>
      </c>
    </row>
    <row r="40" spans="1:43">
      <c r="A40" s="47">
        <f t="shared" si="0"/>
        <v>27</v>
      </c>
      <c r="B40" s="48" t="s">
        <v>1912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2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2.6</v>
      </c>
    </row>
    <row r="41" spans="1:43">
      <c r="A41" s="47">
        <f t="shared" si="0"/>
        <v>28</v>
      </c>
      <c r="B41" s="48" t="s">
        <v>334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5</v>
      </c>
    </row>
    <row r="42" spans="1:43">
      <c r="A42" s="47">
        <f t="shared" si="0"/>
        <v>29</v>
      </c>
      <c r="B42" s="48" t="s">
        <v>2400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8</v>
      </c>
    </row>
    <row r="43" spans="1:43">
      <c r="A43" s="47">
        <f t="shared" si="0"/>
        <v>30</v>
      </c>
      <c r="B43" s="48" t="s">
        <v>1913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2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2.6</v>
      </c>
    </row>
    <row r="44" spans="1:43">
      <c r="A44" s="47">
        <f t="shared" si="0"/>
        <v>31</v>
      </c>
      <c r="B44" s="48" t="s">
        <v>1914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indexed="13"/>
  </sheetPr>
  <dimension ref="A1:AQ59"/>
  <sheetViews>
    <sheetView view="pageBreakPreview" zoomScale="90" zoomScaleNormal="100" zoomScaleSheetLayoutView="90" workbookViewId="0">
      <selection activeCell="AA35" sqref="AA35"/>
    </sheetView>
  </sheetViews>
  <sheetFormatPr defaultColWidth="3.83203125" defaultRowHeight="11.25"/>
  <cols>
    <col min="1" max="20" width="3.83203125" style="1" customWidth="1"/>
    <col min="21" max="21" width="4.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257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1655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1649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562</v>
      </c>
      <c r="O7" s="74"/>
      <c r="P7" s="74"/>
      <c r="Q7" s="74"/>
      <c r="R7" s="74"/>
      <c r="S7" s="74"/>
      <c r="T7" s="74"/>
      <c r="U7" s="74"/>
      <c r="V7" s="74"/>
      <c r="W7" s="75"/>
      <c r="X7" s="349" t="s">
        <v>566</v>
      </c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 t="e">
        <f>SUM(AQ:AQ)</f>
        <v>#VALUE!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 t="e">
        <f>M8*M9/1024</f>
        <v>#VALUE!</v>
      </c>
      <c r="J10" s="525"/>
      <c r="K10" s="525"/>
      <c r="L10" s="84" t="s">
        <v>229</v>
      </c>
      <c r="M10" s="86" t="s">
        <v>230</v>
      </c>
      <c r="N10" s="526" t="e">
        <f>M8*M9/1024/1024</f>
        <v>#VALUE!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231</v>
      </c>
      <c r="B11" s="8"/>
      <c r="C11" s="8"/>
      <c r="D11" s="8"/>
      <c r="E11" s="8"/>
      <c r="F11" s="8"/>
      <c r="G11" s="8"/>
      <c r="H11" s="8"/>
      <c r="I11" s="88" t="s">
        <v>232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233</v>
      </c>
      <c r="U11" s="8"/>
      <c r="V11" s="8"/>
      <c r="W11" s="521">
        <v>64</v>
      </c>
      <c r="X11" s="522"/>
      <c r="Y11" s="85" t="s">
        <v>229</v>
      </c>
      <c r="Z11" s="8" t="s">
        <v>234</v>
      </c>
      <c r="AA11" s="8"/>
      <c r="AB11" s="12"/>
      <c r="AC11" s="521"/>
      <c r="AD11" s="522"/>
      <c r="AE11" s="85" t="s">
        <v>229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9" si="0">ROW()-13</f>
        <v>1</v>
      </c>
      <c r="B14" s="45" t="s">
        <v>245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271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208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TITLE_CD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8" t="s">
        <v>2446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13.8</v>
      </c>
    </row>
    <row r="17" spans="1:43">
      <c r="A17" s="47">
        <f t="shared" si="0"/>
        <v>4</v>
      </c>
      <c r="B17" s="48" t="s">
        <v>1441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346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VOLUME_KJ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2448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928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ESTIMATE_DIV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 t="s">
        <v>1528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2447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1650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CUSTOMER_NM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1404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ASSIGN_USER_CD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1529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ASSIGN_USER_DEPT_CD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2.6</v>
      </c>
    </row>
    <row r="25" spans="1:43" s="16" customFormat="1">
      <c r="A25" s="47">
        <f t="shared" si="0"/>
        <v>12</v>
      </c>
      <c r="B25" s="48" t="s">
        <v>1651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ESTIMATE_ISSUED_DATE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>
        <f>VLOOKUP(CONCATENATE(B25,C25,D25,E25,F25,G25,H25,I25),項目一覧!B:AN,21,FALSE)</f>
        <v>0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1652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EXPIRATION_DATE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>
        <f>VLOOKUP(CONCATENATE(B26,C26,D26,E26,F26,G26,H26,I26),項目一覧!B:AN,21,FALSE)</f>
        <v>0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1446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STANDARD_CD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780</v>
      </c>
      <c r="C28" s="49" t="s">
        <v>247</v>
      </c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STANDARD_NM2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103.4</v>
      </c>
    </row>
    <row r="29" spans="1:43">
      <c r="A29" s="47">
        <f t="shared" si="0"/>
        <v>16</v>
      </c>
      <c r="B29" s="48" t="s">
        <v>935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TAXATION_DIV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936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TAX_DIV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931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ROUND_DIV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1.8</v>
      </c>
    </row>
    <row r="32" spans="1:43">
      <c r="A32" s="47">
        <f t="shared" si="0"/>
        <v>19</v>
      </c>
      <c r="B32" s="48" t="s">
        <v>1654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TAX_RATE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1"/>
        <v>#VALUE!</v>
      </c>
    </row>
    <row r="33" spans="1:43">
      <c r="A33" s="47">
        <f t="shared" si="0"/>
        <v>20</v>
      </c>
      <c r="B33" s="48" t="s">
        <v>2643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REMARK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256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207.8</v>
      </c>
    </row>
    <row r="34" spans="1:43">
      <c r="A34" s="47">
        <f t="shared" si="0"/>
        <v>21</v>
      </c>
      <c r="B34" s="48" t="s">
        <v>2074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ESTIMATE_PATTERN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</v>
      </c>
      <c r="V34" s="91"/>
      <c r="W34" s="91"/>
      <c r="X34" s="45"/>
      <c r="Y34" s="92"/>
      <c r="Z34" s="93"/>
      <c r="AA34" s="58" t="s">
        <v>421</v>
      </c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1.8</v>
      </c>
    </row>
    <row r="35" spans="1:43">
      <c r="A35" s="47">
        <f t="shared" si="0"/>
        <v>22</v>
      </c>
      <c r="B35" s="48" t="s">
        <v>246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SALES_DATE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8</v>
      </c>
    </row>
    <row r="36" spans="1:43">
      <c r="A36" s="47">
        <f t="shared" si="0"/>
        <v>23</v>
      </c>
      <c r="B36" s="48" t="s">
        <v>254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INV_SUBMIT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>
        <f>VLOOKUP(CONCATENATE(B36,C36,D36,E36,F36,G36,H36,I36),項目一覧!B:AN,21,FALSE)</f>
        <v>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</row>
    <row r="37" spans="1:43">
      <c r="A37" s="47">
        <f t="shared" si="0"/>
        <v>24</v>
      </c>
      <c r="B37" s="48" t="s">
        <v>98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SALES_NO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10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9</v>
      </c>
    </row>
    <row r="38" spans="1:43">
      <c r="A38" s="47">
        <f t="shared" si="0"/>
        <v>25</v>
      </c>
      <c r="B38" s="48" t="s">
        <v>924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ESTIMATE_APPROVE_DIV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 t="s">
        <v>689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1531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ESTIMATE_APP_USER_CD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1533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ESTIMATE_APP_DATE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>
        <f>VLOOKUP(CONCATENATE(B40,C40,D40,E40,F40,G40,H40,I40),項目一覧!B:AN,21,FALSE)</f>
        <v>1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925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SALES_APPROVE_DIV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1</v>
      </c>
      <c r="V41" s="91"/>
      <c r="W41" s="91"/>
      <c r="X41" s="45"/>
      <c r="Y41" s="92"/>
      <c r="Z41" s="93"/>
      <c r="AA41" s="58" t="s">
        <v>689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ref="AQ41:AQ52" si="2">IF(Q41&lt;&gt;"",IF(Q41="CHAR",U41,IF(Q41="VARCHAR2",U41*0.8,IF(Q41="NUMBER",(ROUNDUP(INT(U41)/2,0)+1),IF(Q41="DATE",7,0))))+IF(Q41="DATE",1,IF(U41&gt;250,3,1)),"")</f>
        <v>1.8</v>
      </c>
    </row>
    <row r="42" spans="1:43">
      <c r="A42" s="47">
        <f t="shared" si="0"/>
        <v>29</v>
      </c>
      <c r="B42" s="48" t="s">
        <v>1535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SALES_APP_USER_CD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1537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SALES_APP_DATE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>
        <f>VLOOKUP(CONCATENATE(B43,C43,D43,E43,F43,G43,H43,I43),項目一覧!B:AN,21,FALSE)</f>
        <v>1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8</v>
      </c>
    </row>
    <row r="44" spans="1:43">
      <c r="A44" s="47">
        <f t="shared" si="0"/>
        <v>31</v>
      </c>
      <c r="B44" s="48" t="s">
        <v>1007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INV_ISSUED_DATE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>
        <f>VLOOKUP(CONCATENATE(B44,C44,D44,E44,F44,G44,H44,I44),項目一覧!B:AN,21,FALSE)</f>
        <v>0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8</v>
      </c>
    </row>
    <row r="45" spans="1:43">
      <c r="A45" s="47">
        <f t="shared" si="0"/>
        <v>32</v>
      </c>
      <c r="B45" s="48" t="s">
        <v>619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FORWARD_DIV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1</v>
      </c>
      <c r="V45" s="91"/>
      <c r="W45" s="91"/>
      <c r="X45" s="45"/>
      <c r="Y45" s="92"/>
      <c r="Z45" s="93"/>
      <c r="AA45" s="350" t="s">
        <v>1760</v>
      </c>
      <c r="AB45" s="351"/>
      <c r="AC45" s="351"/>
      <c r="AD45" s="351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>IF(Q45&lt;&gt;"",IF(Q45="CHAR",U45,IF(Q45="VARCHAR2",U45*0.8,IF(Q45="NUMBER",(ROUNDUP(INT(U45)/2,0)+1),IF(Q45="DATE",7,0))))+IF(Q45="DATE",1,IF(U45&gt;250,3,1)),"")</f>
        <v>1.8</v>
      </c>
    </row>
    <row r="46" spans="1:43">
      <c r="A46" s="47">
        <f t="shared" si="0"/>
        <v>33</v>
      </c>
      <c r="B46" s="48" t="s">
        <v>919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ACCOUNT_CONNECT_DIV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1</v>
      </c>
      <c r="V46" s="91"/>
      <c r="W46" s="91"/>
      <c r="X46" s="45"/>
      <c r="Y46" s="92"/>
      <c r="Z46" s="93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>IF(Q46&lt;&gt;"",IF(Q46="CHAR",U46,IF(Q46="VARCHAR2",U46*0.8,IF(Q46="NUMBER",(ROUNDUP(INT(U46)/2,0)+1),IF(Q46="DATE",7,0))))+IF(Q46="DATE",1,IF(U46&gt;250,3,1)),"")</f>
        <v>1.8</v>
      </c>
    </row>
    <row r="47" spans="1:43">
      <c r="A47" s="47">
        <f t="shared" si="0"/>
        <v>34</v>
      </c>
      <c r="B47" s="48" t="s">
        <v>620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ACCOUNT_CONNECT_DATE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DATE</v>
      </c>
      <c r="R47" s="90"/>
      <c r="S47" s="132"/>
      <c r="T47" s="54"/>
      <c r="U47" s="55">
        <f>VLOOKUP(CONCATENATE(B47,C47,D47,E47,F47,G47,H47,I47),項目一覧!B:AN,21,FALSE)</f>
        <v>0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8</v>
      </c>
    </row>
    <row r="48" spans="1:43">
      <c r="A48" s="47">
        <f t="shared" si="0"/>
        <v>35</v>
      </c>
      <c r="B48" s="48" t="s">
        <v>2477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REC_ORDER_SEQ_NO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7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6.6000000000000005</v>
      </c>
    </row>
    <row r="49" spans="1:43">
      <c r="A49" s="47">
        <f t="shared" si="0"/>
        <v>36</v>
      </c>
      <c r="B49" s="48" t="s">
        <v>2379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CORD_DIV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1</v>
      </c>
      <c r="V49" s="91"/>
      <c r="W49" s="91"/>
      <c r="X49" s="45"/>
      <c r="Y49" s="92"/>
      <c r="Z49" s="93"/>
      <c r="AA49" s="58" t="s">
        <v>2381</v>
      </c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1.8</v>
      </c>
    </row>
    <row r="50" spans="1:43">
      <c r="A50" s="47">
        <f t="shared" si="0"/>
        <v>37</v>
      </c>
      <c r="B50" s="48" t="s">
        <v>1008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TOTAL_ESTIMATE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9</v>
      </c>
      <c r="V50" s="91"/>
      <c r="W50" s="91"/>
      <c r="X50" s="45"/>
      <c r="Y50" s="92"/>
      <c r="Z50" s="93"/>
      <c r="AA50" s="58" t="s">
        <v>2366</v>
      </c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</v>
      </c>
    </row>
    <row r="51" spans="1:43">
      <c r="A51" s="276">
        <f t="shared" si="0"/>
        <v>38</v>
      </c>
      <c r="B51" s="277" t="s">
        <v>651</v>
      </c>
      <c r="C51" s="278"/>
      <c r="D51" s="278"/>
      <c r="E51" s="278"/>
      <c r="F51" s="278"/>
      <c r="G51" s="278"/>
      <c r="H51" s="278"/>
      <c r="I51" s="279"/>
      <c r="J51" s="280" t="str">
        <f>VLOOKUP(CONCATENATE(B51,C51,D51,E51,F51,G51,H51,I51),項目一覧!B:AN,10,FALSE)</f>
        <v>TOTAL_TAX_AMOUNT</v>
      </c>
      <c r="K51" s="281"/>
      <c r="L51" s="281"/>
      <c r="M51" s="281"/>
      <c r="N51" s="281"/>
      <c r="O51" s="281"/>
      <c r="P51" s="281"/>
      <c r="Q51" s="282" t="str">
        <f>VLOOKUP(CONCATENATE(B51,C51,D51,E51,F51,G51,H51,I51),項目一覧!B:AN,17,FALSE)</f>
        <v>NUMBER</v>
      </c>
      <c r="R51" s="283"/>
      <c r="S51" s="284"/>
      <c r="T51" s="285"/>
      <c r="U51" s="286">
        <f>VLOOKUP(CONCATENATE(B51,C51,D51,E51,F51,G51,H51,I51),項目一覧!B:AN,21,FALSE)</f>
        <v>9</v>
      </c>
      <c r="V51" s="345"/>
      <c r="W51" s="345"/>
      <c r="X51" s="280"/>
      <c r="Y51" s="346"/>
      <c r="Z51" s="347"/>
      <c r="AA51" s="58" t="s">
        <v>2366</v>
      </c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0"/>
        <v>39</v>
      </c>
      <c r="B52" s="48" t="s">
        <v>618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TOTAL_COST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91"/>
      <c r="W52" s="91"/>
      <c r="X52" s="45"/>
      <c r="Y52" s="92"/>
      <c r="Z52" s="93"/>
      <c r="AA52" s="58" t="s">
        <v>2366</v>
      </c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</v>
      </c>
    </row>
    <row r="53" spans="1:43">
      <c r="A53" s="47">
        <f t="shared" si="0"/>
        <v>40</v>
      </c>
      <c r="B53" s="48" t="s">
        <v>2398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DATA_DIV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1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ref="AQ53:AQ59" si="3">IF(Q53&lt;&gt;"",IF(Q53="CHAR",U53,IF(Q53="VARCHAR2",U53*0.8,IF(Q53="NUMBER",(ROUNDUP(INT(U53)/2,0)+1),IF(Q53="DATE",7,0))))+IF(Q53="DATE",1,IF(U53&gt;250,3,1)),"")</f>
        <v>1.8</v>
      </c>
    </row>
    <row r="54" spans="1:43">
      <c r="A54" s="47">
        <f t="shared" si="0"/>
        <v>41</v>
      </c>
      <c r="B54" s="48" t="s">
        <v>2401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FIRST_DATE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3"/>
        <v>8</v>
      </c>
    </row>
    <row r="55" spans="1:43">
      <c r="A55" s="47">
        <f t="shared" si="0"/>
        <v>42</v>
      </c>
      <c r="B55" s="48" t="s">
        <v>1912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FIRST_DEPT_CD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2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3"/>
        <v>2.6</v>
      </c>
    </row>
    <row r="56" spans="1:43">
      <c r="A56" s="47">
        <f t="shared" si="0"/>
        <v>43</v>
      </c>
      <c r="B56" s="48" t="s">
        <v>334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FIRST_USER_CD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3"/>
        <v>5</v>
      </c>
    </row>
    <row r="57" spans="1:43">
      <c r="A57" s="47">
        <f t="shared" si="0"/>
        <v>44</v>
      </c>
      <c r="B57" s="48" t="s">
        <v>2400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LAST_DATE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DATE</v>
      </c>
      <c r="R57" s="90"/>
      <c r="S57" s="132"/>
      <c r="T57" s="54"/>
      <c r="U57" s="55" t="str">
        <f>VLOOKUP(CONCATENATE(B57,C57,D57,E57,F57,G57,H57,I57),項目一覧!B:AN,21,FALSE)</f>
        <v xml:space="preserve"> </v>
      </c>
      <c r="V57" s="91"/>
      <c r="W57" s="91"/>
      <c r="X57" s="45"/>
      <c r="Y57" s="92"/>
      <c r="Z57" s="93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3"/>
        <v>8</v>
      </c>
    </row>
    <row r="58" spans="1:43">
      <c r="A58" s="47">
        <f t="shared" si="0"/>
        <v>45</v>
      </c>
      <c r="B58" s="48" t="s">
        <v>1913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LAST_DEPT_CD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2</v>
      </c>
      <c r="V58" s="91"/>
      <c r="W58" s="91"/>
      <c r="X58" s="45"/>
      <c r="Y58" s="92"/>
      <c r="Z58" s="93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3"/>
        <v>2.6</v>
      </c>
    </row>
    <row r="59" spans="1:43">
      <c r="A59" s="47">
        <f t="shared" si="0"/>
        <v>46</v>
      </c>
      <c r="B59" s="48" t="s">
        <v>1914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LAST_USER_CD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5</v>
      </c>
      <c r="V59" s="91"/>
      <c r="W59" s="91"/>
      <c r="X59" s="45"/>
      <c r="Y59" s="92"/>
      <c r="Z59" s="93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3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65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Q32"/>
  <sheetViews>
    <sheetView view="pageBreakPreview" zoomScale="90" zoomScaleNormal="100" zoomScaleSheetLayoutView="90" workbookViewId="0">
      <selection activeCell="J24" sqref="J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1880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2073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1881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1882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348" t="s">
        <v>565</v>
      </c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 t="e">
        <f>SUM(AQ:AQ)</f>
        <v>#VALUE!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 t="e">
        <f>M8*M9/1024</f>
        <v>#VALUE!</v>
      </c>
      <c r="J10" s="525"/>
      <c r="K10" s="525"/>
      <c r="L10" s="84" t="s">
        <v>229</v>
      </c>
      <c r="M10" s="86" t="s">
        <v>230</v>
      </c>
      <c r="N10" s="526" t="e">
        <f>M8*M9/1024/1024</f>
        <v>#VALUE!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231</v>
      </c>
      <c r="B11" s="8"/>
      <c r="C11" s="8"/>
      <c r="D11" s="8"/>
      <c r="E11" s="8"/>
      <c r="F11" s="8"/>
      <c r="G11" s="8"/>
      <c r="H11" s="8"/>
      <c r="I11" s="88" t="s">
        <v>232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233</v>
      </c>
      <c r="U11" s="8"/>
      <c r="V11" s="8"/>
      <c r="W11" s="521">
        <v>64</v>
      </c>
      <c r="X11" s="522"/>
      <c r="Y11" s="85" t="s">
        <v>229</v>
      </c>
      <c r="Z11" s="8" t="s">
        <v>234</v>
      </c>
      <c r="AA11" s="8"/>
      <c r="AB11" s="12"/>
      <c r="AC11" s="521"/>
      <c r="AD11" s="522"/>
      <c r="AE11" s="85" t="s">
        <v>229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1641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1360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 t="s">
        <v>1884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1883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FOLD_NAME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91"/>
      <c r="W17" s="91"/>
      <c r="X17" s="45"/>
      <c r="Y17" s="92"/>
      <c r="Z17" s="93"/>
      <c r="AA17" s="58" t="s">
        <v>2081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2448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2078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MACHINE_NUM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249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FINISH_SIZE_CD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 t="s">
        <v>2080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1545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 t="s">
        <v>2080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2079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58" t="s">
        <v>2080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1446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STANDARD_CD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4.2</v>
      </c>
    </row>
    <row r="24" spans="1:43">
      <c r="A24" s="47">
        <f t="shared" si="0"/>
        <v>11</v>
      </c>
      <c r="B24" s="48" t="s">
        <v>2077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276">
        <f t="shared" si="0"/>
        <v>12</v>
      </c>
      <c r="B25" s="277" t="s">
        <v>2014</v>
      </c>
      <c r="C25" s="278"/>
      <c r="D25" s="278"/>
      <c r="E25" s="278"/>
      <c r="F25" s="278"/>
      <c r="G25" s="278"/>
      <c r="H25" s="278"/>
      <c r="I25" s="279"/>
      <c r="J25" s="280" t="str">
        <f>VLOOKUP(CONCATENATE(B25,C25,D25,E25,F25,G25,H25,I25),項目一覧!B:AN,10,FALSE)</f>
        <v>EI_PRINT_DIV</v>
      </c>
      <c r="K25" s="281"/>
      <c r="L25" s="281"/>
      <c r="M25" s="281"/>
      <c r="N25" s="281"/>
      <c r="O25" s="281"/>
      <c r="P25" s="281"/>
      <c r="Q25" s="282" t="str">
        <f>VLOOKUP(CONCATENATE(B25,C25,D25,E25,F25,G25,H25,I25),項目一覧!B:AN,17,FALSE)</f>
        <v>VARCHAR2</v>
      </c>
      <c r="R25" s="283"/>
      <c r="S25" s="284"/>
      <c r="T25" s="285"/>
      <c r="U25" s="286">
        <f>VLOOKUP(CONCATENATE(B25,C25,D25,E25,F25,G25,H25,I25),項目一覧!B:AN,21,FALSE)</f>
        <v>1</v>
      </c>
      <c r="V25" s="345"/>
      <c r="W25" s="345"/>
      <c r="X25" s="280"/>
      <c r="Y25" s="346"/>
      <c r="Z25" s="347"/>
      <c r="AA25" s="58" t="s">
        <v>2015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>IF(Q25&lt;&gt;"",IF(Q25="CHAR",U25,IF(Q25="VARCHAR2",U25*0.8,IF(Q25="NUMBER",(ROUNDUP(INT(U25)/2,0)+1),IF(Q25="DATE",7,0))))+IF(Q25="DATE",1,IF(U25&gt;250,3,1)),"")</f>
        <v>1.8</v>
      </c>
    </row>
    <row r="26" spans="1:43">
      <c r="A26" s="47">
        <f t="shared" si="0"/>
        <v>13</v>
      </c>
      <c r="B26" s="48" t="s">
        <v>2398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2401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1912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2400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1913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1914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indexed="13"/>
  </sheetPr>
  <dimension ref="A1:AQ36"/>
  <sheetViews>
    <sheetView view="pageBreakPreview" topLeftCell="A4" zoomScale="90" zoomScaleNormal="100" zoomScaleSheetLayoutView="90" workbookViewId="0">
      <selection activeCell="J14" sqref="J14:J17"/>
    </sheetView>
  </sheetViews>
  <sheetFormatPr defaultColWidth="3.83203125" defaultRowHeight="11.25"/>
  <cols>
    <col min="1" max="20" width="3.83203125" style="1" customWidth="1"/>
    <col min="21" max="21" width="7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257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2073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348" t="s">
        <v>565</v>
      </c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 t="e">
        <f>SUM(AQ:AQ)</f>
        <v>#VALUE!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 t="e">
        <f>M8*M9/1024</f>
        <v>#VALUE!</v>
      </c>
      <c r="J10" s="525"/>
      <c r="K10" s="525"/>
      <c r="L10" s="84" t="s">
        <v>229</v>
      </c>
      <c r="M10" s="86" t="s">
        <v>230</v>
      </c>
      <c r="N10" s="526" t="e">
        <f>M8*M9/1024/1024</f>
        <v>#VALUE!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231</v>
      </c>
      <c r="B11" s="8"/>
      <c r="C11" s="8"/>
      <c r="D11" s="8"/>
      <c r="E11" s="8"/>
      <c r="F11" s="8"/>
      <c r="G11" s="8"/>
      <c r="H11" s="8"/>
      <c r="I11" s="88" t="s">
        <v>232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233</v>
      </c>
      <c r="U11" s="8"/>
      <c r="V11" s="8"/>
      <c r="W11" s="521">
        <v>64</v>
      </c>
      <c r="X11" s="522"/>
      <c r="Y11" s="85" t="s">
        <v>229</v>
      </c>
      <c r="Z11" s="8" t="s">
        <v>234</v>
      </c>
      <c r="AA11" s="8"/>
      <c r="AB11" s="12"/>
      <c r="AC11" s="521"/>
      <c r="AD11" s="522"/>
      <c r="AE11" s="85" t="s">
        <v>229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245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1641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1024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ORDER_BY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1885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 t="s">
        <v>1888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2076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PROCESS_CD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58" t="s">
        <v>2081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2075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CLAIM_DETAIL_CD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780</v>
      </c>
      <c r="C20" s="49"/>
      <c r="D20" s="49" t="s">
        <v>2194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STANDARD_NM2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128</v>
      </c>
      <c r="V20" s="91"/>
      <c r="W20" s="91"/>
      <c r="X20" s="45"/>
      <c r="Y20" s="92"/>
      <c r="Z20" s="93"/>
      <c r="AA20" s="58" t="s">
        <v>624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103.4</v>
      </c>
    </row>
    <row r="21" spans="1:43">
      <c r="A21" s="47">
        <f t="shared" si="0"/>
        <v>8</v>
      </c>
      <c r="B21" s="48" t="s">
        <v>217</v>
      </c>
      <c r="C21" s="49"/>
      <c r="D21" s="49" t="s">
        <v>240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NUM_P1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11,2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217</v>
      </c>
      <c r="C22" s="49"/>
      <c r="D22" s="49" t="s">
        <v>241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NUM_P2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11,2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2078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209</v>
      </c>
      <c r="C24" s="49"/>
      <c r="D24" s="49" t="s">
        <v>242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UNIT_P1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11,2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210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NUM_AMOUNT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276">
        <f t="shared" si="0"/>
        <v>13</v>
      </c>
      <c r="B26" s="277" t="s">
        <v>2018</v>
      </c>
      <c r="C26" s="278"/>
      <c r="D26" s="278"/>
      <c r="E26" s="278"/>
      <c r="F26" s="278"/>
      <c r="G26" s="278"/>
      <c r="H26" s="278"/>
      <c r="I26" s="279"/>
      <c r="J26" s="280" t="str">
        <f>VLOOKUP(CONCATENATE(B26,C26,D26,E26,F26,G26,H26,I26),項目一覧!B:AN,10,FALSE)</f>
        <v>TAX_AMOUNT</v>
      </c>
      <c r="K26" s="281"/>
      <c r="L26" s="281"/>
      <c r="M26" s="281"/>
      <c r="N26" s="281"/>
      <c r="O26" s="281"/>
      <c r="P26" s="281"/>
      <c r="Q26" s="282" t="str">
        <f>VLOOKUP(CONCATENATE(B26,C26,D26,E26,F26,G26,H26,I26),項目一覧!B:AN,17,FALSE)</f>
        <v>NUMBER</v>
      </c>
      <c r="R26" s="283"/>
      <c r="S26" s="284"/>
      <c r="T26" s="285"/>
      <c r="U26" s="286">
        <f>VLOOKUP(CONCATENATE(B26,C26,D26,E26,F26,G26,H26,I26),項目一覧!B:AN,21,FALSE)</f>
        <v>9</v>
      </c>
      <c r="V26" s="345"/>
      <c r="W26" s="345"/>
      <c r="X26" s="280"/>
      <c r="Y26" s="346"/>
      <c r="Z26" s="34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7</v>
      </c>
    </row>
    <row r="27" spans="1:43">
      <c r="A27" s="47">
        <f t="shared" si="0"/>
        <v>14</v>
      </c>
      <c r="B27" s="48" t="s">
        <v>248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NUM_COST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>IF(Q27&lt;&gt;"",IF(Q27="CHAR",U27,IF(Q27="VARCHAR2",U27*0.8,IF(Q27="NUMBER",(ROUNDUP(INT(U27)/2,0)+1),IF(Q27="DATE",7,0))))+IF(Q27="DATE",1,IF(U27&gt;250,3,1)),"")</f>
        <v>#VALUE!</v>
      </c>
    </row>
    <row r="28" spans="1:43">
      <c r="A28" s="47">
        <f t="shared" si="0"/>
        <v>15</v>
      </c>
      <c r="B28" s="48" t="s">
        <v>989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UNIT_COST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11,2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1546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CLIENT_POST_CD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2398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DATA_DIV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2401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1912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2.6</v>
      </c>
    </row>
    <row r="33" spans="1:43">
      <c r="A33" s="47">
        <f t="shared" si="0"/>
        <v>20</v>
      </c>
      <c r="B33" s="48" t="s">
        <v>334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2400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LAST_DATE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DATE</v>
      </c>
      <c r="R34" s="90"/>
      <c r="S34" s="132"/>
      <c r="T34" s="54"/>
      <c r="U34" s="55" t="str">
        <f>VLOOKUP(CONCATENATE(B34,C34,D34,E34,F34,G34,H34,I34),項目一覧!B:AN,21,FALSE)</f>
        <v xml:space="preserve"> 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</v>
      </c>
    </row>
    <row r="35" spans="1:43">
      <c r="A35" s="47">
        <f t="shared" si="0"/>
        <v>22</v>
      </c>
      <c r="B35" s="48" t="s">
        <v>1913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LAST_DEPT_CD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2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2.6</v>
      </c>
    </row>
    <row r="36" spans="1:43">
      <c r="A36" s="47">
        <f t="shared" si="0"/>
        <v>23</v>
      </c>
      <c r="B36" s="48" t="s">
        <v>1914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LAST_USER_CD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5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Q36"/>
  <sheetViews>
    <sheetView topLeftCell="A10" zoomScaleNormal="100" zoomScaleSheetLayoutView="90" workbookViewId="0">
      <selection activeCell="U34" sqref="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526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1182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527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1855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 t="e">
        <f>SUM(AQ:AQ)</f>
        <v>#VALUE!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 t="e">
        <f>M8*M9/1024</f>
        <v>#VALUE!</v>
      </c>
      <c r="J10" s="525"/>
      <c r="K10" s="525"/>
      <c r="L10" s="84" t="s">
        <v>229</v>
      </c>
      <c r="M10" s="86" t="s">
        <v>230</v>
      </c>
      <c r="N10" s="526" t="e">
        <f>M8*M9/1024/1024</f>
        <v>#VALUE!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231</v>
      </c>
      <c r="B11" s="8"/>
      <c r="C11" s="8"/>
      <c r="D11" s="8"/>
      <c r="E11" s="8"/>
      <c r="F11" s="8"/>
      <c r="G11" s="8"/>
      <c r="H11" s="8"/>
      <c r="I11" s="88" t="s">
        <v>232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233</v>
      </c>
      <c r="U11" s="8"/>
      <c r="V11" s="8"/>
      <c r="W11" s="521">
        <v>64</v>
      </c>
      <c r="X11" s="522"/>
      <c r="Y11" s="85" t="s">
        <v>229</v>
      </c>
      <c r="Z11" s="8" t="s">
        <v>234</v>
      </c>
      <c r="AA11" s="8"/>
      <c r="AB11" s="12"/>
      <c r="AC11" s="521"/>
      <c r="AD11" s="522"/>
      <c r="AE11" s="85" t="s">
        <v>229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5" si="0">ROW()-13</f>
        <v>1</v>
      </c>
      <c r="B14" s="45" t="s">
        <v>796</v>
      </c>
      <c r="C14" s="84"/>
      <c r="D14" s="84"/>
      <c r="E14" s="84"/>
      <c r="F14" s="84"/>
      <c r="G14" s="84"/>
      <c r="H14" s="84"/>
      <c r="I14" s="85"/>
      <c r="J14" s="45" t="s">
        <v>529</v>
      </c>
      <c r="K14" s="84"/>
      <c r="L14" s="84"/>
      <c r="M14" s="84"/>
      <c r="N14" s="84"/>
      <c r="O14" s="84"/>
      <c r="P14" s="84"/>
      <c r="Q14" s="51" t="s">
        <v>530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5" si="1">IF(Q14&lt;&gt;"",IF(Q14="CHAR",U14,IF(Q14="VARCHAR2",U14*0.8,IF(Q14="NUMBER",(ROUNDUP(INT(U14)/2,0)+1),IF(Q14="DATE",7,0))))+IF(Q14="DATE",1,IF(U14&gt;250,3,1)),"")</f>
        <v>13</v>
      </c>
    </row>
    <row r="15" spans="1:43" ht="27.75" customHeight="1">
      <c r="A15" s="47">
        <f t="shared" si="0"/>
        <v>2</v>
      </c>
      <c r="B15" s="45" t="s">
        <v>245</v>
      </c>
      <c r="C15" s="84"/>
      <c r="D15" s="84"/>
      <c r="E15" s="84"/>
      <c r="F15" s="84"/>
      <c r="G15" s="84"/>
      <c r="H15" s="84"/>
      <c r="I15" s="85"/>
      <c r="J15" s="45" t="s">
        <v>531</v>
      </c>
      <c r="K15" s="84"/>
      <c r="L15" s="84"/>
      <c r="M15" s="84"/>
      <c r="N15" s="84"/>
      <c r="O15" s="84"/>
      <c r="P15" s="84"/>
      <c r="Q15" s="51" t="s">
        <v>727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549" t="s">
        <v>692</v>
      </c>
      <c r="AB15" s="550"/>
      <c r="AC15" s="550"/>
      <c r="AD15" s="550"/>
      <c r="AE15" s="550"/>
      <c r="AF15" s="550"/>
      <c r="AG15" s="551"/>
      <c r="AH15" s="88" t="s">
        <v>686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48" t="s">
        <v>532</v>
      </c>
      <c r="C16" s="49"/>
      <c r="D16" s="49"/>
      <c r="E16" s="49"/>
      <c r="F16" s="49"/>
      <c r="G16" s="49"/>
      <c r="H16" s="49"/>
      <c r="I16" s="50"/>
      <c r="J16" s="45" t="s">
        <v>533</v>
      </c>
      <c r="K16" s="49"/>
      <c r="L16" s="49"/>
      <c r="M16" s="49"/>
      <c r="N16" s="49"/>
      <c r="O16" s="49"/>
      <c r="P16" s="49"/>
      <c r="Q16" s="51" t="s">
        <v>2531</v>
      </c>
      <c r="R16" s="52"/>
      <c r="S16" s="53"/>
      <c r="T16" s="54"/>
      <c r="U16" s="55"/>
      <c r="V16" s="96"/>
      <c r="W16" s="96"/>
      <c r="X16" s="48"/>
      <c r="Y16" s="46"/>
      <c r="Z16" s="57"/>
      <c r="AA16" s="58" t="s">
        <v>693</v>
      </c>
      <c r="AB16" s="49"/>
      <c r="AC16" s="49"/>
      <c r="AD16" s="49"/>
      <c r="AE16" s="49"/>
      <c r="AF16" s="49"/>
      <c r="AG16" s="49"/>
      <c r="AH16" s="344" t="s">
        <v>686</v>
      </c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 t="s">
        <v>534</v>
      </c>
      <c r="C17" s="49"/>
      <c r="D17" s="49"/>
      <c r="E17" s="49"/>
      <c r="F17" s="49"/>
      <c r="G17" s="49"/>
      <c r="H17" s="49"/>
      <c r="I17" s="50"/>
      <c r="J17" s="48" t="s">
        <v>535</v>
      </c>
      <c r="K17" s="49"/>
      <c r="L17" s="49"/>
      <c r="M17" s="49"/>
      <c r="N17" s="49"/>
      <c r="O17" s="49"/>
      <c r="P17" s="49"/>
      <c r="Q17" s="51" t="s">
        <v>727</v>
      </c>
      <c r="R17" s="52"/>
      <c r="S17" s="53"/>
      <c r="T17" s="54"/>
      <c r="U17" s="55">
        <v>5</v>
      </c>
      <c r="V17" s="56"/>
      <c r="W17" s="56"/>
      <c r="X17" s="48"/>
      <c r="Y17" s="46"/>
      <c r="Z17" s="57"/>
      <c r="AA17" s="58" t="s">
        <v>693</v>
      </c>
      <c r="AB17" s="49"/>
      <c r="AC17" s="49"/>
      <c r="AD17" s="49"/>
      <c r="AE17" s="49"/>
      <c r="AF17" s="49"/>
      <c r="AG17" s="49"/>
      <c r="AH17" s="344" t="s">
        <v>686</v>
      </c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536</v>
      </c>
      <c r="C18" s="49"/>
      <c r="D18" s="49"/>
      <c r="E18" s="49"/>
      <c r="F18" s="49"/>
      <c r="G18" s="49"/>
      <c r="H18" s="49"/>
      <c r="I18" s="50"/>
      <c r="J18" s="48" t="s">
        <v>537</v>
      </c>
      <c r="K18" s="49"/>
      <c r="L18" s="49"/>
      <c r="M18" s="49"/>
      <c r="N18" s="49"/>
      <c r="O18" s="49"/>
      <c r="P18" s="49"/>
      <c r="Q18" s="51" t="s">
        <v>727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 t="s">
        <v>693</v>
      </c>
      <c r="AB18" s="49"/>
      <c r="AC18" s="49"/>
      <c r="AD18" s="49"/>
      <c r="AE18" s="49"/>
      <c r="AF18" s="49"/>
      <c r="AG18" s="49"/>
      <c r="AH18" s="344" t="s">
        <v>686</v>
      </c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538</v>
      </c>
      <c r="C19" s="49"/>
      <c r="D19" s="49"/>
      <c r="E19" s="49"/>
      <c r="F19" s="49"/>
      <c r="G19" s="49"/>
      <c r="H19" s="49"/>
      <c r="I19" s="50"/>
      <c r="J19" s="48" t="s">
        <v>539</v>
      </c>
      <c r="K19" s="49"/>
      <c r="L19" s="49"/>
      <c r="M19" s="49"/>
      <c r="N19" s="49"/>
      <c r="O19" s="49"/>
      <c r="P19" s="49"/>
      <c r="Q19" s="51" t="s">
        <v>1028</v>
      </c>
      <c r="R19" s="52"/>
      <c r="S19" s="53"/>
      <c r="T19" s="54"/>
      <c r="U19" s="55">
        <v>9</v>
      </c>
      <c r="V19" s="56"/>
      <c r="W19" s="56"/>
      <c r="X19" s="48"/>
      <c r="Y19" s="46"/>
      <c r="Z19" s="57"/>
      <c r="AA19" s="58" t="s">
        <v>693</v>
      </c>
      <c r="AB19" s="49"/>
      <c r="AC19" s="49"/>
      <c r="AD19" s="49"/>
      <c r="AE19" s="49"/>
      <c r="AF19" s="49"/>
      <c r="AG19" s="49"/>
      <c r="AH19" s="344" t="s">
        <v>686</v>
      </c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 s="16" customFormat="1">
      <c r="A20" s="47">
        <f t="shared" si="0"/>
        <v>7</v>
      </c>
      <c r="B20" s="48" t="s">
        <v>540</v>
      </c>
      <c r="C20" s="49"/>
      <c r="D20" s="49"/>
      <c r="E20" s="49"/>
      <c r="F20" s="49"/>
      <c r="G20" s="49"/>
      <c r="H20" s="49"/>
      <c r="I20" s="50"/>
      <c r="J20" s="48" t="s">
        <v>1856</v>
      </c>
      <c r="K20" s="49"/>
      <c r="L20" s="49"/>
      <c r="M20" s="49"/>
      <c r="N20" s="49"/>
      <c r="O20" s="49"/>
      <c r="P20" s="49"/>
      <c r="Q20" s="51" t="s">
        <v>17</v>
      </c>
      <c r="R20" s="52"/>
      <c r="S20" s="53"/>
      <c r="T20" s="54"/>
      <c r="U20" s="55">
        <v>16</v>
      </c>
      <c r="V20" s="56"/>
      <c r="W20" s="56"/>
      <c r="X20" s="48"/>
      <c r="Y20" s="46"/>
      <c r="Z20" s="57"/>
      <c r="AA20" s="58" t="s">
        <v>693</v>
      </c>
      <c r="AB20" s="49"/>
      <c r="AC20" s="49"/>
      <c r="AD20" s="49"/>
      <c r="AE20" s="49"/>
      <c r="AF20" s="49"/>
      <c r="AG20" s="49"/>
      <c r="AH20" s="344" t="s">
        <v>687</v>
      </c>
      <c r="AI20" s="49"/>
      <c r="AJ20" s="49"/>
      <c r="AK20" s="49"/>
      <c r="AL20" s="49"/>
      <c r="AM20" s="49"/>
      <c r="AN20" s="49"/>
      <c r="AO20" s="50"/>
      <c r="AQ20" s="273">
        <f t="shared" si="1"/>
        <v>13.8</v>
      </c>
    </row>
    <row r="21" spans="1:43">
      <c r="A21" s="47">
        <f t="shared" si="0"/>
        <v>8</v>
      </c>
      <c r="B21" s="48" t="s">
        <v>541</v>
      </c>
      <c r="C21" s="49"/>
      <c r="D21" s="49"/>
      <c r="E21" s="49"/>
      <c r="F21" s="49"/>
      <c r="G21" s="49"/>
      <c r="H21" s="49"/>
      <c r="I21" s="50"/>
      <c r="J21" s="48" t="s">
        <v>542</v>
      </c>
      <c r="K21" s="49"/>
      <c r="L21" s="49"/>
      <c r="M21" s="49"/>
      <c r="N21" s="49"/>
      <c r="O21" s="49"/>
      <c r="P21" s="49"/>
      <c r="Q21" s="51" t="s">
        <v>727</v>
      </c>
      <c r="R21" s="52"/>
      <c r="S21" s="53"/>
      <c r="T21" s="54"/>
      <c r="U21" s="55">
        <v>128</v>
      </c>
      <c r="V21" s="56"/>
      <c r="W21" s="56"/>
      <c r="X21" s="45"/>
      <c r="Y21" s="46"/>
      <c r="Z21" s="57"/>
      <c r="AA21" s="58" t="s">
        <v>693</v>
      </c>
      <c r="AB21" s="49"/>
      <c r="AC21" s="49"/>
      <c r="AD21" s="49"/>
      <c r="AE21" s="49"/>
      <c r="AF21" s="49"/>
      <c r="AG21" s="49"/>
      <c r="AH21" s="344" t="s">
        <v>686</v>
      </c>
      <c r="AI21" s="49"/>
      <c r="AJ21" s="49"/>
      <c r="AK21" s="49"/>
      <c r="AL21" s="49"/>
      <c r="AM21" s="49"/>
      <c r="AN21" s="49"/>
      <c r="AO21" s="50"/>
      <c r="AQ21" s="273">
        <f t="shared" si="1"/>
        <v>103.4</v>
      </c>
    </row>
    <row r="22" spans="1:43">
      <c r="A22" s="47">
        <f t="shared" si="0"/>
        <v>9</v>
      </c>
      <c r="B22" s="48" t="s">
        <v>543</v>
      </c>
      <c r="C22" s="49"/>
      <c r="D22" s="49"/>
      <c r="E22" s="49"/>
      <c r="F22" s="49"/>
      <c r="G22" s="49"/>
      <c r="H22" s="49"/>
      <c r="I22" s="50"/>
      <c r="J22" s="48" t="s">
        <v>544</v>
      </c>
      <c r="K22" s="49"/>
      <c r="L22" s="49"/>
      <c r="M22" s="49"/>
      <c r="N22" s="49"/>
      <c r="O22" s="49"/>
      <c r="P22" s="49"/>
      <c r="Q22" s="51" t="s">
        <v>727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 t="s">
        <v>693</v>
      </c>
      <c r="AB22" s="49"/>
      <c r="AC22" s="49"/>
      <c r="AD22" s="49"/>
      <c r="AE22" s="49"/>
      <c r="AF22" s="49"/>
      <c r="AG22" s="49"/>
      <c r="AH22" s="344" t="s">
        <v>686</v>
      </c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2448</v>
      </c>
      <c r="C23" s="49"/>
      <c r="D23" s="49"/>
      <c r="E23" s="49"/>
      <c r="F23" s="49"/>
      <c r="G23" s="49"/>
      <c r="H23" s="49"/>
      <c r="I23" s="50"/>
      <c r="J23" s="48" t="s">
        <v>1857</v>
      </c>
      <c r="K23" s="49"/>
      <c r="L23" s="49"/>
      <c r="M23" s="49"/>
      <c r="N23" s="49"/>
      <c r="O23" s="49"/>
      <c r="P23" s="49"/>
      <c r="Q23" s="51" t="s">
        <v>1858</v>
      </c>
      <c r="R23" s="52"/>
      <c r="S23" s="53"/>
      <c r="T23" s="54"/>
      <c r="U23" s="55">
        <v>9</v>
      </c>
      <c r="V23" s="56"/>
      <c r="W23" s="56"/>
      <c r="X23" s="48"/>
      <c r="Y23" s="46"/>
      <c r="Z23" s="57"/>
      <c r="AA23" s="58" t="s">
        <v>693</v>
      </c>
      <c r="AB23" s="49"/>
      <c r="AC23" s="49"/>
      <c r="AD23" s="49"/>
      <c r="AE23" s="49"/>
      <c r="AF23" s="49"/>
      <c r="AG23" s="49"/>
      <c r="AH23" s="344" t="s">
        <v>686</v>
      </c>
      <c r="AI23" s="49"/>
      <c r="AJ23" s="49"/>
      <c r="AK23" s="49"/>
      <c r="AL23" s="49"/>
      <c r="AM23" s="49"/>
      <c r="AN23" s="49"/>
      <c r="AO23" s="50"/>
      <c r="AQ23" s="273">
        <f t="shared" si="1"/>
        <v>7</v>
      </c>
    </row>
    <row r="24" spans="1:43">
      <c r="A24" s="47">
        <f t="shared" si="0"/>
        <v>11</v>
      </c>
      <c r="B24" s="48" t="s">
        <v>545</v>
      </c>
      <c r="C24" s="49"/>
      <c r="D24" s="49"/>
      <c r="E24" s="49"/>
      <c r="F24" s="49"/>
      <c r="G24" s="49"/>
      <c r="H24" s="49"/>
      <c r="I24" s="50"/>
      <c r="J24" s="48" t="s">
        <v>1859</v>
      </c>
      <c r="K24" s="49"/>
      <c r="L24" s="49"/>
      <c r="M24" s="49"/>
      <c r="N24" s="49"/>
      <c r="O24" s="49"/>
      <c r="P24" s="49"/>
      <c r="Q24" s="51" t="s">
        <v>1860</v>
      </c>
      <c r="R24" s="52"/>
      <c r="S24" s="53"/>
      <c r="T24" s="54"/>
      <c r="U24" s="55">
        <v>128</v>
      </c>
      <c r="V24" s="56"/>
      <c r="W24" s="56"/>
      <c r="X24" s="48"/>
      <c r="Y24" s="46"/>
      <c r="Z24" s="57"/>
      <c r="AA24" s="58" t="s">
        <v>694</v>
      </c>
      <c r="AB24" s="49"/>
      <c r="AC24" s="49"/>
      <c r="AD24" s="49"/>
      <c r="AE24" s="49"/>
      <c r="AF24" s="49"/>
      <c r="AG24" s="49"/>
      <c r="AH24" s="344" t="s">
        <v>688</v>
      </c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546</v>
      </c>
      <c r="C25" s="49"/>
      <c r="D25" s="49"/>
      <c r="E25" s="49"/>
      <c r="F25" s="49"/>
      <c r="G25" s="49"/>
      <c r="H25" s="49"/>
      <c r="I25" s="50"/>
      <c r="J25" s="48" t="s">
        <v>547</v>
      </c>
      <c r="K25" s="49"/>
      <c r="L25" s="49"/>
      <c r="M25" s="49"/>
      <c r="N25" s="49"/>
      <c r="O25" s="49"/>
      <c r="P25" s="49"/>
      <c r="Q25" s="51" t="s">
        <v>2531</v>
      </c>
      <c r="R25" s="52"/>
      <c r="S25" s="53"/>
      <c r="T25" s="54"/>
      <c r="U25" s="55"/>
      <c r="V25" s="56"/>
      <c r="W25" s="56"/>
      <c r="X25" s="48"/>
      <c r="Y25" s="46"/>
      <c r="Z25" s="57"/>
      <c r="AA25" s="58" t="s">
        <v>693</v>
      </c>
      <c r="AB25" s="49"/>
      <c r="AC25" s="49"/>
      <c r="AD25" s="49"/>
      <c r="AE25" s="49"/>
      <c r="AF25" s="49"/>
      <c r="AG25" s="49"/>
      <c r="AH25" s="344" t="s">
        <v>686</v>
      </c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2643</v>
      </c>
      <c r="C26" s="49"/>
      <c r="D26" s="49"/>
      <c r="E26" s="49"/>
      <c r="F26" s="49"/>
      <c r="G26" s="49"/>
      <c r="H26" s="49"/>
      <c r="I26" s="50"/>
      <c r="J26" s="48" t="s">
        <v>1861</v>
      </c>
      <c r="K26" s="49"/>
      <c r="L26" s="49"/>
      <c r="M26" s="49"/>
      <c r="N26" s="49"/>
      <c r="O26" s="49"/>
      <c r="P26" s="49"/>
      <c r="Q26" s="51" t="s">
        <v>1860</v>
      </c>
      <c r="R26" s="52"/>
      <c r="S26" s="53"/>
      <c r="T26" s="54"/>
      <c r="U26" s="55">
        <v>256</v>
      </c>
      <c r="V26" s="56"/>
      <c r="W26" s="56"/>
      <c r="X26" s="48"/>
      <c r="Y26" s="46"/>
      <c r="Z26" s="57"/>
      <c r="AA26" s="58" t="s">
        <v>693</v>
      </c>
      <c r="AB26" s="49"/>
      <c r="AC26" s="49"/>
      <c r="AD26" s="49"/>
      <c r="AE26" s="49"/>
      <c r="AF26" s="49"/>
      <c r="AG26" s="49"/>
      <c r="AH26" s="344" t="s">
        <v>686</v>
      </c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924</v>
      </c>
      <c r="C27" s="49"/>
      <c r="D27" s="49"/>
      <c r="E27" s="49"/>
      <c r="F27" s="49"/>
      <c r="G27" s="49"/>
      <c r="H27" s="49"/>
      <c r="I27" s="50"/>
      <c r="J27" s="48" t="s">
        <v>690</v>
      </c>
      <c r="K27" s="49"/>
      <c r="L27" s="49"/>
      <c r="M27" s="49"/>
      <c r="N27" s="49"/>
      <c r="O27" s="49"/>
      <c r="P27" s="49"/>
      <c r="Q27" s="51" t="s">
        <v>727</v>
      </c>
      <c r="R27" s="52"/>
      <c r="S27" s="53"/>
      <c r="T27" s="54"/>
      <c r="U27" s="55">
        <v>1</v>
      </c>
      <c r="V27" s="56"/>
      <c r="W27" s="56"/>
      <c r="X27" s="48"/>
      <c r="Y27" s="46"/>
      <c r="Z27" s="57"/>
      <c r="AA27" s="58" t="s">
        <v>691</v>
      </c>
      <c r="AB27" s="49"/>
      <c r="AC27" s="49"/>
      <c r="AD27" s="49"/>
      <c r="AE27" s="49"/>
      <c r="AF27" s="49"/>
      <c r="AG27" s="49"/>
      <c r="AH27" s="344" t="s">
        <v>686</v>
      </c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1.8</v>
      </c>
    </row>
    <row r="28" spans="1:43">
      <c r="A28" s="47">
        <f t="shared" si="0"/>
        <v>15</v>
      </c>
      <c r="B28" s="48" t="s">
        <v>548</v>
      </c>
      <c r="C28" s="49"/>
      <c r="D28" s="49"/>
      <c r="E28" s="49"/>
      <c r="F28" s="49"/>
      <c r="G28" s="49"/>
      <c r="H28" s="49"/>
      <c r="I28" s="50"/>
      <c r="J28" s="48" t="s">
        <v>549</v>
      </c>
      <c r="K28" s="49"/>
      <c r="L28" s="49"/>
      <c r="M28" s="49"/>
      <c r="N28" s="49"/>
      <c r="O28" s="49"/>
      <c r="P28" s="49"/>
      <c r="Q28" s="51" t="s">
        <v>727</v>
      </c>
      <c r="R28" s="52"/>
      <c r="S28" s="53"/>
      <c r="T28" s="54"/>
      <c r="U28" s="55">
        <v>1</v>
      </c>
      <c r="V28" s="56"/>
      <c r="W28" s="56"/>
      <c r="X28" s="48"/>
      <c r="Y28" s="46"/>
      <c r="Z28" s="57"/>
      <c r="AA28" s="58" t="s">
        <v>693</v>
      </c>
      <c r="AB28" s="49"/>
      <c r="AC28" s="49"/>
      <c r="AD28" s="49"/>
      <c r="AE28" s="49"/>
      <c r="AF28" s="49"/>
      <c r="AG28" s="49"/>
      <c r="AH28" s="344" t="s">
        <v>686</v>
      </c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550</v>
      </c>
      <c r="C29" s="49"/>
      <c r="D29" s="49"/>
      <c r="E29" s="49"/>
      <c r="F29" s="49"/>
      <c r="G29" s="49"/>
      <c r="H29" s="49"/>
      <c r="I29" s="50"/>
      <c r="J29" s="48" t="s">
        <v>551</v>
      </c>
      <c r="K29" s="49"/>
      <c r="L29" s="49"/>
      <c r="M29" s="49"/>
      <c r="N29" s="49"/>
      <c r="O29" s="49"/>
      <c r="P29" s="49"/>
      <c r="Q29" s="51" t="s">
        <v>727</v>
      </c>
      <c r="R29" s="52"/>
      <c r="S29" s="53"/>
      <c r="T29" s="54"/>
      <c r="U29" s="55">
        <v>1</v>
      </c>
      <c r="V29" s="56"/>
      <c r="W29" s="56"/>
      <c r="X29" s="48"/>
      <c r="Y29" s="46"/>
      <c r="Z29" s="57"/>
      <c r="AA29" s="58" t="s">
        <v>693</v>
      </c>
      <c r="AB29" s="49"/>
      <c r="AC29" s="49"/>
      <c r="AD29" s="49"/>
      <c r="AE29" s="49"/>
      <c r="AF29" s="49"/>
      <c r="AG29" s="49"/>
      <c r="AH29" s="344" t="s">
        <v>686</v>
      </c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552</v>
      </c>
      <c r="C30" s="49"/>
      <c r="D30" s="49"/>
      <c r="E30" s="49"/>
      <c r="F30" s="49"/>
      <c r="G30" s="49"/>
      <c r="H30" s="49"/>
      <c r="I30" s="50"/>
      <c r="J30" s="48" t="s">
        <v>553</v>
      </c>
      <c r="K30" s="49"/>
      <c r="L30" s="49"/>
      <c r="M30" s="49"/>
      <c r="N30" s="49"/>
      <c r="O30" s="49"/>
      <c r="P30" s="49"/>
      <c r="Q30" s="51" t="s">
        <v>727</v>
      </c>
      <c r="R30" s="52"/>
      <c r="S30" s="53"/>
      <c r="T30" s="54"/>
      <c r="U30" s="55">
        <v>1</v>
      </c>
      <c r="V30" s="56"/>
      <c r="W30" s="56"/>
      <c r="X30" s="48"/>
      <c r="Y30" s="46"/>
      <c r="Z30" s="57"/>
      <c r="AA30" s="58" t="s">
        <v>693</v>
      </c>
      <c r="AB30" s="49"/>
      <c r="AC30" s="49"/>
      <c r="AD30" s="49"/>
      <c r="AE30" s="49"/>
      <c r="AF30" s="49"/>
      <c r="AG30" s="49"/>
      <c r="AH30" s="344" t="s">
        <v>686</v>
      </c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554</v>
      </c>
      <c r="C31" s="49"/>
      <c r="D31" s="49"/>
      <c r="E31" s="49"/>
      <c r="F31" s="49"/>
      <c r="G31" s="49"/>
      <c r="H31" s="49"/>
      <c r="I31" s="50"/>
      <c r="J31" s="48" t="s">
        <v>555</v>
      </c>
      <c r="K31" s="49"/>
      <c r="L31" s="49"/>
      <c r="M31" s="49"/>
      <c r="N31" s="49"/>
      <c r="O31" s="49"/>
      <c r="P31" s="49"/>
      <c r="Q31" s="51" t="s">
        <v>1028</v>
      </c>
      <c r="R31" s="52"/>
      <c r="S31" s="53"/>
      <c r="T31" s="54"/>
      <c r="U31" s="55" t="s">
        <v>556</v>
      </c>
      <c r="V31" s="56"/>
      <c r="W31" s="56"/>
      <c r="X31" s="48"/>
      <c r="Y31" s="46"/>
      <c r="Z31" s="57"/>
      <c r="AA31" s="58" t="s">
        <v>693</v>
      </c>
      <c r="AB31" s="49"/>
      <c r="AC31" s="49"/>
      <c r="AD31" s="49"/>
      <c r="AE31" s="49"/>
      <c r="AF31" s="49"/>
      <c r="AG31" s="49"/>
      <c r="AH31" s="344" t="s">
        <v>686</v>
      </c>
      <c r="AI31" s="49"/>
      <c r="AJ31" s="49"/>
      <c r="AK31" s="49"/>
      <c r="AL31" s="49"/>
      <c r="AM31" s="49"/>
      <c r="AN31" s="49"/>
      <c r="AO31" s="50"/>
      <c r="AQ31" s="273" t="e">
        <f t="shared" si="1"/>
        <v>#VALUE!</v>
      </c>
    </row>
    <row r="32" spans="1:43">
      <c r="A32" s="47">
        <f t="shared" si="0"/>
        <v>19</v>
      </c>
      <c r="B32" s="48" t="s">
        <v>568</v>
      </c>
      <c r="C32" s="49"/>
      <c r="D32" s="49"/>
      <c r="E32" s="49"/>
      <c r="F32" s="49"/>
      <c r="G32" s="49"/>
      <c r="H32" s="49"/>
      <c r="I32" s="50"/>
      <c r="J32" s="48" t="s">
        <v>1761</v>
      </c>
      <c r="K32" s="49"/>
      <c r="L32" s="49"/>
      <c r="M32" s="49"/>
      <c r="N32" s="49"/>
      <c r="O32" s="49"/>
      <c r="P32" s="49"/>
      <c r="Q32" s="51" t="s">
        <v>1423</v>
      </c>
      <c r="R32" s="52"/>
      <c r="S32" s="53"/>
      <c r="T32" s="54"/>
      <c r="U32" s="55">
        <v>9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44"/>
      <c r="AI32" s="49"/>
      <c r="AJ32" s="49"/>
      <c r="AK32" s="49"/>
      <c r="AL32" s="49"/>
      <c r="AM32" s="49"/>
      <c r="AN32" s="49"/>
      <c r="AO32" s="50"/>
      <c r="AQ32" s="273">
        <f t="shared" si="1"/>
        <v>7</v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44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44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44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A36" s="1" t="s">
        <v>685</v>
      </c>
    </row>
  </sheetData>
  <mergeCells count="7">
    <mergeCell ref="AA15:AG15"/>
    <mergeCell ref="M8:O8"/>
    <mergeCell ref="M9:O9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AQ3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1862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1182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1863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1864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557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 t="e">
        <f>SUM(AQ:AQ)</f>
        <v>#VALUE!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 t="e">
        <f>M8*M9/1024</f>
        <v>#VALUE!</v>
      </c>
      <c r="J10" s="525"/>
      <c r="K10" s="525"/>
      <c r="L10" s="84" t="s">
        <v>229</v>
      </c>
      <c r="M10" s="86" t="s">
        <v>230</v>
      </c>
      <c r="N10" s="526" t="e">
        <f>M8*M9/1024/1024</f>
        <v>#VALUE!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231</v>
      </c>
      <c r="B11" s="8"/>
      <c r="C11" s="8"/>
      <c r="D11" s="8"/>
      <c r="E11" s="8"/>
      <c r="F11" s="8"/>
      <c r="G11" s="8"/>
      <c r="H11" s="8"/>
      <c r="I11" s="88" t="s">
        <v>232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233</v>
      </c>
      <c r="U11" s="8"/>
      <c r="V11" s="8"/>
      <c r="W11" s="521">
        <v>64</v>
      </c>
      <c r="X11" s="522"/>
      <c r="Y11" s="85" t="s">
        <v>229</v>
      </c>
      <c r="Z11" s="8" t="s">
        <v>234</v>
      </c>
      <c r="AA11" s="8"/>
      <c r="AB11" s="12"/>
      <c r="AC11" s="521"/>
      <c r="AD11" s="522"/>
      <c r="AE11" s="85" t="s">
        <v>229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528</v>
      </c>
      <c r="C14" s="84"/>
      <c r="D14" s="84"/>
      <c r="E14" s="84"/>
      <c r="F14" s="84"/>
      <c r="G14" s="84"/>
      <c r="H14" s="84"/>
      <c r="I14" s="85"/>
      <c r="J14" s="45" t="s">
        <v>529</v>
      </c>
      <c r="K14" s="84"/>
      <c r="L14" s="84"/>
      <c r="M14" s="84"/>
      <c r="N14" s="84"/>
      <c r="O14" s="84"/>
      <c r="P14" s="84"/>
      <c r="Q14" s="51" t="s">
        <v>530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13</v>
      </c>
    </row>
    <row r="15" spans="1:43" ht="35.25" customHeight="1">
      <c r="A15" s="47">
        <f t="shared" si="0"/>
        <v>2</v>
      </c>
      <c r="B15" s="45" t="s">
        <v>245</v>
      </c>
      <c r="C15" s="84"/>
      <c r="D15" s="84"/>
      <c r="E15" s="84"/>
      <c r="F15" s="84"/>
      <c r="G15" s="84"/>
      <c r="H15" s="84"/>
      <c r="I15" s="85"/>
      <c r="J15" s="45" t="s">
        <v>531</v>
      </c>
      <c r="K15" s="84"/>
      <c r="L15" s="84"/>
      <c r="M15" s="84"/>
      <c r="N15" s="84"/>
      <c r="O15" s="84"/>
      <c r="P15" s="84"/>
      <c r="Q15" s="51" t="s">
        <v>727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549" t="s">
        <v>692</v>
      </c>
      <c r="AB15" s="550"/>
      <c r="AC15" s="550"/>
      <c r="AD15" s="550"/>
      <c r="AE15" s="550"/>
      <c r="AF15" s="550"/>
      <c r="AG15" s="551"/>
      <c r="AH15" s="88" t="s">
        <v>696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352" t="s">
        <v>788</v>
      </c>
      <c r="C16" s="353"/>
      <c r="D16" s="353"/>
      <c r="E16" s="353"/>
      <c r="F16" s="353"/>
      <c r="G16" s="353"/>
      <c r="H16" s="353"/>
      <c r="I16" s="354"/>
      <c r="J16" s="355" t="s">
        <v>792</v>
      </c>
      <c r="K16" s="353"/>
      <c r="L16" s="353"/>
      <c r="M16" s="353"/>
      <c r="N16" s="353"/>
      <c r="O16" s="353"/>
      <c r="P16" s="353"/>
      <c r="Q16" s="356" t="s">
        <v>1423</v>
      </c>
      <c r="R16" s="357"/>
      <c r="S16" s="358"/>
      <c r="T16" s="359"/>
      <c r="U16" s="360">
        <v>2</v>
      </c>
      <c r="V16" s="96"/>
      <c r="W16" s="96"/>
      <c r="X16" s="48"/>
      <c r="Y16" s="46"/>
      <c r="Z16" s="57"/>
      <c r="AA16" s="552" t="s">
        <v>1765</v>
      </c>
      <c r="AB16" s="553"/>
      <c r="AC16" s="553"/>
      <c r="AD16" s="553"/>
      <c r="AE16" s="553"/>
      <c r="AF16" s="553"/>
      <c r="AG16" s="553"/>
      <c r="AH16" s="553"/>
      <c r="AI16" s="553"/>
      <c r="AJ16" s="553"/>
      <c r="AK16" s="553"/>
      <c r="AL16" s="553"/>
      <c r="AM16" s="553"/>
      <c r="AN16" s="553"/>
      <c r="AO16" s="554"/>
      <c r="AQ16" s="273">
        <f>IF(Q16&lt;&gt;"",IF(Q16="CHAR",U16,IF(Q16="VARCHAR2",U16*0.8,IF(Q16="NUMBER",(ROUNDUP(INT(U16)/2,0)+1),IF(Q16="DATE",7,0))))+IF(Q16="DATE",1,IF(U16&gt;250,3,1)),"")</f>
        <v>3</v>
      </c>
    </row>
    <row r="17" spans="1:43">
      <c r="A17" s="47">
        <f t="shared" si="0"/>
        <v>4</v>
      </c>
      <c r="B17" s="352" t="s">
        <v>1763</v>
      </c>
      <c r="C17" s="353"/>
      <c r="D17" s="353"/>
      <c r="E17" s="353"/>
      <c r="F17" s="353"/>
      <c r="G17" s="353"/>
      <c r="H17" s="353"/>
      <c r="I17" s="354"/>
      <c r="J17" s="355" t="s">
        <v>1764</v>
      </c>
      <c r="K17" s="353"/>
      <c r="L17" s="353"/>
      <c r="M17" s="353"/>
      <c r="N17" s="353"/>
      <c r="O17" s="353"/>
      <c r="P17" s="353"/>
      <c r="Q17" s="356" t="s">
        <v>1423</v>
      </c>
      <c r="R17" s="357"/>
      <c r="S17" s="358"/>
      <c r="T17" s="359"/>
      <c r="U17" s="360">
        <v>2</v>
      </c>
      <c r="V17" s="96"/>
      <c r="W17" s="96"/>
      <c r="X17" s="48"/>
      <c r="Y17" s="46"/>
      <c r="Z17" s="57"/>
      <c r="AA17" s="552" t="s">
        <v>1766</v>
      </c>
      <c r="AB17" s="553"/>
      <c r="AC17" s="553"/>
      <c r="AD17" s="553"/>
      <c r="AE17" s="553"/>
      <c r="AF17" s="553"/>
      <c r="AG17" s="553"/>
      <c r="AH17" s="553"/>
      <c r="AI17" s="553"/>
      <c r="AJ17" s="553"/>
      <c r="AK17" s="553"/>
      <c r="AL17" s="553"/>
      <c r="AM17" s="553"/>
      <c r="AN17" s="553"/>
      <c r="AO17" s="554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558</v>
      </c>
      <c r="C18" s="49"/>
      <c r="D18" s="49"/>
      <c r="E18" s="49"/>
      <c r="F18" s="49"/>
      <c r="G18" s="49"/>
      <c r="H18" s="49"/>
      <c r="I18" s="50"/>
      <c r="J18" s="45" t="s">
        <v>559</v>
      </c>
      <c r="K18" s="49"/>
      <c r="L18" s="49"/>
      <c r="M18" s="49"/>
      <c r="N18" s="49"/>
      <c r="O18" s="49"/>
      <c r="P18" s="49"/>
      <c r="Q18" s="51" t="s">
        <v>727</v>
      </c>
      <c r="R18" s="52"/>
      <c r="S18" s="53"/>
      <c r="T18" s="54"/>
      <c r="U18" s="55">
        <v>2</v>
      </c>
      <c r="V18" s="96"/>
      <c r="W18" s="96"/>
      <c r="X18" s="48"/>
      <c r="Y18" s="46"/>
      <c r="Z18" s="57"/>
      <c r="AA18" s="58" t="s">
        <v>693</v>
      </c>
      <c r="AB18" s="49"/>
      <c r="AC18" s="49"/>
      <c r="AD18" s="49"/>
      <c r="AE18" s="49"/>
      <c r="AF18" s="49"/>
      <c r="AG18" s="49"/>
      <c r="AH18" s="344" t="s">
        <v>696</v>
      </c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560</v>
      </c>
      <c r="C19" s="49"/>
      <c r="D19" s="49"/>
      <c r="E19" s="49"/>
      <c r="F19" s="49"/>
      <c r="G19" s="49"/>
      <c r="H19" s="49"/>
      <c r="I19" s="50"/>
      <c r="J19" s="45" t="s">
        <v>1866</v>
      </c>
      <c r="K19" s="49"/>
      <c r="L19" s="49"/>
      <c r="M19" s="49"/>
      <c r="N19" s="49"/>
      <c r="O19" s="49"/>
      <c r="P19" s="49"/>
      <c r="Q19" s="51" t="s">
        <v>727</v>
      </c>
      <c r="R19" s="52"/>
      <c r="S19" s="53"/>
      <c r="T19" s="54"/>
      <c r="U19" s="55">
        <v>32</v>
      </c>
      <c r="V19" s="56"/>
      <c r="W19" s="56"/>
      <c r="X19" s="48"/>
      <c r="Y19" s="46"/>
      <c r="Z19" s="57"/>
      <c r="AA19" s="58" t="s">
        <v>693</v>
      </c>
      <c r="AB19" s="49"/>
      <c r="AC19" s="49"/>
      <c r="AD19" s="49"/>
      <c r="AE19" s="49"/>
      <c r="AF19" s="49"/>
      <c r="AG19" s="49"/>
      <c r="AH19" s="344" t="s">
        <v>695</v>
      </c>
      <c r="AI19" s="49"/>
      <c r="AJ19" s="49"/>
      <c r="AK19" s="49"/>
      <c r="AL19" s="49"/>
      <c r="AM19" s="49"/>
      <c r="AN19" s="49"/>
      <c r="AO19" s="50"/>
      <c r="AQ19" s="273">
        <f t="shared" si="1"/>
        <v>26.6</v>
      </c>
    </row>
    <row r="20" spans="1:43">
      <c r="A20" s="47">
        <f t="shared" si="0"/>
        <v>7</v>
      </c>
      <c r="B20" s="48" t="s">
        <v>561</v>
      </c>
      <c r="C20" s="49"/>
      <c r="D20" s="49"/>
      <c r="E20" s="49"/>
      <c r="F20" s="49"/>
      <c r="G20" s="49"/>
      <c r="H20" s="49"/>
      <c r="I20" s="50" t="s">
        <v>1767</v>
      </c>
      <c r="J20" s="45" t="s">
        <v>1867</v>
      </c>
      <c r="K20" s="49"/>
      <c r="L20" s="49"/>
      <c r="M20" s="49"/>
      <c r="N20" s="49"/>
      <c r="O20" s="49"/>
      <c r="P20" s="49"/>
      <c r="Q20" s="51" t="s">
        <v>1868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552" t="s">
        <v>1844</v>
      </c>
      <c r="AB20" s="553"/>
      <c r="AC20" s="553"/>
      <c r="AD20" s="553"/>
      <c r="AE20" s="553"/>
      <c r="AF20" s="553"/>
      <c r="AG20" s="553"/>
      <c r="AH20" s="553"/>
      <c r="AI20" s="553"/>
      <c r="AJ20" s="553"/>
      <c r="AK20" s="553"/>
      <c r="AL20" s="553"/>
      <c r="AM20" s="553"/>
      <c r="AN20" s="553"/>
      <c r="AO20" s="554"/>
      <c r="AQ20" s="273">
        <f t="shared" si="1"/>
        <v>4</v>
      </c>
    </row>
    <row r="21" spans="1:43">
      <c r="A21" s="47">
        <f t="shared" si="0"/>
        <v>8</v>
      </c>
      <c r="B21" s="48" t="s">
        <v>1845</v>
      </c>
      <c r="C21" s="49"/>
      <c r="D21" s="49"/>
      <c r="E21" s="49"/>
      <c r="F21" s="49"/>
      <c r="G21" s="49"/>
      <c r="H21" s="49"/>
      <c r="I21" s="50" t="s">
        <v>1768</v>
      </c>
      <c r="J21" s="48" t="s">
        <v>1943</v>
      </c>
      <c r="K21" s="49"/>
      <c r="L21" s="49"/>
      <c r="M21" s="49"/>
      <c r="N21" s="49"/>
      <c r="O21" s="49"/>
      <c r="P21" s="49"/>
      <c r="Q21" s="51" t="s">
        <v>1028</v>
      </c>
      <c r="R21" s="52"/>
      <c r="S21" s="53"/>
      <c r="T21" s="54"/>
      <c r="U21" s="55">
        <v>3</v>
      </c>
      <c r="V21" s="56"/>
      <c r="W21" s="56"/>
      <c r="X21" s="361" t="s">
        <v>1769</v>
      </c>
      <c r="Y21" s="362"/>
      <c r="Z21" s="363"/>
      <c r="AA21" s="58" t="s">
        <v>693</v>
      </c>
      <c r="AB21" s="49"/>
      <c r="AC21" s="49"/>
      <c r="AD21" s="49"/>
      <c r="AE21" s="49"/>
      <c r="AF21" s="49"/>
      <c r="AG21" s="49"/>
      <c r="AH21" s="344" t="s">
        <v>695</v>
      </c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 s="16" customFormat="1">
      <c r="A22" s="47">
        <f t="shared" si="0"/>
        <v>9</v>
      </c>
      <c r="B22" s="48" t="s">
        <v>624</v>
      </c>
      <c r="C22" s="49"/>
      <c r="D22" s="49"/>
      <c r="E22" s="49"/>
      <c r="F22" s="49"/>
      <c r="G22" s="49"/>
      <c r="H22" s="49"/>
      <c r="I22" s="50"/>
      <c r="J22" s="48" t="s">
        <v>1859</v>
      </c>
      <c r="K22" s="49"/>
      <c r="L22" s="49"/>
      <c r="M22" s="49"/>
      <c r="N22" s="49"/>
      <c r="O22" s="49"/>
      <c r="P22" s="49"/>
      <c r="Q22" s="51" t="s">
        <v>1860</v>
      </c>
      <c r="R22" s="52"/>
      <c r="S22" s="53"/>
      <c r="T22" s="54"/>
      <c r="U22" s="55">
        <v>128</v>
      </c>
      <c r="V22" s="56"/>
      <c r="W22" s="56"/>
      <c r="X22" s="48"/>
      <c r="Y22" s="46"/>
      <c r="Z22" s="57"/>
      <c r="AA22" s="58" t="s">
        <v>693</v>
      </c>
      <c r="AB22" s="49"/>
      <c r="AC22" s="49"/>
      <c r="AD22" s="49"/>
      <c r="AE22" s="49"/>
      <c r="AF22" s="49"/>
      <c r="AG22" s="49"/>
      <c r="AH22" s="344" t="s">
        <v>695</v>
      </c>
      <c r="AI22" s="49"/>
      <c r="AJ22" s="49"/>
      <c r="AK22" s="49"/>
      <c r="AL22" s="49"/>
      <c r="AM22" s="49"/>
      <c r="AN22" s="49"/>
      <c r="AO22" s="50"/>
      <c r="AQ22" s="273">
        <f t="shared" si="1"/>
        <v>103.4</v>
      </c>
    </row>
    <row r="23" spans="1:43">
      <c r="A23" s="47">
        <f t="shared" si="0"/>
        <v>10</v>
      </c>
      <c r="B23" s="48" t="s">
        <v>1846</v>
      </c>
      <c r="C23" s="49"/>
      <c r="D23" s="49"/>
      <c r="E23" s="49"/>
      <c r="F23" s="49"/>
      <c r="G23" s="49"/>
      <c r="H23" s="49"/>
      <c r="I23" s="50"/>
      <c r="J23" s="48" t="s">
        <v>1847</v>
      </c>
      <c r="K23" s="49"/>
      <c r="L23" s="49"/>
      <c r="M23" s="49"/>
      <c r="N23" s="49"/>
      <c r="O23" s="49"/>
      <c r="P23" s="49"/>
      <c r="Q23" s="51" t="s">
        <v>1028</v>
      </c>
      <c r="R23" s="52"/>
      <c r="S23" s="53"/>
      <c r="T23" s="54"/>
      <c r="U23" s="55" t="s">
        <v>1848</v>
      </c>
      <c r="V23" s="56"/>
      <c r="W23" s="56"/>
      <c r="X23" s="45"/>
      <c r="Y23" s="46"/>
      <c r="Z23" s="57"/>
      <c r="AA23" s="58" t="s">
        <v>693</v>
      </c>
      <c r="AB23" s="49"/>
      <c r="AC23" s="49"/>
      <c r="AD23" s="49"/>
      <c r="AE23" s="49"/>
      <c r="AF23" s="49"/>
      <c r="AG23" s="49"/>
      <c r="AH23" s="344" t="s">
        <v>695</v>
      </c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1849</v>
      </c>
      <c r="C24" s="49"/>
      <c r="D24" s="49"/>
      <c r="E24" s="49"/>
      <c r="F24" s="49"/>
      <c r="G24" s="49"/>
      <c r="H24" s="49"/>
      <c r="I24" s="50"/>
      <c r="J24" s="48" t="s">
        <v>1850</v>
      </c>
      <c r="K24" s="49"/>
      <c r="L24" s="49"/>
      <c r="M24" s="49"/>
      <c r="N24" s="49"/>
      <c r="O24" s="49"/>
      <c r="P24" s="49"/>
      <c r="Q24" s="51" t="s">
        <v>1028</v>
      </c>
      <c r="R24" s="52"/>
      <c r="S24" s="53"/>
      <c r="T24" s="54"/>
      <c r="U24" s="55" t="s">
        <v>1848</v>
      </c>
      <c r="V24" s="56"/>
      <c r="W24" s="56"/>
      <c r="X24" s="48"/>
      <c r="Y24" s="46"/>
      <c r="Z24" s="57"/>
      <c r="AA24" s="58" t="s">
        <v>693</v>
      </c>
      <c r="AB24" s="49"/>
      <c r="AC24" s="49"/>
      <c r="AD24" s="49"/>
      <c r="AE24" s="49"/>
      <c r="AF24" s="49"/>
      <c r="AG24" s="49"/>
      <c r="AH24" s="344" t="s">
        <v>695</v>
      </c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1851</v>
      </c>
      <c r="C25" s="49"/>
      <c r="D25" s="49"/>
      <c r="E25" s="49"/>
      <c r="F25" s="49"/>
      <c r="G25" s="49"/>
      <c r="H25" s="49"/>
      <c r="I25" s="50"/>
      <c r="J25" s="48" t="s">
        <v>1852</v>
      </c>
      <c r="K25" s="49"/>
      <c r="L25" s="49"/>
      <c r="M25" s="49"/>
      <c r="N25" s="49"/>
      <c r="O25" s="49"/>
      <c r="P25" s="49"/>
      <c r="Q25" s="51" t="s">
        <v>1028</v>
      </c>
      <c r="R25" s="52"/>
      <c r="S25" s="53"/>
      <c r="T25" s="54"/>
      <c r="U25" s="55" t="s">
        <v>1853</v>
      </c>
      <c r="V25" s="56"/>
      <c r="W25" s="56"/>
      <c r="X25" s="48"/>
      <c r="Y25" s="46"/>
      <c r="Z25" s="57"/>
      <c r="AA25" s="58" t="s">
        <v>693</v>
      </c>
      <c r="AB25" s="49"/>
      <c r="AC25" s="49"/>
      <c r="AD25" s="49"/>
      <c r="AE25" s="49"/>
      <c r="AF25" s="49"/>
      <c r="AG25" s="49"/>
      <c r="AH25" s="344" t="s">
        <v>695</v>
      </c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209</v>
      </c>
      <c r="C26" s="49"/>
      <c r="D26" s="49"/>
      <c r="E26" s="49"/>
      <c r="F26" s="49"/>
      <c r="G26" s="49"/>
      <c r="H26" s="49"/>
      <c r="I26" s="50"/>
      <c r="J26" s="48" t="s">
        <v>1854</v>
      </c>
      <c r="K26" s="49"/>
      <c r="L26" s="49"/>
      <c r="M26" s="49"/>
      <c r="N26" s="49"/>
      <c r="O26" s="49"/>
      <c r="P26" s="49"/>
      <c r="Q26" s="51" t="s">
        <v>1028</v>
      </c>
      <c r="R26" s="52"/>
      <c r="S26" s="53"/>
      <c r="T26" s="54"/>
      <c r="U26" s="55" t="s">
        <v>1848</v>
      </c>
      <c r="V26" s="56"/>
      <c r="W26" s="56"/>
      <c r="X26" s="48"/>
      <c r="Y26" s="46"/>
      <c r="Z26" s="57"/>
      <c r="AA26" s="58" t="s">
        <v>693</v>
      </c>
      <c r="AB26" s="49"/>
      <c r="AC26" s="49"/>
      <c r="AD26" s="49"/>
      <c r="AE26" s="49"/>
      <c r="AF26" s="49"/>
      <c r="AG26" s="49"/>
      <c r="AH26" s="344" t="s">
        <v>695</v>
      </c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210</v>
      </c>
      <c r="C27" s="49"/>
      <c r="D27" s="49"/>
      <c r="E27" s="49"/>
      <c r="F27" s="49"/>
      <c r="G27" s="49"/>
      <c r="H27" s="49"/>
      <c r="I27" s="50"/>
      <c r="J27" s="48" t="s">
        <v>1869</v>
      </c>
      <c r="K27" s="49"/>
      <c r="L27" s="49"/>
      <c r="M27" s="49"/>
      <c r="N27" s="49"/>
      <c r="O27" s="49"/>
      <c r="P27" s="49"/>
      <c r="Q27" s="51" t="s">
        <v>1870</v>
      </c>
      <c r="R27" s="52"/>
      <c r="S27" s="53"/>
      <c r="T27" s="54"/>
      <c r="U27" s="55">
        <v>9</v>
      </c>
      <c r="V27" s="56"/>
      <c r="W27" s="56"/>
      <c r="X27" s="48"/>
      <c r="Y27" s="46"/>
      <c r="Z27" s="57"/>
      <c r="AA27" s="58" t="s">
        <v>693</v>
      </c>
      <c r="AB27" s="49"/>
      <c r="AC27" s="49"/>
      <c r="AD27" s="49"/>
      <c r="AE27" s="49"/>
      <c r="AF27" s="49"/>
      <c r="AG27" s="49"/>
      <c r="AH27" s="344" t="s">
        <v>695</v>
      </c>
      <c r="AI27" s="49"/>
      <c r="AJ27" s="49"/>
      <c r="AK27" s="49"/>
      <c r="AL27" s="49"/>
      <c r="AM27" s="49"/>
      <c r="AN27" s="49"/>
      <c r="AO27" s="50"/>
      <c r="AQ27" s="273">
        <f t="shared" si="1"/>
        <v>7</v>
      </c>
    </row>
    <row r="28" spans="1:43">
      <c r="A28" s="47">
        <f t="shared" si="0"/>
        <v>15</v>
      </c>
      <c r="B28" s="48" t="s">
        <v>1759</v>
      </c>
      <c r="C28" s="49"/>
      <c r="D28" s="49"/>
      <c r="E28" s="49"/>
      <c r="F28" s="49"/>
      <c r="G28" s="49"/>
      <c r="H28" s="49"/>
      <c r="I28" s="50"/>
      <c r="J28" s="48" t="s">
        <v>1762</v>
      </c>
      <c r="K28" s="49"/>
      <c r="L28" s="49"/>
      <c r="M28" s="49"/>
      <c r="N28" s="49"/>
      <c r="O28" s="49"/>
      <c r="P28" s="49"/>
      <c r="Q28" s="51" t="s">
        <v>1870</v>
      </c>
      <c r="R28" s="52"/>
      <c r="S28" s="53"/>
      <c r="T28" s="54"/>
      <c r="U28" s="55">
        <v>9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344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344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344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344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44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44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44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44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36" s="47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51"/>
      <c r="R36" s="52"/>
      <c r="S36" s="53"/>
      <c r="T36" s="54"/>
      <c r="U36" s="55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344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  <row r="37" spans="1:43">
      <c r="AA37" s="1" t="s">
        <v>685</v>
      </c>
    </row>
  </sheetData>
  <mergeCells count="10">
    <mergeCell ref="M8:O8"/>
    <mergeCell ref="M9:O9"/>
    <mergeCell ref="I10:K10"/>
    <mergeCell ref="N10:P10"/>
    <mergeCell ref="AA15:AG15"/>
    <mergeCell ref="AA20:AO20"/>
    <mergeCell ref="W11:X11"/>
    <mergeCell ref="AC11:AD11"/>
    <mergeCell ref="AA16:AO16"/>
    <mergeCell ref="AA17:AO17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Q56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257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2073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2239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 t="e">
        <f>SUM(AQ:AQ)</f>
        <v>#VALUE!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 t="e">
        <f>M8*M9/1024</f>
        <v>#VALUE!</v>
      </c>
      <c r="J10" s="525"/>
      <c r="K10" s="525"/>
      <c r="L10" s="84" t="s">
        <v>229</v>
      </c>
      <c r="M10" s="86" t="s">
        <v>230</v>
      </c>
      <c r="N10" s="526" t="e">
        <f>M8*M9/1024/1024</f>
        <v>#VALUE!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231</v>
      </c>
      <c r="B11" s="8"/>
      <c r="C11" s="8"/>
      <c r="D11" s="8"/>
      <c r="E11" s="8"/>
      <c r="F11" s="8"/>
      <c r="G11" s="8"/>
      <c r="H11" s="8"/>
      <c r="I11" s="88" t="s">
        <v>232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233</v>
      </c>
      <c r="U11" s="8"/>
      <c r="V11" s="8"/>
      <c r="W11" s="521">
        <v>64</v>
      </c>
      <c r="X11" s="522"/>
      <c r="Y11" s="85" t="s">
        <v>229</v>
      </c>
      <c r="Z11" s="8" t="s">
        <v>234</v>
      </c>
      <c r="AA11" s="8"/>
      <c r="AB11" s="12"/>
      <c r="AC11" s="521"/>
      <c r="AD11" s="522"/>
      <c r="AE11" s="85" t="s">
        <v>229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6" si="0">ROW()-13</f>
        <v>1</v>
      </c>
      <c r="B14" s="45" t="s">
        <v>2181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 t="s">
        <v>1310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2241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2242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2070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PRINT_DATE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2184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PRINT_COMPLETE_DIV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276">
        <f t="shared" si="0"/>
        <v>7</v>
      </c>
      <c r="B20" s="277" t="s">
        <v>2022</v>
      </c>
      <c r="C20" s="278"/>
      <c r="D20" s="278"/>
      <c r="E20" s="278"/>
      <c r="F20" s="278"/>
      <c r="G20" s="278"/>
      <c r="H20" s="278"/>
      <c r="I20" s="279"/>
      <c r="J20" s="280" t="str">
        <f>VLOOKUP(CONCATENATE(B20,C20,D20,E20,F20,G20,H20,I20),項目一覧!B:AN,10,FALSE)</f>
        <v>FOLD_FORMAT_CD</v>
      </c>
      <c r="K20" s="281"/>
      <c r="L20" s="281"/>
      <c r="M20" s="281"/>
      <c r="N20" s="281"/>
      <c r="O20" s="281"/>
      <c r="P20" s="281"/>
      <c r="Q20" s="282" t="str">
        <f>VLOOKUP(CONCATENATE(B20,C20,D20,E20,F20,G20,H20,I20),項目一覧!B:AN,17,FALSE)</f>
        <v>VARCHAR2</v>
      </c>
      <c r="R20" s="283"/>
      <c r="S20" s="284"/>
      <c r="T20" s="285"/>
      <c r="U20" s="286">
        <f>VLOOKUP(CONCATENATE(B20,C20,D20,E20,F20,G20,H20,I20),項目一覧!B:AN,21,FALSE)</f>
        <v>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4.2</v>
      </c>
    </row>
    <row r="21" spans="1:43">
      <c r="A21" s="47">
        <f t="shared" si="0"/>
        <v>8</v>
      </c>
      <c r="B21" s="48" t="s">
        <v>798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 t="s">
        <v>877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4</v>
      </c>
    </row>
    <row r="22" spans="1:43">
      <c r="A22" s="276">
        <f t="shared" si="0"/>
        <v>9</v>
      </c>
      <c r="B22" s="277" t="s">
        <v>2021</v>
      </c>
      <c r="C22" s="278"/>
      <c r="D22" s="278"/>
      <c r="E22" s="278"/>
      <c r="F22" s="278"/>
      <c r="G22" s="278"/>
      <c r="H22" s="278"/>
      <c r="I22" s="279"/>
      <c r="J22" s="280" t="str">
        <f>VLOOKUP(CONCATENATE(B22,C22,D22,E22,F22,G22,H22,I22),項目一覧!B:AN,10,FALSE)</f>
        <v>TWO_STEP_DIV</v>
      </c>
      <c r="K22" s="281"/>
      <c r="L22" s="281"/>
      <c r="M22" s="281"/>
      <c r="N22" s="281"/>
      <c r="O22" s="281"/>
      <c r="P22" s="281"/>
      <c r="Q22" s="282" t="str">
        <f>VLOOKUP(CONCATENATE(B22,C22,D22,E22,F22,G22,H22,I22),項目一覧!B:AN,17,FALSE)</f>
        <v>VARCHAR2</v>
      </c>
      <c r="R22" s="283"/>
      <c r="S22" s="284"/>
      <c r="T22" s="285"/>
      <c r="U22" s="286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2024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2185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1306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PRESS_DIV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 t="s">
        <v>2082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2187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TURN_AVERAGE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7">
        <f t="shared" si="0"/>
        <v>13</v>
      </c>
      <c r="B26" s="48" t="s">
        <v>1308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WE_OTHER_DIV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2189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REQUEST_DEPT_CD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0"/>
        <v>15</v>
      </c>
      <c r="B28" s="48" t="s">
        <v>2191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CAPTAIN_USER_CD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2193</v>
      </c>
      <c r="C29" s="49"/>
      <c r="D29" s="49" t="s">
        <v>2195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WORK_USER_CD1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2193</v>
      </c>
      <c r="C30" s="49"/>
      <c r="D30" s="49" t="s">
        <v>2194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WORK_USER_CD2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2193</v>
      </c>
      <c r="C31" s="49"/>
      <c r="D31" s="49" t="s">
        <v>2196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WORK_USER_CD3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2193</v>
      </c>
      <c r="C32" s="49"/>
      <c r="D32" s="49" t="s">
        <v>2197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WORK_USER_CD4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2193</v>
      </c>
      <c r="C33" s="49"/>
      <c r="D33" s="49" t="s">
        <v>2198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WORK_USER_CD5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5</v>
      </c>
    </row>
    <row r="34" spans="1:43">
      <c r="A34" s="47">
        <f t="shared" si="0"/>
        <v>21</v>
      </c>
      <c r="B34" s="48" t="s">
        <v>2193</v>
      </c>
      <c r="C34" s="49"/>
      <c r="D34" s="49" t="s">
        <v>2199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WORK_USER_CD6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>
      <c r="A35" s="47">
        <f t="shared" si="0"/>
        <v>22</v>
      </c>
      <c r="B35" s="48" t="s">
        <v>2201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SERVE_USER_CD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5</v>
      </c>
    </row>
    <row r="36" spans="1:43">
      <c r="A36" s="47">
        <f t="shared" si="0"/>
        <v>23</v>
      </c>
      <c r="B36" s="48" t="s">
        <v>2203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PROPER_NUM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2</v>
      </c>
      <c r="V36" s="91"/>
      <c r="W36" s="91"/>
      <c r="X36" s="45"/>
      <c r="Y36" s="92"/>
      <c r="Z36" s="93"/>
      <c r="AA36" s="58" t="s">
        <v>2207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ref="AQ36:AQ42" si="2">IF(Q36&lt;&gt;"",IF(Q36="CHAR",U36,IF(Q36="VARCHAR2",U36*0.8,IF(Q36="NUMBER",(ROUNDUP(INT(U36)/2,0)+1),IF(Q36="DATE",7,0))))+IF(Q36="DATE",1,IF(U36&gt;250,3,1)),"")</f>
        <v>3</v>
      </c>
    </row>
    <row r="37" spans="1:43">
      <c r="A37" s="47">
        <f t="shared" si="0"/>
        <v>24</v>
      </c>
      <c r="B37" s="48" t="s">
        <v>2205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PART_NUM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2</v>
      </c>
      <c r="V37" s="91"/>
      <c r="W37" s="91"/>
      <c r="X37" s="45"/>
      <c r="Y37" s="92"/>
      <c r="Z37" s="93"/>
      <c r="AA37" s="58" t="s">
        <v>2206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3</v>
      </c>
    </row>
    <row r="38" spans="1:43">
      <c r="A38" s="47">
        <f t="shared" si="0"/>
        <v>25</v>
      </c>
      <c r="B38" s="48" t="s">
        <v>2209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WORK_S_TIME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5</v>
      </c>
    </row>
    <row r="39" spans="1:43">
      <c r="A39" s="47">
        <f t="shared" si="0"/>
        <v>26</v>
      </c>
      <c r="B39" s="48" t="s">
        <v>2211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WORK_E_TIME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5</v>
      </c>
    </row>
    <row r="40" spans="1:43">
      <c r="A40" s="47">
        <f t="shared" si="0"/>
        <v>27</v>
      </c>
      <c r="B40" s="48" t="s">
        <v>2213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PRINT_S_TIME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5</v>
      </c>
      <c r="V40" s="91"/>
      <c r="W40" s="91"/>
      <c r="X40" s="45"/>
      <c r="Y40" s="92"/>
      <c r="Z40" s="93"/>
      <c r="AA40" s="58" t="s">
        <v>2216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</v>
      </c>
    </row>
    <row r="41" spans="1:43">
      <c r="A41" s="47">
        <f t="shared" si="0"/>
        <v>28</v>
      </c>
      <c r="B41" s="48" t="s">
        <v>2215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PRINT_E_TIME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 t="s">
        <v>2217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2219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REST_TIME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2222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PRINT_STOP_TIME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91"/>
      <c r="W43" s="91"/>
      <c r="X43" s="45"/>
      <c r="Y43" s="92"/>
      <c r="Z43" s="93"/>
      <c r="AA43" s="58" t="s">
        <v>2223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ref="AQ43:AQ49" si="3">IF(Q43&lt;&gt;"",IF(Q43="CHAR",U43,IF(Q43="VARCHAR2",U43*0.8,IF(Q43="NUMBER",(ROUNDUP(INT(U43)/2,0)+1),IF(Q43="DATE",7,0))))+IF(Q43="DATE",1,IF(U43&gt;250,3,1)),"")</f>
        <v>5</v>
      </c>
    </row>
    <row r="44" spans="1:43">
      <c r="A44" s="47">
        <f t="shared" si="0"/>
        <v>31</v>
      </c>
      <c r="B44" s="48" t="s">
        <v>1165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WORK_RATE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 t="str">
        <f>VLOOKUP(CONCATENATE(B44,C44,D44,E44,F44,G44,H44,I44),項目一覧!B:AN,21,FALSE)</f>
        <v>3,2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 t="e">
        <f>IF(Q44&lt;&gt;"",IF(Q44="CHAR",U44,IF(Q44="VARCHAR2",U44*0.8,IF(Q44="NUMBER",(ROUNDUP(INT(U44)/2,0)+1),IF(Q44="DATE",7,0))))+IF(Q44="DATE",1,IF(U44&gt;250,3,1)),"")</f>
        <v>#VALUE!</v>
      </c>
    </row>
    <row r="45" spans="1:43">
      <c r="A45" s="47">
        <f t="shared" si="0"/>
        <v>32</v>
      </c>
      <c r="B45" s="48" t="s">
        <v>2225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TEAM_MAKE_NUM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>
        <f>VLOOKUP(CONCATENATE(B45,C45,D45,E45,F45,G45,H45,I45),項目一覧!B:AN,21,FALSE)</f>
        <v>7</v>
      </c>
      <c r="V45" s="91"/>
      <c r="W45" s="91"/>
      <c r="X45" s="45"/>
      <c r="Y45" s="92"/>
      <c r="Z45" s="93"/>
      <c r="AA45" s="58" t="s">
        <v>2228</v>
      </c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3"/>
        <v>6</v>
      </c>
    </row>
    <row r="46" spans="1:43">
      <c r="A46" s="47">
        <f t="shared" si="0"/>
        <v>33</v>
      </c>
      <c r="B46" s="48" t="s">
        <v>2227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TEAM_LOST_NUM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7</v>
      </c>
      <c r="V46" s="91"/>
      <c r="W46" s="91"/>
      <c r="X46" s="45"/>
      <c r="Y46" s="92"/>
      <c r="Z46" s="93"/>
      <c r="AA46" s="58" t="s">
        <v>2228</v>
      </c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3"/>
        <v>6</v>
      </c>
    </row>
    <row r="47" spans="1:43">
      <c r="A47" s="47">
        <f t="shared" si="0"/>
        <v>34</v>
      </c>
      <c r="B47" s="48" t="s">
        <v>2234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HAKUSON_KG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7,2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e">
        <f t="shared" si="3"/>
        <v>#VALUE!</v>
      </c>
    </row>
    <row r="48" spans="1:43">
      <c r="A48" s="47">
        <f t="shared" si="0"/>
        <v>35</v>
      </c>
      <c r="B48" s="48" t="s">
        <v>2236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KINSUU_KG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 t="str">
        <f>VLOOKUP(CONCATENATE(B48,C48,D48,E48,F48,G48,H48,I48),項目一覧!B:AN,21,FALSE)</f>
        <v>7,2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 t="e">
        <f t="shared" si="3"/>
        <v>#VALUE!</v>
      </c>
    </row>
    <row r="49" spans="1:43">
      <c r="A49" s="47">
        <f t="shared" si="0"/>
        <v>36</v>
      </c>
      <c r="B49" s="48" t="s">
        <v>2238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HAKUSON_SHEETS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7</v>
      </c>
      <c r="V49" s="91"/>
      <c r="W49" s="91"/>
      <c r="X49" s="45"/>
      <c r="Y49" s="92"/>
      <c r="Z49" s="93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3"/>
        <v>6</v>
      </c>
    </row>
    <row r="50" spans="1:43">
      <c r="A50" s="47">
        <f t="shared" si="0"/>
        <v>37</v>
      </c>
      <c r="B50" s="48" t="s">
        <v>2398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DATA_DIV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1</v>
      </c>
      <c r="V50" s="91"/>
      <c r="W50" s="91"/>
      <c r="X50" s="45"/>
      <c r="Y50" s="92"/>
      <c r="Z50" s="93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1"/>
        <v>1.8</v>
      </c>
    </row>
    <row r="51" spans="1:43">
      <c r="A51" s="47">
        <f t="shared" si="0"/>
        <v>38</v>
      </c>
      <c r="B51" s="48" t="s">
        <v>2401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FIRST_DATE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DATE</v>
      </c>
      <c r="R51" s="90"/>
      <c r="S51" s="132"/>
      <c r="T51" s="54"/>
      <c r="U51" s="55" t="str">
        <f>VLOOKUP(CONCATENATE(B51,C51,D51,E51,F51,G51,H51,I51),項目一覧!B:AN,21,FALSE)</f>
        <v xml:space="preserve"> </v>
      </c>
      <c r="V51" s="91"/>
      <c r="W51" s="91"/>
      <c r="X51" s="45"/>
      <c r="Y51" s="92"/>
      <c r="Z51" s="93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1"/>
        <v>8</v>
      </c>
    </row>
    <row r="52" spans="1:43">
      <c r="A52" s="47">
        <f t="shared" si="0"/>
        <v>39</v>
      </c>
      <c r="B52" s="48" t="s">
        <v>1912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FIRST_DEPT_CD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2</v>
      </c>
      <c r="V52" s="91"/>
      <c r="W52" s="91"/>
      <c r="X52" s="45"/>
      <c r="Y52" s="92"/>
      <c r="Z52" s="93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1"/>
        <v>2.6</v>
      </c>
    </row>
    <row r="53" spans="1:43">
      <c r="A53" s="47">
        <f t="shared" si="0"/>
        <v>40</v>
      </c>
      <c r="B53" s="48" t="s">
        <v>334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FIRST_USER_CD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5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1"/>
        <v>5</v>
      </c>
    </row>
    <row r="54" spans="1:43">
      <c r="A54" s="47">
        <f t="shared" si="0"/>
        <v>41</v>
      </c>
      <c r="B54" s="48" t="s">
        <v>2400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LAST_DATE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1"/>
        <v>8</v>
      </c>
    </row>
    <row r="55" spans="1:43">
      <c r="A55" s="47">
        <f t="shared" si="0"/>
        <v>42</v>
      </c>
      <c r="B55" s="48" t="s">
        <v>1913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LAST_DEPT_CD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2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1"/>
        <v>2.6</v>
      </c>
    </row>
    <row r="56" spans="1:43">
      <c r="A56" s="47">
        <f t="shared" si="0"/>
        <v>43</v>
      </c>
      <c r="B56" s="48" t="s">
        <v>1914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LAST_USER_CD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3"/>
  <sheetViews>
    <sheetView showGridLines="0" view="pageBreakPreview" topLeftCell="A46" zoomScaleNormal="90" zoomScaleSheetLayoutView="90" workbookViewId="0">
      <selection activeCell="BE76" sqref="BE76"/>
    </sheetView>
  </sheetViews>
  <sheetFormatPr defaultColWidth="3.83203125" defaultRowHeight="11.25"/>
  <cols>
    <col min="1" max="41" width="4" style="116" customWidth="1"/>
    <col min="42" max="44" width="4.33203125" style="116" customWidth="1"/>
    <col min="45" max="16384" width="3.83203125" style="116"/>
  </cols>
  <sheetData>
    <row r="1" spans="1:41">
      <c r="A1" s="113" t="s">
        <v>1984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5"/>
      <c r="O1" s="113" t="s">
        <v>1992</v>
      </c>
      <c r="P1" s="114"/>
      <c r="Q1" s="114"/>
      <c r="R1" s="114"/>
      <c r="S1" s="114"/>
      <c r="T1" s="114"/>
      <c r="U1" s="115"/>
      <c r="V1" s="113" t="s">
        <v>1993</v>
      </c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5"/>
    </row>
    <row r="2" spans="1:41">
      <c r="A2" s="117"/>
      <c r="B2" s="118" t="s">
        <v>2367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20"/>
      <c r="O2" s="117"/>
      <c r="P2" s="121" t="s">
        <v>1994</v>
      </c>
      <c r="Q2" s="119"/>
      <c r="R2" s="119"/>
      <c r="S2" s="119"/>
      <c r="T2" s="119"/>
      <c r="U2" s="120"/>
      <c r="V2" s="117"/>
      <c r="W2" s="121" t="s">
        <v>332</v>
      </c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20"/>
    </row>
    <row r="3" spans="1:41">
      <c r="A3" s="113" t="s">
        <v>1995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5"/>
      <c r="V3" s="113" t="s">
        <v>1996</v>
      </c>
      <c r="W3" s="114"/>
      <c r="X3" s="115"/>
      <c r="Y3" s="122" t="s">
        <v>1997</v>
      </c>
      <c r="Z3" s="123"/>
      <c r="AA3" s="124"/>
      <c r="AB3" s="125" t="s">
        <v>183</v>
      </c>
      <c r="AC3" s="126"/>
      <c r="AD3" s="126"/>
      <c r="AE3" s="126"/>
      <c r="AF3" s="126"/>
      <c r="AG3" s="126"/>
      <c r="AH3" s="127"/>
      <c r="AI3" s="122" t="s">
        <v>2000</v>
      </c>
      <c r="AJ3" s="123"/>
      <c r="AK3" s="124"/>
      <c r="AL3" s="125" t="s">
        <v>184</v>
      </c>
      <c r="AM3" s="126"/>
      <c r="AN3" s="126"/>
      <c r="AO3" s="127"/>
    </row>
    <row r="4" spans="1:41">
      <c r="A4" s="117"/>
      <c r="B4" s="121" t="s">
        <v>1138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20"/>
      <c r="V4" s="117"/>
      <c r="W4" s="121" t="s">
        <v>1799</v>
      </c>
      <c r="X4" s="120"/>
      <c r="Y4" s="122" t="s">
        <v>706</v>
      </c>
      <c r="Z4" s="123"/>
      <c r="AA4" s="124"/>
      <c r="AB4" s="125" t="s">
        <v>183</v>
      </c>
      <c r="AC4" s="126"/>
      <c r="AD4" s="126"/>
      <c r="AE4" s="126"/>
      <c r="AF4" s="126"/>
      <c r="AG4" s="126"/>
      <c r="AH4" s="127"/>
      <c r="AI4" s="122" t="s">
        <v>707</v>
      </c>
      <c r="AJ4" s="123"/>
      <c r="AK4" s="124"/>
      <c r="AL4" s="125" t="s">
        <v>103</v>
      </c>
      <c r="AM4" s="126"/>
      <c r="AN4" s="126"/>
      <c r="AO4" s="127"/>
    </row>
    <row r="5" spans="1:41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</row>
    <row r="6" spans="1:41">
      <c r="A6" s="129" t="s">
        <v>1139</v>
      </c>
      <c r="B6" s="130"/>
      <c r="C6" s="130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</row>
    <row r="7" spans="1:41">
      <c r="A7" s="131"/>
      <c r="B7" s="130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</row>
    <row r="8" spans="1:41" ht="12">
      <c r="A8" s="131"/>
      <c r="B8" s="140" t="s">
        <v>1069</v>
      </c>
      <c r="C8" s="136" t="s">
        <v>1754</v>
      </c>
      <c r="D8" s="141"/>
      <c r="E8" s="141"/>
      <c r="F8" s="141"/>
      <c r="G8" s="141"/>
      <c r="H8" s="141"/>
      <c r="I8" s="141"/>
      <c r="J8" s="141"/>
      <c r="K8" s="141"/>
      <c r="L8" s="142"/>
      <c r="M8" s="136" t="s">
        <v>1070</v>
      </c>
      <c r="N8" s="141"/>
      <c r="O8" s="141"/>
      <c r="P8" s="141"/>
      <c r="Q8" s="141"/>
      <c r="R8" s="141"/>
      <c r="S8" s="142"/>
      <c r="T8" s="137" t="s">
        <v>411</v>
      </c>
      <c r="U8" s="141"/>
      <c r="V8" s="136" t="s">
        <v>412</v>
      </c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2"/>
    </row>
    <row r="9" spans="1:41" ht="12">
      <c r="A9" s="131"/>
      <c r="B9" s="143">
        <v>1</v>
      </c>
      <c r="C9" s="143" t="s">
        <v>1815</v>
      </c>
      <c r="D9" s="144"/>
      <c r="E9" s="144"/>
      <c r="F9" s="144"/>
      <c r="G9" s="144"/>
      <c r="H9" s="144"/>
      <c r="I9" s="144"/>
      <c r="J9" s="144"/>
      <c r="K9" s="144"/>
      <c r="L9" s="145"/>
      <c r="M9" s="143" t="s">
        <v>1918</v>
      </c>
      <c r="N9" s="144"/>
      <c r="O9" s="144"/>
      <c r="P9" s="144"/>
      <c r="Q9" s="144"/>
      <c r="R9" s="144"/>
      <c r="S9" s="145"/>
      <c r="T9" s="139" t="s">
        <v>413</v>
      </c>
      <c r="U9" s="144"/>
      <c r="V9" s="138" t="s">
        <v>1788</v>
      </c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5"/>
    </row>
    <row r="10" spans="1:41" ht="12">
      <c r="A10" s="131"/>
      <c r="B10" s="143">
        <v>2</v>
      </c>
      <c r="C10" s="138" t="s">
        <v>1816</v>
      </c>
      <c r="D10" s="144"/>
      <c r="E10" s="144"/>
      <c r="F10" s="144"/>
      <c r="G10" s="144"/>
      <c r="H10" s="144"/>
      <c r="I10" s="144"/>
      <c r="J10" s="144"/>
      <c r="K10" s="144"/>
      <c r="L10" s="145"/>
      <c r="M10" s="143" t="s">
        <v>1817</v>
      </c>
      <c r="N10" s="144"/>
      <c r="O10" s="144"/>
      <c r="P10" s="144"/>
      <c r="Q10" s="144"/>
      <c r="R10" s="144"/>
      <c r="S10" s="145"/>
      <c r="T10" s="139" t="s">
        <v>413</v>
      </c>
      <c r="U10" s="144"/>
      <c r="V10" s="138" t="s">
        <v>1783</v>
      </c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5"/>
    </row>
    <row r="11" spans="1:41" ht="12">
      <c r="A11" s="131"/>
      <c r="B11" s="143">
        <v>3</v>
      </c>
      <c r="C11" s="138" t="s">
        <v>1735</v>
      </c>
      <c r="D11" s="144"/>
      <c r="E11" s="144"/>
      <c r="F11" s="144"/>
      <c r="G11" s="144"/>
      <c r="H11" s="144"/>
      <c r="I11" s="144"/>
      <c r="J11" s="144"/>
      <c r="K11" s="144"/>
      <c r="L11" s="145"/>
      <c r="M11" s="237" t="s">
        <v>846</v>
      </c>
      <c r="N11" s="144"/>
      <c r="O11" s="144"/>
      <c r="P11" s="144"/>
      <c r="Q11" s="144"/>
      <c r="R11" s="144"/>
      <c r="S11" s="145"/>
      <c r="T11" s="139" t="s">
        <v>413</v>
      </c>
      <c r="U11" s="144"/>
      <c r="V11" s="138" t="s">
        <v>415</v>
      </c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5"/>
    </row>
    <row r="12" spans="1:41" ht="12">
      <c r="A12" s="131"/>
      <c r="B12" s="143">
        <v>4</v>
      </c>
      <c r="C12" s="138" t="s">
        <v>853</v>
      </c>
      <c r="D12" s="144"/>
      <c r="E12" s="144"/>
      <c r="F12" s="144"/>
      <c r="G12" s="144"/>
      <c r="H12" s="144"/>
      <c r="I12" s="144"/>
      <c r="J12" s="144"/>
      <c r="K12" s="144"/>
      <c r="L12" s="145"/>
      <c r="M12" s="237" t="s">
        <v>847</v>
      </c>
      <c r="N12" s="144"/>
      <c r="O12" s="144"/>
      <c r="P12" s="144"/>
      <c r="Q12" s="144"/>
      <c r="R12" s="144"/>
      <c r="S12" s="145"/>
      <c r="T12" s="139" t="s">
        <v>413</v>
      </c>
      <c r="U12" s="144"/>
      <c r="V12" s="138" t="s">
        <v>416</v>
      </c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5"/>
    </row>
    <row r="13" spans="1:41" ht="12">
      <c r="A13" s="131"/>
      <c r="B13" s="143">
        <v>5</v>
      </c>
      <c r="C13" s="138" t="s">
        <v>1736</v>
      </c>
      <c r="D13" s="144"/>
      <c r="E13" s="144"/>
      <c r="F13" s="144"/>
      <c r="G13" s="144"/>
      <c r="H13" s="144"/>
      <c r="I13" s="144"/>
      <c r="J13" s="144"/>
      <c r="K13" s="144"/>
      <c r="L13" s="145"/>
      <c r="M13" s="237" t="s">
        <v>1073</v>
      </c>
      <c r="N13" s="144"/>
      <c r="O13" s="144"/>
      <c r="P13" s="144"/>
      <c r="Q13" s="144"/>
      <c r="R13" s="144"/>
      <c r="S13" s="145"/>
      <c r="T13" s="139" t="s">
        <v>413</v>
      </c>
      <c r="U13" s="144"/>
      <c r="V13" s="138" t="s">
        <v>420</v>
      </c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5"/>
    </row>
    <row r="14" spans="1:41" ht="12">
      <c r="A14" s="131"/>
      <c r="B14" s="143">
        <v>6</v>
      </c>
      <c r="C14" s="138" t="s">
        <v>1737</v>
      </c>
      <c r="D14" s="144"/>
      <c r="E14" s="144"/>
      <c r="F14" s="144"/>
      <c r="G14" s="144"/>
      <c r="H14" s="144"/>
      <c r="I14" s="144"/>
      <c r="J14" s="144"/>
      <c r="K14" s="144"/>
      <c r="L14" s="145"/>
      <c r="M14" s="237" t="s">
        <v>1074</v>
      </c>
      <c r="N14" s="144"/>
      <c r="O14" s="144"/>
      <c r="P14" s="144"/>
      <c r="Q14" s="144"/>
      <c r="R14" s="144"/>
      <c r="S14" s="145"/>
      <c r="T14" s="139" t="s">
        <v>413</v>
      </c>
      <c r="U14" s="144"/>
      <c r="V14" s="138" t="s">
        <v>1786</v>
      </c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5"/>
    </row>
    <row r="15" spans="1:41" ht="12">
      <c r="A15" s="131"/>
      <c r="B15" s="143">
        <v>7</v>
      </c>
      <c r="C15" s="138" t="s">
        <v>739</v>
      </c>
      <c r="D15" s="144"/>
      <c r="E15" s="144"/>
      <c r="F15" s="144"/>
      <c r="G15" s="144"/>
      <c r="H15" s="144"/>
      <c r="I15" s="144"/>
      <c r="J15" s="144"/>
      <c r="K15" s="144"/>
      <c r="L15" s="145"/>
      <c r="M15" s="237" t="s">
        <v>1075</v>
      </c>
      <c r="N15" s="144"/>
      <c r="O15" s="144"/>
      <c r="P15" s="144"/>
      <c r="Q15" s="144"/>
      <c r="R15" s="144"/>
      <c r="S15" s="145"/>
      <c r="T15" s="139" t="s">
        <v>413</v>
      </c>
      <c r="U15" s="144"/>
      <c r="V15" s="138" t="s">
        <v>1784</v>
      </c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5"/>
    </row>
    <row r="16" spans="1:41" ht="12">
      <c r="B16" s="143">
        <v>8</v>
      </c>
      <c r="C16" s="229" t="s">
        <v>1813</v>
      </c>
      <c r="D16" s="226"/>
      <c r="E16" s="226"/>
      <c r="F16" s="226"/>
      <c r="G16" s="226"/>
      <c r="H16" s="226"/>
      <c r="I16" s="226"/>
      <c r="J16" s="226"/>
      <c r="K16" s="226"/>
      <c r="L16" s="227"/>
      <c r="M16" s="230" t="s">
        <v>1814</v>
      </c>
      <c r="N16" s="226"/>
      <c r="O16" s="226"/>
      <c r="P16" s="226"/>
      <c r="Q16" s="226"/>
      <c r="R16" s="226"/>
      <c r="S16" s="227"/>
      <c r="T16" s="139" t="s">
        <v>413</v>
      </c>
      <c r="U16" s="226"/>
      <c r="V16" s="238" t="s">
        <v>1785</v>
      </c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7"/>
    </row>
    <row r="17" spans="1:41" ht="12">
      <c r="A17" s="131"/>
      <c r="B17" s="143">
        <v>9</v>
      </c>
      <c r="C17" s="138" t="s">
        <v>1065</v>
      </c>
      <c r="D17" s="144"/>
      <c r="E17" s="144"/>
      <c r="F17" s="144"/>
      <c r="G17" s="144"/>
      <c r="H17" s="144"/>
      <c r="I17" s="144"/>
      <c r="J17" s="144"/>
      <c r="K17" s="144"/>
      <c r="L17" s="145"/>
      <c r="M17" s="237" t="s">
        <v>1071</v>
      </c>
      <c r="N17" s="144"/>
      <c r="O17" s="144"/>
      <c r="P17" s="144"/>
      <c r="Q17" s="144"/>
      <c r="R17" s="144"/>
      <c r="S17" s="145"/>
      <c r="T17" s="139" t="s">
        <v>413</v>
      </c>
      <c r="U17" s="144"/>
      <c r="V17" s="138" t="s">
        <v>1770</v>
      </c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5"/>
    </row>
    <row r="18" spans="1:41" ht="12">
      <c r="A18" s="131"/>
      <c r="B18" s="143">
        <v>10</v>
      </c>
      <c r="C18" s="138" t="s">
        <v>1738</v>
      </c>
      <c r="D18" s="144"/>
      <c r="E18" s="144"/>
      <c r="F18" s="144"/>
      <c r="G18" s="144"/>
      <c r="H18" s="144"/>
      <c r="I18" s="144"/>
      <c r="J18" s="144"/>
      <c r="K18" s="144"/>
      <c r="L18" s="145"/>
      <c r="M18" s="237" t="s">
        <v>1076</v>
      </c>
      <c r="N18" s="144"/>
      <c r="O18" s="144"/>
      <c r="P18" s="144"/>
      <c r="Q18" s="144"/>
      <c r="R18" s="144"/>
      <c r="S18" s="145"/>
      <c r="T18" s="139" t="s">
        <v>413</v>
      </c>
      <c r="U18" s="144"/>
      <c r="V18" s="138" t="s">
        <v>1782</v>
      </c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5"/>
    </row>
    <row r="19" spans="1:41" ht="12">
      <c r="A19" s="131"/>
      <c r="B19" s="143">
        <v>11</v>
      </c>
      <c r="C19" s="138" t="s">
        <v>1739</v>
      </c>
      <c r="D19" s="144"/>
      <c r="E19" s="144"/>
      <c r="F19" s="144"/>
      <c r="G19" s="144"/>
      <c r="H19" s="144"/>
      <c r="I19" s="144"/>
      <c r="J19" s="144"/>
      <c r="K19" s="144"/>
      <c r="L19" s="145"/>
      <c r="M19" s="237" t="s">
        <v>1072</v>
      </c>
      <c r="N19" s="144"/>
      <c r="O19" s="144"/>
      <c r="P19" s="144"/>
      <c r="Q19" s="144"/>
      <c r="R19" s="144"/>
      <c r="S19" s="145"/>
      <c r="T19" s="139" t="s">
        <v>414</v>
      </c>
      <c r="U19" s="144"/>
      <c r="V19" s="138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5"/>
    </row>
    <row r="20" spans="1:41" ht="12">
      <c r="A20" s="131"/>
      <c r="B20" s="143">
        <v>12</v>
      </c>
      <c r="C20" s="138" t="s">
        <v>1740</v>
      </c>
      <c r="D20" s="144"/>
      <c r="E20" s="144"/>
      <c r="F20" s="144"/>
      <c r="G20" s="144"/>
      <c r="H20" s="144"/>
      <c r="I20" s="144"/>
      <c r="J20" s="144"/>
      <c r="K20" s="144"/>
      <c r="L20" s="145"/>
      <c r="M20" s="237" t="s">
        <v>1077</v>
      </c>
      <c r="N20" s="144"/>
      <c r="O20" s="144"/>
      <c r="P20" s="144"/>
      <c r="Q20" s="144"/>
      <c r="R20" s="144"/>
      <c r="S20" s="145"/>
      <c r="T20" s="139" t="s">
        <v>414</v>
      </c>
      <c r="U20" s="144"/>
      <c r="V20" s="138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5"/>
    </row>
    <row r="21" spans="1:41" ht="12">
      <c r="A21" s="131"/>
      <c r="B21" s="143">
        <v>13</v>
      </c>
      <c r="C21" s="138" t="s">
        <v>1741</v>
      </c>
      <c r="D21" s="144"/>
      <c r="E21" s="144"/>
      <c r="F21" s="144"/>
      <c r="G21" s="144"/>
      <c r="H21" s="144"/>
      <c r="I21" s="144"/>
      <c r="J21" s="144"/>
      <c r="K21" s="144"/>
      <c r="L21" s="145"/>
      <c r="M21" s="143" t="s">
        <v>1079</v>
      </c>
      <c r="N21" s="144"/>
      <c r="O21" s="144"/>
      <c r="P21" s="144"/>
      <c r="Q21" s="144"/>
      <c r="R21" s="144"/>
      <c r="S21" s="145"/>
      <c r="T21" s="139" t="s">
        <v>414</v>
      </c>
      <c r="U21" s="144"/>
      <c r="V21" s="138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5"/>
    </row>
    <row r="22" spans="1:41" ht="12">
      <c r="A22" s="131"/>
      <c r="B22" s="143">
        <v>14</v>
      </c>
      <c r="C22" s="138" t="s">
        <v>1742</v>
      </c>
      <c r="D22" s="144"/>
      <c r="E22" s="144"/>
      <c r="F22" s="144"/>
      <c r="G22" s="144"/>
      <c r="H22" s="144"/>
      <c r="I22" s="144"/>
      <c r="J22" s="144"/>
      <c r="K22" s="144"/>
      <c r="L22" s="145"/>
      <c r="M22" s="143" t="s">
        <v>1081</v>
      </c>
      <c r="N22" s="144"/>
      <c r="O22" s="144"/>
      <c r="P22" s="144"/>
      <c r="Q22" s="144"/>
      <c r="R22" s="144"/>
      <c r="S22" s="145"/>
      <c r="T22" s="139" t="s">
        <v>414</v>
      </c>
      <c r="U22" s="144"/>
      <c r="V22" s="138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5"/>
    </row>
    <row r="23" spans="1:41" ht="12">
      <c r="A23" s="131"/>
      <c r="B23" s="143">
        <v>15</v>
      </c>
      <c r="C23" s="138" t="s">
        <v>1743</v>
      </c>
      <c r="D23" s="144"/>
      <c r="E23" s="144"/>
      <c r="F23" s="144"/>
      <c r="G23" s="144"/>
      <c r="H23" s="144"/>
      <c r="I23" s="144"/>
      <c r="J23" s="144"/>
      <c r="K23" s="144"/>
      <c r="L23" s="145"/>
      <c r="M23" s="143" t="s">
        <v>1083</v>
      </c>
      <c r="N23" s="144"/>
      <c r="O23" s="144"/>
      <c r="P23" s="144"/>
      <c r="Q23" s="144"/>
      <c r="R23" s="144"/>
      <c r="S23" s="145"/>
      <c r="T23" s="139" t="s">
        <v>102</v>
      </c>
      <c r="U23" s="144"/>
      <c r="V23" s="138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5"/>
    </row>
    <row r="24" spans="1:41" ht="12">
      <c r="A24" s="131"/>
      <c r="B24" s="143">
        <v>16</v>
      </c>
      <c r="C24" s="138" t="s">
        <v>1744</v>
      </c>
      <c r="D24" s="144"/>
      <c r="E24" s="144"/>
      <c r="F24" s="144"/>
      <c r="G24" s="144"/>
      <c r="H24" s="144"/>
      <c r="I24" s="144"/>
      <c r="J24" s="144"/>
      <c r="K24" s="144"/>
      <c r="L24" s="145"/>
      <c r="M24" s="143" t="s">
        <v>1085</v>
      </c>
      <c r="N24" s="144"/>
      <c r="O24" s="144"/>
      <c r="P24" s="144"/>
      <c r="Q24" s="144"/>
      <c r="R24" s="144"/>
      <c r="S24" s="145"/>
      <c r="T24" s="139" t="s">
        <v>414</v>
      </c>
      <c r="U24" s="144"/>
      <c r="V24" s="138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5"/>
    </row>
    <row r="25" spans="1:41" ht="12">
      <c r="A25" s="131"/>
      <c r="B25" s="143">
        <v>17</v>
      </c>
      <c r="C25" s="138" t="s">
        <v>1745</v>
      </c>
      <c r="D25" s="144"/>
      <c r="E25" s="144"/>
      <c r="F25" s="144"/>
      <c r="G25" s="144"/>
      <c r="H25" s="144"/>
      <c r="I25" s="144"/>
      <c r="J25" s="144"/>
      <c r="K25" s="144"/>
      <c r="L25" s="145"/>
      <c r="M25" s="143" t="s">
        <v>1087</v>
      </c>
      <c r="N25" s="144"/>
      <c r="O25" s="144"/>
      <c r="P25" s="144"/>
      <c r="Q25" s="144"/>
      <c r="R25" s="144"/>
      <c r="S25" s="145"/>
      <c r="T25" s="139" t="s">
        <v>414</v>
      </c>
      <c r="U25" s="144"/>
      <c r="V25" s="138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5"/>
    </row>
    <row r="26" spans="1:41" ht="12">
      <c r="A26" s="131"/>
      <c r="B26" s="143">
        <v>18</v>
      </c>
      <c r="C26" s="138" t="s">
        <v>1746</v>
      </c>
      <c r="D26" s="144"/>
      <c r="E26" s="144"/>
      <c r="F26" s="144"/>
      <c r="G26" s="144"/>
      <c r="H26" s="144"/>
      <c r="I26" s="144"/>
      <c r="J26" s="144"/>
      <c r="K26" s="144"/>
      <c r="L26" s="145"/>
      <c r="M26" s="143" t="s">
        <v>1089</v>
      </c>
      <c r="N26" s="144"/>
      <c r="O26" s="144"/>
      <c r="P26" s="144"/>
      <c r="Q26" s="144"/>
      <c r="R26" s="144"/>
      <c r="S26" s="145"/>
      <c r="T26" s="139" t="s">
        <v>414</v>
      </c>
      <c r="U26" s="144"/>
      <c r="V26" s="138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5"/>
    </row>
    <row r="27" spans="1:41" ht="12">
      <c r="A27" s="131"/>
      <c r="B27" s="143">
        <v>19</v>
      </c>
      <c r="C27" s="138" t="s">
        <v>1747</v>
      </c>
      <c r="D27" s="144"/>
      <c r="E27" s="144"/>
      <c r="F27" s="144"/>
      <c r="G27" s="144"/>
      <c r="H27" s="144"/>
      <c r="I27" s="144"/>
      <c r="J27" s="144"/>
      <c r="K27" s="144"/>
      <c r="L27" s="145"/>
      <c r="M27" s="143" t="s">
        <v>1091</v>
      </c>
      <c r="N27" s="144"/>
      <c r="O27" s="144"/>
      <c r="P27" s="144"/>
      <c r="Q27" s="144"/>
      <c r="R27" s="144"/>
      <c r="S27" s="145"/>
      <c r="T27" s="139" t="s">
        <v>414</v>
      </c>
      <c r="U27" s="144"/>
      <c r="V27" s="143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5"/>
    </row>
    <row r="28" spans="1:41" ht="12">
      <c r="A28" s="131"/>
      <c r="B28" s="143">
        <v>20</v>
      </c>
      <c r="C28" s="138" t="s">
        <v>1748</v>
      </c>
      <c r="D28" s="144"/>
      <c r="E28" s="144"/>
      <c r="F28" s="144"/>
      <c r="G28" s="144"/>
      <c r="H28" s="144"/>
      <c r="I28" s="144"/>
      <c r="J28" s="144"/>
      <c r="K28" s="144"/>
      <c r="L28" s="145"/>
      <c r="M28" s="143" t="s">
        <v>1092</v>
      </c>
      <c r="N28" s="144"/>
      <c r="O28" s="144"/>
      <c r="P28" s="144"/>
      <c r="Q28" s="144"/>
      <c r="R28" s="144"/>
      <c r="S28" s="145"/>
      <c r="T28" s="139" t="s">
        <v>414</v>
      </c>
      <c r="U28" s="144"/>
      <c r="V28" s="143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5"/>
    </row>
    <row r="29" spans="1:41" ht="12">
      <c r="A29" s="131"/>
      <c r="B29" s="143">
        <v>21</v>
      </c>
      <c r="C29" s="138" t="s">
        <v>1931</v>
      </c>
      <c r="D29" s="144"/>
      <c r="E29" s="144"/>
      <c r="F29" s="144"/>
      <c r="G29" s="144"/>
      <c r="H29" s="144"/>
      <c r="I29" s="144"/>
      <c r="J29" s="144"/>
      <c r="K29" s="144"/>
      <c r="L29" s="145"/>
      <c r="M29" s="143" t="s">
        <v>1094</v>
      </c>
      <c r="N29" s="144"/>
      <c r="O29" s="144"/>
      <c r="P29" s="144"/>
      <c r="Q29" s="144"/>
      <c r="R29" s="144"/>
      <c r="S29" s="145"/>
      <c r="T29" s="139" t="s">
        <v>414</v>
      </c>
      <c r="U29" s="144"/>
      <c r="V29" s="143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5"/>
    </row>
    <row r="30" spans="1:41" ht="12">
      <c r="A30" s="131"/>
      <c r="B30" s="143">
        <v>22</v>
      </c>
      <c r="C30" s="138" t="s">
        <v>1750</v>
      </c>
      <c r="D30" s="144"/>
      <c r="E30" s="144"/>
      <c r="F30" s="144"/>
      <c r="G30" s="144"/>
      <c r="H30" s="144"/>
      <c r="I30" s="144"/>
      <c r="J30" s="144"/>
      <c r="K30" s="144"/>
      <c r="L30" s="145"/>
      <c r="M30" s="143" t="s">
        <v>1096</v>
      </c>
      <c r="N30" s="144"/>
      <c r="O30" s="144"/>
      <c r="P30" s="144"/>
      <c r="Q30" s="144"/>
      <c r="R30" s="144"/>
      <c r="S30" s="145"/>
      <c r="T30" s="139" t="s">
        <v>414</v>
      </c>
      <c r="U30" s="144"/>
      <c r="V30" s="143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5"/>
    </row>
    <row r="31" spans="1:41" ht="12">
      <c r="A31" s="131"/>
      <c r="B31" s="143">
        <v>23</v>
      </c>
      <c r="C31" s="138" t="s">
        <v>1751</v>
      </c>
      <c r="D31" s="144"/>
      <c r="E31" s="144"/>
      <c r="F31" s="144"/>
      <c r="G31" s="144"/>
      <c r="H31" s="144"/>
      <c r="I31" s="144"/>
      <c r="J31" s="144"/>
      <c r="K31" s="144"/>
      <c r="L31" s="145"/>
      <c r="M31" s="143" t="s">
        <v>1818</v>
      </c>
      <c r="N31" s="144"/>
      <c r="O31" s="144"/>
      <c r="P31" s="144"/>
      <c r="Q31" s="144"/>
      <c r="R31" s="144"/>
      <c r="S31" s="145"/>
      <c r="T31" s="139" t="s">
        <v>414</v>
      </c>
      <c r="U31" s="144"/>
      <c r="V31" s="143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5"/>
    </row>
    <row r="32" spans="1:41" ht="12">
      <c r="A32" s="131"/>
      <c r="B32" s="143">
        <v>24</v>
      </c>
      <c r="C32" s="138" t="s">
        <v>1752</v>
      </c>
      <c r="D32" s="144"/>
      <c r="E32" s="144"/>
      <c r="F32" s="144"/>
      <c r="G32" s="144"/>
      <c r="H32" s="144"/>
      <c r="I32" s="144"/>
      <c r="J32" s="144"/>
      <c r="K32" s="144"/>
      <c r="L32" s="145"/>
      <c r="M32" s="143" t="s">
        <v>1820</v>
      </c>
      <c r="N32" s="144"/>
      <c r="O32" s="144"/>
      <c r="P32" s="144"/>
      <c r="Q32" s="144"/>
      <c r="R32" s="144"/>
      <c r="S32" s="145"/>
      <c r="T32" s="139" t="s">
        <v>414</v>
      </c>
      <c r="U32" s="144"/>
      <c r="V32" s="143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5"/>
    </row>
    <row r="33" spans="1:41" ht="12">
      <c r="A33" s="131"/>
      <c r="B33" s="143">
        <v>25</v>
      </c>
      <c r="C33" s="138" t="s">
        <v>1113</v>
      </c>
      <c r="D33" s="144"/>
      <c r="E33" s="144"/>
      <c r="F33" s="144"/>
      <c r="G33" s="144"/>
      <c r="H33" s="144"/>
      <c r="I33" s="144"/>
      <c r="J33" s="144"/>
      <c r="K33" s="144"/>
      <c r="L33" s="145"/>
      <c r="M33" s="143" t="s">
        <v>1821</v>
      </c>
      <c r="N33" s="144"/>
      <c r="O33" s="144"/>
      <c r="P33" s="144"/>
      <c r="Q33" s="144"/>
      <c r="R33" s="144"/>
      <c r="S33" s="145"/>
      <c r="T33" s="139" t="s">
        <v>414</v>
      </c>
      <c r="U33" s="144"/>
      <c r="V33" s="143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5"/>
    </row>
    <row r="34" spans="1:41" ht="12">
      <c r="B34" s="143">
        <v>26</v>
      </c>
      <c r="C34" s="225" t="s">
        <v>1812</v>
      </c>
      <c r="D34" s="226"/>
      <c r="E34" s="226"/>
      <c r="F34" s="226"/>
      <c r="G34" s="226"/>
      <c r="H34" s="226"/>
      <c r="I34" s="226"/>
      <c r="J34" s="226"/>
      <c r="K34" s="226"/>
      <c r="L34" s="227"/>
      <c r="M34" s="228" t="s">
        <v>1822</v>
      </c>
      <c r="N34" s="226"/>
      <c r="O34" s="226"/>
      <c r="P34" s="226"/>
      <c r="Q34" s="226"/>
      <c r="R34" s="226"/>
      <c r="S34" s="227"/>
      <c r="T34" s="139" t="s">
        <v>414</v>
      </c>
      <c r="U34" s="226"/>
      <c r="V34" s="238" t="s">
        <v>1510</v>
      </c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7"/>
    </row>
    <row r="35" spans="1:41" ht="12">
      <c r="B35" s="143">
        <v>27</v>
      </c>
      <c r="C35" s="229" t="s">
        <v>1749</v>
      </c>
      <c r="D35" s="226"/>
      <c r="E35" s="226"/>
      <c r="F35" s="226"/>
      <c r="G35" s="226"/>
      <c r="H35" s="226"/>
      <c r="I35" s="226"/>
      <c r="J35" s="226"/>
      <c r="K35" s="226"/>
      <c r="L35" s="227"/>
      <c r="M35" s="228" t="s">
        <v>1823</v>
      </c>
      <c r="N35" s="226"/>
      <c r="O35" s="226"/>
      <c r="P35" s="226"/>
      <c r="Q35" s="226"/>
      <c r="R35" s="226"/>
      <c r="S35" s="227"/>
      <c r="T35" s="139" t="s">
        <v>414</v>
      </c>
      <c r="U35" s="226"/>
      <c r="V35" s="238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7"/>
    </row>
    <row r="36" spans="1:41" ht="12">
      <c r="B36" s="143">
        <v>28</v>
      </c>
      <c r="C36" s="229" t="s">
        <v>832</v>
      </c>
      <c r="D36" s="226"/>
      <c r="E36" s="226"/>
      <c r="F36" s="226"/>
      <c r="G36" s="226"/>
      <c r="H36" s="226"/>
      <c r="I36" s="226"/>
      <c r="J36" s="226"/>
      <c r="K36" s="226"/>
      <c r="L36" s="227"/>
      <c r="M36" s="264" t="s">
        <v>830</v>
      </c>
      <c r="N36" s="226"/>
      <c r="O36" s="226"/>
      <c r="P36" s="226"/>
      <c r="Q36" s="226"/>
      <c r="R36" s="226"/>
      <c r="S36" s="227"/>
      <c r="T36" s="139" t="s">
        <v>414</v>
      </c>
      <c r="U36" s="226"/>
      <c r="V36" s="238" t="s">
        <v>2083</v>
      </c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7"/>
    </row>
    <row r="37" spans="1:41" ht="12">
      <c r="B37" s="266">
        <v>29</v>
      </c>
      <c r="C37" s="267" t="s">
        <v>2043</v>
      </c>
      <c r="D37" s="268"/>
      <c r="E37" s="268"/>
      <c r="F37" s="268"/>
      <c r="G37" s="268"/>
      <c r="H37" s="268"/>
      <c r="I37" s="268"/>
      <c r="J37" s="268"/>
      <c r="K37" s="268"/>
      <c r="L37" s="269"/>
      <c r="M37" s="264" t="s">
        <v>2041</v>
      </c>
      <c r="N37" s="268"/>
      <c r="O37" s="268"/>
      <c r="P37" s="268"/>
      <c r="Q37" s="268"/>
      <c r="R37" s="268"/>
      <c r="S37" s="269"/>
      <c r="T37" s="270" t="s">
        <v>1276</v>
      </c>
      <c r="U37" s="268"/>
      <c r="V37" s="271" t="s">
        <v>2347</v>
      </c>
      <c r="W37" s="268"/>
      <c r="X37" s="268"/>
      <c r="Y37" s="268"/>
      <c r="Z37" s="268"/>
      <c r="AA37" s="268"/>
      <c r="AB37" s="268"/>
      <c r="AC37" s="268"/>
      <c r="AD37" s="268"/>
      <c r="AE37" s="268"/>
      <c r="AF37" s="268"/>
      <c r="AG37" s="268"/>
      <c r="AH37" s="268"/>
      <c r="AI37" s="268"/>
      <c r="AJ37" s="268"/>
      <c r="AK37" s="268"/>
      <c r="AL37" s="268"/>
      <c r="AM37" s="268"/>
      <c r="AN37" s="268"/>
      <c r="AO37" s="269"/>
    </row>
    <row r="38" spans="1:41" ht="12">
      <c r="B38" s="266">
        <v>30</v>
      </c>
      <c r="C38" s="267" t="s">
        <v>2044</v>
      </c>
      <c r="D38" s="268"/>
      <c r="E38" s="268"/>
      <c r="F38" s="268"/>
      <c r="G38" s="268"/>
      <c r="H38" s="268"/>
      <c r="I38" s="268"/>
      <c r="J38" s="268"/>
      <c r="K38" s="268"/>
      <c r="L38" s="269"/>
      <c r="M38" s="264" t="s">
        <v>1268</v>
      </c>
      <c r="N38" s="268"/>
      <c r="O38" s="268"/>
      <c r="P38" s="268"/>
      <c r="Q38" s="268"/>
      <c r="R38" s="268"/>
      <c r="S38" s="269"/>
      <c r="T38" s="270" t="s">
        <v>1276</v>
      </c>
      <c r="U38" s="268"/>
      <c r="V38" s="271" t="s">
        <v>2347</v>
      </c>
      <c r="W38" s="268"/>
      <c r="X38" s="268"/>
      <c r="Y38" s="268"/>
      <c r="Z38" s="268"/>
      <c r="AA38" s="268"/>
      <c r="AB38" s="268"/>
      <c r="AC38" s="268"/>
      <c r="AD38" s="268"/>
      <c r="AE38" s="268"/>
      <c r="AF38" s="268"/>
      <c r="AG38" s="268"/>
      <c r="AH38" s="268"/>
      <c r="AI38" s="268"/>
      <c r="AJ38" s="268"/>
      <c r="AK38" s="268"/>
      <c r="AL38" s="268"/>
      <c r="AM38" s="268"/>
      <c r="AN38" s="268"/>
      <c r="AO38" s="269"/>
    </row>
    <row r="39" spans="1:41" ht="12">
      <c r="B39" s="266">
        <v>31</v>
      </c>
      <c r="C39" s="267" t="s">
        <v>2045</v>
      </c>
      <c r="D39" s="268"/>
      <c r="E39" s="268"/>
      <c r="F39" s="268"/>
      <c r="G39" s="268"/>
      <c r="H39" s="268"/>
      <c r="I39" s="268"/>
      <c r="J39" s="268"/>
      <c r="K39" s="268"/>
      <c r="L39" s="269"/>
      <c r="M39" s="264" t="s">
        <v>2042</v>
      </c>
      <c r="N39" s="268"/>
      <c r="O39" s="268"/>
      <c r="P39" s="268"/>
      <c r="Q39" s="268"/>
      <c r="R39" s="268"/>
      <c r="S39" s="269"/>
      <c r="T39" s="270" t="s">
        <v>1276</v>
      </c>
      <c r="U39" s="268"/>
      <c r="V39" s="271" t="s">
        <v>2348</v>
      </c>
      <c r="W39" s="268"/>
      <c r="X39" s="268"/>
      <c r="Y39" s="268"/>
      <c r="Z39" s="268"/>
      <c r="AA39" s="268"/>
      <c r="AB39" s="268"/>
      <c r="AC39" s="268"/>
      <c r="AD39" s="268"/>
      <c r="AE39" s="268"/>
      <c r="AF39" s="268"/>
      <c r="AG39" s="268"/>
      <c r="AH39" s="268"/>
      <c r="AI39" s="268"/>
      <c r="AJ39" s="268"/>
      <c r="AK39" s="268"/>
      <c r="AL39" s="268"/>
      <c r="AM39" s="268"/>
      <c r="AN39" s="268"/>
      <c r="AO39" s="269"/>
    </row>
    <row r="40" spans="1:41" ht="12">
      <c r="B40" s="266">
        <v>32</v>
      </c>
      <c r="C40" s="267" t="s">
        <v>843</v>
      </c>
      <c r="D40" s="268"/>
      <c r="E40" s="268"/>
      <c r="F40" s="268"/>
      <c r="G40" s="268"/>
      <c r="H40" s="268"/>
      <c r="I40" s="268"/>
      <c r="J40" s="268"/>
      <c r="K40" s="268"/>
      <c r="L40" s="269"/>
      <c r="M40" s="264" t="s">
        <v>1271</v>
      </c>
      <c r="N40" s="268"/>
      <c r="O40" s="268"/>
      <c r="P40" s="268"/>
      <c r="Q40" s="268"/>
      <c r="R40" s="268"/>
      <c r="S40" s="269"/>
      <c r="T40" s="270" t="s">
        <v>1276</v>
      </c>
      <c r="U40" s="268"/>
      <c r="V40" s="271" t="s">
        <v>2348</v>
      </c>
      <c r="W40" s="268"/>
      <c r="X40" s="268"/>
      <c r="Y40" s="268"/>
      <c r="Z40" s="268"/>
      <c r="AA40" s="268"/>
      <c r="AB40" s="268"/>
      <c r="AC40" s="268"/>
      <c r="AD40" s="268"/>
      <c r="AE40" s="268"/>
      <c r="AF40" s="268"/>
      <c r="AG40" s="268"/>
      <c r="AH40" s="268"/>
      <c r="AI40" s="268"/>
      <c r="AJ40" s="268"/>
      <c r="AK40" s="268"/>
      <c r="AL40" s="268"/>
      <c r="AM40" s="268"/>
      <c r="AN40" s="268"/>
      <c r="AO40" s="269"/>
    </row>
    <row r="41" spans="1:41" ht="12">
      <c r="B41" s="266">
        <v>33</v>
      </c>
      <c r="C41" s="267" t="s">
        <v>844</v>
      </c>
      <c r="D41" s="268"/>
      <c r="E41" s="268"/>
      <c r="F41" s="268"/>
      <c r="G41" s="268"/>
      <c r="H41" s="268"/>
      <c r="I41" s="268"/>
      <c r="J41" s="268"/>
      <c r="K41" s="268"/>
      <c r="L41" s="269"/>
      <c r="M41" s="264" t="s">
        <v>1273</v>
      </c>
      <c r="N41" s="268"/>
      <c r="O41" s="268"/>
      <c r="P41" s="268"/>
      <c r="Q41" s="268"/>
      <c r="R41" s="268"/>
      <c r="S41" s="269"/>
      <c r="T41" s="270" t="s">
        <v>1276</v>
      </c>
      <c r="U41" s="268"/>
      <c r="V41" s="271" t="s">
        <v>2348</v>
      </c>
      <c r="W41" s="268"/>
      <c r="X41" s="268"/>
      <c r="Y41" s="268"/>
      <c r="Z41" s="268"/>
      <c r="AA41" s="268"/>
      <c r="AB41" s="268"/>
      <c r="AC41" s="268"/>
      <c r="AD41" s="268"/>
      <c r="AE41" s="268"/>
      <c r="AF41" s="268"/>
      <c r="AG41" s="268"/>
      <c r="AH41" s="268"/>
      <c r="AI41" s="268"/>
      <c r="AJ41" s="268"/>
      <c r="AK41" s="268"/>
      <c r="AL41" s="268"/>
      <c r="AM41" s="268"/>
      <c r="AN41" s="268"/>
      <c r="AO41" s="269"/>
    </row>
    <row r="42" spans="1:41" ht="12">
      <c r="B42" s="266">
        <v>34</v>
      </c>
      <c r="C42" s="267" t="s">
        <v>845</v>
      </c>
      <c r="D42" s="268"/>
      <c r="E42" s="268"/>
      <c r="F42" s="268"/>
      <c r="G42" s="268"/>
      <c r="H42" s="268"/>
      <c r="I42" s="268"/>
      <c r="J42" s="268"/>
      <c r="K42" s="268"/>
      <c r="L42" s="269"/>
      <c r="M42" s="264" t="s">
        <v>1275</v>
      </c>
      <c r="N42" s="268"/>
      <c r="O42" s="268"/>
      <c r="P42" s="268"/>
      <c r="Q42" s="268"/>
      <c r="R42" s="268"/>
      <c r="S42" s="269"/>
      <c r="T42" s="270" t="s">
        <v>1276</v>
      </c>
      <c r="U42" s="268"/>
      <c r="V42" s="271" t="s">
        <v>2348</v>
      </c>
      <c r="W42" s="268"/>
      <c r="X42" s="268"/>
      <c r="Y42" s="268"/>
      <c r="Z42" s="268"/>
      <c r="AA42" s="268"/>
      <c r="AB42" s="268"/>
      <c r="AC42" s="268"/>
      <c r="AD42" s="268"/>
      <c r="AE42" s="268"/>
      <c r="AF42" s="268"/>
      <c r="AG42" s="268"/>
      <c r="AH42" s="268"/>
      <c r="AI42" s="268"/>
      <c r="AJ42" s="268"/>
      <c r="AK42" s="268"/>
      <c r="AL42" s="268"/>
      <c r="AM42" s="268"/>
      <c r="AN42" s="268"/>
      <c r="AO42" s="269"/>
    </row>
    <row r="43" spans="1:41" ht="12">
      <c r="B43" s="140" t="s">
        <v>1069</v>
      </c>
      <c r="C43" s="136" t="s">
        <v>1754</v>
      </c>
      <c r="D43" s="141"/>
      <c r="E43" s="141"/>
      <c r="F43" s="141"/>
      <c r="G43" s="141"/>
      <c r="H43" s="141"/>
      <c r="I43" s="141"/>
      <c r="J43" s="141"/>
      <c r="K43" s="141"/>
      <c r="L43" s="142"/>
      <c r="M43" s="136" t="s">
        <v>1070</v>
      </c>
      <c r="N43" s="141"/>
      <c r="O43" s="141"/>
      <c r="P43" s="141"/>
      <c r="Q43" s="141"/>
      <c r="R43" s="141"/>
      <c r="S43" s="142"/>
      <c r="T43" s="137" t="s">
        <v>411</v>
      </c>
      <c r="U43" s="141"/>
      <c r="V43" s="136" t="s">
        <v>412</v>
      </c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2"/>
    </row>
    <row r="44" spans="1:41" ht="12">
      <c r="B44" s="291">
        <v>35</v>
      </c>
      <c r="C44" s="292" t="s">
        <v>1192</v>
      </c>
      <c r="D44" s="293"/>
      <c r="E44" s="293"/>
      <c r="F44" s="293"/>
      <c r="G44" s="293"/>
      <c r="H44" s="293"/>
      <c r="I44" s="293"/>
      <c r="J44" s="293"/>
      <c r="K44" s="293"/>
      <c r="L44" s="294"/>
      <c r="M44" s="295" t="s">
        <v>1193</v>
      </c>
      <c r="N44" s="293"/>
      <c r="O44" s="293"/>
      <c r="P44" s="293"/>
      <c r="Q44" s="293"/>
      <c r="R44" s="293"/>
      <c r="S44" s="294"/>
      <c r="T44" s="296" t="s">
        <v>1194</v>
      </c>
      <c r="U44" s="293"/>
      <c r="V44" s="297" t="s">
        <v>1195</v>
      </c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4"/>
    </row>
    <row r="45" spans="1:41" ht="12">
      <c r="B45" s="291">
        <v>36</v>
      </c>
      <c r="C45" s="292" t="s">
        <v>273</v>
      </c>
      <c r="D45" s="293"/>
      <c r="E45" s="293"/>
      <c r="F45" s="293"/>
      <c r="G45" s="293"/>
      <c r="H45" s="293"/>
      <c r="I45" s="293"/>
      <c r="J45" s="293"/>
      <c r="K45" s="293"/>
      <c r="L45" s="294"/>
      <c r="M45" s="295" t="s">
        <v>279</v>
      </c>
      <c r="N45" s="293"/>
      <c r="O45" s="293"/>
      <c r="P45" s="293"/>
      <c r="Q45" s="293"/>
      <c r="R45" s="293"/>
      <c r="S45" s="294"/>
      <c r="T45" s="296" t="s">
        <v>1194</v>
      </c>
      <c r="U45" s="293"/>
      <c r="V45" s="297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  <c r="AI45" s="293"/>
      <c r="AJ45" s="293"/>
      <c r="AK45" s="293"/>
      <c r="AL45" s="293"/>
      <c r="AM45" s="293"/>
      <c r="AN45" s="293"/>
      <c r="AO45" s="294"/>
    </row>
    <row r="46" spans="1:41" ht="12">
      <c r="B46" s="291">
        <v>37</v>
      </c>
      <c r="C46" s="292" t="s">
        <v>274</v>
      </c>
      <c r="D46" s="293"/>
      <c r="E46" s="293"/>
      <c r="F46" s="293"/>
      <c r="G46" s="293"/>
      <c r="H46" s="293"/>
      <c r="I46" s="293"/>
      <c r="J46" s="293"/>
      <c r="K46" s="293"/>
      <c r="L46" s="294"/>
      <c r="M46" s="295" t="s">
        <v>280</v>
      </c>
      <c r="N46" s="293"/>
      <c r="O46" s="293"/>
      <c r="P46" s="293"/>
      <c r="Q46" s="293"/>
      <c r="R46" s="293"/>
      <c r="S46" s="294"/>
      <c r="T46" s="296" t="s">
        <v>285</v>
      </c>
      <c r="U46" s="293"/>
      <c r="V46" s="297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  <c r="AI46" s="293"/>
      <c r="AJ46" s="293"/>
      <c r="AK46" s="293"/>
      <c r="AL46" s="293"/>
      <c r="AM46" s="293"/>
      <c r="AN46" s="293"/>
      <c r="AO46" s="294"/>
    </row>
    <row r="47" spans="1:41" ht="12">
      <c r="B47" s="291">
        <v>38</v>
      </c>
      <c r="C47" s="292" t="s">
        <v>275</v>
      </c>
      <c r="D47" s="293"/>
      <c r="E47" s="293"/>
      <c r="F47" s="293"/>
      <c r="G47" s="293"/>
      <c r="H47" s="293"/>
      <c r="I47" s="293"/>
      <c r="J47" s="293"/>
      <c r="K47" s="293"/>
      <c r="L47" s="294"/>
      <c r="M47" s="295" t="s">
        <v>281</v>
      </c>
      <c r="N47" s="293"/>
      <c r="O47" s="293"/>
      <c r="P47" s="293"/>
      <c r="Q47" s="293"/>
      <c r="R47" s="293"/>
      <c r="S47" s="294"/>
      <c r="T47" s="296" t="s">
        <v>285</v>
      </c>
      <c r="U47" s="293"/>
      <c r="V47" s="297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  <c r="AI47" s="293"/>
      <c r="AJ47" s="293"/>
      <c r="AK47" s="293"/>
      <c r="AL47" s="293"/>
      <c r="AM47" s="293"/>
      <c r="AN47" s="293"/>
      <c r="AO47" s="294"/>
    </row>
    <row r="48" spans="1:41" ht="12">
      <c r="B48" s="291">
        <v>39</v>
      </c>
      <c r="C48" s="292" t="s">
        <v>276</v>
      </c>
      <c r="D48" s="293"/>
      <c r="E48" s="293"/>
      <c r="F48" s="293"/>
      <c r="G48" s="293"/>
      <c r="H48" s="293"/>
      <c r="I48" s="293"/>
      <c r="J48" s="293"/>
      <c r="K48" s="293"/>
      <c r="L48" s="294"/>
      <c r="M48" s="295" t="s">
        <v>282</v>
      </c>
      <c r="N48" s="293"/>
      <c r="O48" s="293"/>
      <c r="P48" s="293"/>
      <c r="Q48" s="293"/>
      <c r="R48" s="293"/>
      <c r="S48" s="294"/>
      <c r="T48" s="296" t="s">
        <v>285</v>
      </c>
      <c r="U48" s="293"/>
      <c r="V48" s="297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  <c r="AI48" s="293"/>
      <c r="AJ48" s="293"/>
      <c r="AK48" s="293"/>
      <c r="AL48" s="293"/>
      <c r="AM48" s="293"/>
      <c r="AN48" s="293"/>
      <c r="AO48" s="294"/>
    </row>
    <row r="49" spans="2:41" ht="12">
      <c r="B49" s="291">
        <v>40</v>
      </c>
      <c r="C49" s="292" t="s">
        <v>277</v>
      </c>
      <c r="D49" s="293"/>
      <c r="E49" s="293"/>
      <c r="F49" s="293"/>
      <c r="G49" s="293"/>
      <c r="H49" s="293"/>
      <c r="I49" s="293"/>
      <c r="J49" s="293"/>
      <c r="K49" s="293"/>
      <c r="L49" s="294"/>
      <c r="M49" s="295" t="s">
        <v>283</v>
      </c>
      <c r="N49" s="293"/>
      <c r="O49" s="293"/>
      <c r="P49" s="293"/>
      <c r="Q49" s="293"/>
      <c r="R49" s="293"/>
      <c r="S49" s="294"/>
      <c r="T49" s="296" t="s">
        <v>285</v>
      </c>
      <c r="U49" s="293"/>
      <c r="V49" s="297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  <c r="AI49" s="293"/>
      <c r="AJ49" s="293"/>
      <c r="AK49" s="293"/>
      <c r="AL49" s="293"/>
      <c r="AM49" s="293"/>
      <c r="AN49" s="293"/>
      <c r="AO49" s="294"/>
    </row>
    <row r="50" spans="2:41" ht="12">
      <c r="B50" s="291">
        <v>41</v>
      </c>
      <c r="C50" s="292" t="s">
        <v>278</v>
      </c>
      <c r="D50" s="293"/>
      <c r="E50" s="293"/>
      <c r="F50" s="293"/>
      <c r="G50" s="293"/>
      <c r="H50" s="293"/>
      <c r="I50" s="293"/>
      <c r="J50" s="293"/>
      <c r="K50" s="293"/>
      <c r="L50" s="294"/>
      <c r="M50" s="295" t="s">
        <v>284</v>
      </c>
      <c r="N50" s="293"/>
      <c r="O50" s="293"/>
      <c r="P50" s="293"/>
      <c r="Q50" s="293"/>
      <c r="R50" s="293"/>
      <c r="S50" s="294"/>
      <c r="T50" s="296" t="s">
        <v>285</v>
      </c>
      <c r="U50" s="293"/>
      <c r="V50" s="297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  <c r="AI50" s="293"/>
      <c r="AJ50" s="293"/>
      <c r="AK50" s="293"/>
      <c r="AL50" s="293"/>
      <c r="AM50" s="293"/>
      <c r="AN50" s="293"/>
      <c r="AO50" s="294"/>
    </row>
    <row r="51" spans="2:41" ht="12">
      <c r="B51" s="291">
        <v>42</v>
      </c>
      <c r="C51" s="292" t="s">
        <v>286</v>
      </c>
      <c r="D51" s="293"/>
      <c r="E51" s="293"/>
      <c r="F51" s="293"/>
      <c r="G51" s="293"/>
      <c r="H51" s="293"/>
      <c r="I51" s="293"/>
      <c r="J51" s="293"/>
      <c r="K51" s="293"/>
      <c r="L51" s="294"/>
      <c r="M51" s="295" t="s">
        <v>297</v>
      </c>
      <c r="N51" s="293"/>
      <c r="O51" s="293"/>
      <c r="P51" s="293"/>
      <c r="Q51" s="293"/>
      <c r="R51" s="293"/>
      <c r="S51" s="294"/>
      <c r="T51" s="296" t="s">
        <v>102</v>
      </c>
      <c r="U51" s="293"/>
      <c r="V51" s="297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  <c r="AI51" s="293"/>
      <c r="AJ51" s="293"/>
      <c r="AK51" s="293"/>
      <c r="AL51" s="293"/>
      <c r="AM51" s="293"/>
      <c r="AN51" s="293"/>
      <c r="AO51" s="294"/>
    </row>
    <row r="52" spans="2:41" ht="12">
      <c r="B52" s="291">
        <v>43</v>
      </c>
      <c r="C52" s="292" t="s">
        <v>287</v>
      </c>
      <c r="D52" s="293"/>
      <c r="E52" s="293"/>
      <c r="F52" s="293"/>
      <c r="G52" s="293"/>
      <c r="H52" s="293"/>
      <c r="I52" s="293"/>
      <c r="J52" s="293"/>
      <c r="K52" s="293"/>
      <c r="L52" s="294"/>
      <c r="M52" s="295" t="s">
        <v>298</v>
      </c>
      <c r="N52" s="293"/>
      <c r="O52" s="293"/>
      <c r="P52" s="293"/>
      <c r="Q52" s="293"/>
      <c r="R52" s="293"/>
      <c r="S52" s="294"/>
      <c r="T52" s="296" t="s">
        <v>102</v>
      </c>
      <c r="U52" s="293"/>
      <c r="V52" s="297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  <c r="AI52" s="293"/>
      <c r="AJ52" s="293"/>
      <c r="AK52" s="293"/>
      <c r="AL52" s="293"/>
      <c r="AM52" s="293"/>
      <c r="AN52" s="293"/>
      <c r="AO52" s="294"/>
    </row>
    <row r="53" spans="2:41" ht="12">
      <c r="B53" s="291">
        <v>44</v>
      </c>
      <c r="C53" s="292" t="s">
        <v>288</v>
      </c>
      <c r="D53" s="293"/>
      <c r="E53" s="293"/>
      <c r="F53" s="293"/>
      <c r="G53" s="293"/>
      <c r="H53" s="293"/>
      <c r="I53" s="293"/>
      <c r="J53" s="293"/>
      <c r="K53" s="293"/>
      <c r="L53" s="294"/>
      <c r="M53" s="295" t="s">
        <v>299</v>
      </c>
      <c r="N53" s="293"/>
      <c r="O53" s="293"/>
      <c r="P53" s="293"/>
      <c r="Q53" s="293"/>
      <c r="R53" s="293"/>
      <c r="S53" s="294"/>
      <c r="T53" s="296" t="s">
        <v>102</v>
      </c>
      <c r="U53" s="293"/>
      <c r="V53" s="297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  <c r="AI53" s="293"/>
      <c r="AJ53" s="293"/>
      <c r="AK53" s="293"/>
      <c r="AL53" s="293"/>
      <c r="AM53" s="293"/>
      <c r="AN53" s="293"/>
      <c r="AO53" s="294"/>
    </row>
    <row r="54" spans="2:41" ht="12">
      <c r="B54" s="291">
        <v>45</v>
      </c>
      <c r="C54" s="292" t="s">
        <v>289</v>
      </c>
      <c r="D54" s="293"/>
      <c r="E54" s="293"/>
      <c r="F54" s="293"/>
      <c r="G54" s="293"/>
      <c r="H54" s="293"/>
      <c r="I54" s="293"/>
      <c r="J54" s="293"/>
      <c r="K54" s="293"/>
      <c r="L54" s="294"/>
      <c r="M54" s="295" t="s">
        <v>300</v>
      </c>
      <c r="N54" s="293"/>
      <c r="O54" s="293"/>
      <c r="P54" s="293"/>
      <c r="Q54" s="293"/>
      <c r="R54" s="293"/>
      <c r="S54" s="294"/>
      <c r="T54" s="296" t="s">
        <v>102</v>
      </c>
      <c r="U54" s="293"/>
      <c r="V54" s="297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  <c r="AI54" s="293"/>
      <c r="AJ54" s="293"/>
      <c r="AK54" s="293"/>
      <c r="AL54" s="293"/>
      <c r="AM54" s="293"/>
      <c r="AN54" s="293"/>
      <c r="AO54" s="294"/>
    </row>
    <row r="55" spans="2:41" ht="12">
      <c r="B55" s="291">
        <v>46</v>
      </c>
      <c r="C55" s="292" t="s">
        <v>290</v>
      </c>
      <c r="D55" s="293"/>
      <c r="E55" s="293"/>
      <c r="F55" s="293"/>
      <c r="G55" s="293"/>
      <c r="H55" s="293"/>
      <c r="I55" s="293"/>
      <c r="J55" s="293"/>
      <c r="K55" s="293"/>
      <c r="L55" s="294"/>
      <c r="M55" s="295" t="s">
        <v>301</v>
      </c>
      <c r="N55" s="293"/>
      <c r="O55" s="293"/>
      <c r="P55" s="293"/>
      <c r="Q55" s="293"/>
      <c r="R55" s="293"/>
      <c r="S55" s="294"/>
      <c r="T55" s="296" t="s">
        <v>102</v>
      </c>
      <c r="U55" s="293"/>
      <c r="V55" s="297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  <c r="AI55" s="293"/>
      <c r="AJ55" s="293"/>
      <c r="AK55" s="293"/>
      <c r="AL55" s="293"/>
      <c r="AM55" s="293"/>
      <c r="AN55" s="293"/>
      <c r="AO55" s="294"/>
    </row>
    <row r="56" spans="2:41" ht="12">
      <c r="B56" s="291">
        <v>47</v>
      </c>
      <c r="C56" s="292" t="s">
        <v>291</v>
      </c>
      <c r="D56" s="293"/>
      <c r="E56" s="293"/>
      <c r="F56" s="293"/>
      <c r="G56" s="293"/>
      <c r="H56" s="293"/>
      <c r="I56" s="293"/>
      <c r="J56" s="293"/>
      <c r="K56" s="293"/>
      <c r="L56" s="294"/>
      <c r="M56" s="295" t="s">
        <v>1484</v>
      </c>
      <c r="N56" s="293"/>
      <c r="O56" s="293"/>
      <c r="P56" s="293"/>
      <c r="Q56" s="293"/>
      <c r="R56" s="293"/>
      <c r="S56" s="294"/>
      <c r="T56" s="296" t="s">
        <v>102</v>
      </c>
      <c r="U56" s="293"/>
      <c r="V56" s="297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  <c r="AI56" s="293"/>
      <c r="AJ56" s="293"/>
      <c r="AK56" s="293"/>
      <c r="AL56" s="293"/>
      <c r="AM56" s="293"/>
      <c r="AN56" s="293"/>
      <c r="AO56" s="294"/>
    </row>
    <row r="57" spans="2:41" ht="12">
      <c r="B57" s="291">
        <v>48</v>
      </c>
      <c r="C57" s="292" t="s">
        <v>292</v>
      </c>
      <c r="D57" s="293"/>
      <c r="E57" s="293"/>
      <c r="F57" s="293"/>
      <c r="G57" s="293"/>
      <c r="H57" s="293"/>
      <c r="I57" s="293"/>
      <c r="J57" s="293"/>
      <c r="K57" s="293"/>
      <c r="L57" s="294"/>
      <c r="M57" s="295" t="s">
        <v>1483</v>
      </c>
      <c r="N57" s="293"/>
      <c r="O57" s="293"/>
      <c r="P57" s="293"/>
      <c r="Q57" s="293"/>
      <c r="R57" s="293"/>
      <c r="S57" s="294"/>
      <c r="T57" s="296" t="s">
        <v>102</v>
      </c>
      <c r="U57" s="293"/>
      <c r="V57" s="297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  <c r="AI57" s="293"/>
      <c r="AJ57" s="293"/>
      <c r="AK57" s="293"/>
      <c r="AL57" s="293"/>
      <c r="AM57" s="293"/>
      <c r="AN57" s="293"/>
      <c r="AO57" s="294"/>
    </row>
    <row r="58" spans="2:41" ht="12">
      <c r="B58" s="291">
        <v>49</v>
      </c>
      <c r="C58" s="292" t="s">
        <v>293</v>
      </c>
      <c r="D58" s="293"/>
      <c r="E58" s="293"/>
      <c r="F58" s="293"/>
      <c r="G58" s="293"/>
      <c r="H58" s="293"/>
      <c r="I58" s="293"/>
      <c r="J58" s="293"/>
      <c r="K58" s="293"/>
      <c r="L58" s="294"/>
      <c r="M58" s="295" t="s">
        <v>1482</v>
      </c>
      <c r="N58" s="293"/>
      <c r="O58" s="293"/>
      <c r="P58" s="293"/>
      <c r="Q58" s="293"/>
      <c r="R58" s="293"/>
      <c r="S58" s="294"/>
      <c r="T58" s="296" t="s">
        <v>102</v>
      </c>
      <c r="U58" s="293"/>
      <c r="V58" s="297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  <c r="AI58" s="293"/>
      <c r="AJ58" s="293"/>
      <c r="AK58" s="293"/>
      <c r="AL58" s="293"/>
      <c r="AM58" s="293"/>
      <c r="AN58" s="293"/>
      <c r="AO58" s="294"/>
    </row>
    <row r="59" spans="2:41" ht="12">
      <c r="B59" s="291">
        <v>50</v>
      </c>
      <c r="C59" s="292" t="s">
        <v>1302</v>
      </c>
      <c r="D59" s="293"/>
      <c r="E59" s="293"/>
      <c r="F59" s="293"/>
      <c r="G59" s="293"/>
      <c r="H59" s="293"/>
      <c r="I59" s="293"/>
      <c r="J59" s="293"/>
      <c r="K59" s="293"/>
      <c r="L59" s="294"/>
      <c r="M59" s="295" t="s">
        <v>304</v>
      </c>
      <c r="N59" s="293"/>
      <c r="O59" s="293"/>
      <c r="P59" s="293"/>
      <c r="Q59" s="293"/>
      <c r="R59" s="293"/>
      <c r="S59" s="294"/>
      <c r="T59" s="296" t="s">
        <v>102</v>
      </c>
      <c r="U59" s="293"/>
      <c r="V59" s="297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  <c r="AI59" s="293"/>
      <c r="AJ59" s="293"/>
      <c r="AK59" s="293"/>
      <c r="AL59" s="293"/>
      <c r="AM59" s="293"/>
      <c r="AN59" s="293"/>
      <c r="AO59" s="294"/>
    </row>
    <row r="60" spans="2:41" ht="12">
      <c r="B60" s="291">
        <v>51</v>
      </c>
      <c r="C60" s="292" t="s">
        <v>1303</v>
      </c>
      <c r="D60" s="293"/>
      <c r="E60" s="293"/>
      <c r="F60" s="293"/>
      <c r="G60" s="293"/>
      <c r="H60" s="293"/>
      <c r="I60" s="293"/>
      <c r="J60" s="293"/>
      <c r="K60" s="293"/>
      <c r="L60" s="294"/>
      <c r="M60" s="295" t="s">
        <v>305</v>
      </c>
      <c r="N60" s="293"/>
      <c r="O60" s="293"/>
      <c r="P60" s="293"/>
      <c r="Q60" s="293"/>
      <c r="R60" s="293"/>
      <c r="S60" s="294"/>
      <c r="T60" s="296" t="s">
        <v>102</v>
      </c>
      <c r="U60" s="293"/>
      <c r="V60" s="297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  <c r="AI60" s="293"/>
      <c r="AJ60" s="293"/>
      <c r="AK60" s="293"/>
      <c r="AL60" s="293"/>
      <c r="AM60" s="293"/>
      <c r="AN60" s="293"/>
      <c r="AO60" s="294"/>
    </row>
    <row r="61" spans="2:41" ht="12">
      <c r="B61" s="291">
        <v>52</v>
      </c>
      <c r="C61" s="292" t="s">
        <v>1304</v>
      </c>
      <c r="D61" s="293"/>
      <c r="E61" s="293"/>
      <c r="F61" s="293"/>
      <c r="G61" s="293"/>
      <c r="H61" s="293"/>
      <c r="I61" s="293"/>
      <c r="J61" s="293"/>
      <c r="K61" s="293"/>
      <c r="L61" s="294"/>
      <c r="M61" s="295" t="s">
        <v>306</v>
      </c>
      <c r="N61" s="293"/>
      <c r="O61" s="293"/>
      <c r="P61" s="293"/>
      <c r="Q61" s="293"/>
      <c r="R61" s="293"/>
      <c r="S61" s="294"/>
      <c r="T61" s="296" t="s">
        <v>102</v>
      </c>
      <c r="U61" s="293"/>
      <c r="V61" s="297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  <c r="AI61" s="293"/>
      <c r="AJ61" s="293"/>
      <c r="AK61" s="293"/>
      <c r="AL61" s="293"/>
      <c r="AM61" s="293"/>
      <c r="AN61" s="293"/>
      <c r="AO61" s="294"/>
    </row>
    <row r="62" spans="2:41" ht="12">
      <c r="B62" s="291">
        <v>53</v>
      </c>
      <c r="C62" s="292" t="s">
        <v>1305</v>
      </c>
      <c r="D62" s="293"/>
      <c r="E62" s="293"/>
      <c r="F62" s="293"/>
      <c r="G62" s="293"/>
      <c r="H62" s="293"/>
      <c r="I62" s="293"/>
      <c r="J62" s="293"/>
      <c r="K62" s="293"/>
      <c r="L62" s="294"/>
      <c r="M62" s="295" t="s">
        <v>307</v>
      </c>
      <c r="N62" s="293"/>
      <c r="O62" s="293"/>
      <c r="P62" s="293"/>
      <c r="Q62" s="293"/>
      <c r="R62" s="293"/>
      <c r="S62" s="294"/>
      <c r="T62" s="296" t="s">
        <v>102</v>
      </c>
      <c r="U62" s="293"/>
      <c r="V62" s="297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  <c r="AI62" s="293"/>
      <c r="AJ62" s="293"/>
      <c r="AK62" s="293"/>
      <c r="AL62" s="293"/>
      <c r="AM62" s="293"/>
      <c r="AN62" s="293"/>
      <c r="AO62" s="294"/>
    </row>
    <row r="63" spans="2:41" ht="12">
      <c r="B63" s="291">
        <v>54</v>
      </c>
      <c r="C63" s="292" t="s">
        <v>296</v>
      </c>
      <c r="D63" s="293"/>
      <c r="E63" s="293"/>
      <c r="F63" s="293"/>
      <c r="G63" s="293"/>
      <c r="H63" s="293"/>
      <c r="I63" s="293"/>
      <c r="J63" s="293"/>
      <c r="K63" s="293"/>
      <c r="L63" s="294"/>
      <c r="M63" s="295" t="s">
        <v>308</v>
      </c>
      <c r="N63" s="293"/>
      <c r="O63" s="293"/>
      <c r="P63" s="293"/>
      <c r="Q63" s="293"/>
      <c r="R63" s="293"/>
      <c r="S63" s="294"/>
      <c r="T63" s="296" t="s">
        <v>102</v>
      </c>
      <c r="U63" s="293"/>
      <c r="V63" s="297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  <c r="AI63" s="293"/>
      <c r="AJ63" s="293"/>
      <c r="AK63" s="293"/>
      <c r="AL63" s="293"/>
      <c r="AM63" s="293"/>
      <c r="AN63" s="293"/>
      <c r="AO63" s="294"/>
    </row>
    <row r="64" spans="2:41" ht="12">
      <c r="B64" s="291">
        <v>55</v>
      </c>
      <c r="C64" s="292" t="s">
        <v>294</v>
      </c>
      <c r="D64" s="293"/>
      <c r="E64" s="293"/>
      <c r="F64" s="293"/>
      <c r="G64" s="293"/>
      <c r="H64" s="293"/>
      <c r="I64" s="293"/>
      <c r="J64" s="293"/>
      <c r="K64" s="293"/>
      <c r="L64" s="294"/>
      <c r="M64" s="295" t="s">
        <v>302</v>
      </c>
      <c r="N64" s="293"/>
      <c r="O64" s="293"/>
      <c r="P64" s="293"/>
      <c r="Q64" s="293"/>
      <c r="R64" s="293"/>
      <c r="S64" s="294"/>
      <c r="T64" s="296" t="s">
        <v>1475</v>
      </c>
      <c r="U64" s="293"/>
      <c r="V64" s="297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  <c r="AI64" s="293"/>
      <c r="AJ64" s="293"/>
      <c r="AK64" s="293"/>
      <c r="AL64" s="293"/>
      <c r="AM64" s="293"/>
      <c r="AN64" s="293"/>
      <c r="AO64" s="294"/>
    </row>
    <row r="65" spans="2:41" ht="12">
      <c r="B65" s="291">
        <v>56</v>
      </c>
      <c r="C65" s="292" t="s">
        <v>295</v>
      </c>
      <c r="D65" s="293"/>
      <c r="E65" s="293"/>
      <c r="F65" s="293"/>
      <c r="G65" s="293"/>
      <c r="H65" s="293"/>
      <c r="I65" s="293"/>
      <c r="J65" s="293"/>
      <c r="K65" s="293"/>
      <c r="L65" s="294"/>
      <c r="M65" s="295" t="s">
        <v>303</v>
      </c>
      <c r="N65" s="293"/>
      <c r="O65" s="293"/>
      <c r="P65" s="293"/>
      <c r="Q65" s="293"/>
      <c r="R65" s="293"/>
      <c r="S65" s="294"/>
      <c r="T65" s="296" t="s">
        <v>1475</v>
      </c>
      <c r="U65" s="293"/>
      <c r="V65" s="297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  <c r="AI65" s="293"/>
      <c r="AJ65" s="293"/>
      <c r="AK65" s="293"/>
      <c r="AL65" s="293"/>
      <c r="AM65" s="293"/>
      <c r="AN65" s="293"/>
      <c r="AO65" s="294"/>
    </row>
    <row r="66" spans="2:41" ht="12">
      <c r="B66" s="291">
        <v>57</v>
      </c>
      <c r="C66" s="292" t="s">
        <v>1480</v>
      </c>
      <c r="D66" s="293"/>
      <c r="E66" s="293"/>
      <c r="F66" s="293"/>
      <c r="G66" s="293"/>
      <c r="H66" s="293"/>
      <c r="I66" s="293"/>
      <c r="J66" s="293"/>
      <c r="K66" s="293"/>
      <c r="L66" s="294"/>
      <c r="M66" s="295" t="s">
        <v>1476</v>
      </c>
      <c r="N66" s="293"/>
      <c r="O66" s="293"/>
      <c r="P66" s="293"/>
      <c r="Q66" s="293"/>
      <c r="R66" s="293"/>
      <c r="S66" s="294"/>
      <c r="T66" s="296" t="s">
        <v>1475</v>
      </c>
      <c r="U66" s="293"/>
      <c r="V66" s="297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  <c r="AI66" s="293"/>
      <c r="AJ66" s="293"/>
      <c r="AK66" s="293"/>
      <c r="AL66" s="293"/>
      <c r="AM66" s="293"/>
      <c r="AN66" s="293"/>
      <c r="AO66" s="294"/>
    </row>
    <row r="67" spans="2:41" ht="12">
      <c r="B67" s="291">
        <v>58</v>
      </c>
      <c r="C67" s="292" t="s">
        <v>1481</v>
      </c>
      <c r="D67" s="293"/>
      <c r="E67" s="293"/>
      <c r="F67" s="293"/>
      <c r="G67" s="293"/>
      <c r="H67" s="293"/>
      <c r="I67" s="293"/>
      <c r="J67" s="293"/>
      <c r="K67" s="293"/>
      <c r="L67" s="294"/>
      <c r="M67" s="295" t="s">
        <v>1477</v>
      </c>
      <c r="N67" s="293"/>
      <c r="O67" s="293"/>
      <c r="P67" s="293"/>
      <c r="Q67" s="293"/>
      <c r="R67" s="293"/>
      <c r="S67" s="294"/>
      <c r="T67" s="296" t="s">
        <v>1475</v>
      </c>
      <c r="U67" s="293"/>
      <c r="V67" s="297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  <c r="AI67" s="293"/>
      <c r="AJ67" s="293"/>
      <c r="AK67" s="293"/>
      <c r="AL67" s="293"/>
      <c r="AM67" s="293"/>
      <c r="AN67" s="293"/>
      <c r="AO67" s="294"/>
    </row>
    <row r="68" spans="2:41" ht="12">
      <c r="B68" s="291">
        <v>59</v>
      </c>
      <c r="C68" s="292" t="s">
        <v>1481</v>
      </c>
      <c r="D68" s="293"/>
      <c r="E68" s="293"/>
      <c r="F68" s="293"/>
      <c r="G68" s="293"/>
      <c r="H68" s="293"/>
      <c r="I68" s="293"/>
      <c r="J68" s="293"/>
      <c r="K68" s="293"/>
      <c r="L68" s="294"/>
      <c r="M68" s="295" t="s">
        <v>1478</v>
      </c>
      <c r="N68" s="293"/>
      <c r="O68" s="293"/>
      <c r="P68" s="293"/>
      <c r="Q68" s="293"/>
      <c r="R68" s="293"/>
      <c r="S68" s="294"/>
      <c r="T68" s="296" t="s">
        <v>1475</v>
      </c>
      <c r="U68" s="293"/>
      <c r="V68" s="297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  <c r="AI68" s="293"/>
      <c r="AJ68" s="293"/>
      <c r="AK68" s="293"/>
      <c r="AL68" s="293"/>
      <c r="AM68" s="293"/>
      <c r="AN68" s="293"/>
      <c r="AO68" s="294"/>
    </row>
    <row r="69" spans="2:41" ht="12">
      <c r="B69" s="291">
        <v>60</v>
      </c>
      <c r="C69" s="292" t="s">
        <v>1481</v>
      </c>
      <c r="D69" s="293"/>
      <c r="E69" s="293"/>
      <c r="F69" s="293"/>
      <c r="G69" s="293"/>
      <c r="H69" s="293"/>
      <c r="I69" s="293"/>
      <c r="J69" s="293"/>
      <c r="K69" s="293"/>
      <c r="L69" s="294"/>
      <c r="M69" s="295" t="s">
        <v>1479</v>
      </c>
      <c r="N69" s="293"/>
      <c r="O69" s="293"/>
      <c r="P69" s="293"/>
      <c r="Q69" s="293"/>
      <c r="R69" s="293"/>
      <c r="S69" s="294"/>
      <c r="T69" s="296" t="s">
        <v>1475</v>
      </c>
      <c r="U69" s="293"/>
      <c r="V69" s="297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  <c r="AI69" s="293"/>
      <c r="AJ69" s="293"/>
      <c r="AK69" s="293"/>
      <c r="AL69" s="293"/>
      <c r="AM69" s="293"/>
      <c r="AN69" s="293"/>
      <c r="AO69" s="294"/>
    </row>
    <row r="70" spans="2:41" ht="12">
      <c r="B70" s="291">
        <v>61</v>
      </c>
      <c r="C70" s="292" t="s">
        <v>2698</v>
      </c>
      <c r="D70" s="293"/>
      <c r="E70" s="293"/>
      <c r="F70" s="293"/>
      <c r="G70" s="293"/>
      <c r="H70" s="293"/>
      <c r="I70" s="293"/>
      <c r="J70" s="293"/>
      <c r="K70" s="293"/>
      <c r="L70" s="294"/>
      <c r="M70" s="295" t="s">
        <v>2699</v>
      </c>
      <c r="N70" s="293"/>
      <c r="O70" s="293"/>
      <c r="P70" s="293"/>
      <c r="Q70" s="293"/>
      <c r="R70" s="293"/>
      <c r="S70" s="294"/>
      <c r="T70" s="296" t="s">
        <v>102</v>
      </c>
      <c r="U70" s="293"/>
      <c r="V70" s="297" t="s">
        <v>2700</v>
      </c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  <c r="AI70" s="293"/>
      <c r="AJ70" s="293"/>
      <c r="AK70" s="293"/>
      <c r="AL70" s="293"/>
      <c r="AM70" s="293"/>
      <c r="AN70" s="293"/>
      <c r="AO70" s="294"/>
    </row>
    <row r="71" spans="2:41" ht="12">
      <c r="B71" s="291">
        <v>62</v>
      </c>
      <c r="C71" s="292" t="s">
        <v>2785</v>
      </c>
      <c r="D71" s="293"/>
      <c r="E71" s="293"/>
      <c r="F71" s="293"/>
      <c r="G71" s="293"/>
      <c r="H71" s="293"/>
      <c r="I71" s="293"/>
      <c r="J71" s="293"/>
      <c r="K71" s="293"/>
      <c r="L71" s="294"/>
      <c r="M71" s="295" t="s">
        <v>2788</v>
      </c>
      <c r="N71" s="293"/>
      <c r="O71" s="293"/>
      <c r="P71" s="293"/>
      <c r="Q71" s="293"/>
      <c r="R71" s="293"/>
      <c r="S71" s="294"/>
      <c r="T71" s="296" t="s">
        <v>2789</v>
      </c>
      <c r="U71" s="293"/>
      <c r="V71" s="297" t="s">
        <v>2790</v>
      </c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  <c r="AI71" s="293"/>
      <c r="AJ71" s="293"/>
      <c r="AK71" s="293"/>
      <c r="AL71" s="293"/>
      <c r="AM71" s="293"/>
      <c r="AN71" s="293"/>
      <c r="AO71" s="294"/>
    </row>
    <row r="72" spans="2:41" ht="12">
      <c r="B72" s="291"/>
      <c r="C72" s="292"/>
      <c r="D72" s="293"/>
      <c r="E72" s="293"/>
      <c r="F72" s="293"/>
      <c r="G72" s="293"/>
      <c r="H72" s="293"/>
      <c r="I72" s="293"/>
      <c r="J72" s="293"/>
      <c r="K72" s="293"/>
      <c r="L72" s="294"/>
      <c r="M72" s="295"/>
      <c r="N72" s="293"/>
      <c r="O72" s="293"/>
      <c r="P72" s="293"/>
      <c r="Q72" s="293"/>
      <c r="R72" s="293"/>
      <c r="S72" s="294"/>
      <c r="T72" s="296"/>
      <c r="U72" s="293"/>
      <c r="V72" s="297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  <c r="AI72" s="293"/>
      <c r="AJ72" s="293"/>
      <c r="AK72" s="293"/>
      <c r="AL72" s="293"/>
      <c r="AM72" s="293"/>
      <c r="AN72" s="293"/>
      <c r="AO72" s="294"/>
    </row>
    <row r="73" spans="2:41" ht="12">
      <c r="O73" s="116" t="s">
        <v>1277</v>
      </c>
    </row>
  </sheetData>
  <phoneticPr fontId="4"/>
  <pageMargins left="0.59055118110236227" right="0.59055118110236227" top="0.51181102362204722" bottom="0.59055118110236227" header="0.43307086614173229" footer="0.35433070866141736"/>
  <pageSetup paperSize="9" orientation="landscape" r:id="rId1"/>
  <headerFooter alignWithMargins="0">
    <oddFooter>&amp;C&amp;9&amp;P / &amp;N&amp;R&amp;9Copyright(c)2007 NDD Corporation all rights reserved.</oddFooter>
  </headerFooter>
  <rowBreaks count="1" manualBreakCount="1">
    <brk id="42" max="40" man="1"/>
  </rowBreak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Q29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257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2073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2282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 t="e">
        <f>SUM(AQ:AQ)</f>
        <v>#VALUE!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 t="e">
        <f>M8*M9/1024</f>
        <v>#VALUE!</v>
      </c>
      <c r="J10" s="525"/>
      <c r="K10" s="525"/>
      <c r="L10" s="84" t="s">
        <v>229</v>
      </c>
      <c r="M10" s="86" t="s">
        <v>230</v>
      </c>
      <c r="N10" s="526" t="e">
        <f>M8*M9/1024/1024</f>
        <v>#VALUE!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231</v>
      </c>
      <c r="B11" s="8"/>
      <c r="C11" s="8"/>
      <c r="D11" s="8"/>
      <c r="E11" s="8"/>
      <c r="F11" s="8"/>
      <c r="G11" s="8"/>
      <c r="H11" s="8"/>
      <c r="I11" s="88" t="s">
        <v>232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233</v>
      </c>
      <c r="U11" s="8"/>
      <c r="V11" s="8"/>
      <c r="W11" s="521">
        <v>64</v>
      </c>
      <c r="X11" s="522"/>
      <c r="Y11" s="85" t="s">
        <v>229</v>
      </c>
      <c r="Z11" s="8" t="s">
        <v>234</v>
      </c>
      <c r="AA11" s="8"/>
      <c r="AB11" s="12"/>
      <c r="AC11" s="521"/>
      <c r="AD11" s="522"/>
      <c r="AE11" s="85" t="s">
        <v>229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2181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1641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2284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REMOVE_NO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10.600000000000001</v>
      </c>
    </row>
    <row r="17" spans="1:43">
      <c r="A17" s="47">
        <f t="shared" si="0"/>
        <v>4</v>
      </c>
      <c r="B17" s="48" t="s">
        <v>2511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PAPER_CD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10.600000000000001</v>
      </c>
    </row>
    <row r="18" spans="1:43">
      <c r="A18" s="47">
        <f t="shared" si="0"/>
        <v>5</v>
      </c>
      <c r="B18" s="48" t="s">
        <v>2515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ROLL_NUM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1312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REMAIN_ROLL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 t="s">
        <v>1313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>IF(Q19&lt;&gt;"",IF(Q19="CHAR",U19,IF(Q19="VARCHAR2",U19*0.8,IF(Q19="NUMBER",(ROUNDUP(INT(U19)/2,0)+1),IF(Q19="DATE",7,0))))+IF(Q19="DATE",1,IF(U19&gt;250,3,1)),"")</f>
        <v>#VALUE!</v>
      </c>
    </row>
    <row r="20" spans="1:43">
      <c r="A20" s="47">
        <f t="shared" si="0"/>
        <v>7</v>
      </c>
      <c r="B20" s="48" t="s">
        <v>2288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SERVE_STP_TIME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91"/>
      <c r="W20" s="91"/>
      <c r="X20" s="45"/>
      <c r="Y20" s="92"/>
      <c r="Z20" s="93"/>
      <c r="AA20" s="58" t="s">
        <v>878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</v>
      </c>
    </row>
    <row r="21" spans="1:43">
      <c r="A21" s="47">
        <f t="shared" si="0"/>
        <v>8</v>
      </c>
      <c r="B21" s="48" t="s">
        <v>2286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MAKE_NUM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1"/>
      <c r="W21" s="91"/>
      <c r="X21" s="45"/>
      <c r="Y21" s="92"/>
      <c r="Z21" s="93"/>
      <c r="AA21" s="58" t="s">
        <v>1314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8" t="s">
        <v>2294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LOST_SUM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9</v>
      </c>
      <c r="V22" s="91"/>
      <c r="W22" s="91"/>
      <c r="X22" s="45"/>
      <c r="Y22" s="92"/>
      <c r="Z22" s="93"/>
      <c r="AA22" s="58" t="s">
        <v>2366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7</v>
      </c>
    </row>
    <row r="23" spans="1:43">
      <c r="A23" s="47">
        <f t="shared" si="0"/>
        <v>10</v>
      </c>
      <c r="B23" s="48" t="s">
        <v>2398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2401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1912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334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2400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1913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0"/>
        <v>16</v>
      </c>
      <c r="B29" s="48" t="s">
        <v>1914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Q25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257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2073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1170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56.400000000000006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5.5078125000000009</v>
      </c>
      <c r="J10" s="525"/>
      <c r="K10" s="525"/>
      <c r="L10" s="84" t="s">
        <v>229</v>
      </c>
      <c r="M10" s="86" t="s">
        <v>230</v>
      </c>
      <c r="N10" s="526">
        <f>M8*M9/1024/1024</f>
        <v>5.3787231445312509E-3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231</v>
      </c>
      <c r="B11" s="8"/>
      <c r="C11" s="8"/>
      <c r="D11" s="8"/>
      <c r="E11" s="8"/>
      <c r="F11" s="8"/>
      <c r="G11" s="8"/>
      <c r="H11" s="8"/>
      <c r="I11" s="88" t="s">
        <v>232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233</v>
      </c>
      <c r="U11" s="8"/>
      <c r="V11" s="8"/>
      <c r="W11" s="521">
        <v>64</v>
      </c>
      <c r="X11" s="522"/>
      <c r="Y11" s="85" t="s">
        <v>229</v>
      </c>
      <c r="Z11" s="8" t="s">
        <v>234</v>
      </c>
      <c r="AA11" s="8"/>
      <c r="AB11" s="12"/>
      <c r="AC11" s="521"/>
      <c r="AD11" s="522"/>
      <c r="AE11" s="85" t="s">
        <v>229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2181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1641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879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2290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2.6</v>
      </c>
    </row>
    <row r="17" spans="1:43">
      <c r="A17" s="47">
        <f t="shared" si="0"/>
        <v>4</v>
      </c>
      <c r="B17" s="48" t="s">
        <v>1318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LOST_CLASS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1.8</v>
      </c>
    </row>
    <row r="18" spans="1:43">
      <c r="A18" s="47">
        <f t="shared" si="0"/>
        <v>5</v>
      </c>
      <c r="B18" s="48" t="s">
        <v>2292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LOST_NUM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2401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1912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2400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1913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2.6</v>
      </c>
    </row>
    <row r="25" spans="1:43">
      <c r="A25" s="47">
        <f t="shared" si="0"/>
        <v>12</v>
      </c>
      <c r="B25" s="48" t="s">
        <v>1914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AQ37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257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2073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841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285.20000000000005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27.851562500000004</v>
      </c>
      <c r="J10" s="525"/>
      <c r="K10" s="525"/>
      <c r="L10" s="84" t="s">
        <v>229</v>
      </c>
      <c r="M10" s="86" t="s">
        <v>230</v>
      </c>
      <c r="N10" s="526">
        <f>M8*M9/1024/1024</f>
        <v>2.7198791503906253E-2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231</v>
      </c>
      <c r="B11" s="8"/>
      <c r="C11" s="8"/>
      <c r="D11" s="8"/>
      <c r="E11" s="8"/>
      <c r="F11" s="8"/>
      <c r="G11" s="8"/>
      <c r="H11" s="8"/>
      <c r="I11" s="88" t="s">
        <v>232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233</v>
      </c>
      <c r="U11" s="8"/>
      <c r="V11" s="8"/>
      <c r="W11" s="521">
        <v>64</v>
      </c>
      <c r="X11" s="522"/>
      <c r="Y11" s="85" t="s">
        <v>229</v>
      </c>
      <c r="Z11" s="8" t="s">
        <v>234</v>
      </c>
      <c r="AA11" s="8"/>
      <c r="AB11" s="12"/>
      <c r="AC11" s="521"/>
      <c r="AD11" s="522"/>
      <c r="AE11" s="85" t="s">
        <v>229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7" si="0">ROW()-13</f>
        <v>1</v>
      </c>
      <c r="B14" s="45" t="s">
        <v>2181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1641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880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2296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STP_REASON_CD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2298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EXCEPTION_DIV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2300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STP_START_TIME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2302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STP_END_TIME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</v>
      </c>
    </row>
    <row r="20" spans="1:43">
      <c r="A20" s="47">
        <f t="shared" si="0"/>
        <v>7</v>
      </c>
      <c r="B20" s="48" t="s">
        <v>2304</v>
      </c>
      <c r="C20" s="49"/>
      <c r="D20" s="49"/>
      <c r="E20" s="49"/>
      <c r="F20" s="49" t="s">
        <v>2305</v>
      </c>
      <c r="G20" s="49"/>
      <c r="H20" s="49"/>
      <c r="I20" s="50"/>
      <c r="J20" s="45" t="str">
        <f>VLOOKUP(CONCATENATE(B20,C20,D20,E20,F20,G20,H20,I20),項目一覧!B:AN,10,FALSE)</f>
        <v>MACHINE_CHK1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2304</v>
      </c>
      <c r="C21" s="49"/>
      <c r="D21" s="49"/>
      <c r="E21" s="49"/>
      <c r="F21" s="49" t="s">
        <v>2306</v>
      </c>
      <c r="G21" s="49"/>
      <c r="H21" s="49"/>
      <c r="I21" s="50"/>
      <c r="J21" s="45" t="str">
        <f>VLOOKUP(CONCATENATE(B21,C21,D21,E21,F21,G21,H21,I21),項目一覧!B:AN,10,FALSE)</f>
        <v>MACHINE_CHK2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ref="AQ21:AQ28" si="2">IF(Q21&lt;&gt;"",IF(Q21="CHAR",U21,IF(Q21="VARCHAR2",U21*0.8,IF(Q21="NUMBER",(ROUNDUP(INT(U21)/2,0)+1),IF(Q21="DATE",7,0))))+IF(Q21="DATE",1,IF(U21&gt;250,3,1)),"")</f>
        <v>1.8</v>
      </c>
    </row>
    <row r="22" spans="1:43">
      <c r="A22" s="47">
        <f t="shared" si="0"/>
        <v>9</v>
      </c>
      <c r="B22" s="48" t="s">
        <v>2304</v>
      </c>
      <c r="C22" s="49"/>
      <c r="D22" s="49"/>
      <c r="E22" s="49"/>
      <c r="F22" s="49" t="s">
        <v>2307</v>
      </c>
      <c r="G22" s="49"/>
      <c r="H22" s="49"/>
      <c r="I22" s="50"/>
      <c r="J22" s="45" t="str">
        <f>VLOOKUP(CONCATENATE(B22,C22,D22,E22,F22,G22,H22,I22),項目一覧!B:AN,10,FALSE)</f>
        <v>MACHINE_CHK3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1.8</v>
      </c>
    </row>
    <row r="23" spans="1:43">
      <c r="A23" s="47">
        <f t="shared" si="0"/>
        <v>10</v>
      </c>
      <c r="B23" s="48" t="s">
        <v>2304</v>
      </c>
      <c r="C23" s="49"/>
      <c r="D23" s="49"/>
      <c r="E23" s="49"/>
      <c r="F23" s="49" t="s">
        <v>2308</v>
      </c>
      <c r="G23" s="49"/>
      <c r="H23" s="49"/>
      <c r="I23" s="50"/>
      <c r="J23" s="45" t="str">
        <f>VLOOKUP(CONCATENATE(B23,C23,D23,E23,F23,G23,H23,I23),項目一覧!B:AN,10,FALSE)</f>
        <v>MACHINE_CHK4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1.8</v>
      </c>
    </row>
    <row r="24" spans="1:43">
      <c r="A24" s="47">
        <f t="shared" si="0"/>
        <v>11</v>
      </c>
      <c r="B24" s="48" t="s">
        <v>2304</v>
      </c>
      <c r="C24" s="49"/>
      <c r="D24" s="49"/>
      <c r="E24" s="49"/>
      <c r="F24" s="49" t="s">
        <v>2309</v>
      </c>
      <c r="G24" s="49"/>
      <c r="H24" s="49"/>
      <c r="I24" s="50"/>
      <c r="J24" s="45" t="str">
        <f>VLOOKUP(CONCATENATE(B24,C24,D24,E24,F24,G24,H24,I24),項目一覧!B:AN,10,FALSE)</f>
        <v>MACHINE_CHK5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1.8</v>
      </c>
    </row>
    <row r="25" spans="1:43">
      <c r="A25" s="47">
        <f t="shared" si="0"/>
        <v>12</v>
      </c>
      <c r="B25" s="48" t="s">
        <v>2304</v>
      </c>
      <c r="C25" s="49"/>
      <c r="D25" s="49"/>
      <c r="E25" s="49"/>
      <c r="F25" s="49" t="s">
        <v>2310</v>
      </c>
      <c r="G25" s="49"/>
      <c r="H25" s="49"/>
      <c r="I25" s="50"/>
      <c r="J25" s="45" t="str">
        <f>VLOOKUP(CONCATENATE(B25,C25,D25,E25,F25,G25,H25,I25),項目一覧!B:AN,10,FALSE)</f>
        <v>MACHINE_CHK6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1.8</v>
      </c>
    </row>
    <row r="26" spans="1:43">
      <c r="A26" s="47">
        <f t="shared" si="0"/>
        <v>13</v>
      </c>
      <c r="B26" s="48" t="s">
        <v>2304</v>
      </c>
      <c r="C26" s="49"/>
      <c r="D26" s="49"/>
      <c r="E26" s="49"/>
      <c r="F26" s="49" t="s">
        <v>2311</v>
      </c>
      <c r="G26" s="49"/>
      <c r="H26" s="49"/>
      <c r="I26" s="50"/>
      <c r="J26" s="45" t="str">
        <f>VLOOKUP(CONCATENATE(B26,C26,D26,E26,F26,G26,H26,I26),項目一覧!B:AN,10,FALSE)</f>
        <v>MACHINE_CHK7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1.8</v>
      </c>
    </row>
    <row r="27" spans="1:43">
      <c r="A27" s="47">
        <f t="shared" si="0"/>
        <v>14</v>
      </c>
      <c r="B27" s="48" t="s">
        <v>2304</v>
      </c>
      <c r="C27" s="49"/>
      <c r="D27" s="49"/>
      <c r="E27" s="49"/>
      <c r="F27" s="49" t="s">
        <v>2312</v>
      </c>
      <c r="G27" s="49"/>
      <c r="H27" s="49"/>
      <c r="I27" s="50"/>
      <c r="J27" s="45" t="str">
        <f>VLOOKUP(CONCATENATE(B27,C27,D27,E27,F27,G27,H27,I27),項目一覧!B:AN,10,FALSE)</f>
        <v>MACHINE_CHK8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2"/>
        <v>1.8</v>
      </c>
    </row>
    <row r="28" spans="1:43">
      <c r="A28" s="47">
        <f t="shared" si="0"/>
        <v>15</v>
      </c>
      <c r="B28" s="48" t="s">
        <v>2304</v>
      </c>
      <c r="C28" s="49"/>
      <c r="D28" s="49"/>
      <c r="E28" s="49"/>
      <c r="F28" s="49" t="s">
        <v>2313</v>
      </c>
      <c r="G28" s="49"/>
      <c r="H28" s="49"/>
      <c r="I28" s="50"/>
      <c r="J28" s="45" t="str">
        <f>VLOOKUP(CONCATENATE(B28,C28,D28,E28,F28,G28,H28,I28),項目一覧!B:AN,10,FALSE)</f>
        <v>MACHINE_CHK9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2"/>
        <v>1.8</v>
      </c>
    </row>
    <row r="29" spans="1:43">
      <c r="A29" s="47">
        <f t="shared" si="0"/>
        <v>16</v>
      </c>
      <c r="B29" s="48" t="s">
        <v>2304</v>
      </c>
      <c r="C29" s="49"/>
      <c r="D29" s="49"/>
      <c r="E29" s="49"/>
      <c r="F29" s="49" t="s">
        <v>2314</v>
      </c>
      <c r="G29" s="49"/>
      <c r="H29" s="49"/>
      <c r="I29" s="50"/>
      <c r="J29" s="45" t="str">
        <f>VLOOKUP(CONCATENATE(B29,C29,D29,E29,F29,G29,H29,I29),項目一覧!B:AN,10,FALSE)</f>
        <v>MACHINE_CHK10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ref="AQ29:AQ37" si="3">IF(Q29&lt;&gt;"",IF(Q29="CHAR",U29,IF(Q29="VARCHAR2",U29*0.8,IF(Q29="NUMBER",(ROUNDUP(INT(U29)/2,0)+1),IF(Q29="DATE",7,0))))+IF(Q29="DATE",1,IF(U29&gt;250,3,1)),"")</f>
        <v>1.8</v>
      </c>
    </row>
    <row r="30" spans="1:43">
      <c r="A30" s="47">
        <f t="shared" si="0"/>
        <v>17</v>
      </c>
      <c r="B30" s="48" t="s">
        <v>2643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REMARK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256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3"/>
        <v>207.8</v>
      </c>
    </row>
    <row r="31" spans="1:43">
      <c r="A31" s="47">
        <f t="shared" si="0"/>
        <v>18</v>
      </c>
      <c r="B31" s="48" t="s">
        <v>2398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DATA_DIV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3"/>
        <v>1.8</v>
      </c>
    </row>
    <row r="32" spans="1:43">
      <c r="A32" s="47">
        <f t="shared" si="0"/>
        <v>19</v>
      </c>
      <c r="B32" s="48" t="s">
        <v>2401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3"/>
        <v>8</v>
      </c>
    </row>
    <row r="33" spans="1:43">
      <c r="A33" s="47">
        <f t="shared" si="0"/>
        <v>20</v>
      </c>
      <c r="B33" s="48" t="s">
        <v>1912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3"/>
        <v>2.6</v>
      </c>
    </row>
    <row r="34" spans="1:43">
      <c r="A34" s="47">
        <f t="shared" si="0"/>
        <v>21</v>
      </c>
      <c r="B34" s="48" t="s">
        <v>334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3"/>
        <v>5</v>
      </c>
    </row>
    <row r="35" spans="1:43">
      <c r="A35" s="47">
        <f t="shared" si="0"/>
        <v>22</v>
      </c>
      <c r="B35" s="48" t="s">
        <v>2400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 t="str">
        <f>VLOOKUP(CONCATENATE(B35,C35,D35,E35,F35,G35,H35,I35),項目一覧!B:AN,21,FALSE)</f>
        <v xml:space="preserve"> 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3"/>
        <v>8</v>
      </c>
    </row>
    <row r="36" spans="1:43">
      <c r="A36" s="47">
        <f t="shared" si="0"/>
        <v>23</v>
      </c>
      <c r="B36" s="48" t="s">
        <v>1913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LAST_DEPT_CD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2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3"/>
        <v>2.6</v>
      </c>
    </row>
    <row r="37" spans="1:43">
      <c r="A37" s="47">
        <f t="shared" si="0"/>
        <v>24</v>
      </c>
      <c r="B37" s="48" t="s">
        <v>1914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LAST_USER_CD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5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3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Q42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257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2073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881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842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 t="e">
        <f>SUM(AQ:AQ)</f>
        <v>#VALUE!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100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 t="e">
        <f>M8*M9/1024</f>
        <v>#VALUE!</v>
      </c>
      <c r="J10" s="525"/>
      <c r="K10" s="525"/>
      <c r="L10" s="84" t="s">
        <v>229</v>
      </c>
      <c r="M10" s="86" t="s">
        <v>230</v>
      </c>
      <c r="N10" s="526" t="e">
        <f>M8*M9/1024/1024</f>
        <v>#VALUE!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231</v>
      </c>
      <c r="B11" s="8"/>
      <c r="C11" s="8"/>
      <c r="D11" s="8"/>
      <c r="E11" s="8"/>
      <c r="F11" s="8"/>
      <c r="G11" s="8"/>
      <c r="H11" s="8"/>
      <c r="I11" s="88" t="s">
        <v>232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233</v>
      </c>
      <c r="U11" s="8"/>
      <c r="V11" s="8"/>
      <c r="W11" s="521">
        <v>64</v>
      </c>
      <c r="X11" s="522"/>
      <c r="Y11" s="85" t="s">
        <v>229</v>
      </c>
      <c r="Z11" s="8" t="s">
        <v>234</v>
      </c>
      <c r="AA11" s="8"/>
      <c r="AB11" s="12"/>
      <c r="AC11" s="521"/>
      <c r="AD11" s="522"/>
      <c r="AE11" s="85" t="s">
        <v>229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2181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883</v>
      </c>
      <c r="C15" s="84"/>
      <c r="D15" s="84" t="s">
        <v>885</v>
      </c>
      <c r="E15" s="84"/>
      <c r="F15" s="84"/>
      <c r="G15" s="84"/>
      <c r="H15" s="84"/>
      <c r="I15" s="85"/>
      <c r="J15" s="45" t="str">
        <f>VLOOKUP(CONCATENATE(B15,C15,D15,E15,F15,G15,H15,I15),項目一覧!B:AN,10,FALSE)</f>
        <v>YELLOW_LITER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 t="str">
        <f>VLOOKUP(CONCATENATE(B15,C15,D15,E15,F15,G15,H15,I15),項目一覧!B:AN,21,FALSE)</f>
        <v>7,2</v>
      </c>
      <c r="V15" s="91"/>
      <c r="W15" s="91"/>
      <c r="X15" s="45"/>
      <c r="Y15" s="92"/>
      <c r="Z15" s="93"/>
      <c r="AA15" s="95" t="s">
        <v>880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 t="e">
        <f t="shared" si="1"/>
        <v>#VALUE!</v>
      </c>
    </row>
    <row r="16" spans="1:43">
      <c r="A16" s="47">
        <f t="shared" si="0"/>
        <v>3</v>
      </c>
      <c r="B16" s="48" t="s">
        <v>883</v>
      </c>
      <c r="C16" s="49"/>
      <c r="D16" s="49" t="s">
        <v>887</v>
      </c>
      <c r="E16" s="49"/>
      <c r="F16" s="49"/>
      <c r="G16" s="49"/>
      <c r="H16" s="49"/>
      <c r="I16" s="50"/>
      <c r="J16" s="45" t="str">
        <f>VLOOKUP(CONCATENATE(B16,C16,D16,E16,F16,G16,H16,I16),項目一覧!B:AN,10,FALSE)</f>
        <v>YELLOW_RATIO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5,2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883</v>
      </c>
      <c r="C17" s="49"/>
      <c r="D17" s="49" t="s">
        <v>209</v>
      </c>
      <c r="E17" s="49"/>
      <c r="F17" s="49"/>
      <c r="G17" s="49"/>
      <c r="H17" s="49"/>
      <c r="I17" s="50"/>
      <c r="J17" s="45" t="str">
        <f>VLOOKUP(CONCATENATE(B17,C17,D17,E17,F17,G17,H17,I17),項目一覧!B:AN,10,FALSE)</f>
        <v>YELLOW_UNIT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 t="str">
        <f>VLOOKUP(CONCATENATE(B17,C17,D17,E17,F17,G17,H17,I17),項目一覧!B:AN,21,FALSE)</f>
        <v>9,2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e">
        <f t="shared" si="1"/>
        <v>#VALUE!</v>
      </c>
    </row>
    <row r="18" spans="1:43">
      <c r="A18" s="47">
        <f t="shared" si="0"/>
        <v>5</v>
      </c>
      <c r="B18" s="48" t="s">
        <v>890</v>
      </c>
      <c r="C18" s="84"/>
      <c r="D18" s="84" t="s">
        <v>885</v>
      </c>
      <c r="E18" s="49"/>
      <c r="F18" s="49"/>
      <c r="G18" s="49"/>
      <c r="H18" s="49"/>
      <c r="I18" s="50"/>
      <c r="J18" s="45" t="str">
        <f>VLOOKUP(CONCATENATE(B18,C18,D18,E18,F18,G18,H18,I18),項目一覧!B:AN,10,FALSE)</f>
        <v>RED_LITER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7,2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si="1"/>
        <v>#VALUE!</v>
      </c>
    </row>
    <row r="19" spans="1:43">
      <c r="A19" s="47">
        <f t="shared" si="0"/>
        <v>6</v>
      </c>
      <c r="B19" s="48" t="s">
        <v>890</v>
      </c>
      <c r="C19" s="49"/>
      <c r="D19" s="49" t="s">
        <v>887</v>
      </c>
      <c r="E19" s="49"/>
      <c r="F19" s="49"/>
      <c r="G19" s="49"/>
      <c r="H19" s="49"/>
      <c r="I19" s="50"/>
      <c r="J19" s="45" t="str">
        <f>VLOOKUP(CONCATENATE(B19,C19,D19,E19,F19,G19,H19,I19),項目一覧!B:AN,10,FALSE)</f>
        <v>RED_RATIO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890</v>
      </c>
      <c r="C20" s="49"/>
      <c r="D20" s="49" t="s">
        <v>209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RED_UNIT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892</v>
      </c>
      <c r="C21" s="84"/>
      <c r="D21" s="84" t="s">
        <v>885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INDIGO_LITER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7,2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892</v>
      </c>
      <c r="C22" s="49"/>
      <c r="D22" s="49" t="s">
        <v>887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INDIGO_RATIO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5,2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892</v>
      </c>
      <c r="C23" s="49"/>
      <c r="D23" s="49" t="s">
        <v>209</v>
      </c>
      <c r="E23" s="49"/>
      <c r="F23" s="49"/>
      <c r="G23" s="49"/>
      <c r="H23" s="49"/>
      <c r="I23" s="50"/>
      <c r="J23" s="45" t="str">
        <f>VLOOKUP(CONCATENATE(B23,C23,D23,E23,F23,G23,H23,I23),項目一覧!B:AN,10,FALSE)</f>
        <v>INDIGO_UNIT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894</v>
      </c>
      <c r="C24" s="84"/>
      <c r="D24" s="84" t="s">
        <v>885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REDUCER_LITER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7,2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894</v>
      </c>
      <c r="C25" s="49"/>
      <c r="D25" s="49" t="s">
        <v>887</v>
      </c>
      <c r="E25" s="49"/>
      <c r="F25" s="49"/>
      <c r="G25" s="49"/>
      <c r="H25" s="49"/>
      <c r="I25" s="50"/>
      <c r="J25" s="45" t="str">
        <f>VLOOKUP(CONCATENATE(B25,C25,D25,E25,F25,G25,H25,I25),項目一覧!B:AN,10,FALSE)</f>
        <v>REDUCER_RATIO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5,2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894</v>
      </c>
      <c r="C26" s="49"/>
      <c r="D26" s="49" t="s">
        <v>209</v>
      </c>
      <c r="E26" s="49"/>
      <c r="F26" s="49"/>
      <c r="G26" s="49"/>
      <c r="H26" s="49"/>
      <c r="I26" s="50"/>
      <c r="J26" s="45" t="str">
        <f>VLOOKUP(CONCATENATE(B26,C26,D26,E26,F26,G26,H26,I26),項目一覧!B:AN,10,FALSE)</f>
        <v>REDUCER_UNIT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9,2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896</v>
      </c>
      <c r="C27" s="49"/>
      <c r="D27" s="84" t="s">
        <v>885</v>
      </c>
      <c r="E27" s="49"/>
      <c r="F27" s="49"/>
      <c r="G27" s="49"/>
      <c r="H27" s="49"/>
      <c r="I27" s="50"/>
      <c r="J27" s="45" t="str">
        <f>VLOOKUP(CONCATENATE(B27,C27,D27,E27,F27,G27,H27,I27),項目一覧!B:AN,10,FALSE)</f>
        <v>SP1_LITER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7,2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896</v>
      </c>
      <c r="C28" s="49"/>
      <c r="D28" s="49" t="s">
        <v>887</v>
      </c>
      <c r="E28" s="49"/>
      <c r="F28" s="49"/>
      <c r="G28" s="49"/>
      <c r="H28" s="49"/>
      <c r="I28" s="50"/>
      <c r="J28" s="45" t="str">
        <f>VLOOKUP(CONCATENATE(B28,C28,D28,E28,F28,G28,H28,I28),項目一覧!B:AN,10,FALSE)</f>
        <v>SP1_RATIO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5,2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896</v>
      </c>
      <c r="C29" s="49"/>
      <c r="D29" s="49" t="s">
        <v>209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SP1_UNIT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 t="str">
        <f>VLOOKUP(CONCATENATE(B29,C29,D29,E29,F29,G29,H29,I29),項目一覧!B:AN,21,FALSE)</f>
        <v>9,2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e">
        <f t="shared" si="1"/>
        <v>#VALUE!</v>
      </c>
    </row>
    <row r="30" spans="1:43">
      <c r="A30" s="47">
        <f t="shared" si="0"/>
        <v>17</v>
      </c>
      <c r="B30" s="48" t="s">
        <v>898</v>
      </c>
      <c r="C30" s="49"/>
      <c r="D30" s="84" t="s">
        <v>885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SP2_LITER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7,2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e">
        <f t="shared" ref="AQ30:AQ35" si="2">IF(Q30&lt;&gt;"",IF(Q30="CHAR",U30,IF(Q30="VARCHAR2",U30*0.8,IF(Q30="NUMBER",(ROUNDUP(INT(U30)/2,0)+1),IF(Q30="DATE",7,0))))+IF(Q30="DATE",1,IF(U30&gt;250,3,1)),"")</f>
        <v>#VALUE!</v>
      </c>
    </row>
    <row r="31" spans="1:43">
      <c r="A31" s="47">
        <f t="shared" si="0"/>
        <v>18</v>
      </c>
      <c r="B31" s="48" t="s">
        <v>898</v>
      </c>
      <c r="C31" s="49"/>
      <c r="D31" s="49" t="s">
        <v>887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SP2_RATIO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e">
        <f t="shared" si="2"/>
        <v>#VALUE!</v>
      </c>
    </row>
    <row r="32" spans="1:43">
      <c r="A32" s="47">
        <f t="shared" si="0"/>
        <v>19</v>
      </c>
      <c r="B32" s="48" t="s">
        <v>898</v>
      </c>
      <c r="C32" s="49"/>
      <c r="D32" s="49" t="s">
        <v>209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SP2_UNIT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9,2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2"/>
        <v>#VALUE!</v>
      </c>
    </row>
    <row r="33" spans="1:43">
      <c r="A33" s="47">
        <f t="shared" si="0"/>
        <v>20</v>
      </c>
      <c r="B33" s="48" t="s">
        <v>2097</v>
      </c>
      <c r="C33" s="49"/>
      <c r="D33" s="84" t="s">
        <v>885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SP3_LITER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 t="str">
        <f>VLOOKUP(CONCATENATE(B33,C33,D33,E33,F33,G33,H33,I33),項目一覧!B:AN,21,FALSE)</f>
        <v>7,2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e">
        <f t="shared" si="2"/>
        <v>#VALUE!</v>
      </c>
    </row>
    <row r="34" spans="1:43">
      <c r="A34" s="47">
        <f t="shared" si="0"/>
        <v>21</v>
      </c>
      <c r="B34" s="48" t="s">
        <v>2097</v>
      </c>
      <c r="C34" s="49"/>
      <c r="D34" s="49" t="s">
        <v>887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SP3_RATIO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 t="str">
        <f>VLOOKUP(CONCATENATE(B34,C34,D34,E34,F34,G34,H34,I34),項目一覧!B:AN,21,FALSE)</f>
        <v>5,2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 t="e">
        <f t="shared" si="2"/>
        <v>#VALUE!</v>
      </c>
    </row>
    <row r="35" spans="1:43">
      <c r="A35" s="47">
        <f t="shared" si="0"/>
        <v>22</v>
      </c>
      <c r="B35" s="48" t="s">
        <v>2097</v>
      </c>
      <c r="C35" s="49"/>
      <c r="D35" s="49" t="s">
        <v>209</v>
      </c>
      <c r="E35" s="49"/>
      <c r="F35" s="49"/>
      <c r="G35" s="49"/>
      <c r="H35" s="49"/>
      <c r="I35" s="50"/>
      <c r="J35" s="45" t="str">
        <f>VLOOKUP(CONCATENATE(B35,C35,D35,E35,F35,G35,H35,I35),項目一覧!B:AN,10,FALSE)</f>
        <v>SP3_UNIT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 t="str">
        <f>VLOOKUP(CONCATENATE(B35,C35,D35,E35,F35,G35,H35,I35),項目一覧!B:AN,21,FALSE)</f>
        <v>9,2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e">
        <f t="shared" si="2"/>
        <v>#VALUE!</v>
      </c>
    </row>
    <row r="36" spans="1:43">
      <c r="A36" s="47">
        <f t="shared" si="0"/>
        <v>23</v>
      </c>
      <c r="B36" s="48" t="s">
        <v>2398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DATA_DIV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1.8</v>
      </c>
    </row>
    <row r="37" spans="1:43">
      <c r="A37" s="47">
        <f t="shared" si="0"/>
        <v>24</v>
      </c>
      <c r="B37" s="48" t="s">
        <v>2401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FIRST_DATE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DATE</v>
      </c>
      <c r="R37" s="90"/>
      <c r="S37" s="132"/>
      <c r="T37" s="54"/>
      <c r="U37" s="55" t="str">
        <f>VLOOKUP(CONCATENATE(B37,C37,D37,E37,F37,G37,H37,I37),項目一覧!B:AN,21,FALSE)</f>
        <v xml:space="preserve"> 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8</v>
      </c>
    </row>
    <row r="38" spans="1:43">
      <c r="A38" s="47">
        <f t="shared" si="0"/>
        <v>25</v>
      </c>
      <c r="B38" s="48" t="s">
        <v>1912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FIRST_DEPT_CD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2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2.6</v>
      </c>
    </row>
    <row r="39" spans="1:43">
      <c r="A39" s="47">
        <f t="shared" si="0"/>
        <v>26</v>
      </c>
      <c r="B39" s="48" t="s">
        <v>334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2400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LAST_DATE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1913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LAST_DEPT_CD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2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2.6</v>
      </c>
    </row>
    <row r="42" spans="1:43">
      <c r="A42" s="47">
        <f t="shared" si="0"/>
        <v>29</v>
      </c>
      <c r="B42" s="48" t="s">
        <v>1914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indexed="13"/>
  </sheetPr>
  <dimension ref="A1:AQ23"/>
  <sheetViews>
    <sheetView zoomScaleNormal="100" zoomScaleSheetLayoutView="90" workbookViewId="0">
      <selection activeCell="A18" sqref="A18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1189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1182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1188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1187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60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10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0.5859375</v>
      </c>
      <c r="J10" s="525"/>
      <c r="K10" s="525"/>
      <c r="L10" s="84" t="s">
        <v>229</v>
      </c>
      <c r="M10" s="86" t="s">
        <v>230</v>
      </c>
      <c r="N10" s="526">
        <f>M8*M9/1024/1024</f>
        <v>5.7220458984375E-4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231</v>
      </c>
      <c r="B11" s="8"/>
      <c r="C11" s="8"/>
      <c r="D11" s="8"/>
      <c r="E11" s="8"/>
      <c r="F11" s="8"/>
      <c r="G11" s="8"/>
      <c r="H11" s="8"/>
      <c r="I11" s="88" t="s">
        <v>232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233</v>
      </c>
      <c r="U11" s="8"/>
      <c r="V11" s="8"/>
      <c r="W11" s="521">
        <v>64</v>
      </c>
      <c r="X11" s="522"/>
      <c r="Y11" s="85" t="s">
        <v>229</v>
      </c>
      <c r="Z11" s="8" t="s">
        <v>234</v>
      </c>
      <c r="AA11" s="8"/>
      <c r="AB11" s="12"/>
      <c r="AC11" s="521"/>
      <c r="AD11" s="522"/>
      <c r="AE11" s="85" t="s">
        <v>229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1185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1183</v>
      </c>
      <c r="Y14" s="92"/>
      <c r="Z14" s="93"/>
      <c r="AA14" s="58" t="s">
        <v>615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1186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SUBSYSTEM_ID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1184</v>
      </c>
      <c r="Y15" s="92"/>
      <c r="Z15" s="93"/>
      <c r="AA15" s="58" t="s">
        <v>1613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1197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SUBSYSTEM_NM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20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17</v>
      </c>
    </row>
    <row r="17" spans="1:43">
      <c r="A17" s="47">
        <f t="shared" si="0"/>
        <v>4</v>
      </c>
      <c r="B17" s="48" t="s">
        <v>2398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2399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2401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1912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334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2400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1913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1914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>
      <selection activeCell="G27" sqref="G27"/>
    </sheetView>
  </sheetViews>
  <sheetFormatPr defaultRowHeight="11.25"/>
  <cols>
    <col min="1" max="1" width="1.33203125" customWidth="1"/>
    <col min="2" max="2" width="75.1640625" customWidth="1"/>
    <col min="3" max="3" width="1.83203125" customWidth="1"/>
    <col min="4" max="4" width="6.5" customWidth="1"/>
    <col min="5" max="6" width="18.6640625" customWidth="1"/>
  </cols>
  <sheetData>
    <row r="1" spans="2:6">
      <c r="B1" s="405" t="s">
        <v>2689</v>
      </c>
      <c r="C1" s="405"/>
      <c r="D1" s="409"/>
      <c r="E1" s="409"/>
      <c r="F1" s="409"/>
    </row>
    <row r="2" spans="2:6">
      <c r="B2" s="405" t="s">
        <v>2690</v>
      </c>
      <c r="C2" s="405"/>
      <c r="D2" s="409"/>
      <c r="E2" s="409"/>
      <c r="F2" s="409"/>
    </row>
    <row r="3" spans="2:6">
      <c r="B3" s="406"/>
      <c r="C3" s="406"/>
      <c r="D3" s="410"/>
      <c r="E3" s="410"/>
      <c r="F3" s="410"/>
    </row>
    <row r="4" spans="2:6" ht="22.5">
      <c r="B4" s="406" t="s">
        <v>2691</v>
      </c>
      <c r="C4" s="406"/>
      <c r="D4" s="410"/>
      <c r="E4" s="410"/>
      <c r="F4" s="410"/>
    </row>
    <row r="5" spans="2:6">
      <c r="B5" s="406"/>
      <c r="C5" s="406"/>
      <c r="D5" s="410"/>
      <c r="E5" s="410"/>
      <c r="F5" s="410"/>
    </row>
    <row r="6" spans="2:6">
      <c r="B6" s="405" t="s">
        <v>2692</v>
      </c>
      <c r="C6" s="405"/>
      <c r="D6" s="409"/>
      <c r="E6" s="409" t="s">
        <v>2693</v>
      </c>
      <c r="F6" s="409" t="s">
        <v>2694</v>
      </c>
    </row>
    <row r="7" spans="2:6" ht="12" thickBot="1">
      <c r="B7" s="406"/>
      <c r="C7" s="406"/>
      <c r="D7" s="410"/>
      <c r="E7" s="410"/>
      <c r="F7" s="410"/>
    </row>
    <row r="8" spans="2:6" ht="23.25" thickBot="1">
      <c r="B8" s="407" t="s">
        <v>2695</v>
      </c>
      <c r="C8" s="408"/>
      <c r="D8" s="411"/>
      <c r="E8" s="411" t="s">
        <v>2697</v>
      </c>
      <c r="F8" s="412" t="s">
        <v>2696</v>
      </c>
    </row>
    <row r="9" spans="2:6">
      <c r="B9" s="406"/>
      <c r="C9" s="406"/>
      <c r="D9" s="410"/>
      <c r="E9" s="410"/>
      <c r="F9" s="410"/>
    </row>
    <row r="10" spans="2:6">
      <c r="B10" s="406"/>
      <c r="C10" s="406"/>
      <c r="D10" s="410"/>
      <c r="E10" s="410"/>
      <c r="F10" s="410"/>
    </row>
  </sheetData>
  <phoneticPr fontId="4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R50"/>
  <sheetViews>
    <sheetView zoomScaleNormal="90" zoomScaleSheetLayoutView="90" workbookViewId="0">
      <selection activeCell="A40" sqref="A40:IV4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2368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2442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1799</v>
      </c>
      <c r="X4" s="65"/>
      <c r="Y4" s="66" t="s">
        <v>706</v>
      </c>
      <c r="Z4" s="67"/>
      <c r="AA4" s="68"/>
      <c r="AB4" s="69" t="s">
        <v>2368</v>
      </c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69" t="s">
        <v>2084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2435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1932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1787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1919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711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23">
        <f>SUM(AQ:AQ)</f>
        <v>820</v>
      </c>
      <c r="N8" s="523"/>
      <c r="O8" s="523"/>
      <c r="P8" s="84"/>
      <c r="Q8" s="84"/>
      <c r="R8" s="84"/>
      <c r="S8" s="85"/>
      <c r="T8" s="2" t="s">
        <v>712</v>
      </c>
      <c r="U8" s="8"/>
      <c r="V8" s="8"/>
      <c r="W8" s="8"/>
      <c r="X8" s="8"/>
      <c r="Y8" s="8"/>
      <c r="Z8" s="8"/>
      <c r="AA8" s="9"/>
      <c r="AB8" s="275" t="s">
        <v>2056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713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23">
        <v>1</v>
      </c>
      <c r="N9" s="523"/>
      <c r="O9" s="523"/>
      <c r="P9" s="84"/>
      <c r="Q9" s="84"/>
      <c r="R9" s="84"/>
      <c r="S9" s="85"/>
      <c r="T9" s="2" t="s">
        <v>714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715</v>
      </c>
      <c r="B10" s="8"/>
      <c r="C10" s="8"/>
      <c r="D10" s="8"/>
      <c r="E10" s="8"/>
      <c r="F10" s="8"/>
      <c r="G10" s="8"/>
      <c r="H10" s="9"/>
      <c r="I10" s="524">
        <f>M8*M9/1024</f>
        <v>0.80078125</v>
      </c>
      <c r="J10" s="525"/>
      <c r="K10" s="525"/>
      <c r="L10" s="84" t="s">
        <v>2436</v>
      </c>
      <c r="M10" s="86" t="s">
        <v>2437</v>
      </c>
      <c r="N10" s="526">
        <f>M8*M9/1024/1024</f>
        <v>7.82012939453125E-4</v>
      </c>
      <c r="O10" s="526"/>
      <c r="P10" s="526"/>
      <c r="Q10" s="87"/>
      <c r="R10" s="87"/>
      <c r="S10" s="85" t="s">
        <v>716</v>
      </c>
      <c r="T10" s="10" t="s">
        <v>717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2438</v>
      </c>
      <c r="B11" s="8"/>
      <c r="C11" s="8"/>
      <c r="D11" s="8"/>
      <c r="E11" s="8"/>
      <c r="F11" s="8"/>
      <c r="G11" s="8"/>
      <c r="H11" s="8"/>
      <c r="I11" s="88" t="s">
        <v>2439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2440</v>
      </c>
      <c r="U11" s="8"/>
      <c r="V11" s="8"/>
      <c r="W11" s="521">
        <v>64</v>
      </c>
      <c r="X11" s="522"/>
      <c r="Y11" s="85" t="s">
        <v>2436</v>
      </c>
      <c r="Z11" s="8" t="s">
        <v>2441</v>
      </c>
      <c r="AA11" s="8"/>
      <c r="AB11" s="12"/>
      <c r="AC11" s="521"/>
      <c r="AD11" s="522"/>
      <c r="AE11" s="85" t="s">
        <v>2436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718</v>
      </c>
      <c r="B13" s="6" t="s">
        <v>719</v>
      </c>
      <c r="C13" s="4"/>
      <c r="D13" s="4"/>
      <c r="E13" s="4"/>
      <c r="F13" s="4"/>
      <c r="G13" s="4"/>
      <c r="H13" s="4"/>
      <c r="I13" s="5"/>
      <c r="J13" s="6" t="s">
        <v>720</v>
      </c>
      <c r="K13" s="4"/>
      <c r="L13" s="4"/>
      <c r="M13" s="4"/>
      <c r="N13" s="4"/>
      <c r="O13" s="4"/>
      <c r="P13" s="4"/>
      <c r="Q13" s="6" t="s">
        <v>721</v>
      </c>
      <c r="R13" s="6"/>
      <c r="S13" s="4"/>
      <c r="T13" s="6" t="s">
        <v>722</v>
      </c>
      <c r="U13" s="5"/>
      <c r="V13" s="13" t="s">
        <v>723</v>
      </c>
      <c r="W13" s="13" t="s">
        <v>724</v>
      </c>
      <c r="X13" s="6" t="s">
        <v>725</v>
      </c>
      <c r="Y13" s="6"/>
      <c r="Z13" s="5"/>
      <c r="AA13" s="6" t="s">
        <v>726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0" si="0">ROW()-13</f>
        <v>1</v>
      </c>
      <c r="B14" s="133" t="s">
        <v>1933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728</v>
      </c>
      <c r="Y14" s="92"/>
      <c r="Z14" s="93"/>
      <c r="AA14" s="95" t="s">
        <v>615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0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133" t="s">
        <v>1934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PASSWORD_TIME_LIMIT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134" t="s">
        <v>1935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</v>
      </c>
    </row>
    <row r="16" spans="1:43">
      <c r="A16" s="47">
        <f t="shared" si="0"/>
        <v>3</v>
      </c>
      <c r="B16" s="135" t="s">
        <v>1022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PASSWORD_LENGTH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134" t="s">
        <v>1023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133" t="s">
        <v>1025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PASSWORD_LEVEL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134" t="s">
        <v>1614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1026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LOGOUT_WAIT_TIME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 t="s">
        <v>1378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1029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LOG_OUTPUT_PATH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256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207.8</v>
      </c>
    </row>
    <row r="20" spans="1:43" s="16" customFormat="1">
      <c r="A20" s="47">
        <f t="shared" si="0"/>
        <v>7</v>
      </c>
      <c r="B20" s="48" t="s">
        <v>1031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LOG_OUTPUT_PATH_SERVER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256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207.8</v>
      </c>
    </row>
    <row r="21" spans="1:43">
      <c r="A21" s="47">
        <f t="shared" si="0"/>
        <v>8</v>
      </c>
      <c r="B21" s="48" t="s">
        <v>1032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FATAL_LOG_DIV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5"/>
      <c r="Y21" s="46"/>
      <c r="Z21" s="57"/>
      <c r="AA21" s="58" t="s">
        <v>1615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1034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ERROR_LOG_DIV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5"/>
      <c r="Y22" s="46"/>
      <c r="Z22" s="57"/>
      <c r="AA22" s="58" t="s">
        <v>1615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1036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WARN_LOG_DIV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5"/>
      <c r="Y23" s="46"/>
      <c r="Z23" s="57"/>
      <c r="AA23" s="58" t="s">
        <v>1615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1038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INFO_LOG_DIV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1615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1040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DEBUG_LOG_DIV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1615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125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CSV_PATH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256</v>
      </c>
      <c r="V26" s="91"/>
      <c r="W26" s="91"/>
      <c r="X26" s="45"/>
      <c r="Y26" s="92"/>
      <c r="Z26" s="93"/>
      <c r="AA26" s="95" t="s">
        <v>128</v>
      </c>
      <c r="AB26" s="84"/>
      <c r="AC26" s="84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2665</v>
      </c>
      <c r="C27" s="49"/>
      <c r="D27" s="49"/>
      <c r="E27" s="49" t="s">
        <v>2663</v>
      </c>
      <c r="F27" s="49"/>
      <c r="G27" s="49"/>
      <c r="H27" s="49"/>
      <c r="I27" s="50"/>
      <c r="J27" s="45" t="str">
        <f>VLOOKUP(CONCATENATE(B27,C27,D27,E27,F27,G27,H27,I27),項目一覧!B:AN,10,FALSE)</f>
        <v>TEXT_OTHER1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64</v>
      </c>
      <c r="V27" s="91"/>
      <c r="W27" s="91"/>
      <c r="X27" s="45"/>
      <c r="Y27" s="92"/>
      <c r="Z27" s="93"/>
      <c r="AA27" s="95" t="s">
        <v>1612</v>
      </c>
      <c r="AB27" s="84"/>
      <c r="AC27" s="84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 t="s">
        <v>2665</v>
      </c>
      <c r="C28" s="49"/>
      <c r="D28" s="49"/>
      <c r="E28" s="49" t="s">
        <v>2664</v>
      </c>
      <c r="F28" s="49"/>
      <c r="G28" s="49"/>
      <c r="H28" s="49"/>
      <c r="I28" s="50"/>
      <c r="J28" s="45" t="str">
        <f>VLOOKUP(CONCATENATE(B28,C28,D28,E28,F28,G28,H28,I28),項目一覧!B:AN,10,FALSE)</f>
        <v>TEXT_OTHER2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64</v>
      </c>
      <c r="V28" s="91"/>
      <c r="W28" s="91"/>
      <c r="X28" s="45"/>
      <c r="Y28" s="92"/>
      <c r="Z28" s="93"/>
      <c r="AA28" s="95" t="s">
        <v>126</v>
      </c>
      <c r="AB28" s="84"/>
      <c r="AC28" s="84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52.2</v>
      </c>
    </row>
    <row r="29" spans="1:43">
      <c r="A29" s="47">
        <f t="shared" si="0"/>
        <v>16</v>
      </c>
      <c r="B29" s="48" t="s">
        <v>132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REVISE_DIV_CD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95" t="s">
        <v>2460</v>
      </c>
      <c r="AB29" s="84"/>
      <c r="AC29" s="84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2461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91"/>
      <c r="W30" s="91"/>
      <c r="X30" s="45"/>
      <c r="Y30" s="92"/>
      <c r="Z30" s="93"/>
      <c r="AA30" s="95" t="s">
        <v>2460</v>
      </c>
      <c r="AB30" s="84"/>
      <c r="AC30" s="84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13.8</v>
      </c>
    </row>
    <row r="31" spans="1:43">
      <c r="A31" s="47">
        <f t="shared" si="0"/>
        <v>18</v>
      </c>
      <c r="B31" s="48" t="s">
        <v>1422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MAX_DISP_COUNT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95" t="s">
        <v>1425</v>
      </c>
      <c r="AB31" s="84"/>
      <c r="AC31" s="84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</v>
      </c>
    </row>
    <row r="32" spans="1:43">
      <c r="A32" s="47">
        <f t="shared" si="0"/>
        <v>19</v>
      </c>
      <c r="B32" s="48" t="s">
        <v>2398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DATA_DIV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1</v>
      </c>
      <c r="V32" s="56"/>
      <c r="W32" s="56"/>
      <c r="X32" s="45"/>
      <c r="Y32" s="46"/>
      <c r="Z32" s="57"/>
      <c r="AA32" s="58" t="s">
        <v>2399</v>
      </c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1.8</v>
      </c>
    </row>
    <row r="33" spans="1:44">
      <c r="A33" s="47">
        <f t="shared" si="0"/>
        <v>20</v>
      </c>
      <c r="B33" s="48" t="s">
        <v>2401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4">
      <c r="A34" s="47">
        <f t="shared" si="0"/>
        <v>21</v>
      </c>
      <c r="B34" s="48" t="s">
        <v>333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FIRST_DEPT_CD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2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2.6</v>
      </c>
    </row>
    <row r="35" spans="1:44">
      <c r="A35" s="47">
        <f t="shared" si="0"/>
        <v>22</v>
      </c>
      <c r="B35" s="48" t="s">
        <v>334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FIRST_USER_CD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5</v>
      </c>
    </row>
    <row r="36" spans="1:44">
      <c r="A36" s="47">
        <f t="shared" si="0"/>
        <v>23</v>
      </c>
      <c r="B36" s="48" t="s">
        <v>2400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LAST_DATE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 t="str">
        <f>VLOOKUP(CONCATENATE(B36,C36,D36,E36,F36,G36,H36,I36),項目一覧!B:AN,21,FALSE)</f>
        <v xml:space="preserve"> 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  <c r="AR36" s="273"/>
    </row>
    <row r="37" spans="1:44">
      <c r="A37" s="47">
        <f t="shared" si="0"/>
        <v>24</v>
      </c>
      <c r="B37" s="48" t="s">
        <v>335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LAST_DEPT_CD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2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2.6</v>
      </c>
    </row>
    <row r="38" spans="1:44">
      <c r="A38" s="47">
        <f t="shared" si="0"/>
        <v>25</v>
      </c>
      <c r="B38" s="48" t="s">
        <v>336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LAST_USER_CD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</v>
      </c>
    </row>
    <row r="39" spans="1:44">
      <c r="A39" s="47">
        <f t="shared" si="0"/>
        <v>26</v>
      </c>
      <c r="B39" s="277" t="s">
        <v>849</v>
      </c>
      <c r="C39" s="278"/>
      <c r="D39" s="278"/>
      <c r="E39" s="278"/>
      <c r="F39" s="278"/>
      <c r="G39" s="278"/>
      <c r="H39" s="278"/>
      <c r="I39" s="279"/>
      <c r="J39" s="280" t="str">
        <f>VLOOKUP(CONCATENATE(B39,C39,D39,E39,F39,G39,H39,I39),項目一覧!B:AN,10,FALSE)</f>
        <v>ESTIMATE_MONTH</v>
      </c>
      <c r="K39" s="278"/>
      <c r="L39" s="278"/>
      <c r="M39" s="278"/>
      <c r="N39" s="278"/>
      <c r="O39" s="278"/>
      <c r="P39" s="281"/>
      <c r="Q39" s="282" t="str">
        <f>VLOOKUP(CONCATENATE(B39,C39,D39,E39,F39,G39,H39,I39),項目一覧!B:AN,17,FALSE)</f>
        <v>NUMBER</v>
      </c>
      <c r="R39" s="341"/>
      <c r="S39" s="342"/>
      <c r="T39" s="285"/>
      <c r="U39" s="286">
        <f>VLOOKUP(CONCATENATE(B39,C39,D39,E39,F39,G39,H39,I39),項目一覧!B:AN,21,FALSE)</f>
        <v>1</v>
      </c>
      <c r="V39" s="287"/>
      <c r="W39" s="287"/>
      <c r="X39" s="277"/>
      <c r="Y39" s="288"/>
      <c r="Z39" s="289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</v>
      </c>
    </row>
    <row r="40" spans="1:44">
      <c r="A40" s="47">
        <f t="shared" si="0"/>
        <v>27</v>
      </c>
      <c r="B40" s="277" t="s">
        <v>548</v>
      </c>
      <c r="C40" s="278"/>
      <c r="D40" s="278"/>
      <c r="E40" s="278"/>
      <c r="F40" s="278"/>
      <c r="G40" s="278"/>
      <c r="H40" s="278"/>
      <c r="I40" s="279"/>
      <c r="J40" s="280" t="str">
        <f>VLOOKUP(CONCATENATE(B40,C40,D40,E40,F40,G40,H40,I40),項目一覧!B:AN,10,FALSE)</f>
        <v>TAXATION_DIV</v>
      </c>
      <c r="K40" s="278"/>
      <c r="L40" s="278"/>
      <c r="M40" s="278"/>
      <c r="N40" s="278"/>
      <c r="O40" s="278"/>
      <c r="P40" s="281"/>
      <c r="Q40" s="282" t="str">
        <f>VLOOKUP(CONCATENATE(B40,C40,D40,E40,F40,G40,H40,I40),項目一覧!B:AN,17,FALSE)</f>
        <v>VARCHAR2</v>
      </c>
      <c r="R40" s="341"/>
      <c r="S40" s="342"/>
      <c r="T40" s="285"/>
      <c r="U40" s="286">
        <f>VLOOKUP(CONCATENATE(B40,C40,D40,E40,F40,G40,H40,I40),項目一覧!B:AN,21,FALSE)</f>
        <v>1</v>
      </c>
      <c r="V40" s="287"/>
      <c r="W40" s="287"/>
      <c r="X40" s="277"/>
      <c r="Y40" s="288"/>
      <c r="Z40" s="289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4">
      <c r="A41" s="47">
        <f t="shared" si="0"/>
        <v>28</v>
      </c>
      <c r="B41" s="277" t="s">
        <v>550</v>
      </c>
      <c r="C41" s="278"/>
      <c r="D41" s="278"/>
      <c r="E41" s="278"/>
      <c r="F41" s="278"/>
      <c r="G41" s="278"/>
      <c r="H41" s="278"/>
      <c r="I41" s="279"/>
      <c r="J41" s="280" t="str">
        <f>VLOOKUP(CONCATENATE(B41,C41,D41,E41,F41,G41,H41,I41),項目一覧!B:AN,10,FALSE)</f>
        <v>TAX_DIV</v>
      </c>
      <c r="K41" s="278"/>
      <c r="L41" s="278"/>
      <c r="M41" s="278"/>
      <c r="N41" s="278"/>
      <c r="O41" s="278"/>
      <c r="P41" s="281"/>
      <c r="Q41" s="282" t="str">
        <f>VLOOKUP(CONCATENATE(B41,C41,D41,E41,F41,G41,H41,I41),項目一覧!B:AN,17,FALSE)</f>
        <v>VARCHAR2</v>
      </c>
      <c r="R41" s="341"/>
      <c r="S41" s="342"/>
      <c r="T41" s="285"/>
      <c r="U41" s="286">
        <f>VLOOKUP(CONCATENATE(B41,C41,D41,E41,F41,G41,H41,I41),項目一覧!B:AN,21,FALSE)</f>
        <v>1</v>
      </c>
      <c r="V41" s="287"/>
      <c r="W41" s="287"/>
      <c r="X41" s="277"/>
      <c r="Y41" s="288"/>
      <c r="Z41" s="289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>IF(Q41&lt;&gt;"",IF(Q41="CHAR",U41,IF(Q41="VARCHAR2",U41*0.8,IF(Q41="NUMBER",(ROUNDUP(INT(U41)/2,0)+1),IF(Q41="DATE",7,0))))+IF(Q41="DATE",1,IF(U41&gt;250,3,1)),"")</f>
        <v>1.8</v>
      </c>
    </row>
    <row r="42" spans="1:44">
      <c r="A42" s="47">
        <f t="shared" si="0"/>
        <v>29</v>
      </c>
      <c r="B42" s="277" t="s">
        <v>552</v>
      </c>
      <c r="C42" s="278"/>
      <c r="D42" s="278"/>
      <c r="E42" s="278"/>
      <c r="F42" s="278"/>
      <c r="G42" s="278"/>
      <c r="H42" s="278"/>
      <c r="I42" s="279"/>
      <c r="J42" s="280" t="str">
        <f>VLOOKUP(CONCATENATE(B42,C42,D42,E42,F42,G42,H42,I42),項目一覧!B:AN,10,FALSE)</f>
        <v>ROUND_DIV</v>
      </c>
      <c r="K42" s="278"/>
      <c r="L42" s="278"/>
      <c r="M42" s="278"/>
      <c r="N42" s="278"/>
      <c r="O42" s="278"/>
      <c r="P42" s="281"/>
      <c r="Q42" s="282" t="str">
        <f>VLOOKUP(CONCATENATE(B42,C42,D42,E42,F42,G42,H42,I42),項目一覧!B:AN,17,FALSE)</f>
        <v>VARCHAR2</v>
      </c>
      <c r="R42" s="341"/>
      <c r="S42" s="342"/>
      <c r="T42" s="285"/>
      <c r="U42" s="286">
        <f>VLOOKUP(CONCATENATE(B42,C42,D42,E42,F42,G42,H42,I42),項目一覧!B:AN,21,FALSE)</f>
        <v>1</v>
      </c>
      <c r="V42" s="287"/>
      <c r="W42" s="287"/>
      <c r="X42" s="277"/>
      <c r="Y42" s="288"/>
      <c r="Z42" s="289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>IF(Q42&lt;&gt;"",IF(Q42="CHAR",U42,IF(Q42="VARCHAR2",U42*0.8,IF(Q42="NUMBER",(ROUNDUP(INT(U42)/2,0)+1),IF(Q42="DATE",7,0))))+IF(Q42="DATE",1,IF(U42&gt;250,3,1)),"")</f>
        <v>1.8</v>
      </c>
    </row>
    <row r="43" spans="1:44">
      <c r="A43" s="47">
        <f t="shared" si="0"/>
        <v>30</v>
      </c>
      <c r="B43" s="277"/>
      <c r="C43" s="278"/>
      <c r="D43" s="278"/>
      <c r="E43" s="278"/>
      <c r="F43" s="278"/>
      <c r="G43" s="278"/>
      <c r="H43" s="278"/>
      <c r="I43" s="279"/>
      <c r="J43" s="280">
        <f>VLOOKUP(CONCATENATE(B43,C43,D43,E43,F43,G43,H43,I43),項目一覧!B:AN,10,FALSE)</f>
        <v>0</v>
      </c>
      <c r="K43" s="278"/>
      <c r="L43" s="278"/>
      <c r="M43" s="278"/>
      <c r="N43" s="278"/>
      <c r="O43" s="278"/>
      <c r="P43" s="281"/>
      <c r="Q43" s="282">
        <f>VLOOKUP(CONCATENATE(B43,C43,D43,E43,F43,G43,H43,I43),項目一覧!B:AN,17,FALSE)</f>
        <v>0</v>
      </c>
      <c r="R43" s="341"/>
      <c r="S43" s="342"/>
      <c r="T43" s="285"/>
      <c r="U43" s="286">
        <f>VLOOKUP(CONCATENATE(B43,C43,D43,E43,F43,G43,H43,I43),項目一覧!B:AN,21,FALSE)</f>
        <v>0</v>
      </c>
      <c r="V43" s="287"/>
      <c r="W43" s="287"/>
      <c r="X43" s="277"/>
      <c r="Y43" s="288"/>
      <c r="Z43" s="289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1</v>
      </c>
    </row>
    <row r="44" spans="1:44">
      <c r="A44" s="47">
        <f t="shared" si="0"/>
        <v>31</v>
      </c>
      <c r="B44" s="277"/>
      <c r="C44" s="278"/>
      <c r="D44" s="278"/>
      <c r="E44" s="278"/>
      <c r="F44" s="278"/>
      <c r="G44" s="278"/>
      <c r="H44" s="278"/>
      <c r="I44" s="279"/>
      <c r="J44" s="280">
        <f>VLOOKUP(CONCATENATE(B44,C44,D44,E44,F44,G44,H44,I44),項目一覧!B:AN,10,FALSE)</f>
        <v>0</v>
      </c>
      <c r="K44" s="278"/>
      <c r="L44" s="278"/>
      <c r="M44" s="278"/>
      <c r="N44" s="278"/>
      <c r="O44" s="278"/>
      <c r="P44" s="281"/>
      <c r="Q44" s="282">
        <f>VLOOKUP(CONCATENATE(B44,C44,D44,E44,F44,G44,H44,I44),項目一覧!B:AN,17,FALSE)</f>
        <v>0</v>
      </c>
      <c r="R44" s="341"/>
      <c r="S44" s="342"/>
      <c r="T44" s="285"/>
      <c r="U44" s="286">
        <f>VLOOKUP(CONCATENATE(B44,C44,D44,E44,F44,G44,H44,I44),項目一覧!B:AN,21,FALSE)</f>
        <v>0</v>
      </c>
      <c r="V44" s="287"/>
      <c r="W44" s="287"/>
      <c r="X44" s="277"/>
      <c r="Y44" s="288"/>
      <c r="Z44" s="289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>IF(Q44&lt;&gt;"",IF(Q44="CHAR",U44,IF(Q44="VARCHAR2",U44*0.8,IF(Q44="NUMBER",(ROUNDUP(INT(U44)/2,0)+1),IF(Q44="DATE",7,0))))+IF(Q44="DATE",1,IF(U44&gt;250,3,1)),"")</f>
        <v>1</v>
      </c>
    </row>
    <row r="45" spans="1:44">
      <c r="A45" s="47">
        <f t="shared" si="0"/>
        <v>32</v>
      </c>
      <c r="B45" s="277"/>
      <c r="C45" s="278"/>
      <c r="D45" s="278"/>
      <c r="E45" s="278"/>
      <c r="F45" s="278"/>
      <c r="G45" s="278"/>
      <c r="H45" s="278"/>
      <c r="I45" s="279"/>
      <c r="J45" s="280">
        <f>VLOOKUP(CONCATENATE(B45,C45,D45,E45,F45,G45,H45,I45),項目一覧!B:AN,10,FALSE)</f>
        <v>0</v>
      </c>
      <c r="K45" s="278"/>
      <c r="L45" s="278"/>
      <c r="M45" s="278"/>
      <c r="N45" s="278"/>
      <c r="O45" s="278"/>
      <c r="P45" s="281"/>
      <c r="Q45" s="282">
        <f>VLOOKUP(CONCATENATE(B45,C45,D45,E45,F45,G45,H45,I45),項目一覧!B:AN,17,FALSE)</f>
        <v>0</v>
      </c>
      <c r="R45" s="341"/>
      <c r="S45" s="342"/>
      <c r="T45" s="285"/>
      <c r="U45" s="286">
        <f>VLOOKUP(CONCATENATE(B45,C45,D45,E45,F45,G45,H45,I45),項目一覧!B:AN,21,FALSE)</f>
        <v>0</v>
      </c>
      <c r="V45" s="287"/>
      <c r="W45" s="287"/>
      <c r="X45" s="277"/>
      <c r="Y45" s="288"/>
      <c r="Z45" s="289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1</v>
      </c>
    </row>
    <row r="46" spans="1:44">
      <c r="A46" s="47">
        <f t="shared" si="0"/>
        <v>33</v>
      </c>
      <c r="B46" s="277"/>
      <c r="C46" s="278"/>
      <c r="D46" s="278"/>
      <c r="E46" s="278"/>
      <c r="F46" s="278"/>
      <c r="G46" s="278"/>
      <c r="H46" s="278"/>
      <c r="I46" s="279"/>
      <c r="J46" s="280">
        <f>VLOOKUP(CONCATENATE(B46,C46,D46,E46,F46,G46,H46,I46),項目一覧!B:AN,10,FALSE)</f>
        <v>0</v>
      </c>
      <c r="K46" s="278"/>
      <c r="L46" s="278"/>
      <c r="M46" s="278"/>
      <c r="N46" s="278"/>
      <c r="O46" s="278"/>
      <c r="P46" s="281"/>
      <c r="Q46" s="282">
        <f>VLOOKUP(CONCATENATE(B46,C46,D46,E46,F46,G46,H46,I46),項目一覧!B:AN,17,FALSE)</f>
        <v>0</v>
      </c>
      <c r="R46" s="341"/>
      <c r="S46" s="342"/>
      <c r="T46" s="285"/>
      <c r="U46" s="286">
        <f>VLOOKUP(CONCATENATE(B46,C46,D46,E46,F46,G46,H46,I46),項目一覧!B:AN,21,FALSE)</f>
        <v>0</v>
      </c>
      <c r="V46" s="287"/>
      <c r="W46" s="287"/>
      <c r="X46" s="277"/>
      <c r="Y46" s="288"/>
      <c r="Z46" s="289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>IF(Q46&lt;&gt;"",IF(Q46="CHAR",U46,IF(Q46="VARCHAR2",U46*0.8,IF(Q46="NUMBER",(ROUNDUP(INT(U46)/2,0)+1),IF(Q46="DATE",7,0))))+IF(Q46="DATE",1,IF(U46&gt;250,3,1)),"")</f>
        <v>1</v>
      </c>
    </row>
    <row r="47" spans="1:44">
      <c r="A47" s="47">
        <f t="shared" si="0"/>
        <v>34</v>
      </c>
      <c r="B47" s="277"/>
      <c r="C47" s="278"/>
      <c r="D47" s="278"/>
      <c r="E47" s="278"/>
      <c r="F47" s="278"/>
      <c r="G47" s="278"/>
      <c r="H47" s="278"/>
      <c r="I47" s="279"/>
      <c r="J47" s="280">
        <f>VLOOKUP(CONCATENATE(B47,C47,D47,E47,F47,G47,H47,I47),項目一覧!B:AN,10,FALSE)</f>
        <v>0</v>
      </c>
      <c r="K47" s="278"/>
      <c r="L47" s="278"/>
      <c r="M47" s="278"/>
      <c r="N47" s="278"/>
      <c r="O47" s="278"/>
      <c r="P47" s="281"/>
      <c r="Q47" s="282">
        <f>VLOOKUP(CONCATENATE(B47,C47,D47,E47,F47,G47,H47,I47),項目一覧!B:AN,17,FALSE)</f>
        <v>0</v>
      </c>
      <c r="R47" s="341"/>
      <c r="S47" s="342"/>
      <c r="T47" s="285"/>
      <c r="U47" s="286">
        <f>VLOOKUP(CONCATENATE(B47,C47,D47,E47,F47,G47,H47,I47),項目一覧!B:AN,21,FALSE)</f>
        <v>0</v>
      </c>
      <c r="V47" s="287"/>
      <c r="W47" s="287"/>
      <c r="X47" s="277"/>
      <c r="Y47" s="288"/>
      <c r="Z47" s="289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>IF(Q47&lt;&gt;"",IF(Q47="CHAR",U47,IF(Q47="VARCHAR2",U47*0.8,IF(Q47="NUMBER",(ROUNDUP(INT(U47)/2,0)+1),IF(Q47="DATE",7,0))))+IF(Q47="DATE",1,IF(U47&gt;250,3,1)),"")</f>
        <v>1</v>
      </c>
    </row>
    <row r="48" spans="1:44">
      <c r="A48" s="47">
        <f t="shared" si="0"/>
        <v>35</v>
      </c>
      <c r="B48" s="277"/>
      <c r="C48" s="278"/>
      <c r="D48" s="278"/>
      <c r="E48" s="278"/>
      <c r="F48" s="278"/>
      <c r="G48" s="278"/>
      <c r="H48" s="278"/>
      <c r="I48" s="279"/>
      <c r="J48" s="280">
        <f>VLOOKUP(CONCATENATE(B48,C48,D48,E48,F48,G48,H48,I48),項目一覧!B:AN,10,FALSE)</f>
        <v>0</v>
      </c>
      <c r="K48" s="278"/>
      <c r="L48" s="278"/>
      <c r="M48" s="278"/>
      <c r="N48" s="278"/>
      <c r="O48" s="278"/>
      <c r="P48" s="281"/>
      <c r="Q48" s="282">
        <f>VLOOKUP(CONCATENATE(B48,C48,D48,E48,F48,G48,H48,I48),項目一覧!B:AN,17,FALSE)</f>
        <v>0</v>
      </c>
      <c r="R48" s="341"/>
      <c r="S48" s="342"/>
      <c r="T48" s="285"/>
      <c r="U48" s="286">
        <f>VLOOKUP(CONCATENATE(B48,C48,D48,E48,F48,G48,H48,I48),項目一覧!B:AN,21,FALSE)</f>
        <v>0</v>
      </c>
      <c r="V48" s="287"/>
      <c r="W48" s="287"/>
      <c r="X48" s="277"/>
      <c r="Y48" s="288"/>
      <c r="Z48" s="289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1</v>
      </c>
    </row>
    <row r="49" spans="1:43">
      <c r="A49" s="47">
        <f t="shared" si="0"/>
        <v>36</v>
      </c>
      <c r="B49" s="48"/>
      <c r="C49" s="49"/>
      <c r="D49" s="49"/>
      <c r="E49" s="49"/>
      <c r="F49" s="49"/>
      <c r="G49" s="49"/>
      <c r="H49" s="49"/>
      <c r="I49" s="50"/>
      <c r="J49" s="48"/>
      <c r="K49" s="49"/>
      <c r="L49" s="49"/>
      <c r="M49" s="49"/>
      <c r="N49" s="49"/>
      <c r="O49" s="49"/>
      <c r="P49" s="84"/>
      <c r="Q49" s="51"/>
      <c r="R49" s="52"/>
      <c r="S49" s="53"/>
      <c r="T49" s="54"/>
      <c r="U49" s="55"/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 t="str">
        <f t="shared" si="1"/>
        <v/>
      </c>
    </row>
    <row r="50" spans="1:43">
      <c r="A50" s="47">
        <f t="shared" si="0"/>
        <v>37</v>
      </c>
      <c r="B50" s="48"/>
      <c r="C50" s="49"/>
      <c r="D50" s="49"/>
      <c r="E50" s="49"/>
      <c r="F50" s="49"/>
      <c r="G50" s="49"/>
      <c r="H50" s="49"/>
      <c r="I50" s="50"/>
      <c r="J50" s="48"/>
      <c r="K50" s="49"/>
      <c r="L50" s="49"/>
      <c r="M50" s="49"/>
      <c r="N50" s="49"/>
      <c r="O50" s="49"/>
      <c r="P50" s="49"/>
      <c r="Q50" s="51"/>
      <c r="R50" s="52"/>
      <c r="S50" s="53"/>
      <c r="T50" s="54"/>
      <c r="U50" s="55"/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 t="str">
        <f t="shared" si="1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9"/>
  <sheetViews>
    <sheetView zoomScaleNormal="100" zoomScaleSheetLayoutView="90" workbookViewId="0">
      <selection activeCell="M8" sqref="M8:O8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2677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2701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2711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64"/>
      <c r="AG5" s="365"/>
      <c r="AH5" s="253"/>
      <c r="AI5" s="253"/>
      <c r="AJ5" s="82"/>
      <c r="AK5" s="82"/>
      <c r="AL5" s="82"/>
      <c r="AM5" s="82"/>
      <c r="AN5" s="82"/>
      <c r="AO5" s="82"/>
    </row>
    <row r="6" spans="1:43">
      <c r="A6" s="366" t="s">
        <v>43</v>
      </c>
      <c r="B6" s="367"/>
      <c r="C6" s="367"/>
      <c r="D6" s="367"/>
      <c r="E6" s="367"/>
      <c r="F6" s="367"/>
      <c r="G6" s="367"/>
      <c r="H6" s="368"/>
      <c r="I6" s="368"/>
      <c r="J6" s="368"/>
      <c r="K6" s="368"/>
      <c r="L6" s="369"/>
      <c r="M6" s="370" t="s">
        <v>44</v>
      </c>
      <c r="N6" s="368"/>
      <c r="O6" s="368"/>
      <c r="P6" s="368"/>
      <c r="Q6" s="368"/>
      <c r="R6" s="368"/>
      <c r="S6" s="368"/>
      <c r="T6" s="368"/>
      <c r="U6" s="368"/>
      <c r="V6" s="368"/>
      <c r="W6" s="369"/>
      <c r="X6" s="371"/>
      <c r="Y6" s="368"/>
      <c r="Z6" s="368"/>
      <c r="AA6" s="368"/>
      <c r="AB6" s="368"/>
      <c r="AC6" s="368"/>
      <c r="AD6" s="368"/>
      <c r="AE6" s="368"/>
      <c r="AF6" s="368"/>
      <c r="AG6" s="368"/>
      <c r="AH6" s="368"/>
      <c r="AI6" s="368"/>
      <c r="AJ6" s="368"/>
      <c r="AK6" s="368"/>
      <c r="AL6" s="368"/>
      <c r="AM6" s="368"/>
      <c r="AN6" s="368"/>
      <c r="AO6" s="369"/>
    </row>
    <row r="7" spans="1:43" ht="15.75" customHeight="1">
      <c r="A7" s="372"/>
      <c r="B7" s="485" t="s">
        <v>2784</v>
      </c>
      <c r="C7" s="373"/>
      <c r="D7" s="373"/>
      <c r="E7" s="373"/>
      <c r="F7" s="373"/>
      <c r="G7" s="373"/>
      <c r="H7" s="373"/>
      <c r="I7" s="373"/>
      <c r="J7" s="373"/>
      <c r="K7" s="373"/>
      <c r="L7" s="374"/>
      <c r="M7" s="375"/>
      <c r="N7" s="413" t="s">
        <v>2786</v>
      </c>
      <c r="O7" s="376"/>
      <c r="P7" s="376"/>
      <c r="Q7" s="376"/>
      <c r="R7" s="376"/>
      <c r="S7" s="376"/>
      <c r="T7" s="376"/>
      <c r="U7" s="376"/>
      <c r="V7" s="376"/>
      <c r="W7" s="377"/>
      <c r="X7" s="378"/>
      <c r="Y7" s="379"/>
      <c r="Z7" s="379"/>
      <c r="AA7" s="379"/>
      <c r="AB7" s="379"/>
      <c r="AC7" s="379"/>
      <c r="AD7" s="379"/>
      <c r="AE7" s="379"/>
      <c r="AF7" s="379"/>
      <c r="AG7" s="379"/>
      <c r="AH7" s="379"/>
      <c r="AI7" s="379"/>
      <c r="AJ7" s="379"/>
      <c r="AK7" s="379"/>
      <c r="AL7" s="379"/>
      <c r="AM7" s="379"/>
      <c r="AN7" s="379"/>
      <c r="AO7" s="380"/>
    </row>
    <row r="8" spans="1:43">
      <c r="A8" s="366" t="s">
        <v>711</v>
      </c>
      <c r="B8" s="381"/>
      <c r="C8" s="381"/>
      <c r="D8" s="381"/>
      <c r="E8" s="381"/>
      <c r="F8" s="381"/>
      <c r="G8" s="381"/>
      <c r="H8" s="382"/>
      <c r="I8" s="383"/>
      <c r="J8" s="384"/>
      <c r="K8" s="384"/>
      <c r="L8" s="384"/>
      <c r="M8" s="529">
        <f>SUM(AQ:AQ)</f>
        <v>76.400000000000006</v>
      </c>
      <c r="N8" s="529"/>
      <c r="O8" s="529"/>
      <c r="P8" s="384"/>
      <c r="Q8" s="384"/>
      <c r="R8" s="384"/>
      <c r="S8" s="385"/>
      <c r="T8" s="366" t="s">
        <v>712</v>
      </c>
      <c r="U8" s="381"/>
      <c r="V8" s="381"/>
      <c r="W8" s="381"/>
      <c r="X8" s="381"/>
      <c r="Y8" s="381"/>
      <c r="Z8" s="381"/>
      <c r="AA8" s="382"/>
      <c r="AB8" s="386" t="s">
        <v>2056</v>
      </c>
      <c r="AC8" s="387"/>
      <c r="AD8" s="387"/>
      <c r="AE8" s="387"/>
      <c r="AF8" s="387"/>
      <c r="AG8" s="387"/>
      <c r="AH8" s="387"/>
      <c r="AI8" s="387"/>
      <c r="AJ8" s="387"/>
      <c r="AK8" s="387"/>
      <c r="AL8" s="387"/>
      <c r="AM8" s="387"/>
      <c r="AN8" s="387"/>
      <c r="AO8" s="388"/>
    </row>
    <row r="9" spans="1:43">
      <c r="A9" s="366" t="s">
        <v>713</v>
      </c>
      <c r="B9" s="381"/>
      <c r="C9" s="381"/>
      <c r="D9" s="381"/>
      <c r="E9" s="381"/>
      <c r="F9" s="381"/>
      <c r="G9" s="381"/>
      <c r="H9" s="382"/>
      <c r="I9" s="384"/>
      <c r="J9" s="384"/>
      <c r="K9" s="384"/>
      <c r="L9" s="384"/>
      <c r="M9" s="529">
        <v>200</v>
      </c>
      <c r="N9" s="529"/>
      <c r="O9" s="529"/>
      <c r="P9" s="384"/>
      <c r="Q9" s="384"/>
      <c r="R9" s="384"/>
      <c r="S9" s="385"/>
      <c r="T9" s="366" t="s">
        <v>714</v>
      </c>
      <c r="U9" s="381"/>
      <c r="V9" s="381"/>
      <c r="W9" s="381"/>
      <c r="X9" s="381"/>
      <c r="Y9" s="381"/>
      <c r="Z9" s="381"/>
      <c r="AA9" s="382"/>
      <c r="AB9" s="389"/>
      <c r="AC9" s="384"/>
      <c r="AD9" s="384"/>
      <c r="AE9" s="384"/>
      <c r="AF9" s="384"/>
      <c r="AG9" s="384"/>
      <c r="AH9" s="384"/>
      <c r="AI9" s="384"/>
      <c r="AJ9" s="390"/>
      <c r="AK9" s="391"/>
      <c r="AL9" s="384"/>
      <c r="AM9" s="384"/>
      <c r="AN9" s="384"/>
      <c r="AO9" s="385"/>
    </row>
    <row r="10" spans="1:43">
      <c r="A10" s="366" t="s">
        <v>715</v>
      </c>
      <c r="B10" s="381"/>
      <c r="C10" s="381"/>
      <c r="D10" s="381"/>
      <c r="E10" s="381"/>
      <c r="F10" s="381"/>
      <c r="G10" s="381"/>
      <c r="H10" s="382"/>
      <c r="I10" s="530">
        <f>M8*M9/1024</f>
        <v>14.921875000000002</v>
      </c>
      <c r="J10" s="531"/>
      <c r="K10" s="531"/>
      <c r="L10" s="384" t="s">
        <v>2712</v>
      </c>
      <c r="M10" s="392" t="s">
        <v>2713</v>
      </c>
      <c r="N10" s="532">
        <f>M8*M9/1024/1024</f>
        <v>1.4572143554687502E-2</v>
      </c>
      <c r="O10" s="532"/>
      <c r="P10" s="532"/>
      <c r="Q10" s="393"/>
      <c r="R10" s="393"/>
      <c r="S10" s="385" t="s">
        <v>716</v>
      </c>
      <c r="T10" s="394" t="s">
        <v>717</v>
      </c>
      <c r="U10" s="381"/>
      <c r="V10" s="381"/>
      <c r="W10" s="381"/>
      <c r="X10" s="381"/>
      <c r="Y10" s="381"/>
      <c r="Z10" s="381"/>
      <c r="AA10" s="382"/>
      <c r="AB10" s="389"/>
      <c r="AC10" s="384"/>
      <c r="AD10" s="384"/>
      <c r="AE10" s="384"/>
      <c r="AF10" s="384"/>
      <c r="AG10" s="384"/>
      <c r="AH10" s="384"/>
      <c r="AI10" s="384"/>
      <c r="AJ10" s="390"/>
      <c r="AK10" s="391"/>
      <c r="AL10" s="384"/>
      <c r="AM10" s="384"/>
      <c r="AN10" s="384"/>
      <c r="AO10" s="385"/>
    </row>
    <row r="11" spans="1:43">
      <c r="A11" s="395" t="s">
        <v>2714</v>
      </c>
      <c r="B11" s="381"/>
      <c r="C11" s="381"/>
      <c r="D11" s="381"/>
      <c r="E11" s="381"/>
      <c r="F11" s="381"/>
      <c r="G11" s="381"/>
      <c r="H11" s="381"/>
      <c r="I11" s="389" t="s">
        <v>2715</v>
      </c>
      <c r="J11" s="384"/>
      <c r="K11" s="384"/>
      <c r="L11" s="384"/>
      <c r="M11" s="384"/>
      <c r="N11" s="384"/>
      <c r="O11" s="384"/>
      <c r="P11" s="384"/>
      <c r="Q11" s="384"/>
      <c r="R11" s="384"/>
      <c r="S11" s="385"/>
      <c r="T11" s="381" t="s">
        <v>2716</v>
      </c>
      <c r="U11" s="381"/>
      <c r="V11" s="381"/>
      <c r="W11" s="533">
        <v>64</v>
      </c>
      <c r="X11" s="534"/>
      <c r="Y11" s="415" t="s">
        <v>2712</v>
      </c>
      <c r="Z11" s="381" t="s">
        <v>2717</v>
      </c>
      <c r="AA11" s="381"/>
      <c r="AB11" s="396"/>
      <c r="AC11" s="527"/>
      <c r="AD11" s="528"/>
      <c r="AE11" s="385" t="s">
        <v>2712</v>
      </c>
      <c r="AF11" s="384"/>
      <c r="AG11" s="384"/>
      <c r="AH11" s="384"/>
      <c r="AI11" s="390"/>
      <c r="AJ11" s="391"/>
      <c r="AK11" s="391"/>
      <c r="AL11" s="391"/>
      <c r="AM11" s="384"/>
      <c r="AN11" s="384"/>
      <c r="AO11" s="385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64"/>
      <c r="AG12" s="365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71" t="s">
        <v>718</v>
      </c>
      <c r="B13" s="371" t="s">
        <v>719</v>
      </c>
      <c r="C13" s="368"/>
      <c r="D13" s="368"/>
      <c r="E13" s="368"/>
      <c r="F13" s="368"/>
      <c r="G13" s="368"/>
      <c r="H13" s="368"/>
      <c r="I13" s="369"/>
      <c r="J13" s="371" t="s">
        <v>720</v>
      </c>
      <c r="K13" s="368"/>
      <c r="L13" s="368"/>
      <c r="M13" s="368"/>
      <c r="N13" s="368"/>
      <c r="O13" s="368"/>
      <c r="P13" s="368"/>
      <c r="Q13" s="371" t="s">
        <v>721</v>
      </c>
      <c r="R13" s="371"/>
      <c r="S13" s="368"/>
      <c r="T13" s="371" t="s">
        <v>722</v>
      </c>
      <c r="U13" s="369"/>
      <c r="V13" s="397" t="s">
        <v>723</v>
      </c>
      <c r="W13" s="397" t="s">
        <v>724</v>
      </c>
      <c r="X13" s="371" t="s">
        <v>725</v>
      </c>
      <c r="Y13" s="371"/>
      <c r="Z13" s="369"/>
      <c r="AA13" s="371" t="s">
        <v>726</v>
      </c>
      <c r="AB13" s="368"/>
      <c r="AC13" s="368"/>
      <c r="AD13" s="368"/>
      <c r="AE13" s="368"/>
      <c r="AF13" s="368"/>
      <c r="AG13" s="398"/>
      <c r="AH13" s="398"/>
      <c r="AI13" s="398"/>
      <c r="AJ13" s="368"/>
      <c r="AK13" s="368"/>
      <c r="AL13" s="368"/>
      <c r="AM13" s="368"/>
      <c r="AN13" s="368"/>
      <c r="AO13" s="369"/>
    </row>
    <row r="14" spans="1:43">
      <c r="A14" s="399">
        <f t="shared" ref="A14:A29" si="0">ROW()-13</f>
        <v>1</v>
      </c>
      <c r="B14" s="224" t="s">
        <v>2718</v>
      </c>
      <c r="C14" s="384"/>
      <c r="D14" s="384"/>
      <c r="E14" s="384"/>
      <c r="F14" s="384"/>
      <c r="G14" s="384"/>
      <c r="H14" s="384"/>
      <c r="I14" s="385"/>
      <c r="J14" s="400" t="str">
        <f>VLOOKUP(CONCATENATE(B14,C14,D14,E14,F14,G14,H14,I14),項目一覧!B:AN,10,FALSE)</f>
        <v>REC_ORDER_SEQ_NO</v>
      </c>
      <c r="K14" s="384"/>
      <c r="L14" s="384"/>
      <c r="M14" s="384"/>
      <c r="N14" s="384"/>
      <c r="O14" s="384"/>
      <c r="P14" s="384"/>
      <c r="Q14" s="383" t="str">
        <f>VLOOKUP(CONCATENATE(B14,C14,D14,E14,F14,G14,H14,I14),項目一覧!B:AN,17,FALSE)</f>
        <v>VARCHAR2</v>
      </c>
      <c r="R14" s="391"/>
      <c r="S14" s="401"/>
      <c r="T14" s="402"/>
      <c r="U14" s="373">
        <f>VLOOKUP(CONCATENATE(B14,C14,D14,E14,F14,G14,H14,I14),項目一覧!B:AN,21,FALSE)</f>
        <v>7</v>
      </c>
      <c r="V14" s="403">
        <v>1</v>
      </c>
      <c r="W14" s="403"/>
      <c r="X14" s="400" t="s">
        <v>728</v>
      </c>
      <c r="Y14" s="387"/>
      <c r="Z14" s="388"/>
      <c r="AA14" s="384"/>
      <c r="AB14" s="384"/>
      <c r="AC14" s="384"/>
      <c r="AD14" s="384"/>
      <c r="AE14" s="384"/>
      <c r="AF14" s="384"/>
      <c r="AG14" s="384"/>
      <c r="AH14" s="384"/>
      <c r="AI14" s="384"/>
      <c r="AJ14" s="384"/>
      <c r="AK14" s="384"/>
      <c r="AL14" s="384"/>
      <c r="AM14" s="390"/>
      <c r="AN14" s="390"/>
      <c r="AO14" s="404"/>
      <c r="AQ14" s="273">
        <f t="shared" ref="AQ14:AQ29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9">
        <f t="shared" si="0"/>
        <v>2</v>
      </c>
      <c r="B15" s="48" t="s">
        <v>2720</v>
      </c>
      <c r="C15" s="384"/>
      <c r="D15" s="384"/>
      <c r="E15" s="384"/>
      <c r="F15" s="384"/>
      <c r="G15" s="384"/>
      <c r="H15" s="384"/>
      <c r="I15" s="385"/>
      <c r="J15" s="400" t="str">
        <f>VLOOKUP(CONCATENATE(B15,C15,D15,E15,F15,G15,H15,I15),項目一覧!B:AN,10,FALSE)</f>
        <v>SCHEDULE_SEQ</v>
      </c>
      <c r="K15" s="384"/>
      <c r="L15" s="384"/>
      <c r="M15" s="384"/>
      <c r="N15" s="384"/>
      <c r="O15" s="384"/>
      <c r="P15" s="384"/>
      <c r="Q15" s="383" t="str">
        <f>VLOOKUP(CONCATENATE(B15,C15,D15,E15,F15,G15,H15,I15),項目一覧!B:AN,17,FALSE)</f>
        <v>VARCHAR2</v>
      </c>
      <c r="R15" s="391"/>
      <c r="S15" s="401"/>
      <c r="T15" s="402"/>
      <c r="U15" s="417" t="str">
        <f>VLOOKUP(CONCATENATE(B15,C15,D15,E15,F15,G15,H15,I15),項目一覧!B:AN,21,FALSE)</f>
        <v>5</v>
      </c>
      <c r="V15" s="403">
        <v>2</v>
      </c>
      <c r="W15" s="403"/>
      <c r="X15" s="400" t="s">
        <v>728</v>
      </c>
      <c r="Y15" s="387"/>
      <c r="Z15" s="388"/>
      <c r="AA15" s="416"/>
      <c r="AB15" s="384"/>
      <c r="AC15" s="384"/>
      <c r="AD15" s="384"/>
      <c r="AE15" s="384"/>
      <c r="AF15" s="384"/>
      <c r="AG15" s="384"/>
      <c r="AH15" s="384"/>
      <c r="AI15" s="384"/>
      <c r="AJ15" s="384"/>
      <c r="AK15" s="384"/>
      <c r="AL15" s="384"/>
      <c r="AM15" s="390"/>
      <c r="AN15" s="390"/>
      <c r="AO15" s="404"/>
      <c r="AQ15" s="273">
        <f t="shared" si="1"/>
        <v>7</v>
      </c>
    </row>
    <row r="16" spans="1:43">
      <c r="A16" s="399">
        <f t="shared" si="0"/>
        <v>3</v>
      </c>
      <c r="B16" s="48" t="s">
        <v>2719</v>
      </c>
      <c r="C16" s="384"/>
      <c r="D16" s="384"/>
      <c r="E16" s="384"/>
      <c r="F16" s="384"/>
      <c r="G16" s="384"/>
      <c r="H16" s="384"/>
      <c r="I16" s="385"/>
      <c r="J16" s="400" t="str">
        <f>VLOOKUP(CONCATENATE(B16,C16,D16,E16,F16,G16,H16,I16),項目一覧!B:AN,10,FALSE)</f>
        <v>SCHEDULE_KBN</v>
      </c>
      <c r="K16" s="384"/>
      <c r="L16" s="384"/>
      <c r="M16" s="384"/>
      <c r="N16" s="384"/>
      <c r="O16" s="384"/>
      <c r="P16" s="384"/>
      <c r="Q16" s="383" t="str">
        <f>VLOOKUP(CONCATENATE(B16,C16,D16,E16,F16,G16,H16,I16),項目一覧!B:AN,17,FALSE)</f>
        <v>VARCHAR2</v>
      </c>
      <c r="R16" s="391"/>
      <c r="S16" s="401"/>
      <c r="T16" s="402"/>
      <c r="U16" s="417">
        <f>VLOOKUP(CONCATENATE(B16,C16,D16,E16,F16,G16,H16,I16),項目一覧!B:AN,21,FALSE)</f>
        <v>1</v>
      </c>
      <c r="V16" s="96"/>
      <c r="W16" s="96"/>
      <c r="X16" s="48" t="s">
        <v>2721</v>
      </c>
      <c r="Y16" s="46"/>
      <c r="Z16" s="57"/>
      <c r="AA16" s="58" t="s">
        <v>2705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1.8</v>
      </c>
    </row>
    <row r="17" spans="1:43">
      <c r="A17" s="399">
        <f t="shared" si="0"/>
        <v>4</v>
      </c>
      <c r="B17" s="48" t="s">
        <v>2722</v>
      </c>
      <c r="C17" s="49"/>
      <c r="D17" s="49"/>
      <c r="E17" s="49"/>
      <c r="F17" s="49"/>
      <c r="G17" s="49"/>
      <c r="H17" s="49"/>
      <c r="I17" s="50"/>
      <c r="J17" s="400" t="str">
        <f>VLOOKUP(CONCATENATE(B17,C17,D17,E17,F17,G17,H17,I17),項目一覧!B:AN,10,FALSE)</f>
        <v>FOLD_NO</v>
      </c>
      <c r="K17" s="384"/>
      <c r="L17" s="384"/>
      <c r="M17" s="384"/>
      <c r="N17" s="384"/>
      <c r="O17" s="384"/>
      <c r="P17" s="384"/>
      <c r="Q17" s="383" t="str">
        <f>VLOOKUP(CONCATENATE(B17,C17,D17,E17,F17,G17,H17,I17),項目一覧!B:AN,17,FALSE)</f>
        <v>NUMBER</v>
      </c>
      <c r="R17" s="391"/>
      <c r="S17" s="401"/>
      <c r="T17" s="402"/>
      <c r="U17" s="373">
        <f>VLOOKUP(CONCATENATE(B17,C17,D17,E17,F17,G17,H17,I17),項目一覧!B:AN,21,FALSE)</f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399">
        <f t="shared" si="0"/>
        <v>5</v>
      </c>
      <c r="B18" s="224" t="s">
        <v>2723</v>
      </c>
      <c r="C18" s="49"/>
      <c r="D18" s="49"/>
      <c r="E18" s="49"/>
      <c r="F18" s="49"/>
      <c r="G18" s="49"/>
      <c r="H18" s="49"/>
      <c r="I18" s="50"/>
      <c r="J18" s="400" t="str">
        <f>VLOOKUP(CONCATENATE(B18,C18,D18,E18,F18,G18,H18,I18),項目一覧!B:AN,10,FALSE)</f>
        <v>TASK_DATE</v>
      </c>
      <c r="K18" s="384"/>
      <c r="L18" s="384"/>
      <c r="M18" s="384"/>
      <c r="N18" s="384"/>
      <c r="O18" s="384"/>
      <c r="P18" s="384"/>
      <c r="Q18" s="383" t="str">
        <f>VLOOKUP(CONCATENATE(B18,C18,D18,E18,F18,G18,H18,I18),項目一覧!B:AN,17,FALSE)</f>
        <v>DATE</v>
      </c>
      <c r="R18" s="391"/>
      <c r="S18" s="401"/>
      <c r="T18" s="402"/>
      <c r="U18" s="373">
        <f>VLOOKUP(CONCATENATE(B18,C18,D18,E18,F18,G18,H18,I18),項目一覧!B:AN,21,FALSE)</f>
        <v>0</v>
      </c>
      <c r="V18" s="56"/>
      <c r="W18" s="56"/>
      <c r="X18" s="400" t="s">
        <v>728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9">
        <f t="shared" si="0"/>
        <v>6</v>
      </c>
      <c r="B19" s="48" t="s">
        <v>2724</v>
      </c>
      <c r="C19" s="49"/>
      <c r="D19" s="49"/>
      <c r="E19" s="49"/>
      <c r="F19" s="49"/>
      <c r="G19" s="49"/>
      <c r="H19" s="49"/>
      <c r="I19" s="50"/>
      <c r="J19" s="400" t="str">
        <f>VLOOKUP(CONCATENATE(B19,C19,D19,E19,F19,G19,H19,I19),項目一覧!B:AN,10,FALSE)</f>
        <v>TASK_CONTENT</v>
      </c>
      <c r="K19" s="384"/>
      <c r="L19" s="384"/>
      <c r="M19" s="384"/>
      <c r="N19" s="384"/>
      <c r="O19" s="384"/>
      <c r="P19" s="384"/>
      <c r="Q19" s="383" t="str">
        <f>VLOOKUP(CONCATENATE(B19,C19,D19,E19,F19,G19,H19,I19),項目一覧!B:AN,17,FALSE)</f>
        <v>VARCHAR2</v>
      </c>
      <c r="R19" s="391"/>
      <c r="S19" s="401"/>
      <c r="T19" s="402"/>
      <c r="U19" s="373">
        <f>VLOOKUP(CONCATENATE(B19,C19,D19,E19,F19,G19,H19,I19),項目一覧!B:AN,21,FALSE)</f>
        <v>20</v>
      </c>
      <c r="V19" s="56"/>
      <c r="W19" s="56"/>
      <c r="X19" s="400" t="s">
        <v>728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17</v>
      </c>
    </row>
    <row r="20" spans="1:43">
      <c r="A20" s="399">
        <f t="shared" si="0"/>
        <v>7</v>
      </c>
      <c r="B20" s="48" t="s">
        <v>2398</v>
      </c>
      <c r="C20" s="49"/>
      <c r="D20" s="49"/>
      <c r="E20" s="49"/>
      <c r="F20" s="49"/>
      <c r="G20" s="49"/>
      <c r="H20" s="49"/>
      <c r="I20" s="50"/>
      <c r="J20" s="400" t="str">
        <f>VLOOKUP(CONCATENATE(B20,C20,D20,E20,F20,G20,H20,I20),項目一覧!B:AN,10,FALSE)</f>
        <v>DATA_DIV</v>
      </c>
      <c r="K20" s="384"/>
      <c r="L20" s="384"/>
      <c r="M20" s="384"/>
      <c r="N20" s="384"/>
      <c r="O20" s="384"/>
      <c r="P20" s="384"/>
      <c r="Q20" s="383" t="str">
        <f>VLOOKUP(CONCATENATE(B20,C20,D20,E20,F20,G20,H20,I20),項目一覧!B:AN,17,FALSE)</f>
        <v>VARCHAR2</v>
      </c>
      <c r="R20" s="391"/>
      <c r="S20" s="401"/>
      <c r="T20" s="402"/>
      <c r="U20" s="373">
        <f>VLOOKUP(CONCATENATE(B20,C20,D20,E20,F20,G20,H20,I20),項目一覧!B:AN,21,FALSE)</f>
        <v>1</v>
      </c>
      <c r="V20" s="56"/>
      <c r="W20" s="56"/>
      <c r="X20" s="400"/>
      <c r="Y20" s="46"/>
      <c r="Z20" s="57"/>
      <c r="AA20" s="58" t="s">
        <v>2399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399">
        <f t="shared" si="0"/>
        <v>8</v>
      </c>
      <c r="B21" s="48" t="s">
        <v>2401</v>
      </c>
      <c r="C21" s="49"/>
      <c r="D21" s="49"/>
      <c r="E21" s="49"/>
      <c r="F21" s="49"/>
      <c r="G21" s="49"/>
      <c r="H21" s="49"/>
      <c r="I21" s="50"/>
      <c r="J21" s="400" t="str">
        <f>VLOOKUP(CONCATENATE(B21,C21,D21,E21,F21,G21,H21,I21),項目一覧!B:AN,10,FALSE)</f>
        <v>FIRST_DATE</v>
      </c>
      <c r="K21" s="384"/>
      <c r="L21" s="384"/>
      <c r="M21" s="384"/>
      <c r="N21" s="384"/>
      <c r="O21" s="384"/>
      <c r="P21" s="384"/>
      <c r="Q21" s="383" t="str">
        <f>VLOOKUP(CONCATENATE(B21,C21,D21,E21,F21,G21,H21,I21),項目一覧!B:AN,17,FALSE)</f>
        <v>DATE</v>
      </c>
      <c r="R21" s="391"/>
      <c r="S21" s="401"/>
      <c r="T21" s="402"/>
      <c r="U21" s="373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9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00" t="str">
        <f>VLOOKUP(CONCATENATE(B22,C22,D22,E22,F22,G22,H22,I22),項目一覧!B:AN,10,FALSE)</f>
        <v>FIRST_DEPT_CD</v>
      </c>
      <c r="K22" s="384"/>
      <c r="L22" s="384"/>
      <c r="M22" s="384"/>
      <c r="N22" s="384"/>
      <c r="O22" s="384"/>
      <c r="P22" s="384"/>
      <c r="Q22" s="383" t="str">
        <f>VLOOKUP(CONCATENATE(B22,C22,D22,E22,F22,G22,H22,I22),項目一覧!B:AN,17,FALSE)</f>
        <v>VARCHAR2</v>
      </c>
      <c r="R22" s="391"/>
      <c r="S22" s="401"/>
      <c r="T22" s="402"/>
      <c r="U22" s="373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399">
        <f t="shared" si="0"/>
        <v>10</v>
      </c>
      <c r="B23" s="48" t="s">
        <v>334</v>
      </c>
      <c r="C23" s="49"/>
      <c r="D23" s="49"/>
      <c r="E23" s="49"/>
      <c r="F23" s="49"/>
      <c r="G23" s="49"/>
      <c r="H23" s="49"/>
      <c r="I23" s="50"/>
      <c r="J23" s="400" t="str">
        <f>VLOOKUP(CONCATENATE(B23,C23,D23,E23,F23,G23,H23,I23),項目一覧!B:AN,10,FALSE)</f>
        <v>FIRST_USER_CD</v>
      </c>
      <c r="K23" s="384"/>
      <c r="L23" s="384"/>
      <c r="M23" s="384"/>
      <c r="N23" s="384"/>
      <c r="O23" s="384"/>
      <c r="P23" s="384"/>
      <c r="Q23" s="383" t="str">
        <f>VLOOKUP(CONCATENATE(B23,C23,D23,E23,F23,G23,H23,I23),項目一覧!B:AN,17,FALSE)</f>
        <v>VARCHAR2</v>
      </c>
      <c r="R23" s="391"/>
      <c r="S23" s="401"/>
      <c r="T23" s="402"/>
      <c r="U23" s="373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9">
        <f t="shared" si="0"/>
        <v>11</v>
      </c>
      <c r="B24" s="48" t="s">
        <v>2400</v>
      </c>
      <c r="C24" s="49"/>
      <c r="D24" s="49"/>
      <c r="E24" s="49"/>
      <c r="F24" s="49"/>
      <c r="G24" s="49"/>
      <c r="H24" s="49"/>
      <c r="I24" s="50"/>
      <c r="J24" s="400" t="str">
        <f>VLOOKUP(CONCATENATE(B24,C24,D24,E24,F24,G24,H24,I24),項目一覧!B:AN,10,FALSE)</f>
        <v>LAST_DATE</v>
      </c>
      <c r="K24" s="384"/>
      <c r="L24" s="384"/>
      <c r="M24" s="384"/>
      <c r="N24" s="384"/>
      <c r="O24" s="384"/>
      <c r="P24" s="384"/>
      <c r="Q24" s="383" t="str">
        <f>VLOOKUP(CONCATENATE(B24,C24,D24,E24,F24,G24,H24,I24),項目一覧!B:AN,17,FALSE)</f>
        <v>DATE</v>
      </c>
      <c r="R24" s="391"/>
      <c r="S24" s="401"/>
      <c r="T24" s="402"/>
      <c r="U24" s="373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399">
        <f t="shared" si="0"/>
        <v>12</v>
      </c>
      <c r="B25" s="48" t="s">
        <v>2725</v>
      </c>
      <c r="C25" s="49"/>
      <c r="D25" s="49"/>
      <c r="E25" s="49"/>
      <c r="F25" s="49"/>
      <c r="G25" s="49"/>
      <c r="H25" s="49"/>
      <c r="I25" s="50"/>
      <c r="J25" s="400" t="str">
        <f>VLOOKUP(CONCATENATE(B25,C25,D25,E25,F25,G25,H25,I25),項目一覧!B:AN,10,FALSE)</f>
        <v>LAST_DEPT_CD</v>
      </c>
      <c r="K25" s="384"/>
      <c r="L25" s="384"/>
      <c r="M25" s="384"/>
      <c r="N25" s="384"/>
      <c r="O25" s="384"/>
      <c r="P25" s="384"/>
      <c r="Q25" s="383" t="str">
        <f>VLOOKUP(CONCATENATE(B25,C25,D25,E25,F25,G25,H25,I25),項目一覧!B:AN,17,FALSE)</f>
        <v>VARCHAR2</v>
      </c>
      <c r="R25" s="391"/>
      <c r="S25" s="401"/>
      <c r="T25" s="402"/>
      <c r="U25" s="373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399">
        <f t="shared" si="0"/>
        <v>13</v>
      </c>
      <c r="B26" s="48" t="s">
        <v>2726</v>
      </c>
      <c r="C26" s="49"/>
      <c r="D26" s="49"/>
      <c r="E26" s="49"/>
      <c r="F26" s="49"/>
      <c r="G26" s="49"/>
      <c r="H26" s="49"/>
      <c r="I26" s="50"/>
      <c r="J26" s="400" t="str">
        <f>VLOOKUP(CONCATENATE(B26,C26,D26,E26,F26,G26,H26,I26),項目一覧!B:AN,10,FALSE)</f>
        <v>LAST_USER_CD</v>
      </c>
      <c r="K26" s="384"/>
      <c r="L26" s="384"/>
      <c r="M26" s="384"/>
      <c r="N26" s="384"/>
      <c r="O26" s="384"/>
      <c r="P26" s="384"/>
      <c r="Q26" s="383" t="str">
        <f>VLOOKUP(CONCATENATE(B26,C26,D26,E26,F26,G26,H26,I26),項目一覧!B:AN,17,FALSE)</f>
        <v>VARCHAR2</v>
      </c>
      <c r="R26" s="391"/>
      <c r="S26" s="401"/>
      <c r="T26" s="402"/>
      <c r="U26" s="373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399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418"/>
      <c r="R27" s="419"/>
      <c r="S27" s="420"/>
      <c r="T27" s="402"/>
      <c r="U27" s="373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399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418"/>
      <c r="R28" s="419"/>
      <c r="S28" s="420"/>
      <c r="T28" s="402"/>
      <c r="U28" s="373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399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418"/>
      <c r="R29" s="419"/>
      <c r="S29" s="420"/>
      <c r="T29" s="402"/>
      <c r="U29" s="373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6"/>
  <sheetViews>
    <sheetView zoomScaleNormal="100" zoomScaleSheetLayoutView="90" workbookViewId="0">
      <selection activeCell="M37" sqref="M3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1992</v>
      </c>
      <c r="P1" s="60"/>
      <c r="Q1" s="60"/>
      <c r="R1" s="60"/>
      <c r="S1" s="60"/>
      <c r="T1" s="60"/>
      <c r="U1" s="61"/>
      <c r="V1" s="59" t="s">
        <v>1993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1994</v>
      </c>
      <c r="Q2" s="64"/>
      <c r="R2" s="64"/>
      <c r="S2" s="64"/>
      <c r="T2" s="64"/>
      <c r="U2" s="65"/>
      <c r="V2" s="62"/>
      <c r="W2" s="63" t="s">
        <v>332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1996</v>
      </c>
      <c r="W3" s="60"/>
      <c r="X3" s="61"/>
      <c r="Y3" s="66" t="s">
        <v>1997</v>
      </c>
      <c r="Z3" s="67"/>
      <c r="AA3" s="68"/>
      <c r="AB3" s="69" t="s">
        <v>2677</v>
      </c>
      <c r="AC3" s="46"/>
      <c r="AD3" s="46"/>
      <c r="AE3" s="46"/>
      <c r="AF3" s="46"/>
      <c r="AG3" s="46"/>
      <c r="AH3" s="57"/>
      <c r="AI3" s="66" t="s">
        <v>2000</v>
      </c>
      <c r="AJ3" s="67"/>
      <c r="AK3" s="68"/>
      <c r="AL3" s="69" t="s">
        <v>2701</v>
      </c>
      <c r="AM3" s="46"/>
      <c r="AN3" s="46"/>
      <c r="AO3" s="57"/>
    </row>
    <row r="4" spans="1:43">
      <c r="A4" s="62"/>
      <c r="B4" s="63" t="s">
        <v>705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2711</v>
      </c>
      <c r="X4" s="65"/>
      <c r="Y4" s="66" t="s">
        <v>706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707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64"/>
      <c r="AG5" s="365"/>
      <c r="AH5" s="253"/>
      <c r="AI5" s="253"/>
      <c r="AJ5" s="82"/>
      <c r="AK5" s="82"/>
      <c r="AL5" s="82"/>
      <c r="AM5" s="82"/>
      <c r="AN5" s="82"/>
      <c r="AO5" s="82"/>
    </row>
    <row r="6" spans="1:43">
      <c r="A6" s="366" t="s">
        <v>43</v>
      </c>
      <c r="B6" s="367"/>
      <c r="C6" s="367"/>
      <c r="D6" s="367"/>
      <c r="E6" s="367"/>
      <c r="F6" s="367"/>
      <c r="G6" s="367"/>
      <c r="H6" s="368"/>
      <c r="I6" s="368"/>
      <c r="J6" s="368"/>
      <c r="K6" s="368"/>
      <c r="L6" s="369"/>
      <c r="M6" s="370" t="s">
        <v>44</v>
      </c>
      <c r="N6" s="368"/>
      <c r="O6" s="368"/>
      <c r="P6" s="368"/>
      <c r="Q6" s="368"/>
      <c r="R6" s="368"/>
      <c r="S6" s="368"/>
      <c r="T6" s="368"/>
      <c r="U6" s="368"/>
      <c r="V6" s="368"/>
      <c r="W6" s="369"/>
      <c r="X6" s="371"/>
      <c r="Y6" s="368"/>
      <c r="Z6" s="368"/>
      <c r="AA6" s="368"/>
      <c r="AB6" s="368"/>
      <c r="AC6" s="368"/>
      <c r="AD6" s="368"/>
      <c r="AE6" s="368"/>
      <c r="AF6" s="368"/>
      <c r="AG6" s="368"/>
      <c r="AH6" s="368"/>
      <c r="AI6" s="368"/>
      <c r="AJ6" s="368"/>
      <c r="AK6" s="368"/>
      <c r="AL6" s="368"/>
      <c r="AM6" s="368"/>
      <c r="AN6" s="368"/>
      <c r="AO6" s="369"/>
    </row>
    <row r="7" spans="1:43" ht="15.75" customHeight="1">
      <c r="A7" s="372"/>
      <c r="B7" s="485" t="s">
        <v>2783</v>
      </c>
      <c r="C7" s="373"/>
      <c r="D7" s="373"/>
      <c r="E7" s="373"/>
      <c r="F7" s="373"/>
      <c r="G7" s="373"/>
      <c r="H7" s="373"/>
      <c r="I7" s="373"/>
      <c r="J7" s="373"/>
      <c r="K7" s="373"/>
      <c r="L7" s="374"/>
      <c r="M7" s="375"/>
      <c r="N7" s="413" t="s">
        <v>2787</v>
      </c>
      <c r="O7" s="376"/>
      <c r="P7" s="376"/>
      <c r="Q7" s="376"/>
      <c r="R7" s="376"/>
      <c r="S7" s="376"/>
      <c r="T7" s="376"/>
      <c r="U7" s="376"/>
      <c r="V7" s="376"/>
      <c r="W7" s="377"/>
      <c r="X7" s="378"/>
      <c r="Y7" s="379"/>
      <c r="Z7" s="379"/>
      <c r="AA7" s="379"/>
      <c r="AB7" s="379"/>
      <c r="AC7" s="379"/>
      <c r="AD7" s="379"/>
      <c r="AE7" s="379"/>
      <c r="AF7" s="379"/>
      <c r="AG7" s="379"/>
      <c r="AH7" s="379"/>
      <c r="AI7" s="379"/>
      <c r="AJ7" s="379"/>
      <c r="AK7" s="379"/>
      <c r="AL7" s="379"/>
      <c r="AM7" s="379"/>
      <c r="AN7" s="379"/>
      <c r="AO7" s="380"/>
    </row>
    <row r="8" spans="1:43">
      <c r="A8" s="366" t="s">
        <v>711</v>
      </c>
      <c r="B8" s="381"/>
      <c r="C8" s="381"/>
      <c r="D8" s="381"/>
      <c r="E8" s="381"/>
      <c r="F8" s="381"/>
      <c r="G8" s="381"/>
      <c r="H8" s="382"/>
      <c r="I8" s="383"/>
      <c r="J8" s="384"/>
      <c r="K8" s="384"/>
      <c r="L8" s="384"/>
      <c r="M8" s="529">
        <f>SUM(AQ:AQ)</f>
        <v>106.99999999999999</v>
      </c>
      <c r="N8" s="529"/>
      <c r="O8" s="529"/>
      <c r="P8" s="384"/>
      <c r="Q8" s="384"/>
      <c r="R8" s="384"/>
      <c r="S8" s="385"/>
      <c r="T8" s="366" t="s">
        <v>712</v>
      </c>
      <c r="U8" s="381"/>
      <c r="V8" s="381"/>
      <c r="W8" s="381"/>
      <c r="X8" s="381"/>
      <c r="Y8" s="381"/>
      <c r="Z8" s="381"/>
      <c r="AA8" s="382"/>
      <c r="AB8" s="386" t="s">
        <v>2056</v>
      </c>
      <c r="AC8" s="387"/>
      <c r="AD8" s="387"/>
      <c r="AE8" s="387"/>
      <c r="AF8" s="387"/>
      <c r="AG8" s="387"/>
      <c r="AH8" s="387"/>
      <c r="AI8" s="387"/>
      <c r="AJ8" s="387"/>
      <c r="AK8" s="387"/>
      <c r="AL8" s="387"/>
      <c r="AM8" s="387"/>
      <c r="AN8" s="387"/>
      <c r="AO8" s="388"/>
    </row>
    <row r="9" spans="1:43">
      <c r="A9" s="366" t="s">
        <v>713</v>
      </c>
      <c r="B9" s="381"/>
      <c r="C9" s="381"/>
      <c r="D9" s="381"/>
      <c r="E9" s="381"/>
      <c r="F9" s="381"/>
      <c r="G9" s="381"/>
      <c r="H9" s="382"/>
      <c r="I9" s="384"/>
      <c r="J9" s="384"/>
      <c r="K9" s="384"/>
      <c r="L9" s="384"/>
      <c r="M9" s="529">
        <v>200</v>
      </c>
      <c r="N9" s="529"/>
      <c r="O9" s="529"/>
      <c r="P9" s="384"/>
      <c r="Q9" s="384"/>
      <c r="R9" s="384"/>
      <c r="S9" s="385"/>
      <c r="T9" s="366" t="s">
        <v>714</v>
      </c>
      <c r="U9" s="381"/>
      <c r="V9" s="381"/>
      <c r="W9" s="381"/>
      <c r="X9" s="381"/>
      <c r="Y9" s="381"/>
      <c r="Z9" s="381"/>
      <c r="AA9" s="382"/>
      <c r="AB9" s="389"/>
      <c r="AC9" s="384"/>
      <c r="AD9" s="384"/>
      <c r="AE9" s="384"/>
      <c r="AF9" s="384"/>
      <c r="AG9" s="384"/>
      <c r="AH9" s="384"/>
      <c r="AI9" s="384"/>
      <c r="AJ9" s="390"/>
      <c r="AK9" s="391"/>
      <c r="AL9" s="384"/>
      <c r="AM9" s="384"/>
      <c r="AN9" s="384"/>
      <c r="AO9" s="385"/>
    </row>
    <row r="10" spans="1:43">
      <c r="A10" s="366" t="s">
        <v>715</v>
      </c>
      <c r="B10" s="381"/>
      <c r="C10" s="381"/>
      <c r="D10" s="381"/>
      <c r="E10" s="381"/>
      <c r="F10" s="381"/>
      <c r="G10" s="381"/>
      <c r="H10" s="382"/>
      <c r="I10" s="530">
        <f>M8*M9/1024</f>
        <v>20.898437499999996</v>
      </c>
      <c r="J10" s="531"/>
      <c r="K10" s="531"/>
      <c r="L10" s="384" t="s">
        <v>2712</v>
      </c>
      <c r="M10" s="392" t="s">
        <v>2713</v>
      </c>
      <c r="N10" s="532">
        <f>M8*M9/1024/1024</f>
        <v>2.0408630371093747E-2</v>
      </c>
      <c r="O10" s="532"/>
      <c r="P10" s="532"/>
      <c r="Q10" s="421"/>
      <c r="R10" s="421"/>
      <c r="S10" s="385" t="s">
        <v>716</v>
      </c>
      <c r="T10" s="394" t="s">
        <v>717</v>
      </c>
      <c r="U10" s="381"/>
      <c r="V10" s="381"/>
      <c r="W10" s="381"/>
      <c r="X10" s="381"/>
      <c r="Y10" s="381"/>
      <c r="Z10" s="381"/>
      <c r="AA10" s="382"/>
      <c r="AB10" s="389"/>
      <c r="AC10" s="384"/>
      <c r="AD10" s="384"/>
      <c r="AE10" s="384"/>
      <c r="AF10" s="384"/>
      <c r="AG10" s="384"/>
      <c r="AH10" s="384"/>
      <c r="AI10" s="384"/>
      <c r="AJ10" s="390"/>
      <c r="AK10" s="391"/>
      <c r="AL10" s="384"/>
      <c r="AM10" s="384"/>
      <c r="AN10" s="384"/>
      <c r="AO10" s="385"/>
    </row>
    <row r="11" spans="1:43">
      <c r="A11" s="395" t="s">
        <v>2714</v>
      </c>
      <c r="B11" s="381"/>
      <c r="C11" s="381"/>
      <c r="D11" s="381"/>
      <c r="E11" s="381"/>
      <c r="F11" s="381"/>
      <c r="G11" s="381"/>
      <c r="H11" s="381"/>
      <c r="I11" s="389" t="s">
        <v>2715</v>
      </c>
      <c r="J11" s="384"/>
      <c r="K11" s="384"/>
      <c r="L11" s="384"/>
      <c r="M11" s="384"/>
      <c r="N11" s="384"/>
      <c r="O11" s="384"/>
      <c r="P11" s="384"/>
      <c r="Q11" s="384"/>
      <c r="R11" s="384"/>
      <c r="S11" s="385"/>
      <c r="T11" s="381" t="s">
        <v>2716</v>
      </c>
      <c r="U11" s="381"/>
      <c r="V11" s="381"/>
      <c r="W11" s="533">
        <v>64</v>
      </c>
      <c r="X11" s="534"/>
      <c r="Y11" s="415" t="s">
        <v>2712</v>
      </c>
      <c r="Z11" s="381" t="s">
        <v>2717</v>
      </c>
      <c r="AA11" s="381"/>
      <c r="AB11" s="396"/>
      <c r="AC11" s="527"/>
      <c r="AD11" s="528"/>
      <c r="AE11" s="385" t="s">
        <v>2712</v>
      </c>
      <c r="AF11" s="384"/>
      <c r="AG11" s="384"/>
      <c r="AH11" s="384"/>
      <c r="AI11" s="390"/>
      <c r="AJ11" s="391"/>
      <c r="AK11" s="391"/>
      <c r="AL11" s="391"/>
      <c r="AM11" s="384"/>
      <c r="AN11" s="384"/>
      <c r="AO11" s="385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64"/>
      <c r="AG12" s="365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71" t="s">
        <v>718</v>
      </c>
      <c r="B13" s="371" t="s">
        <v>719</v>
      </c>
      <c r="C13" s="368"/>
      <c r="D13" s="368"/>
      <c r="E13" s="368"/>
      <c r="F13" s="368"/>
      <c r="G13" s="368"/>
      <c r="H13" s="368"/>
      <c r="I13" s="369"/>
      <c r="J13" s="371" t="s">
        <v>720</v>
      </c>
      <c r="K13" s="368"/>
      <c r="L13" s="368"/>
      <c r="M13" s="368"/>
      <c r="N13" s="368"/>
      <c r="O13" s="368"/>
      <c r="P13" s="368"/>
      <c r="Q13" s="371" t="s">
        <v>721</v>
      </c>
      <c r="R13" s="371"/>
      <c r="S13" s="368"/>
      <c r="T13" s="371" t="s">
        <v>722</v>
      </c>
      <c r="U13" s="369"/>
      <c r="V13" s="397" t="s">
        <v>723</v>
      </c>
      <c r="W13" s="397" t="s">
        <v>724</v>
      </c>
      <c r="X13" s="371" t="s">
        <v>725</v>
      </c>
      <c r="Y13" s="371"/>
      <c r="Z13" s="369"/>
      <c r="AA13" s="371" t="s">
        <v>726</v>
      </c>
      <c r="AB13" s="368"/>
      <c r="AC13" s="368"/>
      <c r="AD13" s="368"/>
      <c r="AE13" s="368"/>
      <c r="AF13" s="368"/>
      <c r="AG13" s="398"/>
      <c r="AH13" s="398"/>
      <c r="AI13" s="398"/>
      <c r="AJ13" s="368"/>
      <c r="AK13" s="368"/>
      <c r="AL13" s="368"/>
      <c r="AM13" s="368"/>
      <c r="AN13" s="368"/>
      <c r="AO13" s="369"/>
    </row>
    <row r="14" spans="1:43">
      <c r="A14" s="399">
        <f t="shared" ref="A14:A26" si="0">ROW()-13</f>
        <v>1</v>
      </c>
      <c r="B14" s="224" t="s">
        <v>2800</v>
      </c>
      <c r="C14" s="384"/>
      <c r="D14" s="384"/>
      <c r="E14" s="384"/>
      <c r="F14" s="384"/>
      <c r="G14" s="384"/>
      <c r="H14" s="384"/>
      <c r="I14" s="385"/>
      <c r="J14" s="400" t="str">
        <f>VLOOKUP(CONCATENATE(B14,C14,D14,E14,F14,G14,H14,I14),項目一覧!B:AN,10,FALSE)</f>
        <v>HOLIDAY_DATE</v>
      </c>
      <c r="K14" s="384"/>
      <c r="L14" s="384"/>
      <c r="M14" s="384"/>
      <c r="N14" s="384"/>
      <c r="O14" s="384"/>
      <c r="P14" s="384"/>
      <c r="Q14" s="383" t="str">
        <f>VLOOKUP(CONCATENATE(B14,C14,D14,E14,F14,G14,H14,I14),項目一覧!B:AN,17,FALSE)</f>
        <v>DATE</v>
      </c>
      <c r="R14" s="391"/>
      <c r="S14" s="401"/>
      <c r="T14" s="402"/>
      <c r="U14" s="373">
        <f>VLOOKUP(CONCATENATE(B14,C14,D14,E14,F14,G14,H14,I14),項目一覧!B:AN,21,FALSE)</f>
        <v>0</v>
      </c>
      <c r="V14" s="403">
        <v>1</v>
      </c>
      <c r="W14" s="403"/>
      <c r="X14" s="400" t="s">
        <v>728</v>
      </c>
      <c r="Y14" s="387"/>
      <c r="Z14" s="388"/>
      <c r="AA14" s="384"/>
      <c r="AB14" s="384"/>
      <c r="AC14" s="384"/>
      <c r="AD14" s="384"/>
      <c r="AE14" s="384"/>
      <c r="AF14" s="384"/>
      <c r="AG14" s="384"/>
      <c r="AH14" s="384"/>
      <c r="AI14" s="384"/>
      <c r="AJ14" s="384"/>
      <c r="AK14" s="384"/>
      <c r="AL14" s="384"/>
      <c r="AM14" s="390"/>
      <c r="AN14" s="390"/>
      <c r="AO14" s="404"/>
      <c r="AQ14" s="273">
        <f t="shared" ref="AQ14:AQ26" si="1">IF(Q14&lt;&gt;"",IF(Q14="CHAR",U14,IF(Q14="VARCHAR2",U14*0.8,IF(Q14="NUMBER",(ROUNDUP(INT(U14)/2,0)+1),IF(Q14="DATE",7,0))))+IF(Q14="DATE",1,IF(U14&gt;250,3,1)),"")</f>
        <v>8</v>
      </c>
    </row>
    <row r="15" spans="1:43">
      <c r="A15" s="399">
        <f t="shared" si="0"/>
        <v>2</v>
      </c>
      <c r="B15" s="48" t="s">
        <v>2801</v>
      </c>
      <c r="C15" s="384"/>
      <c r="D15" s="384"/>
      <c r="E15" s="384"/>
      <c r="F15" s="384"/>
      <c r="G15" s="384"/>
      <c r="H15" s="384"/>
      <c r="I15" s="385"/>
      <c r="J15" s="400" t="str">
        <f>VLOOKUP(CONCATENATE(B15,C15,D15,E15,F15,G15,H15,I15),項目一覧!B:AN,10,FALSE)</f>
        <v>HOLIDAY_NAME</v>
      </c>
      <c r="K15" s="384"/>
      <c r="L15" s="384"/>
      <c r="M15" s="384"/>
      <c r="N15" s="384"/>
      <c r="O15" s="384"/>
      <c r="P15" s="384"/>
      <c r="Q15" s="383" t="str">
        <f>VLOOKUP(CONCATENATE(B15,C15,D15,E15,F15,G15,H15,I15),項目一覧!B:AN,17,FALSE)</f>
        <v>VARCHAR2</v>
      </c>
      <c r="R15" s="391"/>
      <c r="S15" s="401"/>
      <c r="T15" s="402"/>
      <c r="U15" s="417">
        <f>VLOOKUP(CONCATENATE(B15,C15,D15,E15,F15,G15,H15,I15),項目一覧!B:AN,21,FALSE)</f>
        <v>16</v>
      </c>
      <c r="V15" s="403"/>
      <c r="W15" s="403"/>
      <c r="X15" s="400"/>
      <c r="Y15" s="387"/>
      <c r="Z15" s="388"/>
      <c r="AA15" s="416"/>
      <c r="AB15" s="384"/>
      <c r="AC15" s="384"/>
      <c r="AD15" s="384"/>
      <c r="AE15" s="384"/>
      <c r="AF15" s="384"/>
      <c r="AG15" s="384"/>
      <c r="AH15" s="384"/>
      <c r="AI15" s="384"/>
      <c r="AJ15" s="384"/>
      <c r="AK15" s="384"/>
      <c r="AL15" s="384"/>
      <c r="AM15" s="390"/>
      <c r="AN15" s="390"/>
      <c r="AO15" s="404"/>
      <c r="AQ15" s="273">
        <f t="shared" si="1"/>
        <v>13.8</v>
      </c>
    </row>
    <row r="16" spans="1:43">
      <c r="A16" s="399">
        <f t="shared" si="0"/>
        <v>3</v>
      </c>
      <c r="B16" s="48" t="s">
        <v>2802</v>
      </c>
      <c r="C16" s="384"/>
      <c r="D16" s="384"/>
      <c r="E16" s="384"/>
      <c r="F16" s="384"/>
      <c r="G16" s="384"/>
      <c r="H16" s="384"/>
      <c r="I16" s="385"/>
      <c r="J16" s="400" t="str">
        <f>VLOOKUP(CONCATENATE(B16,C16,D16,E16,F16,G16,H16,I16),項目一覧!B:AN,10,FALSE)</f>
        <v>HOLIDAY_REMARKS</v>
      </c>
      <c r="K16" s="384"/>
      <c r="L16" s="384"/>
      <c r="M16" s="384"/>
      <c r="N16" s="384"/>
      <c r="O16" s="384"/>
      <c r="P16" s="384"/>
      <c r="Q16" s="383" t="str">
        <f>VLOOKUP(CONCATENATE(B16,C16,D16,E16,F16,G16,H16,I16),項目一覧!B:AN,17,FALSE)</f>
        <v>VARCHAR2</v>
      </c>
      <c r="R16" s="391"/>
      <c r="S16" s="401"/>
      <c r="T16" s="402"/>
      <c r="U16" s="417">
        <f>VLOOKUP(CONCATENATE(B16,C16,D16,E16,F16,G16,H16,I16),項目一覧!B:AN,21,FALSE)</f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399">
        <f t="shared" si="0"/>
        <v>4</v>
      </c>
      <c r="B17" s="48" t="s">
        <v>2398</v>
      </c>
      <c r="C17" s="49"/>
      <c r="D17" s="49"/>
      <c r="E17" s="49"/>
      <c r="F17" s="49"/>
      <c r="G17" s="49"/>
      <c r="H17" s="49"/>
      <c r="I17" s="50"/>
      <c r="J17" s="400" t="str">
        <f>VLOOKUP(CONCATENATE(B17,C17,D17,E17,F17,G17,H17,I17),項目一覧!B:AN,10,FALSE)</f>
        <v>DATA_DIV</v>
      </c>
      <c r="K17" s="384"/>
      <c r="L17" s="384"/>
      <c r="M17" s="384"/>
      <c r="N17" s="384"/>
      <c r="O17" s="384"/>
      <c r="P17" s="384"/>
      <c r="Q17" s="383" t="str">
        <f>VLOOKUP(CONCATENATE(B17,C17,D17,E17,F17,G17,H17,I17),項目一覧!B:AN,17,FALSE)</f>
        <v>VARCHAR2</v>
      </c>
      <c r="R17" s="391"/>
      <c r="S17" s="401"/>
      <c r="T17" s="402"/>
      <c r="U17" s="373">
        <f>VLOOKUP(CONCATENATE(B17,C17,D17,E17,F17,G17,H17,I17),項目一覧!B:AN,21,FALSE)</f>
        <v>1</v>
      </c>
      <c r="V17" s="56"/>
      <c r="W17" s="56"/>
      <c r="X17" s="400"/>
      <c r="Y17" s="46"/>
      <c r="Z17" s="57"/>
      <c r="AA17" s="58" t="s">
        <v>2399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9">
        <f t="shared" si="0"/>
        <v>5</v>
      </c>
      <c r="B18" s="48" t="s">
        <v>2401</v>
      </c>
      <c r="C18" s="49"/>
      <c r="D18" s="49"/>
      <c r="E18" s="49"/>
      <c r="F18" s="49"/>
      <c r="G18" s="49"/>
      <c r="H18" s="49"/>
      <c r="I18" s="50"/>
      <c r="J18" s="400" t="str">
        <f>VLOOKUP(CONCATENATE(B18,C18,D18,E18,F18,G18,H18,I18),項目一覧!B:AN,10,FALSE)</f>
        <v>FIRST_DATE</v>
      </c>
      <c r="K18" s="384"/>
      <c r="L18" s="384"/>
      <c r="M18" s="384"/>
      <c r="N18" s="384"/>
      <c r="O18" s="384"/>
      <c r="P18" s="384"/>
      <c r="Q18" s="383" t="str">
        <f>VLOOKUP(CONCATENATE(B18,C18,D18,E18,F18,G18,H18,I18),項目一覧!B:AN,17,FALSE)</f>
        <v>DATE</v>
      </c>
      <c r="R18" s="391"/>
      <c r="S18" s="401"/>
      <c r="T18" s="402"/>
      <c r="U18" s="373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9">
        <f t="shared" si="0"/>
        <v>6</v>
      </c>
      <c r="B19" s="48" t="s">
        <v>333</v>
      </c>
      <c r="C19" s="49"/>
      <c r="D19" s="49"/>
      <c r="E19" s="49"/>
      <c r="F19" s="49"/>
      <c r="G19" s="49"/>
      <c r="H19" s="49"/>
      <c r="I19" s="50"/>
      <c r="J19" s="400" t="str">
        <f>VLOOKUP(CONCATENATE(B19,C19,D19,E19,F19,G19,H19,I19),項目一覧!B:AN,10,FALSE)</f>
        <v>FIRST_DEPT_CD</v>
      </c>
      <c r="K19" s="384"/>
      <c r="L19" s="384"/>
      <c r="M19" s="384"/>
      <c r="N19" s="384"/>
      <c r="O19" s="384"/>
      <c r="P19" s="384"/>
      <c r="Q19" s="383" t="str">
        <f>VLOOKUP(CONCATENATE(B19,C19,D19,E19,F19,G19,H19,I19),項目一覧!B:AN,17,FALSE)</f>
        <v>VARCHAR2</v>
      </c>
      <c r="R19" s="391"/>
      <c r="S19" s="401"/>
      <c r="T19" s="402"/>
      <c r="U19" s="373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399">
        <f t="shared" si="0"/>
        <v>7</v>
      </c>
      <c r="B20" s="48" t="s">
        <v>334</v>
      </c>
      <c r="C20" s="49"/>
      <c r="D20" s="49"/>
      <c r="E20" s="49"/>
      <c r="F20" s="49"/>
      <c r="G20" s="49"/>
      <c r="H20" s="49"/>
      <c r="I20" s="50"/>
      <c r="J20" s="400" t="str">
        <f>VLOOKUP(CONCATENATE(B20,C20,D20,E20,F20,G20,H20,I20),項目一覧!B:AN,10,FALSE)</f>
        <v>FIRST_USER_CD</v>
      </c>
      <c r="K20" s="384"/>
      <c r="L20" s="384"/>
      <c r="M20" s="384"/>
      <c r="N20" s="384"/>
      <c r="O20" s="384"/>
      <c r="P20" s="384"/>
      <c r="Q20" s="383" t="str">
        <f>VLOOKUP(CONCATENATE(B20,C20,D20,E20,F20,G20,H20,I20),項目一覧!B:AN,17,FALSE)</f>
        <v>VARCHAR2</v>
      </c>
      <c r="R20" s="391"/>
      <c r="S20" s="401"/>
      <c r="T20" s="402"/>
      <c r="U20" s="373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9">
        <f t="shared" si="0"/>
        <v>8</v>
      </c>
      <c r="B21" s="48" t="s">
        <v>2400</v>
      </c>
      <c r="C21" s="49"/>
      <c r="D21" s="49"/>
      <c r="E21" s="49"/>
      <c r="F21" s="49"/>
      <c r="G21" s="49"/>
      <c r="H21" s="49"/>
      <c r="I21" s="50"/>
      <c r="J21" s="400" t="str">
        <f>VLOOKUP(CONCATENATE(B21,C21,D21,E21,F21,G21,H21,I21),項目一覧!B:AN,10,FALSE)</f>
        <v>LAST_DATE</v>
      </c>
      <c r="K21" s="384"/>
      <c r="L21" s="384"/>
      <c r="M21" s="384"/>
      <c r="N21" s="384"/>
      <c r="O21" s="384"/>
      <c r="P21" s="384"/>
      <c r="Q21" s="383" t="str">
        <f>VLOOKUP(CONCATENATE(B21,C21,D21,E21,F21,G21,H21,I21),項目一覧!B:AN,17,FALSE)</f>
        <v>DATE</v>
      </c>
      <c r="R21" s="391"/>
      <c r="S21" s="401"/>
      <c r="T21" s="402"/>
      <c r="U21" s="373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9">
        <f t="shared" si="0"/>
        <v>9</v>
      </c>
      <c r="B22" s="48" t="s">
        <v>2725</v>
      </c>
      <c r="C22" s="49"/>
      <c r="D22" s="49"/>
      <c r="E22" s="49"/>
      <c r="F22" s="49"/>
      <c r="G22" s="49"/>
      <c r="H22" s="49"/>
      <c r="I22" s="50"/>
      <c r="J22" s="400" t="str">
        <f>VLOOKUP(CONCATENATE(B22,C22,D22,E22,F22,G22,H22,I22),項目一覧!B:AN,10,FALSE)</f>
        <v>LAST_DEPT_CD</v>
      </c>
      <c r="K22" s="384"/>
      <c r="L22" s="384"/>
      <c r="M22" s="384"/>
      <c r="N22" s="384"/>
      <c r="O22" s="384"/>
      <c r="P22" s="384"/>
      <c r="Q22" s="383" t="str">
        <f>VLOOKUP(CONCATENATE(B22,C22,D22,E22,F22,G22,H22,I22),項目一覧!B:AN,17,FALSE)</f>
        <v>VARCHAR2</v>
      </c>
      <c r="R22" s="391"/>
      <c r="S22" s="401"/>
      <c r="T22" s="402"/>
      <c r="U22" s="373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399">
        <f t="shared" si="0"/>
        <v>10</v>
      </c>
      <c r="B23" s="48" t="s">
        <v>2726</v>
      </c>
      <c r="C23" s="49"/>
      <c r="D23" s="49"/>
      <c r="E23" s="49"/>
      <c r="F23" s="49"/>
      <c r="G23" s="49"/>
      <c r="H23" s="49"/>
      <c r="I23" s="50"/>
      <c r="J23" s="400" t="str">
        <f>VLOOKUP(CONCATENATE(B23,C23,D23,E23,F23,G23,H23,I23),項目一覧!B:AN,10,FALSE)</f>
        <v>LAST_USER_CD</v>
      </c>
      <c r="K23" s="384"/>
      <c r="L23" s="384"/>
      <c r="M23" s="384"/>
      <c r="N23" s="384"/>
      <c r="O23" s="384"/>
      <c r="P23" s="384"/>
      <c r="Q23" s="383" t="str">
        <f>VLOOKUP(CONCATENATE(B23,C23,D23,E23,F23,G23,H23,I23),項目一覧!B:AN,17,FALSE)</f>
        <v>VARCHAR2</v>
      </c>
      <c r="R23" s="391"/>
      <c r="S23" s="401"/>
      <c r="T23" s="402"/>
      <c r="U23" s="373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9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18"/>
      <c r="R24" s="419"/>
      <c r="S24" s="420"/>
      <c r="T24" s="402"/>
      <c r="U24" s="373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9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18"/>
      <c r="R25" s="419"/>
      <c r="S25" s="420"/>
      <c r="T25" s="402"/>
      <c r="U25" s="373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9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18"/>
      <c r="R26" s="419"/>
      <c r="S26" s="420"/>
      <c r="T26" s="402"/>
      <c r="U26" s="373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65</vt:i4>
      </vt:variant>
      <vt:variant>
        <vt:lpstr>命名范围</vt:lpstr>
      </vt:variant>
      <vt:variant>
        <vt:i4>77</vt:i4>
      </vt:variant>
    </vt:vector>
  </HeadingPairs>
  <TitlesOfParts>
    <vt:vector size="142" baseType="lpstr">
      <vt:lpstr>テーブル一覧（旧）</vt:lpstr>
      <vt:lpstr>A_表紙</vt:lpstr>
      <vt:lpstr>改訂履歴</vt:lpstr>
      <vt:lpstr>ＥＲ図</vt:lpstr>
      <vt:lpstr>項目一覧</vt:lpstr>
      <vt:lpstr>エンティティ一覧</vt:lpstr>
      <vt:lpstr>defaultマスタ</vt:lpstr>
      <vt:lpstr>スケジュール情報20170316追加</vt:lpstr>
      <vt:lpstr>休日情報20170316追加</vt:lpstr>
      <vt:lpstr>受注情報</vt:lpstr>
      <vt:lpstr>折情報</vt:lpstr>
      <vt:lpstr>折製本情報</vt:lpstr>
      <vt:lpstr>社員マスタ </vt:lpstr>
      <vt:lpstr>商品マスタ</vt:lpstr>
      <vt:lpstr>商品製本マスタ</vt:lpstr>
      <vt:lpstr>部門マスタ</vt:lpstr>
      <vt:lpstr>社員利用権マスタ</vt:lpstr>
      <vt:lpstr>利用権マスタ</vt:lpstr>
      <vt:lpstr>アプリケーションマスタ</vt:lpstr>
      <vt:lpstr>作業マスタ</vt:lpstr>
      <vt:lpstr>取引先補助マスタ</vt:lpstr>
      <vt:lpstr>取引先請求部署</vt:lpstr>
      <vt:lpstr>用紙マスタ</vt:lpstr>
      <vt:lpstr>機械マスタ</vt:lpstr>
      <vt:lpstr>年度別採番テーブル</vt:lpstr>
      <vt:lpstr>承認権制御</vt:lpstr>
      <vt:lpstr>汎用マスタ</vt:lpstr>
      <vt:lpstr>受注製本情報</vt:lpstr>
      <vt:lpstr>折頁情報</vt:lpstr>
      <vt:lpstr>再版情報</vt:lpstr>
      <vt:lpstr>テーマ情報</vt:lpstr>
      <vt:lpstr>工数予測情報</vt:lpstr>
      <vt:lpstr>責了情報</vt:lpstr>
      <vt:lpstr>責了詳細情報</vt:lpstr>
      <vt:lpstr>修正履歴情報</vt:lpstr>
      <vt:lpstr>出校作業進捗情報</vt:lpstr>
      <vt:lpstr>出校確認作業情報</vt:lpstr>
      <vt:lpstr>責了後作業進捗情報</vt:lpstr>
      <vt:lpstr>責了後確認作業情報</vt:lpstr>
      <vt:lpstr>ログイン管理情報</vt:lpstr>
      <vt:lpstr>排他用一時情報</vt:lpstr>
      <vt:lpstr>受注管理番号採番情報</vt:lpstr>
      <vt:lpstr>台割入力用折頁一時情報</vt:lpstr>
      <vt:lpstr>台割入力用頁一時情報</vt:lpstr>
      <vt:lpstr>台割帳票用折頁一時情報</vt:lpstr>
      <vt:lpstr>台割帳票表示用一時情報</vt:lpstr>
      <vt:lpstr>台割帳票表示用ドロップ頁一時情報</vt:lpstr>
      <vt:lpstr>台割帳票表示用加工品・特殊頁一時情報</vt:lpstr>
      <vt:lpstr>製版・印刷実績進捗情報</vt:lpstr>
      <vt:lpstr>出荷情報</vt:lpstr>
      <vt:lpstr>出荷詳細情報</vt:lpstr>
      <vt:lpstr>外注情報</vt:lpstr>
      <vt:lpstr>外注詳細情報</vt:lpstr>
      <vt:lpstr>見積情報</vt:lpstr>
      <vt:lpstr>見積折情報</vt:lpstr>
      <vt:lpstr>見積詳細情報</vt:lpstr>
      <vt:lpstr>見積書_TMP</vt:lpstr>
      <vt:lpstr>見積詳細TMP</vt:lpstr>
      <vt:lpstr>印刷実績</vt:lpstr>
      <vt:lpstr>印刷作業</vt:lpstr>
      <vt:lpstr>印刷作業ロス</vt:lpstr>
      <vt:lpstr>印刷停止</vt:lpstr>
      <vt:lpstr>インキ</vt:lpstr>
      <vt:lpstr>サブシステムマスタ</vt:lpstr>
      <vt:lpstr>兼容性报表</vt:lpstr>
      <vt:lpstr>A_表紙!Print_Area</vt:lpstr>
      <vt:lpstr>エンティティ一覧!Print_Area</vt:lpstr>
      <vt:lpstr>'テーブル一覧（旧）'!Print_Area</vt:lpstr>
      <vt:lpstr>テーマ情報!Print_Area</vt:lpstr>
      <vt:lpstr>改訂履歴!Print_Area</vt:lpstr>
      <vt:lpstr>外注詳細情報!Print_Area</vt:lpstr>
      <vt:lpstr>外注情報!Print_Area</vt:lpstr>
      <vt:lpstr>機械マスタ!Print_Area</vt:lpstr>
      <vt:lpstr>見積情報!Print_Area</vt:lpstr>
      <vt:lpstr>工数予測情報!Print_Area</vt:lpstr>
      <vt:lpstr>取引先補助マスタ!Print_Area</vt:lpstr>
      <vt:lpstr>出校確認作業情報!Print_Area</vt:lpstr>
      <vt:lpstr>承認権制御!Print_Area</vt:lpstr>
      <vt:lpstr>責了後確認作業情報!Print_Area</vt:lpstr>
      <vt:lpstr>年度別採番テーブル!Print_Area</vt:lpstr>
      <vt:lpstr>用紙マスタ!Print_Area</vt:lpstr>
      <vt:lpstr>defaultマスタ!Print_Titles</vt:lpstr>
      <vt:lpstr>アプリケーションマスタ!Print_Titles</vt:lpstr>
      <vt:lpstr>インキ!Print_Titles</vt:lpstr>
      <vt:lpstr>エンティティ一覧!Print_Titles</vt:lpstr>
      <vt:lpstr>サブシステムマスタ!Print_Titles</vt:lpstr>
      <vt:lpstr>スケジュール情報20170316追加!Print_Titles</vt:lpstr>
      <vt:lpstr>'テーブル一覧（旧）'!Print_Titles</vt:lpstr>
      <vt:lpstr>テーマ情報!Print_Titles</vt:lpstr>
      <vt:lpstr>ログイン管理情報!Print_Titles</vt:lpstr>
      <vt:lpstr>印刷作業!Print_Titles</vt:lpstr>
      <vt:lpstr>印刷作業ロス!Print_Titles</vt:lpstr>
      <vt:lpstr>印刷実績!Print_Titles</vt:lpstr>
      <vt:lpstr>印刷停止!Print_Titles</vt:lpstr>
      <vt:lpstr>外注詳細情報!Print_Titles</vt:lpstr>
      <vt:lpstr>外注情報!Print_Titles</vt:lpstr>
      <vt:lpstr>機械マスタ!Print_Titles</vt:lpstr>
      <vt:lpstr>休日情報20170316追加!Print_Titles</vt:lpstr>
      <vt:lpstr>見積書_TMP!Print_Titles</vt:lpstr>
      <vt:lpstr>見積詳細TMP!Print_Titles</vt:lpstr>
      <vt:lpstr>見積詳細情報!Print_Titles</vt:lpstr>
      <vt:lpstr>見積情報!Print_Titles</vt:lpstr>
      <vt:lpstr>見積折情報!Print_Titles</vt:lpstr>
      <vt:lpstr>工数予測情報!Print_Titles</vt:lpstr>
      <vt:lpstr>項目一覧!Print_Titles</vt:lpstr>
      <vt:lpstr>再版情報!Print_Titles</vt:lpstr>
      <vt:lpstr>作業マスタ!Print_Titles</vt:lpstr>
      <vt:lpstr>'社員マスタ '!Print_Titles</vt:lpstr>
      <vt:lpstr>社員利用権マスタ!Print_Titles</vt:lpstr>
      <vt:lpstr>取引先請求部署!Print_Titles</vt:lpstr>
      <vt:lpstr>取引先補助マスタ!Print_Titles</vt:lpstr>
      <vt:lpstr>受注管理番号採番情報!Print_Titles</vt:lpstr>
      <vt:lpstr>受注情報!Print_Titles</vt:lpstr>
      <vt:lpstr>受注製本情報!Print_Titles</vt:lpstr>
      <vt:lpstr>修正履歴情報!Print_Titles</vt:lpstr>
      <vt:lpstr>出荷詳細情報!Print_Titles</vt:lpstr>
      <vt:lpstr>出荷情報!Print_Titles</vt:lpstr>
      <vt:lpstr>出校確認作業情報!Print_Titles</vt:lpstr>
      <vt:lpstr>出校作業進捗情報!Print_Titles</vt:lpstr>
      <vt:lpstr>商品マスタ!Print_Titles</vt:lpstr>
      <vt:lpstr>商品製本マスタ!Print_Titles</vt:lpstr>
      <vt:lpstr>承認権制御!Print_Titles</vt:lpstr>
      <vt:lpstr>製版・印刷実績進捗情報!Print_Titles</vt:lpstr>
      <vt:lpstr>責了後確認作業情報!Print_Titles</vt:lpstr>
      <vt:lpstr>責了後作業進捗情報!Print_Titles</vt:lpstr>
      <vt:lpstr>責了詳細情報!Print_Titles</vt:lpstr>
      <vt:lpstr>責了情報!Print_Titles</vt:lpstr>
      <vt:lpstr>折情報!Print_Titles</vt:lpstr>
      <vt:lpstr>折製本情報!Print_Titles</vt:lpstr>
      <vt:lpstr>折頁情報!Print_Titles</vt:lpstr>
      <vt:lpstr>台割帳票表示用ドロップ頁一時情報!Print_Titles</vt:lpstr>
      <vt:lpstr>台割帳票表示用一時情報!Print_Titles</vt:lpstr>
      <vt:lpstr>台割帳票表示用加工品・特殊頁一時情報!Print_Titles</vt:lpstr>
      <vt:lpstr>台割帳票用折頁一時情報!Print_Titles</vt:lpstr>
      <vt:lpstr>台割入力用折頁一時情報!Print_Titles</vt:lpstr>
      <vt:lpstr>台割入力用頁一時情報!Print_Titles</vt:lpstr>
      <vt:lpstr>年度別採番テーブル!Print_Titles</vt:lpstr>
      <vt:lpstr>排他用一時情報!Print_Titles</vt:lpstr>
      <vt:lpstr>汎用マスタ!Print_Titles</vt:lpstr>
      <vt:lpstr>部門マスタ!Print_Titles</vt:lpstr>
      <vt:lpstr>用紙マスタ!Print_Titles</vt:lpstr>
      <vt:lpstr>利用権マスタ!Print_Titles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TonyWang</dc:creator>
  <cp:lastModifiedBy>TonyWang</cp:lastModifiedBy>
  <cp:lastPrinted>2017-03-16T01:02:42Z</cp:lastPrinted>
  <dcterms:created xsi:type="dcterms:W3CDTF">2004-11-30T04:42:20Z</dcterms:created>
  <dcterms:modified xsi:type="dcterms:W3CDTF">2017-03-21T23:46:15Z</dcterms:modified>
</cp:coreProperties>
</file>