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DA\Google Data Analytics\Capstone Project\REAL_WORK\"/>
    </mc:Choice>
  </mc:AlternateContent>
  <xr:revisionPtr revIDLastSave="0" documentId="13_ncr:1_{3844DBAC-0195-4306-93A7-A1ACD2CEA8C7}" xr6:coauthVersionLast="47" xr6:coauthVersionMax="47" xr10:uidLastSave="{00000000-0000-0000-0000-000000000000}"/>
  <bookViews>
    <workbookView xWindow="-104" yWindow="-104" windowWidth="22326" windowHeight="11947" xr2:uid="{F1F19451-ACAA-4D1E-A272-46C375AAB6DB}"/>
  </bookViews>
  <sheets>
    <sheet name="Import" sheetId="1" r:id="rId1"/>
    <sheet name="Sheet3" sheetId="3" r:id="rId2"/>
    <sheet name="REPLACE" sheetId="6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C11" i="1"/>
  <c r="C14" i="1" s="1"/>
  <c r="D11" i="1"/>
  <c r="E11" i="1"/>
  <c r="E14" i="1" s="1"/>
  <c r="F11" i="1"/>
  <c r="G11" i="1"/>
  <c r="G14" i="1" s="1"/>
  <c r="H11" i="1"/>
  <c r="H14" i="1" s="1"/>
  <c r="I11" i="1"/>
  <c r="I14" i="1" s="1"/>
  <c r="J11" i="1"/>
  <c r="J14" i="1" s="1"/>
  <c r="K11" i="1"/>
  <c r="K14" i="1" s="1"/>
  <c r="L11" i="1"/>
  <c r="L14" i="1" s="1"/>
  <c r="M11" i="1"/>
  <c r="M14" i="1" s="1"/>
  <c r="B11" i="1"/>
  <c r="N10" i="1"/>
  <c r="Q10" i="1" s="1"/>
  <c r="N9" i="1"/>
  <c r="Q9" i="1" s="1"/>
  <c r="N8" i="1"/>
  <c r="Q8" i="1" s="1"/>
  <c r="N7" i="1"/>
  <c r="Q7" i="1" s="1"/>
  <c r="N6" i="1"/>
  <c r="Q6" i="1" s="1"/>
  <c r="N5" i="1"/>
  <c r="Q5" i="1" s="1"/>
  <c r="N4" i="1"/>
  <c r="Q4" i="1" s="1"/>
  <c r="Q3" i="1"/>
  <c r="B14" i="1"/>
  <c r="O15" i="4"/>
  <c r="O16" i="4"/>
  <c r="O17" i="4"/>
  <c r="O18" i="4"/>
  <c r="O19" i="4"/>
  <c r="O20" i="4"/>
  <c r="O21" i="4"/>
  <c r="O22" i="4"/>
  <c r="O23" i="4"/>
  <c r="O24" i="4"/>
  <c r="O14" i="4"/>
  <c r="N2" i="1"/>
  <c r="B3" i="3" s="1"/>
  <c r="N3" i="1"/>
  <c r="D14" i="1"/>
  <c r="F14" i="1"/>
  <c r="I4" i="3" l="1"/>
  <c r="J4" i="3"/>
  <c r="F4" i="3"/>
  <c r="E4" i="3"/>
  <c r="D4" i="3"/>
  <c r="H4" i="3"/>
  <c r="G4" i="3"/>
  <c r="C4" i="3"/>
  <c r="B4" i="3"/>
  <c r="O4" i="3"/>
  <c r="N4" i="3"/>
  <c r="M4" i="3"/>
  <c r="L4" i="3"/>
  <c r="K4" i="3"/>
  <c r="N11" i="1"/>
  <c r="Q11" i="1" s="1"/>
  <c r="N14" i="1" l="1"/>
  <c r="N31" i="1"/>
</calcChain>
</file>

<file path=xl/sharedStrings.xml><?xml version="1.0" encoding="utf-8"?>
<sst xmlns="http://schemas.openxmlformats.org/spreadsheetml/2006/main" count="250" uniqueCount="112">
  <si>
    <t>data2201</t>
  </si>
  <si>
    <t>Initial Row</t>
  </si>
  <si>
    <t>data2202</t>
  </si>
  <si>
    <t>data2203</t>
  </si>
  <si>
    <t>data2204</t>
  </si>
  <si>
    <t>data2205</t>
  </si>
  <si>
    <t>data2206</t>
  </si>
  <si>
    <t>data2207</t>
  </si>
  <si>
    <t>data2208</t>
  </si>
  <si>
    <t>data2209</t>
  </si>
  <si>
    <t>data2210</t>
  </si>
  <si>
    <t>data2211</t>
  </si>
  <si>
    <t>data2212</t>
  </si>
  <si>
    <t>Final Row</t>
  </si>
  <si>
    <t xml:space="preserve">    Note: Stations are not represented by lat/long. Since one station can have different start and end coords based on the data.</t>
  </si>
  <si>
    <r>
      <t xml:space="preserve">1. Since, all returned bike should be docked, all data should have end station id. Therefore, we delete those that don't have both </t>
    </r>
    <r>
      <rPr>
        <b/>
        <sz val="11"/>
        <color theme="1"/>
        <rFont val="Calibri"/>
        <family val="2"/>
        <scheme val="minor"/>
      </rPr>
      <t>end station id AND end lat/long.</t>
    </r>
  </si>
  <si>
    <t xml:space="preserve">                But I assume the same lat/long won't have multiple station id. (will try to see it in SQL)</t>
  </si>
  <si>
    <t>Tool</t>
  </si>
  <si>
    <t>Delete rows that does not contain end station AND end lat/long</t>
  </si>
  <si>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</si>
  <si>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</si>
  <si>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</si>
  <si>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</si>
  <si>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</si>
  <si>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</si>
  <si>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</si>
  <si>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</si>
  <si>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</si>
  <si>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</si>
  <si>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</si>
  <si>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</si>
  <si>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</si>
  <si>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ALL</t>
  </si>
  <si>
    <t>ride_length</t>
  </si>
  <si>
    <t>day_of_week</t>
  </si>
  <si>
    <t>COUNT - Initial data (SQL)</t>
  </si>
  <si>
    <t>Missing data (Intial data)</t>
  </si>
  <si>
    <t>Things to clean</t>
  </si>
  <si>
    <t>Data with end long/lat = 0</t>
  </si>
  <si>
    <t>number of rows</t>
  </si>
  <si>
    <t>constraint</t>
  </si>
  <si>
    <t>end_station_id = 'chargingstx07'</t>
  </si>
  <si>
    <t>Ended_at &gt; started_at</t>
  </si>
  <si>
    <t>ride_length &lt; 0</t>
  </si>
  <si>
    <t>Data with 0 second ride_length</t>
  </si>
  <si>
    <t>Data with ride_length &lt; 60 seconds</t>
  </si>
  <si>
    <t>check maybe the station is different</t>
  </si>
  <si>
    <t>nvarchar(MAX)</t>
  </si>
  <si>
    <t>tinyint</t>
  </si>
  <si>
    <t>datetime2</t>
  </si>
  <si>
    <t>the column where end_station_name is not NULL but the end_station_id IS NULL</t>
  </si>
  <si>
    <t>There are still missing data in (start_station_name, start_station_id, end_station_name, end_station_id).</t>
  </si>
  <si>
    <t>Rows with ride_length &lt; 30</t>
  </si>
  <si>
    <t>includes: data with ended_at &gt; started_at, ride_length =0. It is not really meaningful to include trips under 30 seconds.</t>
  </si>
  <si>
    <t>Final data (cleaned)</t>
  </si>
  <si>
    <t>R insights</t>
  </si>
  <si>
    <t>data0122 = read.csv('C:/Personal/DA/Google Data Analytics/Capstone Project/Processed/Excel/TempCleaned/CSV/Data2201.csv', colClasses=c("ride_id"="character",  "started_at"="datetime", "ended_at"="datetime",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t>
  </si>
  <si>
    <t xml:space="preserve">data0222 = read.csv('C:/Personal/DA/Google Data Analytics/Capstone Project/Processed/Excel/TempCleaned/CSV/Data2202.csv', </t>
  </si>
  <si>
    <t xml:space="preserve">data0322 = read.csv('C:/Personal/DA/Google Data Analytics/Capstone Project/Processed/Excel/TempCleaned/CSV/Data2203.csv', </t>
  </si>
  <si>
    <t xml:space="preserve">data0422 = read.csv('C:/Personal/DA/Google Data Analytics/Capstone Project/Processed/Excel/TempCleaned/CSV/Data2204.csv', </t>
  </si>
  <si>
    <t xml:space="preserve">data0522 = read.csv('C:/Personal/DA/Google Data Analytics/Capstone Project/Processed/Excel/TempCleaned/CSV/Data2205.csv', </t>
  </si>
  <si>
    <t xml:space="preserve">data0622 = read.csv('C:/Personal/DA/Google Data Analytics/Capstone Project/Processed/Excel/TempCleaned/CSV/Data2206.csv', </t>
  </si>
  <si>
    <t xml:space="preserve">data0722 = read.csv('C:/Personal/DA/Google Data Analytics/Capstone Project/Processed/Excel/TempCleaned/CSV/Data2207.csv', </t>
  </si>
  <si>
    <t xml:space="preserve">data0822 = read.csv('C:/Personal/DA/Google Data Analytics/Capstone Project/Processed/Excel/TempCleaned/CSV/Data2208.csv', </t>
  </si>
  <si>
    <t xml:space="preserve">data0922 = read.csv('C:/Personal/DA/Google Data Analytics/Capstone Project/Processed/Excel/TempCleaned/CSV/Data2209.csv', </t>
  </si>
  <si>
    <t xml:space="preserve">data1022 = read.csv('C:/Personal/DA/Google Data Analytics/Capstone Project/Processed/Excel/TempCleaned/CSV/Data2210.csv', </t>
  </si>
  <si>
    <t xml:space="preserve">data1122 = read.csv('C:/Personal/DA/Google Data Analytics/Capstone Project/Processed/Excel/TempCleaned/CSV/Data2211.csv', </t>
  </si>
  <si>
    <t xml:space="preserve">data1222 = read.csv('C:/Personal/DA/Google Data Analytics/Capstone Project/Processed/Excel/TempCleaned/CSV/Data2212.csv', </t>
  </si>
  <si>
    <t>header=TRUE, sep=",")</t>
  </si>
  <si>
    <t xml:space="preserve">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</t>
  </si>
  <si>
    <t>All ride_id is unique</t>
  </si>
  <si>
    <t>There are 3 types of rideable_type.</t>
  </si>
  <si>
    <t>There are 2 types of member_casual</t>
  </si>
  <si>
    <t>There are the same number of values within start_station_name and start_station_id. However, there is difference between the number of unique values b/w the two (in which it should be the same). The start_station_name has 1675 unique values and The start_station_id has 1314 unique values. Some station_id refer to multiple station_name.</t>
  </si>
  <si>
    <t>There are 683,268 rows where the end_station_id is null yet the name is not null. There is also difference in the number of unique values b/w the two</t>
  </si>
  <si>
    <t>There are end_lng and end_lat containing 0 as the value.</t>
  </si>
  <si>
    <t>There are rides that are happening at the same time (realistically possible)</t>
  </si>
  <si>
    <t>decimal(18, 14)</t>
  </si>
  <si>
    <t>SQL</t>
  </si>
  <si>
    <t>SQL Rows (Import)</t>
  </si>
  <si>
    <t>), COUNT(started_at), COUNT(ended_at), COUNT(start_station_name), COUNT(start_station_id), COUNT(end_station_name), COUNT(end_station_id), COUNT(start_lat), COUNT(start_lng), COUNT(end_lat), COUNT(end_lng), COUNT(member_casual</t>
  </si>
  <si>
    <t>alldata22</t>
  </si>
  <si>
    <t>Delete rows that have start_date &gt;= end_date</t>
  </si>
  <si>
    <t>count of ids having multiple names</t>
  </si>
  <si>
    <t>number of rows of those ids</t>
  </si>
  <si>
    <t>initial</t>
  </si>
  <si>
    <t xml:space="preserve">Public Rack - </t>
  </si>
  <si>
    <t>&amp;amp</t>
  </si>
  <si>
    <t xml:space="preserve"> (Temp)</t>
  </si>
  <si>
    <t>intially</t>
  </si>
  <si>
    <t>id: 444</t>
  </si>
  <si>
    <t>-</t>
  </si>
  <si>
    <t>using previous data as reference</t>
  </si>
  <si>
    <t>count of names having 2 ids</t>
  </si>
  <si>
    <t>initially</t>
  </si>
  <si>
    <t>cleaned</t>
  </si>
  <si>
    <t>Lake Park Ave &amp; 47th St</t>
  </si>
  <si>
    <t>TA1308000035</t>
  </si>
  <si>
    <t>Prairie Ave &amp; Garfield Blvd</t>
  </si>
  <si>
    <t>TA1307000160</t>
  </si>
  <si>
    <t>Bradley Park</t>
  </si>
  <si>
    <t>Calumet Ave &amp; 71st St</t>
  </si>
  <si>
    <t>Eggleston Ave &amp; 92nd St</t>
  </si>
  <si>
    <t>Lawndale Ave &amp; 111th St</t>
  </si>
  <si>
    <t>id_count</t>
  </si>
  <si>
    <t>start_station</t>
  </si>
  <si>
    <t>end_station</t>
  </si>
  <si>
    <t>name_count</t>
  </si>
  <si>
    <t>Lakefront Trail &amp; Bryn Mawr Ave</t>
  </si>
  <si>
    <t>Delete rows that does not contain start_station_id or end_station_id</t>
  </si>
  <si>
    <t>Delete rows that have end_lat and end_lng = 0</t>
  </si>
  <si>
    <t>Delete rows that have ride_length &lt; 60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</si>
</sst>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DB8B-EA31-47DD-9525-FDA7323D02A5}">
  <dimension ref="A1:Q37"/>
  <sheetViews>
    <sheetView tabSelected="1" workbookViewId="0">
      <selection activeCell="Q11" sqref="Q11"/>
    </sheetView>
  </sheetViews>
  <sheetFormatPr defaultRowHeight="14.4" x14ac:dyDescent="0.3"/>
  <cols>
    <col min="1" max="1" width="26.3984375" customWidth="1"/>
    <col min="2" max="13" width="8.796875" customWidth="1"/>
    <col min="14" max="14" width="12.69921875" customWidth="1"/>
    <col min="15" max="15" width="9.8984375" bestFit="1" customWidth="1"/>
  </cols>
  <sheetData>
    <row r="1" spans="1:17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81</v>
      </c>
      <c r="P1" s="1" t="s">
        <v>17</v>
      </c>
    </row>
    <row r="2" spans="1:17" x14ac:dyDescent="0.3">
      <c r="A2" t="s">
        <v>1</v>
      </c>
      <c r="B2" s="2">
        <v>103770</v>
      </c>
      <c r="C2" s="2">
        <v>115609</v>
      </c>
      <c r="D2" s="2">
        <v>284042</v>
      </c>
      <c r="E2" s="2">
        <v>371249</v>
      </c>
      <c r="F2" s="2">
        <v>634858</v>
      </c>
      <c r="G2" s="2">
        <v>769204</v>
      </c>
      <c r="H2" s="2">
        <v>823488</v>
      </c>
      <c r="I2" s="2">
        <v>785932</v>
      </c>
      <c r="J2" s="2">
        <v>701339</v>
      </c>
      <c r="K2" s="2">
        <v>558685</v>
      </c>
      <c r="L2" s="2">
        <v>337735</v>
      </c>
      <c r="M2" s="2">
        <v>181806</v>
      </c>
      <c r="N2" s="3">
        <f t="shared" ref="N2:O11" si="0">SUM(B2:M2)</f>
        <v>5667717</v>
      </c>
      <c r="O2" s="3">
        <v>5667717</v>
      </c>
    </row>
    <row r="3" spans="1:17" x14ac:dyDescent="0.3">
      <c r="A3" t="s">
        <v>18</v>
      </c>
      <c r="B3" s="2">
        <v>-86</v>
      </c>
      <c r="C3" s="2">
        <v>-77</v>
      </c>
      <c r="D3" s="2">
        <v>-266</v>
      </c>
      <c r="E3" s="2">
        <v>-317</v>
      </c>
      <c r="F3" s="2">
        <v>-722</v>
      </c>
      <c r="G3" s="2">
        <v>-1055</v>
      </c>
      <c r="H3" s="2">
        <v>-947</v>
      </c>
      <c r="I3" s="2">
        <v>-843</v>
      </c>
      <c r="J3" s="2">
        <v>-712</v>
      </c>
      <c r="K3" s="2">
        <v>-475</v>
      </c>
      <c r="L3" s="2">
        <v>-230</v>
      </c>
      <c r="M3" s="2">
        <v>-128</v>
      </c>
      <c r="N3" s="3">
        <f t="shared" si="0"/>
        <v>-5858</v>
      </c>
      <c r="O3" s="3"/>
      <c r="P3" t="s">
        <v>78</v>
      </c>
      <c r="Q3" s="2">
        <f t="shared" ref="Q3:Q11" si="1">O3-N3</f>
        <v>5858</v>
      </c>
    </row>
    <row r="4" spans="1:17" x14ac:dyDescent="0.3">
      <c r="A4" t="s">
        <v>82</v>
      </c>
      <c r="B4" s="2">
        <v>-5</v>
      </c>
      <c r="C4" s="2">
        <v>-5</v>
      </c>
      <c r="D4" s="2">
        <v>-18</v>
      </c>
      <c r="E4" s="2">
        <v>-31</v>
      </c>
      <c r="F4" s="2">
        <v>-48</v>
      </c>
      <c r="G4" s="2">
        <v>-66</v>
      </c>
      <c r="H4" s="2">
        <v>-72</v>
      </c>
      <c r="I4" s="2">
        <v>-77</v>
      </c>
      <c r="J4" s="2">
        <v>-72</v>
      </c>
      <c r="K4" s="2">
        <v>-65</v>
      </c>
      <c r="L4" s="2">
        <v>-58</v>
      </c>
      <c r="M4" s="2">
        <v>-14</v>
      </c>
      <c r="N4" s="3">
        <f t="shared" si="0"/>
        <v>-531</v>
      </c>
      <c r="O4" s="3"/>
      <c r="P4" t="s">
        <v>78</v>
      </c>
      <c r="Q4" s="2">
        <f t="shared" si="1"/>
        <v>531</v>
      </c>
    </row>
    <row r="5" spans="1:17" x14ac:dyDescent="0.3">
      <c r="A5" t="s">
        <v>109</v>
      </c>
      <c r="B5" s="2">
        <v>-19197</v>
      </c>
      <c r="C5" s="2">
        <v>-21666</v>
      </c>
      <c r="D5" s="2">
        <v>-55930</v>
      </c>
      <c r="E5" s="2">
        <v>-82400</v>
      </c>
      <c r="F5" s="2">
        <v>-108109</v>
      </c>
      <c r="G5" s="2">
        <v>-120107</v>
      </c>
      <c r="H5" s="2">
        <v>-146147</v>
      </c>
      <c r="I5" s="2">
        <v>-146151</v>
      </c>
      <c r="J5" s="2">
        <v>-133177</v>
      </c>
      <c r="K5" s="2">
        <v>-114991</v>
      </c>
      <c r="L5" s="2">
        <v>-65237</v>
      </c>
      <c r="M5" s="2">
        <v>-36685</v>
      </c>
      <c r="N5" s="3">
        <f t="shared" si="0"/>
        <v>-1049797</v>
      </c>
      <c r="O5" s="3"/>
      <c r="Q5" s="2">
        <f t="shared" si="1"/>
        <v>1049797</v>
      </c>
    </row>
    <row r="6" spans="1:17" x14ac:dyDescent="0.3">
      <c r="A6" t="s">
        <v>110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-8</v>
      </c>
      <c r="M6" s="2">
        <v>0</v>
      </c>
      <c r="N6" s="3">
        <f t="shared" si="0"/>
        <v>-8</v>
      </c>
      <c r="O6" s="3"/>
      <c r="Q6" s="2">
        <f t="shared" si="1"/>
        <v>8</v>
      </c>
    </row>
    <row r="7" spans="1:17" x14ac:dyDescent="0.3">
      <c r="A7" t="s">
        <v>111</v>
      </c>
      <c r="B7" s="2">
        <v>-1269</v>
      </c>
      <c r="C7" s="2">
        <v>-1797</v>
      </c>
      <c r="D7" s="2">
        <v>-3537</v>
      </c>
      <c r="E7" s="2">
        <v>-4633</v>
      </c>
      <c r="F7" s="2">
        <v>-9266</v>
      </c>
      <c r="G7" s="2">
        <v>-11724</v>
      </c>
      <c r="H7" s="2">
        <v>-13207</v>
      </c>
      <c r="I7" s="2">
        <v>-12365</v>
      </c>
      <c r="J7" s="2">
        <v>-11305</v>
      </c>
      <c r="K7" s="2">
        <v>-9509</v>
      </c>
      <c r="L7" s="2">
        <v>-5449</v>
      </c>
      <c r="M7" s="2">
        <v>-3329</v>
      </c>
      <c r="N7" s="3">
        <f t="shared" si="0"/>
        <v>-87390</v>
      </c>
      <c r="O7" s="3"/>
      <c r="Q7" s="2">
        <f t="shared" si="1"/>
        <v>87390</v>
      </c>
    </row>
    <row r="8" spans="1:17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>
        <f t="shared" si="0"/>
        <v>0</v>
      </c>
      <c r="O8" s="3"/>
      <c r="Q8" s="2">
        <f t="shared" si="1"/>
        <v>0</v>
      </c>
    </row>
    <row r="9" spans="1:17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>
        <f t="shared" si="0"/>
        <v>0</v>
      </c>
      <c r="O9" s="3"/>
      <c r="Q9" s="2">
        <f t="shared" si="1"/>
        <v>0</v>
      </c>
    </row>
    <row r="10" spans="1:17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>
        <f t="shared" si="0"/>
        <v>0</v>
      </c>
      <c r="O10" s="3"/>
      <c r="Q10" s="2">
        <f t="shared" si="1"/>
        <v>0</v>
      </c>
    </row>
    <row r="11" spans="1:17" x14ac:dyDescent="0.3">
      <c r="A11" t="s">
        <v>13</v>
      </c>
      <c r="B11" s="2">
        <f>SUM(B2:B10)</f>
        <v>83213</v>
      </c>
      <c r="C11" s="2">
        <f t="shared" ref="C11:O11" si="2">SUM(C2:C10)</f>
        <v>92064</v>
      </c>
      <c r="D11" s="2">
        <f t="shared" si="2"/>
        <v>224291</v>
      </c>
      <c r="E11" s="2">
        <f t="shared" si="2"/>
        <v>283868</v>
      </c>
      <c r="F11" s="2">
        <f t="shared" si="2"/>
        <v>516713</v>
      </c>
      <c r="G11" s="2">
        <f t="shared" si="2"/>
        <v>636252</v>
      </c>
      <c r="H11" s="2">
        <f t="shared" si="2"/>
        <v>663115</v>
      </c>
      <c r="I11" s="2">
        <f t="shared" si="2"/>
        <v>626496</v>
      </c>
      <c r="J11" s="2">
        <f t="shared" si="2"/>
        <v>556073</v>
      </c>
      <c r="K11" s="2">
        <f t="shared" si="2"/>
        <v>433645</v>
      </c>
      <c r="L11" s="2">
        <f t="shared" si="2"/>
        <v>266753</v>
      </c>
      <c r="M11" s="2">
        <f t="shared" si="2"/>
        <v>141650</v>
      </c>
      <c r="N11" s="3">
        <f t="shared" si="0"/>
        <v>4524133</v>
      </c>
      <c r="O11" s="2">
        <f t="shared" si="2"/>
        <v>5667717</v>
      </c>
      <c r="Q11" s="2">
        <f t="shared" si="1"/>
        <v>1143584</v>
      </c>
    </row>
    <row r="13" spans="1:17" x14ac:dyDescent="0.3">
      <c r="A13" t="s">
        <v>79</v>
      </c>
      <c r="B13">
        <v>103770</v>
      </c>
      <c r="C13">
        <v>115609</v>
      </c>
      <c r="D13">
        <v>284042</v>
      </c>
      <c r="E13">
        <v>371249</v>
      </c>
      <c r="F13">
        <v>634858</v>
      </c>
      <c r="G13">
        <v>769204</v>
      </c>
      <c r="H13">
        <v>823488</v>
      </c>
      <c r="I13">
        <v>785932</v>
      </c>
      <c r="J13">
        <v>701339</v>
      </c>
      <c r="K13">
        <v>558685</v>
      </c>
      <c r="L13">
        <v>337735</v>
      </c>
      <c r="M13">
        <v>181806</v>
      </c>
      <c r="N13">
        <v>5667717</v>
      </c>
    </row>
    <row r="14" spans="1:17" x14ac:dyDescent="0.3">
      <c r="B14" s="2">
        <f>B13-B2</f>
        <v>0</v>
      </c>
      <c r="C14" s="2">
        <f t="shared" ref="C14:N14" si="3">C13-C11</f>
        <v>23545</v>
      </c>
      <c r="D14" s="2">
        <f t="shared" si="3"/>
        <v>59751</v>
      </c>
      <c r="E14" s="2">
        <f t="shared" si="3"/>
        <v>87381</v>
      </c>
      <c r="F14" s="2">
        <f t="shared" si="3"/>
        <v>118145</v>
      </c>
      <c r="G14" s="2">
        <f t="shared" si="3"/>
        <v>132952</v>
      </c>
      <c r="H14" s="2">
        <f t="shared" si="3"/>
        <v>160373</v>
      </c>
      <c r="I14" s="2">
        <f t="shared" si="3"/>
        <v>159436</v>
      </c>
      <c r="J14" s="2">
        <f t="shared" si="3"/>
        <v>145266</v>
      </c>
      <c r="K14" s="2">
        <f t="shared" si="3"/>
        <v>125040</v>
      </c>
      <c r="L14" s="2">
        <f t="shared" si="3"/>
        <v>70982</v>
      </c>
      <c r="M14" s="2">
        <f t="shared" si="3"/>
        <v>40156</v>
      </c>
      <c r="N14" s="2">
        <f t="shared" si="3"/>
        <v>1143584</v>
      </c>
      <c r="O14" s="2"/>
    </row>
    <row r="18" spans="1:17" x14ac:dyDescent="0.3">
      <c r="B18">
        <v>-86</v>
      </c>
      <c r="C18">
        <v>-77</v>
      </c>
      <c r="D18">
        <v>-266</v>
      </c>
      <c r="E18">
        <v>-317</v>
      </c>
      <c r="F18">
        <v>-722</v>
      </c>
      <c r="G18">
        <v>-1055</v>
      </c>
      <c r="H18">
        <v>-947</v>
      </c>
      <c r="I18">
        <v>-843</v>
      </c>
      <c r="J18">
        <v>-712</v>
      </c>
      <c r="K18">
        <v>-475</v>
      </c>
      <c r="L18">
        <v>-230</v>
      </c>
      <c r="M18">
        <v>-128</v>
      </c>
      <c r="N18">
        <v>-5858</v>
      </c>
    </row>
    <row r="24" spans="1:17" x14ac:dyDescent="0.3">
      <c r="A24" t="s">
        <v>52</v>
      </c>
      <c r="N24" s="2">
        <v>-72049</v>
      </c>
      <c r="O24" s="2"/>
      <c r="Q24" t="s">
        <v>53</v>
      </c>
    </row>
    <row r="25" spans="1:17" x14ac:dyDescent="0.3">
      <c r="G25" t="s">
        <v>80</v>
      </c>
    </row>
    <row r="31" spans="1:17" x14ac:dyDescent="0.3">
      <c r="A31" t="s">
        <v>54</v>
      </c>
      <c r="N31" s="2">
        <f>SUM(N11,N24:N30)</f>
        <v>4452084</v>
      </c>
      <c r="O31" s="2"/>
    </row>
    <row r="35" spans="1:1" x14ac:dyDescent="0.3">
      <c r="A35" t="s">
        <v>15</v>
      </c>
    </row>
    <row r="36" spans="1:1" x14ac:dyDescent="0.3">
      <c r="A36" t="s">
        <v>14</v>
      </c>
    </row>
    <row r="37" spans="1:1" x14ac:dyDescent="0.3">
      <c r="A37" t="s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313B-BFB8-4FBE-96B1-3178F81D3AF3}">
  <sheetPr>
    <tabColor rgb="FFFFFF00"/>
  </sheetPr>
  <dimension ref="A1:Q36"/>
  <sheetViews>
    <sheetView zoomScale="85" zoomScaleNormal="85" workbookViewId="0">
      <selection activeCell="B7" sqref="B7"/>
    </sheetView>
  </sheetViews>
  <sheetFormatPr defaultRowHeight="14.4" x14ac:dyDescent="0.3"/>
  <cols>
    <col min="1" max="1" width="21.19921875" bestFit="1" customWidth="1"/>
    <col min="2" max="2" width="8.8984375" bestFit="1" customWidth="1"/>
    <col min="3" max="3" width="14.296875" customWidth="1"/>
    <col min="4" max="4" width="16.296875" customWidth="1"/>
    <col min="5" max="5" width="14.59765625" customWidth="1"/>
    <col min="6" max="6" width="13.296875" customWidth="1"/>
    <col min="7" max="7" width="16.59765625" bestFit="1" customWidth="1"/>
    <col min="8" max="8" width="13.796875" bestFit="1" customWidth="1"/>
    <col min="9" max="9" width="15.8984375" bestFit="1" customWidth="1"/>
    <col min="10" max="10" width="12.8984375" bestFit="1" customWidth="1"/>
    <col min="11" max="14" width="8.8984375" bestFit="1" customWidth="1"/>
    <col min="15" max="15" width="13.59765625" bestFit="1" customWidth="1"/>
    <col min="16" max="16" width="10.19921875" bestFit="1" customWidth="1"/>
    <col min="17" max="17" width="11.5" bestFit="1" customWidth="1"/>
  </cols>
  <sheetData>
    <row r="1" spans="1:17" x14ac:dyDescent="0.3"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</row>
    <row r="2" spans="1:17" x14ac:dyDescent="0.3">
      <c r="B2" s="1" t="s">
        <v>32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33</v>
      </c>
      <c r="Q2" s="1" t="s">
        <v>34</v>
      </c>
    </row>
    <row r="3" spans="1:17" x14ac:dyDescent="0.3">
      <c r="A3" t="s">
        <v>35</v>
      </c>
      <c r="B3" s="2">
        <f>Import!N2</f>
        <v>5667717</v>
      </c>
      <c r="C3" s="2">
        <v>5667717</v>
      </c>
      <c r="D3" s="2">
        <v>5667717</v>
      </c>
      <c r="E3" s="2">
        <v>5667717</v>
      </c>
      <c r="F3" s="2">
        <v>5667717</v>
      </c>
      <c r="G3" s="2">
        <v>4834653</v>
      </c>
      <c r="H3" s="2">
        <v>4834653</v>
      </c>
      <c r="I3" s="2">
        <v>4774975</v>
      </c>
      <c r="J3" s="2">
        <v>4774975</v>
      </c>
      <c r="K3" s="2">
        <v>5667717</v>
      </c>
      <c r="L3" s="2">
        <v>5667717</v>
      </c>
      <c r="M3" s="2">
        <v>5661859</v>
      </c>
      <c r="N3" s="2">
        <v>5661859</v>
      </c>
      <c r="O3" s="2">
        <v>5667717</v>
      </c>
      <c r="P3" s="2"/>
      <c r="Q3" s="2"/>
    </row>
    <row r="4" spans="1:17" x14ac:dyDescent="0.3">
      <c r="A4" t="s">
        <v>36</v>
      </c>
      <c r="B4" s="2">
        <f>$B$3-B3</f>
        <v>0</v>
      </c>
      <c r="C4" s="2">
        <f>$B$3-C3</f>
        <v>0</v>
      </c>
      <c r="D4" s="2">
        <f t="shared" ref="D4:O4" si="0">$B$3-D3</f>
        <v>0</v>
      </c>
      <c r="E4" s="2">
        <f t="shared" si="0"/>
        <v>0</v>
      </c>
      <c r="F4" s="2">
        <f t="shared" si="0"/>
        <v>0</v>
      </c>
      <c r="G4" s="4">
        <f t="shared" si="0"/>
        <v>833064</v>
      </c>
      <c r="H4" s="4">
        <f t="shared" si="0"/>
        <v>833064</v>
      </c>
      <c r="I4" s="4">
        <f t="shared" si="0"/>
        <v>892742</v>
      </c>
      <c r="J4" s="4">
        <f t="shared" si="0"/>
        <v>892742</v>
      </c>
      <c r="K4" s="2">
        <f t="shared" si="0"/>
        <v>0</v>
      </c>
      <c r="L4" s="2">
        <f t="shared" si="0"/>
        <v>0</v>
      </c>
      <c r="M4" s="2">
        <f t="shared" si="0"/>
        <v>5858</v>
      </c>
      <c r="N4" s="2">
        <f t="shared" si="0"/>
        <v>5858</v>
      </c>
      <c r="O4" s="2">
        <f t="shared" si="0"/>
        <v>0</v>
      </c>
      <c r="P4" s="2"/>
      <c r="Q4" s="2"/>
    </row>
    <row r="5" spans="1:17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B6" s="2"/>
      <c r="C6" s="2"/>
      <c r="D6" s="2"/>
      <c r="E6" s="2"/>
      <c r="F6" s="2"/>
      <c r="G6" s="2">
        <v>833038</v>
      </c>
      <c r="H6" s="2">
        <v>833038</v>
      </c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B7" s="2">
        <v>4611531</v>
      </c>
      <c r="C7" s="2">
        <v>4611531</v>
      </c>
      <c r="D7" s="2">
        <v>4611531</v>
      </c>
      <c r="E7" s="2">
        <v>4611531</v>
      </c>
      <c r="F7" s="2">
        <v>4611531</v>
      </c>
      <c r="G7" s="2">
        <v>4611531</v>
      </c>
      <c r="H7" s="2">
        <v>4611531</v>
      </c>
      <c r="I7" s="2">
        <v>4611531</v>
      </c>
      <c r="J7" s="2">
        <v>4611531</v>
      </c>
      <c r="K7" s="2">
        <v>4611531</v>
      </c>
      <c r="L7" s="2">
        <v>4611531</v>
      </c>
      <c r="M7" s="2">
        <v>4611531</v>
      </c>
      <c r="N7" s="2">
        <v>4611531</v>
      </c>
      <c r="O7" s="2">
        <v>4611531</v>
      </c>
      <c r="P7" s="2"/>
      <c r="Q7" s="2"/>
    </row>
    <row r="8" spans="1:17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B9" t="s">
        <v>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B10">
        <v>1</v>
      </c>
      <c r="C10" s="2" t="s">
        <v>70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B11">
        <v>2</v>
      </c>
      <c r="C11" s="2" t="s">
        <v>71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B12">
        <v>3</v>
      </c>
      <c r="C12" s="2" t="s">
        <v>51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B13">
        <v>2</v>
      </c>
      <c r="C13" t="s">
        <v>73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B14">
        <v>3</v>
      </c>
      <c r="C14" s="2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B15" s="2">
        <v>4</v>
      </c>
      <c r="C15" s="2" t="s">
        <v>72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B16" s="2">
        <v>5</v>
      </c>
      <c r="C16" s="2" t="s">
        <v>75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B17" s="2">
        <v>6</v>
      </c>
      <c r="C17" s="2" t="s">
        <v>76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t="s">
        <v>19</v>
      </c>
      <c r="B23" s="2" t="s">
        <v>47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t="s">
        <v>20</v>
      </c>
      <c r="B24" s="2" t="s">
        <v>47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t="s">
        <v>21</v>
      </c>
      <c r="B25" t="s">
        <v>49</v>
      </c>
    </row>
    <row r="26" spans="1:17" x14ac:dyDescent="0.3">
      <c r="A26" t="s">
        <v>22</v>
      </c>
      <c r="B26" t="s">
        <v>49</v>
      </c>
    </row>
    <row r="27" spans="1:17" x14ac:dyDescent="0.3">
      <c r="A27" t="s">
        <v>23</v>
      </c>
      <c r="B27" t="s">
        <v>47</v>
      </c>
    </row>
    <row r="28" spans="1:17" x14ac:dyDescent="0.3">
      <c r="A28" t="s">
        <v>24</v>
      </c>
      <c r="B28" t="s">
        <v>47</v>
      </c>
    </row>
    <row r="29" spans="1:17" x14ac:dyDescent="0.3">
      <c r="A29" t="s">
        <v>25</v>
      </c>
      <c r="B29" t="s">
        <v>47</v>
      </c>
    </row>
    <row r="30" spans="1:17" x14ac:dyDescent="0.3">
      <c r="A30" t="s">
        <v>26</v>
      </c>
      <c r="B30" t="s">
        <v>47</v>
      </c>
    </row>
    <row r="31" spans="1:17" x14ac:dyDescent="0.3">
      <c r="A31" t="s">
        <v>27</v>
      </c>
      <c r="B31" t="s">
        <v>77</v>
      </c>
    </row>
    <row r="32" spans="1:17" x14ac:dyDescent="0.3">
      <c r="A32" t="s">
        <v>28</v>
      </c>
      <c r="B32" t="s">
        <v>77</v>
      </c>
    </row>
    <row r="33" spans="1:2" x14ac:dyDescent="0.3">
      <c r="A33" t="s">
        <v>29</v>
      </c>
      <c r="B33" t="s">
        <v>77</v>
      </c>
    </row>
    <row r="34" spans="1:2" x14ac:dyDescent="0.3">
      <c r="A34" t="s">
        <v>30</v>
      </c>
      <c r="B34" t="s">
        <v>77</v>
      </c>
    </row>
    <row r="35" spans="1:2" x14ac:dyDescent="0.3">
      <c r="A35" t="s">
        <v>31</v>
      </c>
      <c r="B35" t="s">
        <v>47</v>
      </c>
    </row>
    <row r="36" spans="1:2" x14ac:dyDescent="0.3">
      <c r="A36" t="s">
        <v>34</v>
      </c>
      <c r="B36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22ED-C99E-4B81-8BEE-C56C504DBC15}">
  <dimension ref="A1:N89"/>
  <sheetViews>
    <sheetView workbookViewId="0">
      <selection activeCell="E5" sqref="E5"/>
    </sheetView>
  </sheetViews>
  <sheetFormatPr defaultRowHeight="14.4" x14ac:dyDescent="0.3"/>
  <cols>
    <col min="1" max="1" width="27.8984375" bestFit="1" customWidth="1"/>
  </cols>
  <sheetData>
    <row r="1" spans="1:14" x14ac:dyDescent="0.3">
      <c r="A1" s="6"/>
      <c r="B1" s="6"/>
      <c r="C1" s="6" t="s">
        <v>85</v>
      </c>
      <c r="D1" s="7" t="s">
        <v>86</v>
      </c>
      <c r="E1" s="6" t="s">
        <v>87</v>
      </c>
      <c r="F1" s="6" t="s">
        <v>88</v>
      </c>
    </row>
    <row r="2" spans="1:14" x14ac:dyDescent="0.3">
      <c r="A2" s="6" t="s">
        <v>83</v>
      </c>
      <c r="B2" s="6"/>
      <c r="C2" s="6">
        <v>329</v>
      </c>
      <c r="D2" s="6">
        <v>114</v>
      </c>
      <c r="E2" s="6">
        <v>112</v>
      </c>
      <c r="F2" s="6">
        <v>108</v>
      </c>
    </row>
    <row r="3" spans="1:14" x14ac:dyDescent="0.3">
      <c r="A3" s="6" t="s">
        <v>84</v>
      </c>
      <c r="B3" s="6"/>
      <c r="C3" s="6">
        <v>270324</v>
      </c>
      <c r="D3" s="6">
        <v>255867</v>
      </c>
      <c r="E3" s="6">
        <v>255835</v>
      </c>
      <c r="F3" s="6">
        <v>216963</v>
      </c>
    </row>
    <row r="9" spans="1:14" x14ac:dyDescent="0.3">
      <c r="A9" t="s">
        <v>105</v>
      </c>
      <c r="C9" t="s">
        <v>0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</row>
    <row r="10" spans="1:14" x14ac:dyDescent="0.3">
      <c r="A10" t="s">
        <v>83</v>
      </c>
      <c r="B10" t="s">
        <v>89</v>
      </c>
      <c r="C10">
        <v>0</v>
      </c>
      <c r="D10">
        <v>1</v>
      </c>
      <c r="E10">
        <v>0</v>
      </c>
      <c r="F10">
        <v>0</v>
      </c>
      <c r="G10">
        <v>44</v>
      </c>
      <c r="H10">
        <v>107</v>
      </c>
      <c r="I10">
        <v>60</v>
      </c>
      <c r="J10">
        <v>63</v>
      </c>
      <c r="K10">
        <v>109</v>
      </c>
      <c r="L10">
        <v>32</v>
      </c>
      <c r="M10">
        <v>25</v>
      </c>
      <c r="N10">
        <v>22</v>
      </c>
    </row>
    <row r="11" spans="1:14" x14ac:dyDescent="0.3">
      <c r="B11" t="s">
        <v>90</v>
      </c>
      <c r="C11" s="8">
        <v>0</v>
      </c>
      <c r="D11" s="8">
        <v>0</v>
      </c>
      <c r="E11" t="s">
        <v>91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</row>
    <row r="12" spans="1:14" x14ac:dyDescent="0.3">
      <c r="B12" t="s">
        <v>92</v>
      </c>
      <c r="C12">
        <v>0</v>
      </c>
      <c r="D12">
        <v>0</v>
      </c>
      <c r="E12">
        <v>0</v>
      </c>
      <c r="F12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5" spans="1:14" x14ac:dyDescent="0.3">
      <c r="A15" t="s">
        <v>93</v>
      </c>
      <c r="B15" t="s">
        <v>94</v>
      </c>
      <c r="C15">
        <v>0</v>
      </c>
      <c r="D15">
        <v>1</v>
      </c>
      <c r="E15">
        <v>0</v>
      </c>
      <c r="F15">
        <v>0</v>
      </c>
      <c r="G15">
        <v>2</v>
      </c>
      <c r="H15">
        <v>6</v>
      </c>
      <c r="I15">
        <v>4</v>
      </c>
      <c r="J15">
        <v>2</v>
      </c>
      <c r="K15">
        <v>1</v>
      </c>
      <c r="L15">
        <v>0</v>
      </c>
      <c r="M15">
        <v>0</v>
      </c>
      <c r="N15">
        <v>0</v>
      </c>
    </row>
    <row r="16" spans="1:14" x14ac:dyDescent="0.3">
      <c r="B16" t="s">
        <v>95</v>
      </c>
      <c r="C16" s="8">
        <v>0</v>
      </c>
      <c r="D16">
        <v>0</v>
      </c>
      <c r="E16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>
        <v>0</v>
      </c>
      <c r="M16">
        <v>0</v>
      </c>
      <c r="N16">
        <v>0</v>
      </c>
    </row>
    <row r="19" spans="1:14" x14ac:dyDescent="0.3">
      <c r="A19" t="s">
        <v>106</v>
      </c>
      <c r="C19" t="s">
        <v>0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</row>
    <row r="20" spans="1:14" x14ac:dyDescent="0.3">
      <c r="A20" t="s">
        <v>83</v>
      </c>
      <c r="B20" t="s">
        <v>89</v>
      </c>
      <c r="C20">
        <v>0</v>
      </c>
      <c r="D20">
        <v>0</v>
      </c>
      <c r="E20">
        <v>0</v>
      </c>
      <c r="F20">
        <v>1</v>
      </c>
      <c r="G20">
        <v>46</v>
      </c>
      <c r="H20">
        <v>111</v>
      </c>
      <c r="I20">
        <v>59</v>
      </c>
      <c r="J20">
        <v>60</v>
      </c>
      <c r="K20">
        <v>113</v>
      </c>
      <c r="L20">
        <v>38</v>
      </c>
      <c r="M20">
        <v>28</v>
      </c>
      <c r="N20">
        <v>20</v>
      </c>
    </row>
    <row r="21" spans="1:14" x14ac:dyDescent="0.3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4" spans="1:14" x14ac:dyDescent="0.3">
      <c r="A24" t="s">
        <v>93</v>
      </c>
      <c r="B24" t="s">
        <v>94</v>
      </c>
      <c r="C24">
        <v>0</v>
      </c>
      <c r="D24">
        <v>1</v>
      </c>
      <c r="E24">
        <v>0</v>
      </c>
      <c r="F24">
        <v>0</v>
      </c>
      <c r="G24">
        <v>1</v>
      </c>
      <c r="H24">
        <v>5</v>
      </c>
      <c r="I24">
        <v>4</v>
      </c>
      <c r="J24">
        <v>2</v>
      </c>
      <c r="K24">
        <v>0</v>
      </c>
      <c r="L24">
        <v>0</v>
      </c>
      <c r="M24">
        <v>0</v>
      </c>
      <c r="N24">
        <v>0</v>
      </c>
    </row>
    <row r="25" spans="1:14" x14ac:dyDescent="0.3">
      <c r="D25">
        <v>0</v>
      </c>
      <c r="G25">
        <v>0</v>
      </c>
      <c r="H25">
        <v>0</v>
      </c>
      <c r="I25">
        <v>0</v>
      </c>
    </row>
    <row r="26" spans="1:14" x14ac:dyDescent="0.3">
      <c r="D26" t="s">
        <v>108</v>
      </c>
      <c r="G26" t="s">
        <v>98</v>
      </c>
      <c r="H26" t="s">
        <v>100</v>
      </c>
      <c r="I26" t="s">
        <v>101</v>
      </c>
      <c r="J26" t="s">
        <v>103</v>
      </c>
    </row>
    <row r="27" spans="1:14" x14ac:dyDescent="0.3">
      <c r="H27" t="s">
        <v>101</v>
      </c>
      <c r="I27" t="s">
        <v>102</v>
      </c>
      <c r="J27" t="s">
        <v>98</v>
      </c>
    </row>
    <row r="28" spans="1:14" x14ac:dyDescent="0.3">
      <c r="H28" t="s">
        <v>102</v>
      </c>
      <c r="I28" t="s">
        <v>103</v>
      </c>
    </row>
    <row r="29" spans="1:14" x14ac:dyDescent="0.3">
      <c r="H29" t="s">
        <v>103</v>
      </c>
      <c r="I29" t="s">
        <v>98</v>
      </c>
    </row>
    <row r="30" spans="1:14" x14ac:dyDescent="0.3">
      <c r="H30" t="s">
        <v>98</v>
      </c>
    </row>
    <row r="32" spans="1:14" x14ac:dyDescent="0.3">
      <c r="A32" t="s">
        <v>5</v>
      </c>
    </row>
    <row r="33" spans="1:9" x14ac:dyDescent="0.3">
      <c r="A33" t="s">
        <v>24</v>
      </c>
      <c r="B33" t="s">
        <v>23</v>
      </c>
      <c r="G33" t="s">
        <v>27</v>
      </c>
      <c r="H33" t="s">
        <v>28</v>
      </c>
      <c r="I33" t="s">
        <v>104</v>
      </c>
    </row>
    <row r="34" spans="1:9" x14ac:dyDescent="0.3">
      <c r="A34">
        <v>812</v>
      </c>
      <c r="B34" t="s">
        <v>96</v>
      </c>
      <c r="G34">
        <v>41.84</v>
      </c>
      <c r="H34">
        <v>-87.73</v>
      </c>
      <c r="I34">
        <v>3</v>
      </c>
    </row>
    <row r="35" spans="1:9" x14ac:dyDescent="0.3">
      <c r="A35" t="s">
        <v>97</v>
      </c>
      <c r="B35" t="s">
        <v>96</v>
      </c>
      <c r="G35">
        <v>41.78</v>
      </c>
      <c r="H35">
        <v>-87.72</v>
      </c>
      <c r="I35">
        <v>2</v>
      </c>
    </row>
    <row r="36" spans="1:9" x14ac:dyDescent="0.3">
      <c r="A36">
        <v>906</v>
      </c>
      <c r="B36" t="s">
        <v>98</v>
      </c>
      <c r="G36">
        <v>41.9</v>
      </c>
      <c r="H36">
        <v>-87.72</v>
      </c>
      <c r="I36">
        <v>2</v>
      </c>
    </row>
    <row r="37" spans="1:9" x14ac:dyDescent="0.3">
      <c r="A37" t="s">
        <v>99</v>
      </c>
      <c r="B37" t="s">
        <v>98</v>
      </c>
      <c r="G37">
        <v>41.79</v>
      </c>
      <c r="H37">
        <v>-87.71</v>
      </c>
      <c r="I37">
        <v>2</v>
      </c>
    </row>
    <row r="38" spans="1:9" x14ac:dyDescent="0.3">
      <c r="G38">
        <v>41.8</v>
      </c>
      <c r="H38">
        <v>-87.7</v>
      </c>
      <c r="I38">
        <v>2</v>
      </c>
    </row>
    <row r="39" spans="1:9" x14ac:dyDescent="0.3">
      <c r="G39">
        <v>41.81</v>
      </c>
      <c r="H39">
        <v>-87.7</v>
      </c>
      <c r="I39">
        <v>2</v>
      </c>
    </row>
    <row r="40" spans="1:9" x14ac:dyDescent="0.3">
      <c r="G40">
        <v>41.82</v>
      </c>
      <c r="H40">
        <v>-87.7</v>
      </c>
      <c r="I40">
        <v>2</v>
      </c>
    </row>
    <row r="41" spans="1:9" x14ac:dyDescent="0.3">
      <c r="G41">
        <v>41.87</v>
      </c>
      <c r="H41">
        <v>-87.7</v>
      </c>
      <c r="I41">
        <v>2</v>
      </c>
    </row>
    <row r="42" spans="1:9" x14ac:dyDescent="0.3">
      <c r="A42" t="s">
        <v>6</v>
      </c>
      <c r="G42">
        <v>41.95</v>
      </c>
      <c r="H42">
        <v>-87.7</v>
      </c>
      <c r="I42">
        <v>2</v>
      </c>
    </row>
    <row r="43" spans="1:9" x14ac:dyDescent="0.3">
      <c r="A43" t="s">
        <v>24</v>
      </c>
      <c r="B43" t="s">
        <v>23</v>
      </c>
      <c r="G43">
        <v>41.97</v>
      </c>
      <c r="H43">
        <v>-87.7</v>
      </c>
      <c r="I43">
        <v>2</v>
      </c>
    </row>
    <row r="44" spans="1:9" x14ac:dyDescent="0.3">
      <c r="A44">
        <v>20227</v>
      </c>
      <c r="B44" t="s">
        <v>100</v>
      </c>
      <c r="G44">
        <v>41.98</v>
      </c>
      <c r="H44">
        <v>-87.7</v>
      </c>
      <c r="I44">
        <v>2</v>
      </c>
    </row>
    <row r="45" spans="1:9" x14ac:dyDescent="0.3">
      <c r="A45">
        <v>633</v>
      </c>
      <c r="B45" t="s">
        <v>100</v>
      </c>
      <c r="G45">
        <v>41.99</v>
      </c>
      <c r="H45">
        <v>-87.7</v>
      </c>
      <c r="I45">
        <v>2</v>
      </c>
    </row>
    <row r="46" spans="1:9" x14ac:dyDescent="0.3">
      <c r="A46">
        <v>15599</v>
      </c>
      <c r="B46" t="s">
        <v>101</v>
      </c>
      <c r="G46">
        <v>41.79</v>
      </c>
      <c r="H46">
        <v>-87.69</v>
      </c>
      <c r="I46">
        <v>2</v>
      </c>
    </row>
    <row r="47" spans="1:9" x14ac:dyDescent="0.3">
      <c r="A47">
        <v>728</v>
      </c>
      <c r="B47" t="s">
        <v>101</v>
      </c>
      <c r="G47">
        <v>41.83</v>
      </c>
      <c r="H47">
        <v>-87.68</v>
      </c>
      <c r="I47">
        <v>2</v>
      </c>
    </row>
    <row r="48" spans="1:9" x14ac:dyDescent="0.3">
      <c r="A48">
        <v>20118</v>
      </c>
      <c r="B48" t="s">
        <v>102</v>
      </c>
      <c r="G48">
        <v>41.89</v>
      </c>
      <c r="H48">
        <v>-87.65</v>
      </c>
      <c r="I48">
        <v>2</v>
      </c>
    </row>
    <row r="49" spans="1:9" x14ac:dyDescent="0.3">
      <c r="A49">
        <v>707</v>
      </c>
      <c r="B49" t="s">
        <v>102</v>
      </c>
      <c r="G49">
        <v>41.95</v>
      </c>
      <c r="H49">
        <v>-87.81</v>
      </c>
      <c r="I49">
        <v>2</v>
      </c>
    </row>
    <row r="50" spans="1:9" x14ac:dyDescent="0.3">
      <c r="A50">
        <v>812</v>
      </c>
      <c r="B50" t="s">
        <v>96</v>
      </c>
      <c r="G50">
        <v>41.93</v>
      </c>
      <c r="H50">
        <v>-87.8</v>
      </c>
      <c r="I50">
        <v>2</v>
      </c>
    </row>
    <row r="51" spans="1:9" x14ac:dyDescent="0.3">
      <c r="A51" t="s">
        <v>97</v>
      </c>
      <c r="B51" t="s">
        <v>96</v>
      </c>
      <c r="G51">
        <v>41.93</v>
      </c>
      <c r="H51">
        <v>-87.78</v>
      </c>
      <c r="I51">
        <v>2</v>
      </c>
    </row>
    <row r="52" spans="1:9" x14ac:dyDescent="0.3">
      <c r="A52">
        <v>20203</v>
      </c>
      <c r="B52" t="s">
        <v>103</v>
      </c>
      <c r="G52">
        <v>41.92</v>
      </c>
      <c r="H52">
        <v>-87.77</v>
      </c>
      <c r="I52">
        <v>2</v>
      </c>
    </row>
    <row r="53" spans="1:9" x14ac:dyDescent="0.3">
      <c r="A53">
        <v>893</v>
      </c>
      <c r="B53" t="s">
        <v>103</v>
      </c>
      <c r="G53">
        <v>41.94</v>
      </c>
      <c r="H53">
        <v>-87.77</v>
      </c>
      <c r="I53">
        <v>2</v>
      </c>
    </row>
    <row r="54" spans="1:9" x14ac:dyDescent="0.3">
      <c r="A54">
        <v>906</v>
      </c>
      <c r="B54" t="s">
        <v>98</v>
      </c>
      <c r="G54">
        <v>41.92</v>
      </c>
      <c r="H54">
        <v>-87.75</v>
      </c>
      <c r="I54">
        <v>2</v>
      </c>
    </row>
    <row r="55" spans="1:9" x14ac:dyDescent="0.3">
      <c r="A55" t="s">
        <v>99</v>
      </c>
      <c r="B55" t="s">
        <v>98</v>
      </c>
      <c r="G55">
        <v>41.93</v>
      </c>
      <c r="H55">
        <v>-87.74</v>
      </c>
      <c r="I55">
        <v>2</v>
      </c>
    </row>
    <row r="59" spans="1:9" x14ac:dyDescent="0.3">
      <c r="A59" t="s">
        <v>7</v>
      </c>
    </row>
    <row r="60" spans="1:9" x14ac:dyDescent="0.3">
      <c r="A60" t="s">
        <v>24</v>
      </c>
      <c r="B60" t="s">
        <v>23</v>
      </c>
    </row>
    <row r="61" spans="1:9" x14ac:dyDescent="0.3">
      <c r="A61">
        <v>20118</v>
      </c>
      <c r="B61" t="s">
        <v>102</v>
      </c>
    </row>
    <row r="62" spans="1:9" x14ac:dyDescent="0.3">
      <c r="A62">
        <v>707</v>
      </c>
      <c r="B62" t="s">
        <v>102</v>
      </c>
    </row>
    <row r="63" spans="1:9" x14ac:dyDescent="0.3">
      <c r="A63">
        <v>812</v>
      </c>
      <c r="B63" t="s">
        <v>96</v>
      </c>
    </row>
    <row r="64" spans="1:9" x14ac:dyDescent="0.3">
      <c r="A64" t="s">
        <v>97</v>
      </c>
      <c r="B64" t="s">
        <v>96</v>
      </c>
    </row>
    <row r="65" spans="1:2" x14ac:dyDescent="0.3">
      <c r="A65">
        <v>20203</v>
      </c>
      <c r="B65" t="s">
        <v>103</v>
      </c>
    </row>
    <row r="66" spans="1:2" x14ac:dyDescent="0.3">
      <c r="A66">
        <v>893</v>
      </c>
      <c r="B66" t="s">
        <v>103</v>
      </c>
    </row>
    <row r="67" spans="1:2" x14ac:dyDescent="0.3">
      <c r="A67">
        <v>906</v>
      </c>
      <c r="B67" t="s">
        <v>98</v>
      </c>
    </row>
    <row r="68" spans="1:2" x14ac:dyDescent="0.3">
      <c r="A68" t="s">
        <v>99</v>
      </c>
      <c r="B68" t="s">
        <v>98</v>
      </c>
    </row>
    <row r="72" spans="1:2" x14ac:dyDescent="0.3">
      <c r="A72" t="s">
        <v>8</v>
      </c>
    </row>
    <row r="73" spans="1:2" x14ac:dyDescent="0.3">
      <c r="A73" t="s">
        <v>24</v>
      </c>
      <c r="B73" t="s">
        <v>23</v>
      </c>
    </row>
    <row r="74" spans="1:2" x14ac:dyDescent="0.3">
      <c r="A74">
        <v>812</v>
      </c>
      <c r="B74" t="s">
        <v>96</v>
      </c>
    </row>
    <row r="75" spans="1:2" x14ac:dyDescent="0.3">
      <c r="A75" t="s">
        <v>97</v>
      </c>
      <c r="B75" t="s">
        <v>96</v>
      </c>
    </row>
    <row r="76" spans="1:2" x14ac:dyDescent="0.3">
      <c r="A76">
        <v>906</v>
      </c>
      <c r="B76" t="s">
        <v>98</v>
      </c>
    </row>
    <row r="77" spans="1:2" x14ac:dyDescent="0.3">
      <c r="A77" t="s">
        <v>99</v>
      </c>
      <c r="B77" t="s">
        <v>98</v>
      </c>
    </row>
    <row r="87" spans="1:2" x14ac:dyDescent="0.3">
      <c r="A87" t="s">
        <v>26</v>
      </c>
      <c r="B87" t="s">
        <v>107</v>
      </c>
    </row>
    <row r="88" spans="1:2" x14ac:dyDescent="0.3">
      <c r="A88">
        <v>731</v>
      </c>
      <c r="B88">
        <v>2</v>
      </c>
    </row>
    <row r="89" spans="1:2" x14ac:dyDescent="0.3">
      <c r="A89">
        <v>812</v>
      </c>
      <c r="B89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C02F-7221-4B75-9AF5-810CA69A557A}">
  <sheetPr>
    <tabColor rgb="FFFFFF00"/>
  </sheetPr>
  <dimension ref="B1:O24"/>
  <sheetViews>
    <sheetView topLeftCell="A22" workbookViewId="0">
      <selection activeCell="B30" sqref="B30"/>
    </sheetView>
  </sheetViews>
  <sheetFormatPr defaultRowHeight="14.4" x14ac:dyDescent="0.3"/>
  <cols>
    <col min="2" max="2" width="20.796875" bestFit="1" customWidth="1"/>
    <col min="3" max="3" width="13.3984375" bestFit="1" customWidth="1"/>
  </cols>
  <sheetData>
    <row r="1" spans="2:15" s="1" customFormat="1" ht="13.25" customHeight="1" x14ac:dyDescent="0.3">
      <c r="B1" s="1" t="s">
        <v>37</v>
      </c>
      <c r="C1" s="1" t="s">
        <v>39</v>
      </c>
      <c r="E1" s="1" t="s">
        <v>40</v>
      </c>
    </row>
    <row r="2" spans="2:15" x14ac:dyDescent="0.3">
      <c r="B2" t="s">
        <v>38</v>
      </c>
      <c r="C2">
        <v>8</v>
      </c>
      <c r="E2" t="s">
        <v>41</v>
      </c>
    </row>
    <row r="3" spans="2:15" x14ac:dyDescent="0.3">
      <c r="B3" t="s">
        <v>44</v>
      </c>
    </row>
    <row r="4" spans="2:15" x14ac:dyDescent="0.3">
      <c r="B4" t="s">
        <v>45</v>
      </c>
      <c r="F4" t="s">
        <v>46</v>
      </c>
    </row>
    <row r="5" spans="2:15" x14ac:dyDescent="0.3">
      <c r="B5" t="s">
        <v>42</v>
      </c>
      <c r="E5" t="s">
        <v>43</v>
      </c>
    </row>
    <row r="6" spans="2:15" x14ac:dyDescent="0.3">
      <c r="B6" t="s">
        <v>50</v>
      </c>
    </row>
    <row r="13" spans="2:15" x14ac:dyDescent="0.3">
      <c r="B13" t="s">
        <v>56</v>
      </c>
    </row>
    <row r="14" spans="2:15" x14ac:dyDescent="0.3">
      <c r="B14" t="s">
        <v>57</v>
      </c>
      <c r="L14" t="s">
        <v>69</v>
      </c>
      <c r="M14" t="s">
        <v>68</v>
      </c>
      <c r="O14" t="str">
        <f>B14 &amp; L14&amp;M14</f>
        <v>data0222 = read.csv('C:/Personal/DA/Google Data Analytics/Capstone Project/Processed/Excel/TempCleaned/CSV/Data2202.csv',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15" spans="2:15" x14ac:dyDescent="0.3">
      <c r="B15" t="s">
        <v>58</v>
      </c>
      <c r="L15" t="s">
        <v>69</v>
      </c>
      <c r="M15" t="s">
        <v>68</v>
      </c>
      <c r="O15" t="str">
        <f t="shared" ref="O15:O24" si="0">B15 &amp; L15&amp;M15</f>
        <v>data0322 = read.csv('C:/Personal/DA/Google Data Analytics/Capstone Project/Processed/Excel/TempCleaned/CSV/Data2203.csv',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16" spans="2:15" x14ac:dyDescent="0.3">
      <c r="B16" t="s">
        <v>59</v>
      </c>
      <c r="L16" t="s">
        <v>69</v>
      </c>
      <c r="M16" t="s">
        <v>68</v>
      </c>
      <c r="O16" t="str">
        <f t="shared" si="0"/>
        <v>data0422 = read.csv('C:/Personal/DA/Google Data Analytics/Capstone Project/Processed/Excel/TempCleaned/CSV/Data2204.csv',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17" spans="2:15" x14ac:dyDescent="0.3">
      <c r="B17" t="s">
        <v>60</v>
      </c>
      <c r="L17" t="s">
        <v>69</v>
      </c>
      <c r="M17" t="s">
        <v>68</v>
      </c>
      <c r="O17" t="str">
        <f t="shared" si="0"/>
        <v>data0522 = read.csv('C:/Personal/DA/Google Data Analytics/Capstone Project/Processed/Excel/TempCleaned/CSV/Data2205.csv',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18" spans="2:15" x14ac:dyDescent="0.3">
      <c r="B18" t="s">
        <v>61</v>
      </c>
      <c r="L18" t="s">
        <v>69</v>
      </c>
      <c r="M18" t="s">
        <v>68</v>
      </c>
      <c r="O18" t="str">
        <f t="shared" si="0"/>
        <v>data0622 = read.csv('C:/Personal/DA/Google Data Analytics/Capstone Project/Processed/Excel/TempCleaned/CSV/Data2206.csv',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19" spans="2:15" x14ac:dyDescent="0.3">
      <c r="B19" t="s">
        <v>62</v>
      </c>
      <c r="L19" t="s">
        <v>69</v>
      </c>
      <c r="M19" t="s">
        <v>68</v>
      </c>
      <c r="O19" t="str">
        <f t="shared" si="0"/>
        <v>data0722 = read.csv('C:/Personal/DA/Google Data Analytics/Capstone Project/Processed/Excel/TempCleaned/CSV/Data2207.csv',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20" spans="2:15" x14ac:dyDescent="0.3">
      <c r="B20" t="s">
        <v>63</v>
      </c>
      <c r="L20" t="s">
        <v>69</v>
      </c>
      <c r="M20" t="s">
        <v>68</v>
      </c>
      <c r="O20" t="str">
        <f t="shared" si="0"/>
        <v>data0822 = read.csv('C:/Personal/DA/Google Data Analytics/Capstone Project/Processed/Excel/TempCleaned/CSV/Data2208.csv',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21" spans="2:15" x14ac:dyDescent="0.3">
      <c r="B21" t="s">
        <v>64</v>
      </c>
      <c r="L21" t="s">
        <v>69</v>
      </c>
      <c r="M21" t="s">
        <v>68</v>
      </c>
      <c r="O21" t="str">
        <f t="shared" si="0"/>
        <v>data0922 = read.csv('C:/Personal/DA/Google Data Analytics/Capstone Project/Processed/Excel/TempCleaned/CSV/Data2209.csv',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22" spans="2:15" x14ac:dyDescent="0.3">
      <c r="B22" t="s">
        <v>65</v>
      </c>
      <c r="L22" t="s">
        <v>69</v>
      </c>
      <c r="M22" t="s">
        <v>68</v>
      </c>
      <c r="O22" t="str">
        <f t="shared" si="0"/>
        <v>data1022 = read.csv('C:/Personal/DA/Google Data Analytics/Capstone Project/Processed/Excel/TempCleaned/CSV/Data2210.csv',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23" spans="2:15" x14ac:dyDescent="0.3">
      <c r="B23" t="s">
        <v>66</v>
      </c>
      <c r="L23" t="s">
        <v>69</v>
      </c>
      <c r="M23" t="s">
        <v>68</v>
      </c>
      <c r="O23" t="str">
        <f t="shared" si="0"/>
        <v>data1122 = read.csv('C:/Personal/DA/Google Data Analytics/Capstone Project/Processed/Excel/TempCleaned/CSV/Data2211.csv',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  <row r="24" spans="2:15" x14ac:dyDescent="0.3">
      <c r="B24" t="s">
        <v>67</v>
      </c>
      <c r="L24" t="s">
        <v>69</v>
      </c>
      <c r="M24" t="s">
        <v>68</v>
      </c>
      <c r="O24" t="str">
        <f t="shared" si="0"/>
        <v>data1222 = read.csv('C:/Personal/DA/Google Data Analytics/Capstone Project/Processed/Excel/TempCleaned/CSV/Data2212.csv', colClasses=c("ride_id"="character", "start_station_name"="character", "start_station_id"="character", "end_station_name"="character", "end_station_id"="character", "start_lat"="numeric", "start_lng"="numeric", "end_lat"="numeric", "end_lng"="numeric", "member_casual"="character", "day_of_week"="integer"), header=TRUE, sep=",")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Sheet3</vt:lpstr>
      <vt:lpstr>REPLACE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Gui</dc:creator>
  <cp:lastModifiedBy>Tony Gui</cp:lastModifiedBy>
  <dcterms:created xsi:type="dcterms:W3CDTF">2023-01-17T13:13:16Z</dcterms:created>
  <dcterms:modified xsi:type="dcterms:W3CDTF">2023-02-26T13:45:08Z</dcterms:modified>
</cp:coreProperties>
</file>