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onyyang/master2023/"/>
    </mc:Choice>
  </mc:AlternateContent>
  <xr:revisionPtr revIDLastSave="0" documentId="13_ncr:1_{7F93E368-823B-F341-9E6C-DA803445442E}" xr6:coauthVersionLast="47" xr6:coauthVersionMax="47" xr10:uidLastSave="{00000000-0000-0000-0000-000000000000}"/>
  <bookViews>
    <workbookView xWindow="0" yWindow="500" windowWidth="33600" windowHeight="1866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5" l="1"/>
  <c r="C3" i="15"/>
  <c r="B4" i="15"/>
  <c r="C4" i="15"/>
  <c r="C2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2" i="15" l="1" a="1"/>
  <c r="E2" i="15" s="1"/>
  <c r="E3" i="15" a="1"/>
  <c r="E3" i="15" s="1"/>
  <c r="E4" i="15" a="1"/>
  <c r="E4" i="15" s="1"/>
  <c r="I4" i="14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<sst xmlns="http://schemas.openxmlformats.org/spreadsheetml/2006/main" count="1043" uniqueCount="97">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</sst>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170" zoomScaleNormal="170" workbookViewId="0">
      <selection activeCell="E9" sqref="E9"/>
    </sheetView>
  </sheetViews>
  <sheetFormatPr baseColWidth="10" defaultColWidth="12.6640625" defaultRowHeight="13" x14ac:dyDescent="0.15"/>
  <cols>
    <col min="2" max="2" width="10.6640625" customWidth="1"/>
    <col min="3" max="3" width="16.83203125" customWidth="1"/>
    <col min="4" max="4" width="17.6640625" customWidth="1"/>
    <col min="5" max="5" width="27.6640625" customWidth="1"/>
    <col min="8" max="8" width="32.1640625" bestFit="1" customWidth="1"/>
    <col min="9" max="9" width="19.5" customWidth="1"/>
  </cols>
  <sheetData>
    <row r="1" spans="1:13" x14ac:dyDescent="0.15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15">
      <c r="A2" s="2" t="s">
        <v>14</v>
      </c>
      <c r="B2" s="2" t="str">
        <f ca="1">INDEX($H$20:$H$42,RANDBETWEEN(1,ROWS($H$20:$H$42)),1)</f>
        <v>Hellesøy</v>
      </c>
      <c r="C2" s="2" t="str">
        <f t="shared" ref="C2:C4" ca="1" si="0">INDEX($M$3:$M$6,RANDBETWEEN(1,ROWS($M$3:$M$6)),1)</f>
        <v>Ytrebygda</v>
      </c>
      <c r="D2" s="2" t="s">
        <v>17</v>
      </c>
      <c r="E2" s="2" cm="1">
        <f t="array" aca="1" ref="E2" ca="1">_xlfn.XLOOKUP(B2,$H$20:$H$42,_xlfn.XLOOKUP(C2,$I$19:$L$19,$I$20:$L$42))*2</f>
        <v>130</v>
      </c>
      <c r="F2" s="2">
        <v>4</v>
      </c>
      <c r="M2" s="1" t="s">
        <v>21</v>
      </c>
    </row>
    <row r="3" spans="1:13" x14ac:dyDescent="0.15">
      <c r="A3" s="2" t="s">
        <v>26</v>
      </c>
      <c r="B3" s="2" t="str">
        <f t="shared" ref="B3:B4" ca="1" si="1">INDEX($H$20:$H$42,RANDBETWEEN(1,ROWS($H$20:$H$42)),1)</f>
        <v>Blomøy</v>
      </c>
      <c r="C3" s="2" t="str">
        <f t="shared" ca="1" si="0"/>
        <v>Ytrebygda</v>
      </c>
      <c r="D3" s="2" t="s">
        <v>96</v>
      </c>
      <c r="E3" s="2" cm="1">
        <f t="array" aca="1" ref="E3" ca="1">_xlfn.XLOOKUP(B3,$H$20:$H$42,_xlfn.XLOOKUP(C3,$I$19:$L$19,$I$20:$L$42))*2</f>
        <v>94</v>
      </c>
      <c r="F3" s="2"/>
      <c r="H3" s="8"/>
      <c r="I3" s="8"/>
      <c r="J3" s="8"/>
      <c r="M3" s="2" t="s">
        <v>16</v>
      </c>
    </row>
    <row r="4" spans="1:13" x14ac:dyDescent="0.15">
      <c r="A4" s="2" t="s">
        <v>26</v>
      </c>
      <c r="B4" s="2" t="str">
        <f t="shared" ca="1" si="1"/>
        <v>Hellesøy</v>
      </c>
      <c r="C4" s="2" t="str">
        <f t="shared" ca="1" si="0"/>
        <v>Ytrebygda</v>
      </c>
      <c r="D4" s="2" t="s">
        <v>24</v>
      </c>
      <c r="E4" s="2" cm="1">
        <f t="array" aca="1" ref="E4" ca="1">_xlfn.XLOOKUP(B4,$H$20:$H$42,_xlfn.XLOOKUP(C4,$I$19:$L$19,$I$20:$L$42))*2</f>
        <v>130</v>
      </c>
      <c r="F4" s="2"/>
      <c r="M4" s="2" t="s">
        <v>28</v>
      </c>
    </row>
    <row r="5" spans="1:13" x14ac:dyDescent="0.15">
      <c r="A5" s="2"/>
      <c r="B5" s="2"/>
      <c r="C5" s="2"/>
      <c r="D5" s="2"/>
      <c r="E5" s="2"/>
      <c r="F5" s="2"/>
      <c r="M5" s="2" t="s">
        <v>30</v>
      </c>
    </row>
    <row r="6" spans="1:13" x14ac:dyDescent="0.15">
      <c r="A6" s="2"/>
      <c r="B6" s="2"/>
      <c r="C6" s="2"/>
      <c r="D6" s="2"/>
      <c r="E6" s="2"/>
      <c r="F6" s="2"/>
      <c r="M6" s="2" t="s">
        <v>33</v>
      </c>
    </row>
    <row r="7" spans="1:13" ht="18" customHeight="1" x14ac:dyDescent="0.15">
      <c r="A7" s="2"/>
      <c r="B7" s="2"/>
      <c r="C7" s="2"/>
      <c r="D7" s="2"/>
      <c r="E7" s="2"/>
    </row>
    <row r="8" spans="1:13" x14ac:dyDescent="0.15">
      <c r="A8" s="2"/>
      <c r="B8" s="2"/>
      <c r="C8" s="2"/>
      <c r="D8" s="2"/>
      <c r="E8" s="2"/>
    </row>
    <row r="9" spans="1:13" x14ac:dyDescent="0.15">
      <c r="A9" s="2"/>
      <c r="B9" s="2"/>
      <c r="C9" s="2"/>
      <c r="D9" s="2"/>
      <c r="E9" s="2"/>
    </row>
    <row r="10" spans="1:13" x14ac:dyDescent="0.15">
      <c r="A10" s="2"/>
      <c r="B10" s="2"/>
      <c r="C10" s="2"/>
      <c r="D10" s="2"/>
      <c r="E10" s="2"/>
    </row>
    <row r="11" spans="1:13" x14ac:dyDescent="0.15">
      <c r="A11" s="2"/>
      <c r="B11" s="2"/>
      <c r="C11" s="2"/>
      <c r="D11" s="2"/>
      <c r="E11" s="2"/>
    </row>
    <row r="12" spans="1:13" x14ac:dyDescent="0.15">
      <c r="A12" s="2"/>
      <c r="B12" s="2"/>
      <c r="C12" s="2"/>
      <c r="D12" s="2"/>
      <c r="E12" s="2"/>
      <c r="H12" s="8"/>
      <c r="I12" s="8"/>
      <c r="J12" s="8"/>
    </row>
    <row r="13" spans="1:13" x14ac:dyDescent="0.15">
      <c r="A13" s="2"/>
      <c r="B13" s="2"/>
      <c r="C13" s="2"/>
      <c r="D13" s="2"/>
      <c r="E13" s="2"/>
    </row>
    <row r="14" spans="1:13" ht="15.75" customHeight="1" x14ac:dyDescent="0.15">
      <c r="A14" s="2"/>
      <c r="B14" s="2"/>
      <c r="C14" s="2"/>
      <c r="D14" s="2"/>
      <c r="E14" s="2"/>
    </row>
    <row r="15" spans="1:13" x14ac:dyDescent="0.15">
      <c r="A15" s="2"/>
      <c r="B15" s="2"/>
      <c r="C15" s="2"/>
      <c r="D15" s="2"/>
      <c r="E15" s="2"/>
    </row>
    <row r="16" spans="1:13" x14ac:dyDescent="0.15">
      <c r="A16" s="2"/>
      <c r="B16" s="2"/>
      <c r="C16" s="2"/>
      <c r="D16" s="2"/>
      <c r="E16" s="2"/>
    </row>
    <row r="17" spans="1:13" x14ac:dyDescent="0.15">
      <c r="A17" s="2"/>
      <c r="B17" s="2"/>
      <c r="C17" s="2"/>
      <c r="D17" s="2"/>
      <c r="E17" s="2"/>
    </row>
    <row r="19" spans="1:13" ht="15" x14ac:dyDescent="0.2">
      <c r="H19" s="11"/>
      <c r="I19" s="12" t="s">
        <v>28</v>
      </c>
      <c r="J19" s="12" t="s">
        <v>16</v>
      </c>
      <c r="K19" s="12" t="s">
        <v>30</v>
      </c>
      <c r="L19" s="12" t="s">
        <v>33</v>
      </c>
    </row>
    <row r="20" spans="1:13" ht="15" x14ac:dyDescent="0.2">
      <c r="H20" s="13" t="s">
        <v>25</v>
      </c>
      <c r="I20" s="14">
        <v>21</v>
      </c>
      <c r="J20" s="15">
        <v>27</v>
      </c>
      <c r="K20" s="16">
        <v>25</v>
      </c>
      <c r="L20" s="17">
        <v>29</v>
      </c>
    </row>
    <row r="21" spans="1:13" ht="15" x14ac:dyDescent="0.2">
      <c r="H21" s="13" t="s">
        <v>27</v>
      </c>
      <c r="I21" s="18">
        <v>19</v>
      </c>
      <c r="J21" s="19">
        <v>26</v>
      </c>
      <c r="K21" s="20">
        <v>23</v>
      </c>
      <c r="L21" s="15">
        <v>27</v>
      </c>
    </row>
    <row r="22" spans="1:13" ht="15" x14ac:dyDescent="0.2">
      <c r="H22" s="13" t="s">
        <v>42</v>
      </c>
      <c r="I22" s="24">
        <v>43</v>
      </c>
      <c r="J22" s="25">
        <v>50</v>
      </c>
      <c r="K22" s="26">
        <v>47</v>
      </c>
      <c r="L22" s="27">
        <v>52</v>
      </c>
      <c r="M22" s="2"/>
    </row>
    <row r="23" spans="1:13" ht="15" x14ac:dyDescent="0.2">
      <c r="H23" s="13" t="s">
        <v>44</v>
      </c>
      <c r="I23" s="28">
        <v>62</v>
      </c>
      <c r="J23" s="29">
        <v>69</v>
      </c>
      <c r="K23" s="30">
        <v>65</v>
      </c>
      <c r="L23" s="31">
        <v>71</v>
      </c>
      <c r="M23" s="2"/>
    </row>
    <row r="24" spans="1:13" ht="15" x14ac:dyDescent="0.2">
      <c r="H24" s="13" t="s">
        <v>38</v>
      </c>
      <c r="I24" s="21">
        <v>20</v>
      </c>
      <c r="J24" s="15">
        <f t="shared" ref="J24:J42" si="2">I24+7</f>
        <v>27</v>
      </c>
      <c r="K24" s="22">
        <f t="shared" ref="K24:K42" si="3">I24+4</f>
        <v>24</v>
      </c>
      <c r="L24" s="23">
        <f t="shared" ref="L24:L42" si="4">I24+8</f>
        <v>28</v>
      </c>
      <c r="M24" s="2"/>
    </row>
    <row r="25" spans="1:13" ht="15" x14ac:dyDescent="0.2">
      <c r="H25" s="13" t="s">
        <v>39</v>
      </c>
      <c r="I25" s="32">
        <v>17</v>
      </c>
      <c r="J25" s="22">
        <f t="shared" si="2"/>
        <v>24</v>
      </c>
      <c r="K25" s="14">
        <f t="shared" si="3"/>
        <v>21</v>
      </c>
      <c r="L25" s="16">
        <f t="shared" si="4"/>
        <v>25</v>
      </c>
    </row>
    <row r="26" spans="1:13" ht="15" x14ac:dyDescent="0.2">
      <c r="H26" s="13" t="s">
        <v>47</v>
      </c>
      <c r="I26" s="33">
        <v>15</v>
      </c>
      <c r="J26" s="34">
        <f t="shared" si="2"/>
        <v>22</v>
      </c>
      <c r="K26" s="18">
        <f t="shared" si="3"/>
        <v>19</v>
      </c>
      <c r="L26" s="20">
        <f t="shared" si="4"/>
        <v>23</v>
      </c>
    </row>
    <row r="27" spans="1:13" ht="15" x14ac:dyDescent="0.2">
      <c r="H27" s="13" t="s">
        <v>95</v>
      </c>
      <c r="I27" s="21">
        <v>20</v>
      </c>
      <c r="J27" s="15">
        <f t="shared" si="2"/>
        <v>27</v>
      </c>
      <c r="K27" s="22">
        <f t="shared" si="3"/>
        <v>24</v>
      </c>
      <c r="L27" s="23">
        <f t="shared" si="4"/>
        <v>28</v>
      </c>
    </row>
    <row r="28" spans="1:13" ht="15" x14ac:dyDescent="0.2">
      <c r="H28" s="13" t="s">
        <v>34</v>
      </c>
      <c r="I28" s="33">
        <v>15</v>
      </c>
      <c r="J28" s="34">
        <f t="shared" si="2"/>
        <v>22</v>
      </c>
      <c r="K28" s="18">
        <f t="shared" si="3"/>
        <v>19</v>
      </c>
      <c r="L28" s="20">
        <f t="shared" si="4"/>
        <v>23</v>
      </c>
    </row>
    <row r="29" spans="1:13" ht="15" x14ac:dyDescent="0.2">
      <c r="H29" s="13" t="s">
        <v>37</v>
      </c>
      <c r="I29" s="14">
        <v>21</v>
      </c>
      <c r="J29" s="23">
        <f t="shared" si="2"/>
        <v>28</v>
      </c>
      <c r="K29" s="16">
        <f t="shared" si="3"/>
        <v>25</v>
      </c>
      <c r="L29" s="17">
        <f t="shared" si="4"/>
        <v>29</v>
      </c>
    </row>
    <row r="30" spans="1:13" ht="15" x14ac:dyDescent="0.2">
      <c r="H30" s="13" t="s">
        <v>49</v>
      </c>
      <c r="I30" s="17">
        <v>29</v>
      </c>
      <c r="J30" s="35">
        <f t="shared" si="2"/>
        <v>36</v>
      </c>
      <c r="K30" s="36">
        <f t="shared" si="3"/>
        <v>33</v>
      </c>
      <c r="L30" s="37">
        <f t="shared" si="4"/>
        <v>37</v>
      </c>
    </row>
    <row r="31" spans="1:13" ht="15" x14ac:dyDescent="0.2">
      <c r="H31" s="13" t="s">
        <v>35</v>
      </c>
      <c r="I31" s="38">
        <v>11</v>
      </c>
      <c r="J31" s="39">
        <f t="shared" si="2"/>
        <v>18</v>
      </c>
      <c r="K31" s="33">
        <f t="shared" si="3"/>
        <v>15</v>
      </c>
      <c r="L31" s="18">
        <f t="shared" si="4"/>
        <v>19</v>
      </c>
    </row>
    <row r="32" spans="1:13" ht="15" x14ac:dyDescent="0.2">
      <c r="H32" s="13" t="s">
        <v>51</v>
      </c>
      <c r="I32" s="44">
        <v>14</v>
      </c>
      <c r="J32" s="14">
        <f t="shared" si="2"/>
        <v>21</v>
      </c>
      <c r="K32" s="39">
        <f t="shared" si="3"/>
        <v>18</v>
      </c>
      <c r="L32" s="34">
        <f t="shared" si="4"/>
        <v>22</v>
      </c>
    </row>
    <row r="33" spans="8:12" ht="15" x14ac:dyDescent="0.2">
      <c r="H33" s="13" t="s">
        <v>52</v>
      </c>
      <c r="I33" s="36">
        <v>33</v>
      </c>
      <c r="J33" s="45">
        <f t="shared" si="2"/>
        <v>40</v>
      </c>
      <c r="K33" s="37">
        <f t="shared" si="3"/>
        <v>37</v>
      </c>
      <c r="L33" s="46">
        <f t="shared" si="4"/>
        <v>41</v>
      </c>
    </row>
    <row r="34" spans="8:12" ht="15" x14ac:dyDescent="0.2">
      <c r="H34" s="13" t="s">
        <v>92</v>
      </c>
      <c r="I34" s="32">
        <v>17</v>
      </c>
      <c r="J34" s="22">
        <f t="shared" si="2"/>
        <v>24</v>
      </c>
      <c r="K34" s="14">
        <f t="shared" si="3"/>
        <v>21</v>
      </c>
      <c r="L34" s="16">
        <f t="shared" si="4"/>
        <v>25</v>
      </c>
    </row>
    <row r="35" spans="8:12" ht="15" x14ac:dyDescent="0.2">
      <c r="H35" s="13" t="s">
        <v>54</v>
      </c>
      <c r="I35" s="47">
        <v>32</v>
      </c>
      <c r="J35" s="48">
        <f t="shared" si="2"/>
        <v>39</v>
      </c>
      <c r="K35" s="35">
        <f t="shared" si="3"/>
        <v>36</v>
      </c>
      <c r="L35" s="45">
        <f t="shared" si="4"/>
        <v>40</v>
      </c>
    </row>
    <row r="36" spans="8:12" ht="15" x14ac:dyDescent="0.2">
      <c r="H36" s="13" t="s">
        <v>55</v>
      </c>
      <c r="I36" s="37">
        <v>37</v>
      </c>
      <c r="J36" s="49">
        <f t="shared" si="2"/>
        <v>44</v>
      </c>
      <c r="K36" s="46">
        <f t="shared" si="3"/>
        <v>41</v>
      </c>
      <c r="L36" s="50">
        <f t="shared" si="4"/>
        <v>45</v>
      </c>
    </row>
    <row r="37" spans="8:12" ht="15" x14ac:dyDescent="0.2">
      <c r="H37" s="13" t="s">
        <v>94</v>
      </c>
      <c r="I37" s="40">
        <v>30</v>
      </c>
      <c r="J37" s="41">
        <f t="shared" si="2"/>
        <v>37</v>
      </c>
      <c r="K37" s="42">
        <f t="shared" si="3"/>
        <v>34</v>
      </c>
      <c r="L37" s="43">
        <f t="shared" si="4"/>
        <v>38</v>
      </c>
    </row>
    <row r="38" spans="8:12" ht="15" x14ac:dyDescent="0.2">
      <c r="H38" s="13" t="s">
        <v>32</v>
      </c>
      <c r="I38" s="45">
        <v>40</v>
      </c>
      <c r="J38" s="26">
        <f t="shared" si="2"/>
        <v>47</v>
      </c>
      <c r="K38" s="49">
        <f t="shared" si="3"/>
        <v>44</v>
      </c>
      <c r="L38" s="51">
        <f t="shared" si="4"/>
        <v>48</v>
      </c>
    </row>
    <row r="39" spans="8:12" ht="15" x14ac:dyDescent="0.2">
      <c r="H39" s="13" t="s">
        <v>93</v>
      </c>
      <c r="I39" s="35">
        <v>36</v>
      </c>
      <c r="J39" s="24">
        <f t="shared" si="2"/>
        <v>43</v>
      </c>
      <c r="K39" s="45">
        <f t="shared" si="3"/>
        <v>40</v>
      </c>
      <c r="L39" s="49">
        <f t="shared" si="4"/>
        <v>44</v>
      </c>
    </row>
    <row r="40" spans="8:12" ht="15" x14ac:dyDescent="0.2">
      <c r="H40" s="13" t="s">
        <v>59</v>
      </c>
      <c r="I40" s="49">
        <v>44</v>
      </c>
      <c r="J40" s="53">
        <f t="shared" si="2"/>
        <v>51</v>
      </c>
      <c r="K40" s="51">
        <f t="shared" si="3"/>
        <v>48</v>
      </c>
      <c r="L40" s="27">
        <f t="shared" si="4"/>
        <v>52</v>
      </c>
    </row>
    <row r="41" spans="8:12" ht="15" x14ac:dyDescent="0.2">
      <c r="H41" s="13" t="s">
        <v>36</v>
      </c>
      <c r="I41" s="33">
        <v>15</v>
      </c>
      <c r="J41" s="34">
        <f t="shared" si="2"/>
        <v>22</v>
      </c>
      <c r="K41" s="18">
        <f t="shared" si="3"/>
        <v>19</v>
      </c>
      <c r="L41" s="20">
        <f t="shared" si="4"/>
        <v>23</v>
      </c>
    </row>
    <row r="42" spans="8:12" ht="15" x14ac:dyDescent="0.2">
      <c r="H42" s="13" t="s">
        <v>15</v>
      </c>
      <c r="I42" s="21">
        <v>26</v>
      </c>
      <c r="J42" s="15">
        <f t="shared" si="2"/>
        <v>33</v>
      </c>
      <c r="K42" s="22">
        <f t="shared" si="3"/>
        <v>30</v>
      </c>
      <c r="L42" s="23">
        <f t="shared" si="4"/>
        <v>34</v>
      </c>
    </row>
    <row r="892" spans="2:2" x14ac:dyDescent="0.15">
      <c r="B892" s="10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tr">
        <f t="shared" ref="B2:B9" ca="1" si="0">INDEX($W$3:$W$12,RANDBETWEEN(1,ROWS($W$3:$W$12)),1)</f>
        <v>Straume</v>
      </c>
      <c r="C2" s="2">
        <f ca="1">_xlfn.XLOOKUP(B2,$W$3:$W$12,$X$3:$X$12,0)</f>
        <v>5.1213329999999999</v>
      </c>
      <c r="D2" s="3">
        <f ca="1">_xlfn.XLOOKUP(B2,$W$3:$W$12,$Y$3:$Y$12,0)</f>
        <v>60.356560999999999</v>
      </c>
      <c r="E2" s="4">
        <f t="shared" ref="E2:F17" ca="1" si="1">C2*111.021</f>
        <v>568.57551099299997</v>
      </c>
      <c r="F2" s="4">
        <f t="shared" ca="1" si="1"/>
        <v>6700.8457587809999</v>
      </c>
      <c r="G2" s="2" t="str">
        <f t="shared" ref="G2:G8" ca="1" si="2">INDEX($Z$3:$Z$6,RANDBETWEEN(1,ROWS($Z$3:$Z$6)),1)</f>
        <v>Årstad</v>
      </c>
      <c r="H2" s="5">
        <f ca="1">_xlfn.XLOOKUP(G2,$Z$3:$Z$6,$AA$3:$AA$6,0)</f>
        <v>5.3523550000000002</v>
      </c>
      <c r="I2" s="6">
        <f ca="1">_xlfn.XLOOKUP(G2,$Z$3:$Z$6,$AB$3:$AB$6,0)</f>
        <v>60.363500999999999</v>
      </c>
      <c r="J2" s="7">
        <f t="shared" ref="J2:K17" ca="1" si="3">H2*111.021</f>
        <v>594.22380445500005</v>
      </c>
      <c r="K2" s="7">
        <f t="shared" ca="1" si="3"/>
        <v>6701.6162445210002</v>
      </c>
      <c r="L2" s="2" t="s">
        <v>17</v>
      </c>
      <c r="M2" s="2" cm="1">
        <f t="array" aca="1" ref="M2" ca="1">_xlfn.XLOOKUP(B2,$R$20:$R$47,_xlfn.XLOOKUP(G2,$S$19:$V$19,$S$20:$V$47))*2</f>
        <v>46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tr">
        <f t="shared" ca="1" si="0"/>
        <v>Kårtveit</v>
      </c>
      <c r="C3" s="2">
        <f ca="1">_xlfn.XLOOKUP(B3,$W$3:$W$12,$X$3:$X$12,0)</f>
        <v>4.9934529999999997</v>
      </c>
      <c r="D3" s="3">
        <f t="shared" ref="D3" ca="1" si="4">_xlfn.XLOOKUP(B3,$W$3:$W$12,$Y$3:$Y$12,0)</f>
        <v>60.388651000000003</v>
      </c>
      <c r="E3" s="4">
        <f t="shared" ca="1" si="1"/>
        <v>554.37814551299994</v>
      </c>
      <c r="F3" s="4">
        <f t="shared" ca="1" si="1"/>
        <v>6704.4084226710002</v>
      </c>
      <c r="G3" s="2" t="str">
        <f t="shared" ca="1" si="2"/>
        <v>Bergenhus</v>
      </c>
      <c r="H3" s="5">
        <f t="shared" ref="H3" ca="1" si="5">_xlfn.XLOOKUP(G3,$Z$3:$Z$6,$AA$3:$AA$6,0)</f>
        <v>5.3261630000000002</v>
      </c>
      <c r="I3" s="6">
        <f ca="1">_xlfn.XLOOKUP(G3,$Z$3:$Z$6,$AB$3:$AB$6,0)</f>
        <v>60.395409000000001</v>
      </c>
      <c r="J3" s="7">
        <f t="shared" ca="1" si="3"/>
        <v>591.31594242300002</v>
      </c>
      <c r="K3" s="7">
        <f t="shared" ca="1" si="3"/>
        <v>6705.1587025890003</v>
      </c>
      <c r="L3" s="2" t="s">
        <v>17</v>
      </c>
      <c r="M3" s="2" cm="1">
        <f t="array" aca="1" ref="M3" ca="1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tr">
        <f t="shared" ca="1" si="0"/>
        <v>Kårtveit</v>
      </c>
      <c r="C4" s="2">
        <f ca="1">_xlfn.XLOOKUP(B4,$W$3:$W$12,$X$3:$X$12,0)</f>
        <v>4.9934529999999997</v>
      </c>
      <c r="D4" s="3">
        <f ca="1">_xlfn.XLOOKUP(B4,$W$3:$W$12,$Y$3:$Y$12,0)</f>
        <v>60.388651000000003</v>
      </c>
      <c r="E4" s="4">
        <f t="shared" ca="1" si="1"/>
        <v>554.37814551299994</v>
      </c>
      <c r="F4" s="4">
        <f t="shared" ca="1" si="1"/>
        <v>6704.4084226710002</v>
      </c>
      <c r="G4" s="2" t="str">
        <f t="shared" ca="1" si="2"/>
        <v>Laksevåg</v>
      </c>
      <c r="H4" s="5">
        <f ca="1">_xlfn.XLOOKUP(G4,$Z$3:$Z$6,$AA$3:$AA$6,0)</f>
        <v>5.2647930000000001</v>
      </c>
      <c r="I4" s="6">
        <f ca="1">_xlfn.XLOOKUP(G4,$Z$3:$Z$6,$AB$3:$AB$6,0)</f>
        <v>60.379098999999997</v>
      </c>
      <c r="J4" s="7">
        <f t="shared" ca="1" si="3"/>
        <v>584.50258365299999</v>
      </c>
      <c r="K4" s="7">
        <f t="shared" ca="1" si="3"/>
        <v>6703.3479500789999</v>
      </c>
      <c r="L4" s="2" t="s">
        <v>17</v>
      </c>
      <c r="M4" s="2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tr">
        <f t="shared" ca="1" si="0"/>
        <v>Spjeld</v>
      </c>
      <c r="C5" s="2">
        <f t="shared" ref="C5:C6" ca="1" si="6">_xlfn.XLOOKUP(B5,$W$3:$W$12,$X$3:$X$12,0)</f>
        <v>5.0396080000000003</v>
      </c>
      <c r="D5" s="3">
        <f t="shared" ref="D5:D6" ca="1" si="7">_xlfn.XLOOKUP(B5,$W$3:$W$12,$Y$3:$Y$12,0)</f>
        <v>60.390343000000001</v>
      </c>
      <c r="E5" s="4">
        <f t="shared" ca="1" si="1"/>
        <v>559.50231976800001</v>
      </c>
      <c r="F5" s="4">
        <f t="shared" ca="1" si="1"/>
        <v>6704.5962702030001</v>
      </c>
      <c r="G5" s="2" t="str">
        <f t="shared" ca="1" si="2"/>
        <v>Årstad</v>
      </c>
      <c r="H5" s="5">
        <f t="shared" ref="H5:H6" ca="1" si="8">_xlfn.XLOOKUP(G5,$Z$3:$Z$6,$AA$3:$AA$6,0)</f>
        <v>5.3523550000000002</v>
      </c>
      <c r="I5" s="6">
        <f t="shared" ref="I5:I6" ca="1" si="9">_xlfn.XLOOKUP(G5,$Z$3:$Z$6,$AB$3:$AB$6,0)</f>
        <v>60.363500999999999</v>
      </c>
      <c r="J5" s="7">
        <f t="shared" ca="1" si="3"/>
        <v>594.22380445500005</v>
      </c>
      <c r="K5" s="7">
        <f t="shared" ca="1" si="3"/>
        <v>6701.6162445210002</v>
      </c>
      <c r="L5" s="2" t="s">
        <v>24</v>
      </c>
      <c r="M5" s="2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tr">
        <f t="shared" ca="1" si="0"/>
        <v>Foldnes</v>
      </c>
      <c r="C6" s="2">
        <f t="shared" ca="1" si="6"/>
        <v>5.1065680000000002</v>
      </c>
      <c r="D6" s="3">
        <f t="shared" ca="1" si="7"/>
        <v>60.375988</v>
      </c>
      <c r="E6" s="4">
        <f t="shared" ca="1" si="1"/>
        <v>566.93628592800007</v>
      </c>
      <c r="F6" s="4">
        <f t="shared" ca="1" si="1"/>
        <v>6703.0025637480003</v>
      </c>
      <c r="G6" s="2" t="str">
        <f t="shared" ca="1" si="2"/>
        <v>Laksevåg</v>
      </c>
      <c r="H6" s="5">
        <f t="shared" ca="1" si="8"/>
        <v>5.2647930000000001</v>
      </c>
      <c r="I6" s="6">
        <f t="shared" ca="1" si="9"/>
        <v>60.379098999999997</v>
      </c>
      <c r="J6" s="7">
        <f t="shared" ca="1" si="3"/>
        <v>584.50258365299999</v>
      </c>
      <c r="K6" s="7">
        <f t="shared" ca="1" si="3"/>
        <v>6703.3479500789999</v>
      </c>
      <c r="L6" s="2" t="s">
        <v>29</v>
      </c>
      <c r="M6" s="2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tr">
        <f t="shared" ca="1" si="0"/>
        <v>Foldnes</v>
      </c>
      <c r="C7" s="2">
        <f ca="1">_xlfn.XLOOKUP(B7,$W$3:$W$12,$X$3:$X$12,0)</f>
        <v>5.1065680000000002</v>
      </c>
      <c r="D7" s="3">
        <f ca="1">_xlfn.XLOOKUP(B7,$W$3:$W$12,$Y$3:$Y$12,0)</f>
        <v>60.375988</v>
      </c>
      <c r="E7" s="4">
        <f t="shared" ca="1" si="1"/>
        <v>566.93628592800007</v>
      </c>
      <c r="F7" s="4">
        <f t="shared" ca="1" si="1"/>
        <v>6703.0025637480003</v>
      </c>
      <c r="G7" s="2" t="str">
        <f t="shared" ca="1" si="2"/>
        <v>Ytrebygda</v>
      </c>
      <c r="H7" s="5">
        <f ca="1">_xlfn.XLOOKUP(G7,$Z$3:$Z$6,$AA$3:$AA$6,0)</f>
        <v>5.2586760000000004</v>
      </c>
      <c r="I7" s="6">
        <f ca="1">_xlfn.XLOOKUP(G7,$Z$3:$Z$6,$AB$3:$AB$6,0)</f>
        <v>60.290962</v>
      </c>
      <c r="J7" s="7">
        <f t="shared" ca="1" si="3"/>
        <v>583.82346819600002</v>
      </c>
      <c r="K7" s="7">
        <f t="shared" ca="1" si="3"/>
        <v>6693.5628922020005</v>
      </c>
      <c r="L7" s="2" t="s">
        <v>31</v>
      </c>
      <c r="M7" s="2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tr">
        <f t="shared" ca="1" si="0"/>
        <v>Brattholmen</v>
      </c>
      <c r="C8" s="2">
        <f t="shared" ref="C8:C31" ca="1" si="10">_xlfn.XLOOKUP(B8,$W$3:$W$12,$X$3:$X$12,0)</f>
        <v>5.1522740000000002</v>
      </c>
      <c r="D8" s="3">
        <f t="shared" ref="D8:D27" ca="1" si="11">_xlfn.XLOOKUP(B8,$W$3:$W$12,$Y$3:$Y$12,0)</f>
        <v>60.354616</v>
      </c>
      <c r="E8" s="4">
        <f t="shared" ca="1" si="1"/>
        <v>572.01061175400002</v>
      </c>
      <c r="F8" s="4">
        <f t="shared" ca="1" si="1"/>
        <v>6700.629822936</v>
      </c>
      <c r="G8" s="2" t="str">
        <f t="shared" ca="1" si="2"/>
        <v>Bergenhus</v>
      </c>
      <c r="H8" s="5">
        <f t="shared" ref="H8:H31" ca="1" si="12">_xlfn.XLOOKUP(G8,$Z$3:$Z$6,$AA$3:$AA$6,0)</f>
        <v>5.3261630000000002</v>
      </c>
      <c r="I8" s="6">
        <f t="shared" ref="I8:I27" ca="1" si="13">_xlfn.XLOOKUP(G8,$Z$3:$Z$6,$AB$3:$AB$6,0)</f>
        <v>60.395409000000001</v>
      </c>
      <c r="J8" s="7">
        <f t="shared" ca="1" si="3"/>
        <v>591.31594242300002</v>
      </c>
      <c r="K8" s="7">
        <f t="shared" ca="1" si="3"/>
        <v>6705.1587025890003</v>
      </c>
      <c r="L8" s="2" t="s">
        <v>87</v>
      </c>
      <c r="M8" s="2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0"/>
        <v>Knappskog</v>
      </c>
      <c r="C9" s="2">
        <f t="shared" ca="1" si="10"/>
        <v>5.0559289999999999</v>
      </c>
      <c r="D9" s="3">
        <f t="shared" ca="1" si="11"/>
        <v>60.382877999999998</v>
      </c>
      <c r="E9" s="4">
        <f t="shared" ca="1" si="1"/>
        <v>561.31429350899998</v>
      </c>
      <c r="F9" s="4">
        <f t="shared" ca="1" si="1"/>
        <v>6703.7674984380001</v>
      </c>
      <c r="G9" s="2" t="str">
        <f t="shared" ref="G9:G31" ca="1" si="14">INDEX($Z$3:$Z$6,RANDBETWEEN(1,ROWS($Z$3:$Z$6)),1)</f>
        <v>Ytrebygda</v>
      </c>
      <c r="H9" s="5">
        <f t="shared" ca="1" si="12"/>
        <v>5.2586760000000004</v>
      </c>
      <c r="I9" s="6">
        <f t="shared" ca="1" si="13"/>
        <v>60.290962</v>
      </c>
      <c r="J9" s="7">
        <f t="shared" ca="1" si="3"/>
        <v>583.82346819600002</v>
      </c>
      <c r="K9" s="7">
        <f t="shared" ca="1" si="3"/>
        <v>6693.5628922020005</v>
      </c>
      <c r="L9" s="2" t="s">
        <v>17</v>
      </c>
      <c r="M9" s="2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ref="B10:B31" ca="1" si="15">INDEX($W$3:$W$12,RANDBETWEEN(1,ROWS($W$3:$W$12)),1)</f>
        <v>Spjeld</v>
      </c>
      <c r="C10" s="2">
        <f t="shared" ca="1" si="10"/>
        <v>5.0396080000000003</v>
      </c>
      <c r="D10" s="3">
        <f t="shared" ca="1" si="11"/>
        <v>60.390343000000001</v>
      </c>
      <c r="E10" s="4">
        <f t="shared" ca="1" si="1"/>
        <v>559.50231976800001</v>
      </c>
      <c r="F10" s="4">
        <f t="shared" ca="1" si="1"/>
        <v>6704.5962702030001</v>
      </c>
      <c r="G10" s="2" t="str">
        <f t="shared" ca="1" si="14"/>
        <v>Årstad</v>
      </c>
      <c r="H10" s="5">
        <f t="shared" ca="1" si="12"/>
        <v>5.3523550000000002</v>
      </c>
      <c r="I10" s="6">
        <f t="shared" ca="1" si="13"/>
        <v>60.363500999999999</v>
      </c>
      <c r="J10" s="7">
        <f t="shared" ca="1" si="3"/>
        <v>594.22380445500005</v>
      </c>
      <c r="K10" s="7">
        <f t="shared" ca="1" si="3"/>
        <v>6701.6162445210002</v>
      </c>
      <c r="L10" s="2" t="s">
        <v>17</v>
      </c>
      <c r="M10" s="2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5"/>
        <v>Straume</v>
      </c>
      <c r="C11" s="2">
        <f t="shared" ca="1" si="10"/>
        <v>5.1213329999999999</v>
      </c>
      <c r="D11" s="3">
        <f t="shared" ca="1" si="11"/>
        <v>60.356560999999999</v>
      </c>
      <c r="E11" s="4">
        <f t="shared" ca="1" si="1"/>
        <v>568.57551099299997</v>
      </c>
      <c r="F11" s="4">
        <f t="shared" ca="1" si="1"/>
        <v>6700.8457587809999</v>
      </c>
      <c r="G11" s="2" t="str">
        <f t="shared" ca="1" si="14"/>
        <v>Bergenhus</v>
      </c>
      <c r="H11" s="5">
        <f t="shared" ca="1" si="12"/>
        <v>5.3261630000000002</v>
      </c>
      <c r="I11" s="6">
        <f t="shared" ca="1" si="13"/>
        <v>60.395409000000001</v>
      </c>
      <c r="J11" s="7">
        <f t="shared" ca="1" si="3"/>
        <v>591.31594242300002</v>
      </c>
      <c r="K11" s="7">
        <f t="shared" ca="1" si="3"/>
        <v>6705.1587025890003</v>
      </c>
      <c r="L11" s="2" t="s">
        <v>17</v>
      </c>
      <c r="M11" s="2" cm="1">
        <f t="array" aca="1" ref="M11" ca="1">_xlfn.XLOOKUP(B11,$R$20:$R$47,_xlfn.XLOOKUP(G11,$S$19:$V$19,$S$20:$V$47))*2</f>
        <v>44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5"/>
        <v>Knappskog</v>
      </c>
      <c r="C12" s="2">
        <f t="shared" ca="1" si="10"/>
        <v>5.0559289999999999</v>
      </c>
      <c r="D12" s="3">
        <f t="shared" ca="1" si="11"/>
        <v>60.382877999999998</v>
      </c>
      <c r="E12" s="4">
        <f t="shared" ca="1" si="1"/>
        <v>561.31429350899998</v>
      </c>
      <c r="F12" s="4">
        <f t="shared" ca="1" si="1"/>
        <v>6703.7674984380001</v>
      </c>
      <c r="G12" s="2" t="str">
        <f t="shared" ca="1" si="14"/>
        <v>Bergenhus</v>
      </c>
      <c r="H12" s="5">
        <f t="shared" ca="1" si="12"/>
        <v>5.3261630000000002</v>
      </c>
      <c r="I12" s="6">
        <f t="shared" ca="1" si="13"/>
        <v>60.395409000000001</v>
      </c>
      <c r="J12" s="7">
        <f t="shared" ca="1" si="3"/>
        <v>591.31594242300002</v>
      </c>
      <c r="K12" s="7">
        <f t="shared" ca="1" si="3"/>
        <v>6705.1587025890003</v>
      </c>
      <c r="L12" s="2" t="s">
        <v>17</v>
      </c>
      <c r="M12" s="2" cm="1">
        <f t="array" aca="1" ref="M12" ca="1">_xlfn.XLOOKUP(B12,$R$20:$R$47,_xlfn.XLOOKUP(G12,$S$19:$V$19,$S$20:$V$47))*2</f>
        <v>54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5"/>
        <v>Foldnes</v>
      </c>
      <c r="C13" s="2">
        <f t="shared" ca="1" si="10"/>
        <v>5.1065680000000002</v>
      </c>
      <c r="D13" s="3">
        <f t="shared" ca="1" si="11"/>
        <v>60.375988</v>
      </c>
      <c r="E13" s="4">
        <f t="shared" ca="1" si="1"/>
        <v>566.93628592800007</v>
      </c>
      <c r="F13" s="4">
        <f t="shared" ca="1" si="1"/>
        <v>6703.0025637480003</v>
      </c>
      <c r="G13" s="2" t="str">
        <f t="shared" ca="1" si="14"/>
        <v>Laksevåg</v>
      </c>
      <c r="H13" s="5">
        <f t="shared" ca="1" si="12"/>
        <v>5.2647930000000001</v>
      </c>
      <c r="I13" s="6">
        <f t="shared" ca="1" si="13"/>
        <v>60.379098999999997</v>
      </c>
      <c r="J13" s="7">
        <f t="shared" ca="1" si="3"/>
        <v>584.50258365299999</v>
      </c>
      <c r="K13" s="7">
        <f t="shared" ca="1" si="3"/>
        <v>6703.3479500789999</v>
      </c>
      <c r="L13" s="2" t="s">
        <v>17</v>
      </c>
      <c r="M13" s="2" cm="1">
        <f t="array" aca="1" ref="M13" ca="1">_xlfn.XLOOKUP(B13,$R$20:$R$47,_xlfn.XLOOKUP(G13,$S$19:$V$19,$S$20:$V$47))*2</f>
        <v>40</v>
      </c>
    </row>
    <row r="14" spans="1:28" ht="15.75" customHeight="1" x14ac:dyDescent="0.15">
      <c r="A14" s="2" t="s">
        <v>26</v>
      </c>
      <c r="B14" s="2" t="str">
        <f t="shared" ca="1" si="15"/>
        <v>Bildøyna</v>
      </c>
      <c r="C14" s="2">
        <f t="shared" ca="1" si="10"/>
        <v>5.1060850000000002</v>
      </c>
      <c r="D14" s="3">
        <f t="shared" ca="1" si="11"/>
        <v>60.354084999999998</v>
      </c>
      <c r="E14" s="4">
        <f t="shared" ca="1" si="1"/>
        <v>566.88266278499998</v>
      </c>
      <c r="F14" s="4">
        <f t="shared" ca="1" si="1"/>
        <v>6700.5708707849999</v>
      </c>
      <c r="G14" s="2" t="str">
        <f t="shared" ca="1" si="14"/>
        <v>Laksevåg</v>
      </c>
      <c r="H14" s="5">
        <f t="shared" ca="1" si="12"/>
        <v>5.2647930000000001</v>
      </c>
      <c r="I14" s="6">
        <f t="shared" ca="1" si="13"/>
        <v>60.379098999999997</v>
      </c>
      <c r="J14" s="7">
        <f t="shared" ca="1" si="3"/>
        <v>584.50258365299999</v>
      </c>
      <c r="K14" s="7">
        <f t="shared" ca="1" si="3"/>
        <v>6703.3479500789999</v>
      </c>
      <c r="L14" s="2" t="s">
        <v>17</v>
      </c>
      <c r="M14" s="2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2" t="str">
        <f t="shared" ca="1" si="15"/>
        <v>Brattholmen</v>
      </c>
      <c r="C15" s="2">
        <f t="shared" ca="1" si="10"/>
        <v>5.1522740000000002</v>
      </c>
      <c r="D15" s="3">
        <f t="shared" ca="1" si="11"/>
        <v>60.354616</v>
      </c>
      <c r="E15" s="4">
        <f t="shared" ca="1" si="1"/>
        <v>572.01061175400002</v>
      </c>
      <c r="F15" s="4">
        <f t="shared" ca="1" si="1"/>
        <v>6700.629822936</v>
      </c>
      <c r="G15" s="2" t="str">
        <f t="shared" ca="1" si="14"/>
        <v>Ytrebygda</v>
      </c>
      <c r="H15" s="5">
        <f t="shared" ca="1" si="12"/>
        <v>5.2586760000000004</v>
      </c>
      <c r="I15" s="6">
        <f t="shared" ca="1" si="13"/>
        <v>60.290962</v>
      </c>
      <c r="J15" s="7">
        <f t="shared" ca="1" si="3"/>
        <v>583.82346819600002</v>
      </c>
      <c r="K15" s="7">
        <f t="shared" ca="1" si="3"/>
        <v>6693.5628922020005</v>
      </c>
      <c r="L15" s="2" t="s">
        <v>17</v>
      </c>
      <c r="M15" s="2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2" t="str">
        <f t="shared" ca="1" si="15"/>
        <v>Bildøyna</v>
      </c>
      <c r="C16" s="2">
        <f t="shared" ca="1" si="10"/>
        <v>5.1060850000000002</v>
      </c>
      <c r="D16" s="3">
        <f t="shared" ca="1" si="11"/>
        <v>60.354084999999998</v>
      </c>
      <c r="E16" s="4">
        <f t="shared" ca="1" si="1"/>
        <v>566.88266278499998</v>
      </c>
      <c r="F16" s="4">
        <f t="shared" ca="1" si="1"/>
        <v>6700.5708707849999</v>
      </c>
      <c r="G16" s="2" t="str">
        <f t="shared" ca="1" si="14"/>
        <v>Ytrebygda</v>
      </c>
      <c r="H16" s="5">
        <f t="shared" ca="1" si="12"/>
        <v>5.2586760000000004</v>
      </c>
      <c r="I16" s="6">
        <f t="shared" ca="1" si="13"/>
        <v>60.290962</v>
      </c>
      <c r="J16" s="7">
        <f t="shared" ca="1" si="3"/>
        <v>583.82346819600002</v>
      </c>
      <c r="K16" s="7">
        <f t="shared" ca="1" si="3"/>
        <v>6693.5628922020005</v>
      </c>
      <c r="L16" s="2" t="s">
        <v>17</v>
      </c>
      <c r="M16" s="2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2" t="str">
        <f t="shared" ca="1" si="15"/>
        <v>Knappskog</v>
      </c>
      <c r="C17" s="2">
        <f t="shared" ca="1" si="10"/>
        <v>5.0559289999999999</v>
      </c>
      <c r="D17" s="3">
        <f t="shared" ca="1" si="11"/>
        <v>60.382877999999998</v>
      </c>
      <c r="E17" s="4">
        <f t="shared" ca="1" si="1"/>
        <v>561.31429350899998</v>
      </c>
      <c r="F17" s="4">
        <f t="shared" ca="1" si="1"/>
        <v>6703.7674984380001</v>
      </c>
      <c r="G17" s="2" t="str">
        <f t="shared" ca="1" si="14"/>
        <v>Årstad</v>
      </c>
      <c r="H17" s="5">
        <f t="shared" ca="1" si="12"/>
        <v>5.3523550000000002</v>
      </c>
      <c r="I17" s="6">
        <f t="shared" ca="1" si="13"/>
        <v>60.363500999999999</v>
      </c>
      <c r="J17" s="7">
        <f t="shared" ca="1" si="3"/>
        <v>594.22380445500005</v>
      </c>
      <c r="K17" s="7">
        <f t="shared" ca="1" si="3"/>
        <v>6701.6162445210002</v>
      </c>
      <c r="L17" s="2" t="s">
        <v>17</v>
      </c>
      <c r="M17" s="2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2" t="str">
        <f t="shared" ca="1" si="15"/>
        <v>Kolltveit</v>
      </c>
      <c r="C18" s="2">
        <f t="shared" ca="1" si="10"/>
        <v>5.0878129999999997</v>
      </c>
      <c r="D18" s="3">
        <f t="shared" ca="1" si="11"/>
        <v>60.352223000000002</v>
      </c>
      <c r="E18" s="4">
        <f t="shared" ref="E18:F31" ca="1" si="16">C18*111.021</f>
        <v>564.85408707299996</v>
      </c>
      <c r="F18" s="4">
        <f t="shared" ca="1" si="16"/>
        <v>6700.3641496830005</v>
      </c>
      <c r="G18" s="2" t="str">
        <f t="shared" ca="1" si="14"/>
        <v>Bergenhus</v>
      </c>
      <c r="H18" s="5">
        <f t="shared" ca="1" si="12"/>
        <v>5.3261630000000002</v>
      </c>
      <c r="I18" s="6">
        <f t="shared" ca="1" si="13"/>
        <v>60.395409000000001</v>
      </c>
      <c r="J18" s="7">
        <f t="shared" ref="J18:K31" ca="1" si="17">H18*111.021</f>
        <v>591.31594242300002</v>
      </c>
      <c r="K18" s="7">
        <f t="shared" ca="1" si="17"/>
        <v>6705.1587025890003</v>
      </c>
      <c r="L18" s="2" t="s">
        <v>17</v>
      </c>
      <c r="M18" s="2" cm="1">
        <f t="array" aca="1" ref="M18" ca="1">_xlfn.XLOOKUP(B18,$R$20:$R$47,_xlfn.XLOOKUP(G18,$S$19:$V$19,$S$20:$V$47))*2</f>
        <v>52</v>
      </c>
    </row>
    <row r="19" spans="1:26" ht="15" x14ac:dyDescent="0.2">
      <c r="A19" s="2" t="s">
        <v>26</v>
      </c>
      <c r="B19" s="2" t="str">
        <f t="shared" ca="1" si="15"/>
        <v>Telavåg</v>
      </c>
      <c r="C19" s="2">
        <f t="shared" ca="1" si="10"/>
        <v>4.9820219999999997</v>
      </c>
      <c r="D19" s="3">
        <f t="shared" ca="1" si="11"/>
        <v>60.261564</v>
      </c>
      <c r="E19" s="4">
        <f t="shared" ca="1" si="16"/>
        <v>553.10906446199999</v>
      </c>
      <c r="F19" s="4">
        <f t="shared" ca="1" si="16"/>
        <v>6690.2990968439999</v>
      </c>
      <c r="G19" s="2" t="str">
        <f t="shared" ca="1" si="14"/>
        <v>Årstad</v>
      </c>
      <c r="H19" s="5">
        <f t="shared" ca="1" si="12"/>
        <v>5.3523550000000002</v>
      </c>
      <c r="I19" s="6">
        <f t="shared" ca="1" si="13"/>
        <v>60.363500999999999</v>
      </c>
      <c r="J19" s="7">
        <f t="shared" ca="1" si="17"/>
        <v>594.22380445500005</v>
      </c>
      <c r="K19" s="7">
        <f t="shared" ca="1" si="17"/>
        <v>6701.6162445210002</v>
      </c>
      <c r="L19" s="2" t="s">
        <v>17</v>
      </c>
      <c r="M19" s="2" cm="1">
        <f t="array" aca="1" ref="M19" ca="1">_xlfn.XLOOKUP(B19,$R$20:$R$47,_xlfn.XLOOKUP(G19,$S$19:$V$19,$S$20:$V$47))*2</f>
        <v>96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5"/>
        <v>Brattholmen</v>
      </c>
      <c r="C20" s="2">
        <f t="shared" ca="1" si="10"/>
        <v>5.1522740000000002</v>
      </c>
      <c r="D20" s="3">
        <f t="shared" ca="1" si="11"/>
        <v>60.354616</v>
      </c>
      <c r="E20" s="4">
        <f t="shared" ca="1" si="16"/>
        <v>572.01061175400002</v>
      </c>
      <c r="F20" s="4">
        <f t="shared" ca="1" si="16"/>
        <v>6700.629822936</v>
      </c>
      <c r="G20" s="2" t="str">
        <f t="shared" ca="1" si="14"/>
        <v>Bergenhus</v>
      </c>
      <c r="H20" s="5">
        <f t="shared" ca="1" si="12"/>
        <v>5.3261630000000002</v>
      </c>
      <c r="I20" s="6">
        <f t="shared" ca="1" si="13"/>
        <v>60.395409000000001</v>
      </c>
      <c r="J20" s="7">
        <f t="shared" ca="1" si="17"/>
        <v>591.31594242300002</v>
      </c>
      <c r="K20" s="7">
        <f t="shared" ca="1" si="17"/>
        <v>6705.1587025890003</v>
      </c>
      <c r="L20" s="2" t="s">
        <v>17</v>
      </c>
      <c r="M20" s="2" cm="1">
        <f t="array" aca="1" ref="M20" ca="1">_xlfn.XLOOKUP(B20,$R$20:$R$47,_xlfn.XLOOKUP(G20,$S$19:$V$19,$S$20:$V$47))*2</f>
        <v>48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5"/>
        <v>Knarrevik</v>
      </c>
      <c r="C21" s="2">
        <f t="shared" ca="1" si="10"/>
        <v>5.1530250000000004</v>
      </c>
      <c r="D21" s="3">
        <f t="shared" ca="1" si="11"/>
        <v>60.368082999999999</v>
      </c>
      <c r="E21" s="4">
        <f t="shared" ca="1" si="16"/>
        <v>572.0939885250001</v>
      </c>
      <c r="F21" s="4">
        <f t="shared" ca="1" si="16"/>
        <v>6702.1249427430002</v>
      </c>
      <c r="G21" s="2" t="str">
        <f t="shared" ca="1" si="14"/>
        <v>Ytrebygda</v>
      </c>
      <c r="H21" s="5">
        <f t="shared" ca="1" si="12"/>
        <v>5.2586760000000004</v>
      </c>
      <c r="I21" s="6">
        <f t="shared" ca="1" si="13"/>
        <v>60.290962</v>
      </c>
      <c r="J21" s="7">
        <f t="shared" ca="1" si="17"/>
        <v>583.82346819600002</v>
      </c>
      <c r="K21" s="7">
        <f t="shared" ca="1" si="17"/>
        <v>6693.5628922020005</v>
      </c>
      <c r="L21" s="2" t="s">
        <v>17</v>
      </c>
      <c r="M21" s="2" cm="1">
        <f t="array" aca="1" ref="M21" ca="1">_xlfn.XLOOKUP(B21,$R$20:$R$47,_xlfn.XLOOKUP(G21,$S$19:$V$19,$S$20:$V$47))*2</f>
        <v>30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5"/>
        <v>Knarrevik</v>
      </c>
      <c r="C22" s="2">
        <f t="shared" ca="1" si="10"/>
        <v>5.1530250000000004</v>
      </c>
      <c r="D22" s="3">
        <f t="shared" ca="1" si="11"/>
        <v>60.368082999999999</v>
      </c>
      <c r="E22" s="4">
        <f t="shared" ca="1" si="16"/>
        <v>572.0939885250001</v>
      </c>
      <c r="F22" s="4">
        <f t="shared" ca="1" si="16"/>
        <v>6702.1249427430002</v>
      </c>
      <c r="G22" s="2" t="str">
        <f t="shared" ca="1" si="14"/>
        <v>Ytrebygda</v>
      </c>
      <c r="H22" s="5">
        <f t="shared" ca="1" si="12"/>
        <v>5.2586760000000004</v>
      </c>
      <c r="I22" s="6">
        <f t="shared" ca="1" si="13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30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5"/>
        <v>Knarrevik</v>
      </c>
      <c r="C23" s="2">
        <f t="shared" ca="1" si="10"/>
        <v>5.1530250000000004</v>
      </c>
      <c r="D23" s="3">
        <f t="shared" ca="1" si="11"/>
        <v>60.368082999999999</v>
      </c>
      <c r="E23" s="4">
        <f t="shared" ca="1" si="16"/>
        <v>572.0939885250001</v>
      </c>
      <c r="F23" s="4">
        <f t="shared" ca="1" si="16"/>
        <v>6702.1249427430002</v>
      </c>
      <c r="G23" s="2" t="str">
        <f t="shared" ca="1" si="14"/>
        <v>Laksevåg</v>
      </c>
      <c r="H23" s="5">
        <f t="shared" ca="1" si="12"/>
        <v>5.2647930000000001</v>
      </c>
      <c r="I23" s="6">
        <f t="shared" ca="1" si="13"/>
        <v>60.379098999999997</v>
      </c>
      <c r="J23" s="7">
        <f t="shared" ca="1" si="17"/>
        <v>584.50258365299999</v>
      </c>
      <c r="K23" s="7">
        <f t="shared" ca="1" si="17"/>
        <v>6703.3479500789999</v>
      </c>
      <c r="L23" s="2" t="s">
        <v>17</v>
      </c>
      <c r="M23" s="2" cm="1">
        <f t="array" aca="1" ref="M23" ca="1">_xlfn.XLOOKUP(B23,$R$20:$R$47,_xlfn.XLOOKUP(G23,$S$19:$V$19,$S$20:$V$47))*2</f>
        <v>22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5"/>
        <v>Telavåg</v>
      </c>
      <c r="C24" s="2">
        <f t="shared" ca="1" si="10"/>
        <v>4.9820219999999997</v>
      </c>
      <c r="D24" s="3">
        <f t="shared" ca="1" si="11"/>
        <v>60.261564</v>
      </c>
      <c r="E24" s="4">
        <f t="shared" ca="1" si="16"/>
        <v>553.10906446199999</v>
      </c>
      <c r="F24" s="4">
        <f t="shared" ca="1" si="16"/>
        <v>6690.2990968439999</v>
      </c>
      <c r="G24" s="2" t="str">
        <f t="shared" ca="1" si="14"/>
        <v>Bergenhus</v>
      </c>
      <c r="H24" s="5">
        <f t="shared" ca="1" si="12"/>
        <v>5.3261630000000002</v>
      </c>
      <c r="I24" s="6">
        <f t="shared" ca="1" si="13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94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5"/>
        <v>Knarrevik</v>
      </c>
      <c r="C25" s="2">
        <f t="shared" ca="1" si="10"/>
        <v>5.1530250000000004</v>
      </c>
      <c r="D25" s="3">
        <f t="shared" ca="1" si="11"/>
        <v>60.368082999999999</v>
      </c>
      <c r="E25" s="4">
        <f t="shared" ca="1" si="16"/>
        <v>572.0939885250001</v>
      </c>
      <c r="F25" s="4">
        <f t="shared" ca="1" si="16"/>
        <v>6702.1249427430002</v>
      </c>
      <c r="G25" s="2" t="str">
        <f t="shared" ca="1" si="14"/>
        <v>Årstad</v>
      </c>
      <c r="H25" s="5">
        <f t="shared" ca="1" si="12"/>
        <v>5.3523550000000002</v>
      </c>
      <c r="I25" s="6">
        <f t="shared" ca="1" si="13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38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5"/>
        <v>Spjeld</v>
      </c>
      <c r="C26" s="2">
        <f t="shared" ca="1" si="10"/>
        <v>5.0396080000000003</v>
      </c>
      <c r="D26" s="3">
        <f t="shared" ca="1" si="11"/>
        <v>60.390343000000001</v>
      </c>
      <c r="E26" s="4">
        <f t="shared" ca="1" si="16"/>
        <v>559.50231976800001</v>
      </c>
      <c r="F26" s="4">
        <f t="shared" ca="1" si="16"/>
        <v>6704.5962702030001</v>
      </c>
      <c r="G26" s="2" t="str">
        <f t="shared" ca="1" si="14"/>
        <v>Laksevåg</v>
      </c>
      <c r="H26" s="5">
        <f t="shared" ca="1" si="12"/>
        <v>5.2647930000000001</v>
      </c>
      <c r="I26" s="6">
        <f t="shared" ca="1" si="13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42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5"/>
        <v>Straume</v>
      </c>
      <c r="C27" s="2">
        <f t="shared" ca="1" si="10"/>
        <v>5.1213329999999999</v>
      </c>
      <c r="D27" s="3">
        <f t="shared" ca="1" si="11"/>
        <v>60.356560999999999</v>
      </c>
      <c r="E27" s="4">
        <f t="shared" ca="1" si="16"/>
        <v>568.57551099299997</v>
      </c>
      <c r="F27" s="4">
        <f t="shared" ca="1" si="16"/>
        <v>6700.8457587809999</v>
      </c>
      <c r="G27" s="2" t="str">
        <f t="shared" ca="1" si="14"/>
        <v>Laksevåg</v>
      </c>
      <c r="H27" s="5">
        <f t="shared" ca="1" si="12"/>
        <v>5.2647930000000001</v>
      </c>
      <c r="I27" s="6">
        <f t="shared" ca="1" si="13"/>
        <v>60.379098999999997</v>
      </c>
      <c r="J27" s="7">
        <f t="shared" ca="1" si="17"/>
        <v>584.50258365299999</v>
      </c>
      <c r="K27" s="7">
        <f t="shared" ca="1" si="17"/>
        <v>6703.3479500789999</v>
      </c>
      <c r="L27" s="2" t="s">
        <v>17</v>
      </c>
      <c r="M27" s="2" cm="1">
        <f t="array" aca="1" ref="M27" ca="1">_xlfn.XLOOKUP(B27,$R$20:$R$47,_xlfn.XLOOKUP(G27,$S$19:$V$19,$S$20:$V$47))*2</f>
        <v>30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2" t="s">
        <v>26</v>
      </c>
      <c r="B28" s="2" t="str">
        <f t="shared" ca="1" si="15"/>
        <v>Straume</v>
      </c>
      <c r="C28" s="2">
        <f t="shared" ca="1" si="10"/>
        <v>5.1213329999999999</v>
      </c>
      <c r="D28" s="3">
        <f t="shared" ref="D28:D31" ca="1" si="21">_xlfn.XLOOKUP(B28,$W$3:$W$12,$Y$3:$Y$12,0)</f>
        <v>60.356560999999999</v>
      </c>
      <c r="E28" s="4">
        <f t="shared" ca="1" si="16"/>
        <v>568.57551099299997</v>
      </c>
      <c r="F28" s="4">
        <f t="shared" ca="1" si="16"/>
        <v>6700.8457587809999</v>
      </c>
      <c r="G28" s="2" t="str">
        <f t="shared" ca="1" si="14"/>
        <v>Laksevåg</v>
      </c>
      <c r="H28" s="5">
        <f t="shared" ca="1" si="12"/>
        <v>5.2647930000000001</v>
      </c>
      <c r="I28" s="6">
        <f t="shared" ref="I28:I31" ca="1" si="22">_xlfn.XLOOKUP(G28,$Z$3:$Z$6,$AB$3:$AB$6,0)</f>
        <v>60.379098999999997</v>
      </c>
      <c r="J28" s="7">
        <f t="shared" ca="1" si="17"/>
        <v>584.50258365299999</v>
      </c>
      <c r="K28" s="7">
        <f t="shared" ca="1" si="17"/>
        <v>6703.3479500789999</v>
      </c>
      <c r="L28" s="2" t="s">
        <v>17</v>
      </c>
      <c r="M28" s="2" cm="1">
        <f t="array" aca="1" ref="M28" ca="1">_xlfn.XLOOKUP(B28,$R$20:$R$47,_xlfn.XLOOKUP(G28,$S$19:$V$19,$S$20:$V$47))*2</f>
        <v>30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2" t="s">
        <v>26</v>
      </c>
      <c r="B29" s="2" t="str">
        <f t="shared" ca="1" si="15"/>
        <v>Knappskog</v>
      </c>
      <c r="C29" s="2">
        <f t="shared" ca="1" si="10"/>
        <v>5.0559289999999999</v>
      </c>
      <c r="D29" s="3">
        <f t="shared" ca="1" si="21"/>
        <v>60.382877999999998</v>
      </c>
      <c r="E29" s="4">
        <f t="shared" ca="1" si="16"/>
        <v>561.31429350899998</v>
      </c>
      <c r="F29" s="4">
        <f t="shared" ca="1" si="16"/>
        <v>6703.7674984380001</v>
      </c>
      <c r="G29" s="2" t="str">
        <f t="shared" ca="1" si="14"/>
        <v>Laksevåg</v>
      </c>
      <c r="H29" s="5">
        <f t="shared" ca="1" si="12"/>
        <v>5.2647930000000001</v>
      </c>
      <c r="I29" s="6">
        <f t="shared" ca="1" si="22"/>
        <v>60.379098999999997</v>
      </c>
      <c r="J29" s="7">
        <f t="shared" ca="1" si="17"/>
        <v>584.50258365299999</v>
      </c>
      <c r="K29" s="7">
        <f t="shared" ca="1" si="17"/>
        <v>6703.3479500789999</v>
      </c>
      <c r="L29" s="2" t="s">
        <v>17</v>
      </c>
      <c r="M29" s="2" cm="1">
        <f t="array" aca="1" ref="M29" ca="1">_xlfn.XLOOKUP(B29,$R$20:$R$47,_xlfn.XLOOKUP(G29,$S$19:$V$19,$S$20:$V$47))*2</f>
        <v>42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2" t="s">
        <v>26</v>
      </c>
      <c r="B30" s="2" t="str">
        <f t="shared" ca="1" si="15"/>
        <v>Knarrevik</v>
      </c>
      <c r="C30" s="2">
        <f t="shared" ca="1" si="10"/>
        <v>5.1530250000000004</v>
      </c>
      <c r="D30" s="3">
        <f t="shared" ca="1" si="21"/>
        <v>60.368082999999999</v>
      </c>
      <c r="E30" s="4">
        <f t="shared" ca="1" si="16"/>
        <v>572.0939885250001</v>
      </c>
      <c r="F30" s="4">
        <f t="shared" ca="1" si="16"/>
        <v>6702.1249427430002</v>
      </c>
      <c r="G30" s="2" t="str">
        <f t="shared" ca="1" si="14"/>
        <v>Årstad</v>
      </c>
      <c r="H30" s="5">
        <f t="shared" ca="1" si="12"/>
        <v>5.3523550000000002</v>
      </c>
      <c r="I30" s="6">
        <f t="shared" ca="1" si="22"/>
        <v>60.363500999999999</v>
      </c>
      <c r="J30" s="7">
        <f t="shared" ca="1" si="17"/>
        <v>594.22380445500005</v>
      </c>
      <c r="K30" s="7">
        <f t="shared" ca="1" si="17"/>
        <v>6701.6162445210002</v>
      </c>
      <c r="L30" s="2" t="s">
        <v>17</v>
      </c>
      <c r="M30" s="2" cm="1">
        <f t="array" aca="1" ref="M30" ca="1">_xlfn.XLOOKUP(B30,$R$20:$R$47,_xlfn.XLOOKUP(G30,$S$19:$V$19,$S$20:$V$47))*2</f>
        <v>38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2" t="s">
        <v>26</v>
      </c>
      <c r="B31" s="2" t="str">
        <f t="shared" ca="1" si="15"/>
        <v>Knarrevik</v>
      </c>
      <c r="C31" s="2">
        <f t="shared" ca="1" si="10"/>
        <v>5.1530250000000004</v>
      </c>
      <c r="D31" s="3">
        <f t="shared" ca="1" si="21"/>
        <v>60.368082999999999</v>
      </c>
      <c r="E31" s="4">
        <f t="shared" ca="1" si="16"/>
        <v>572.0939885250001</v>
      </c>
      <c r="F31" s="4">
        <f t="shared" ca="1" si="16"/>
        <v>6702.1249427430002</v>
      </c>
      <c r="G31" s="2" t="str">
        <f t="shared" ca="1" si="14"/>
        <v>Årstad</v>
      </c>
      <c r="H31" s="5">
        <f t="shared" ca="1" si="12"/>
        <v>5.3523550000000002</v>
      </c>
      <c r="I31" s="6">
        <f t="shared" ca="1" si="22"/>
        <v>60.363500999999999</v>
      </c>
      <c r="J31" s="7">
        <f t="shared" ca="1" si="17"/>
        <v>594.22380445500005</v>
      </c>
      <c r="K31" s="7">
        <f t="shared" ca="1" si="17"/>
        <v>6701.6162445210002</v>
      </c>
      <c r="L31" s="2" t="s">
        <v>17</v>
      </c>
      <c r="M31" s="2" cm="1">
        <f t="array" aca="1" ref="M31" ca="1">_xlfn.XLOOKUP(B31,$R$20:$R$47,_xlfn.XLOOKUP(G31,$S$19:$V$19,$S$20:$V$47))*2</f>
        <v>38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ref="B9:B27" ca="1" si="14">INDEX($W$3:$W$12,RANDBETWEEN(1,ROWS($W$3:$W$12)),1)</f>
        <v>Kårtveit</v>
      </c>
      <c r="C9" s="2">
        <f t="shared" ca="1" si="4"/>
        <v>4.9934529999999997</v>
      </c>
      <c r="D9" s="3">
        <f t="shared" ca="1" si="5"/>
        <v>60.388651000000003</v>
      </c>
      <c r="E9" s="4">
        <f t="shared" ca="1" si="0"/>
        <v>554.37814551299994</v>
      </c>
      <c r="F9" s="4">
        <f t="shared" ca="1" si="0"/>
        <v>6704.4084226710002</v>
      </c>
      <c r="G9" s="2" t="str">
        <f t="shared" ref="G9:G27" ca="1" si="15">INDEX($Z$3:$Z$6,RANDBETWEEN(1,ROWS($Z$3:$Z$6)),1)</f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4"/>
        <v>Knarrevik</v>
      </c>
      <c r="C10" s="2">
        <f t="shared" ca="1" si="4"/>
        <v>5.1530250000000004</v>
      </c>
      <c r="D10" s="3">
        <f t="shared" ca="1" si="5"/>
        <v>60.368082999999999</v>
      </c>
      <c r="E10" s="4">
        <f t="shared" ca="1" si="0"/>
        <v>572.0939885250001</v>
      </c>
      <c r="F10" s="4">
        <f t="shared" ca="1" si="0"/>
        <v>6702.1249427430002</v>
      </c>
      <c r="G10" s="2" t="str">
        <f t="shared" ca="1" si="15"/>
        <v>Årstad</v>
      </c>
      <c r="H10" s="5">
        <f t="shared" ca="1" si="6"/>
        <v>5.3523550000000002</v>
      </c>
      <c r="I10" s="6">
        <f t="shared" ca="1" si="7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4"/>
        <v>Foldnes</v>
      </c>
      <c r="C11" s="2">
        <f t="shared" ca="1" si="4"/>
        <v>5.1065680000000002</v>
      </c>
      <c r="D11" s="3">
        <f t="shared" ca="1" si="5"/>
        <v>60.375988</v>
      </c>
      <c r="E11" s="4">
        <f t="shared" ca="1" si="0"/>
        <v>566.93628592800007</v>
      </c>
      <c r="F11" s="4">
        <f t="shared" ca="1" si="0"/>
        <v>6703.0025637480003</v>
      </c>
      <c r="G11" s="2" t="str">
        <f t="shared" ca="1" si="15"/>
        <v>Bergenhus</v>
      </c>
      <c r="H11" s="5">
        <f t="shared" ca="1" si="6"/>
        <v>5.3261630000000002</v>
      </c>
      <c r="I11" s="6">
        <f t="shared" ca="1" si="7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54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4"/>
        <v>Brattholmen</v>
      </c>
      <c r="C12" s="2">
        <f t="shared" ca="1" si="4"/>
        <v>5.1522740000000002</v>
      </c>
      <c r="D12" s="3">
        <f t="shared" ca="1" si="5"/>
        <v>60.354616</v>
      </c>
      <c r="E12" s="4">
        <f t="shared" ca="1" si="0"/>
        <v>572.01061175400002</v>
      </c>
      <c r="F12" s="4">
        <f t="shared" ca="1" si="0"/>
        <v>6700.629822936</v>
      </c>
      <c r="G12" s="2" t="str">
        <f t="shared" ca="1" si="15"/>
        <v>Bergenhus</v>
      </c>
      <c r="H12" s="5">
        <f t="shared" ca="1" si="6"/>
        <v>5.3261630000000002</v>
      </c>
      <c r="I12" s="6">
        <f t="shared" ca="1" si="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48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4"/>
        <v>Knarrevik</v>
      </c>
      <c r="C13" s="2">
        <f t="shared" ca="1" si="4"/>
        <v>5.1530250000000004</v>
      </c>
      <c r="D13" s="3">
        <f t="shared" ca="1" si="5"/>
        <v>60.368082999999999</v>
      </c>
      <c r="E13" s="4">
        <f t="shared" ca="1" si="0"/>
        <v>572.0939885250001</v>
      </c>
      <c r="F13" s="4">
        <f t="shared" ca="1" si="0"/>
        <v>6702.1249427430002</v>
      </c>
      <c r="G13" s="2" t="str">
        <f t="shared" ca="1" si="15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2" t="str">
        <f t="shared" ca="1" si="14"/>
        <v>Telavåg</v>
      </c>
      <c r="C14" s="2">
        <f t="shared" ca="1" si="4"/>
        <v>4.9820219999999997</v>
      </c>
      <c r="D14" s="3">
        <f t="shared" ca="1" si="5"/>
        <v>60.261564</v>
      </c>
      <c r="E14" s="4">
        <f t="shared" ca="1" si="0"/>
        <v>553.10906446199999</v>
      </c>
      <c r="F14" s="4">
        <f t="shared" ca="1" si="0"/>
        <v>6690.2990968439999</v>
      </c>
      <c r="G14" s="2" t="str">
        <f t="shared" ca="1" si="15"/>
        <v>Ytrebygda</v>
      </c>
      <c r="H14" s="5">
        <f t="shared" ca="1" si="6"/>
        <v>5.2586760000000004</v>
      </c>
      <c r="I14" s="6">
        <f t="shared" ca="1" si="7"/>
        <v>60.290962</v>
      </c>
      <c r="J14" s="7">
        <f t="shared" ca="1" si="1"/>
        <v>583.82346819600002</v>
      </c>
      <c r="K14" s="7">
        <f t="shared" ca="1" si="1"/>
        <v>6693.5628922020005</v>
      </c>
      <c r="L14" s="2" t="s">
        <v>17</v>
      </c>
      <c r="M14" s="2" cm="1">
        <f t="array" aca="1" ref="M14" ca="1">_xlfn.XLOOKUP(B14,$R$20:$R$47,_xlfn.XLOOKUP(G14,$S$19:$V$19,$S$20:$V$47))*2</f>
        <v>88</v>
      </c>
    </row>
    <row r="15" spans="1:28" ht="14" x14ac:dyDescent="0.15">
      <c r="A15" s="2" t="s">
        <v>26</v>
      </c>
      <c r="B15" s="2" t="str">
        <f t="shared" ca="1" si="14"/>
        <v>Spjeld</v>
      </c>
      <c r="C15" s="2">
        <f t="shared" ca="1" si="4"/>
        <v>5.0396080000000003</v>
      </c>
      <c r="D15" s="3">
        <f t="shared" ca="1" si="5"/>
        <v>60.390343000000001</v>
      </c>
      <c r="E15" s="4">
        <f t="shared" ca="1" si="0"/>
        <v>559.50231976800001</v>
      </c>
      <c r="F15" s="4">
        <f t="shared" ca="1" si="0"/>
        <v>6704.5962702030001</v>
      </c>
      <c r="G15" s="2" t="str">
        <f t="shared" ca="1" si="15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2" t="str">
        <f t="shared" ca="1" si="14"/>
        <v>Brattholmen</v>
      </c>
      <c r="C16" s="2">
        <f t="shared" ca="1" si="4"/>
        <v>5.1522740000000002</v>
      </c>
      <c r="D16" s="3">
        <f t="shared" ca="1" si="5"/>
        <v>60.354616</v>
      </c>
      <c r="E16" s="4">
        <f t="shared" ca="1" si="0"/>
        <v>572.01061175400002</v>
      </c>
      <c r="F16" s="4">
        <f t="shared" ca="1" si="0"/>
        <v>6700.629822936</v>
      </c>
      <c r="G16" s="2" t="str">
        <f t="shared" ca="1" si="15"/>
        <v>Laksevåg</v>
      </c>
      <c r="H16" s="5">
        <f t="shared" ca="1" si="6"/>
        <v>5.2647930000000001</v>
      </c>
      <c r="I16" s="6">
        <f t="shared" ca="1" si="7"/>
        <v>60.379098999999997</v>
      </c>
      <c r="J16" s="7">
        <f t="shared" ca="1" si="1"/>
        <v>584.50258365299999</v>
      </c>
      <c r="K16" s="7">
        <f t="shared" ca="1" si="1"/>
        <v>6703.3479500789999</v>
      </c>
      <c r="L16" s="2" t="s">
        <v>17</v>
      </c>
      <c r="M16" s="2" cm="1">
        <f t="array" aca="1" ref="M16" ca="1">_xlfn.XLOOKUP(B16,$R$20:$R$47,_xlfn.XLOOKUP(G16,$S$19:$V$19,$S$20:$V$47))*2</f>
        <v>34</v>
      </c>
    </row>
    <row r="17" spans="1:26" ht="14" x14ac:dyDescent="0.15">
      <c r="A17" s="2" t="s">
        <v>26</v>
      </c>
      <c r="B17" s="2" t="str">
        <f t="shared" ca="1" si="14"/>
        <v>Telavåg</v>
      </c>
      <c r="C17" s="2">
        <f t="shared" ca="1" si="4"/>
        <v>4.9820219999999997</v>
      </c>
      <c r="D17" s="3">
        <f t="shared" ca="1" si="5"/>
        <v>60.261564</v>
      </c>
      <c r="E17" s="4">
        <f t="shared" ca="1" si="0"/>
        <v>553.10906446199999</v>
      </c>
      <c r="F17" s="4">
        <f t="shared" ca="1" si="0"/>
        <v>6690.2990968439999</v>
      </c>
      <c r="G17" s="2" t="str">
        <f t="shared" ca="1" si="15"/>
        <v>Årstad</v>
      </c>
      <c r="H17" s="5">
        <f t="shared" ca="1" si="6"/>
        <v>5.3523550000000002</v>
      </c>
      <c r="I17" s="6">
        <f t="shared" ca="1" si="7"/>
        <v>60.363500999999999</v>
      </c>
      <c r="J17" s="7">
        <f t="shared" ca="1" si="1"/>
        <v>594.22380445500005</v>
      </c>
      <c r="K17" s="7">
        <f t="shared" ca="1" si="1"/>
        <v>6701.6162445210002</v>
      </c>
      <c r="L17" s="2" t="s">
        <v>17</v>
      </c>
      <c r="M17" s="2" cm="1">
        <f t="array" aca="1" ref="M17" ca="1">_xlfn.XLOOKUP(B17,$R$20:$R$47,_xlfn.XLOOKUP(G17,$S$19:$V$19,$S$20:$V$47))*2</f>
        <v>96</v>
      </c>
    </row>
    <row r="18" spans="1:26" ht="14" x14ac:dyDescent="0.15">
      <c r="A18" s="2" t="s">
        <v>26</v>
      </c>
      <c r="B18" s="2" t="str">
        <f t="shared" ca="1" si="14"/>
        <v>Kårtveit</v>
      </c>
      <c r="C18" s="2">
        <f t="shared" ca="1" si="4"/>
        <v>4.9934529999999997</v>
      </c>
      <c r="D18" s="3">
        <f t="shared" ca="1" si="5"/>
        <v>60.388651000000003</v>
      </c>
      <c r="E18" s="4">
        <f t="shared" ref="E18:F27" ca="1" si="16">C18*111.021</f>
        <v>554.37814551299994</v>
      </c>
      <c r="F18" s="4">
        <f t="shared" ca="1" si="16"/>
        <v>6704.4084226710002</v>
      </c>
      <c r="G18" s="2" t="str">
        <f t="shared" ca="1" si="15"/>
        <v>Årstad</v>
      </c>
      <c r="H18" s="5">
        <f t="shared" ca="1" si="6"/>
        <v>5.3523550000000002</v>
      </c>
      <c r="I18" s="6">
        <f t="shared" ca="1" si="7"/>
        <v>60.363500999999999</v>
      </c>
      <c r="J18" s="7">
        <f t="shared" ref="J18:K27" ca="1" si="17">H18*111.021</f>
        <v>594.22380445500005</v>
      </c>
      <c r="K18" s="7">
        <f t="shared" ca="1" si="17"/>
        <v>6701.6162445210002</v>
      </c>
      <c r="L18" s="2" t="s">
        <v>17</v>
      </c>
      <c r="M18" s="2" cm="1">
        <f t="array" aca="1" ref="M18" ca="1">_xlfn.XLOOKUP(B18,$R$20:$R$47,_xlfn.XLOOKUP(G18,$S$19:$V$19,$S$20:$V$47))*2</f>
        <v>68</v>
      </c>
    </row>
    <row r="19" spans="1:26" ht="15" x14ac:dyDescent="0.2">
      <c r="A19" s="2" t="s">
        <v>26</v>
      </c>
      <c r="B19" s="2" t="str">
        <f t="shared" ca="1" si="14"/>
        <v>Bildøyna</v>
      </c>
      <c r="C19" s="2">
        <f t="shared" ca="1" si="4"/>
        <v>5.1060850000000002</v>
      </c>
      <c r="D19" s="3">
        <f t="shared" ca="1" si="5"/>
        <v>60.354084999999998</v>
      </c>
      <c r="E19" s="4">
        <f t="shared" ca="1" si="16"/>
        <v>566.88266278499998</v>
      </c>
      <c r="F19" s="4">
        <f t="shared" ca="1" si="16"/>
        <v>6700.5708707849999</v>
      </c>
      <c r="G19" s="2" t="str">
        <f t="shared" ca="1" si="15"/>
        <v>Laksevåg</v>
      </c>
      <c r="H19" s="5">
        <f t="shared" ca="1" si="6"/>
        <v>5.2647930000000001</v>
      </c>
      <c r="I19" s="6">
        <f t="shared" ca="1" si="7"/>
        <v>60.379098999999997</v>
      </c>
      <c r="J19" s="7">
        <f t="shared" ca="1" si="17"/>
        <v>584.50258365299999</v>
      </c>
      <c r="K19" s="7">
        <f t="shared" ca="1" si="17"/>
        <v>6703.3479500789999</v>
      </c>
      <c r="L19" s="2" t="s">
        <v>17</v>
      </c>
      <c r="M19" s="2" cm="1">
        <f t="array" aca="1" ref="M19" ca="1">_xlfn.XLOOKUP(B19,$R$20:$R$47,_xlfn.XLOOKUP(G19,$S$19:$V$19,$S$20:$V$47))*2</f>
        <v>30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4"/>
        <v>Foldnes</v>
      </c>
      <c r="C20" s="2">
        <f t="shared" ca="1" si="4"/>
        <v>5.1065680000000002</v>
      </c>
      <c r="D20" s="3">
        <f t="shared" ca="1" si="5"/>
        <v>60.375988</v>
      </c>
      <c r="E20" s="4">
        <f t="shared" ca="1" si="16"/>
        <v>566.93628592800007</v>
      </c>
      <c r="F20" s="4">
        <f t="shared" ca="1" si="16"/>
        <v>6703.0025637480003</v>
      </c>
      <c r="G20" s="2" t="str">
        <f t="shared" ca="1" si="15"/>
        <v>Ytrebygda</v>
      </c>
      <c r="H20" s="5">
        <f t="shared" ca="1" si="6"/>
        <v>5.2586760000000004</v>
      </c>
      <c r="I20" s="6">
        <f t="shared" ca="1" si="7"/>
        <v>60.290962</v>
      </c>
      <c r="J20" s="7">
        <f t="shared" ca="1" si="17"/>
        <v>583.82346819600002</v>
      </c>
      <c r="K20" s="7">
        <f t="shared" ca="1" si="17"/>
        <v>6693.5628922020005</v>
      </c>
      <c r="L20" s="2" t="s">
        <v>17</v>
      </c>
      <c r="M20" s="2" cm="1">
        <f t="array" aca="1" ref="M20" ca="1">_xlfn.XLOOKUP(B20,$R$20:$R$47,_xlfn.XLOOKUP(G20,$S$19:$V$19,$S$20:$V$47))*2</f>
        <v>48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4"/>
        <v>Bildøyna</v>
      </c>
      <c r="C21" s="2">
        <f t="shared" ca="1" si="4"/>
        <v>5.1060850000000002</v>
      </c>
      <c r="D21" s="3">
        <f t="shared" ca="1" si="5"/>
        <v>60.354084999999998</v>
      </c>
      <c r="E21" s="4">
        <f t="shared" ca="1" si="16"/>
        <v>566.88266278499998</v>
      </c>
      <c r="F21" s="4">
        <f t="shared" ca="1" si="16"/>
        <v>6700.5708707849999</v>
      </c>
      <c r="G21" s="2" t="str">
        <f t="shared" ca="1" si="15"/>
        <v>Laksevåg</v>
      </c>
      <c r="H21" s="5">
        <f t="shared" ca="1" si="6"/>
        <v>5.2647930000000001</v>
      </c>
      <c r="I21" s="6">
        <f t="shared" ca="1" si="7"/>
        <v>60.379098999999997</v>
      </c>
      <c r="J21" s="7">
        <f t="shared" ca="1" si="17"/>
        <v>584.50258365299999</v>
      </c>
      <c r="K21" s="7">
        <f t="shared" ca="1" si="17"/>
        <v>6703.3479500789999</v>
      </c>
      <c r="L21" s="2" t="s">
        <v>17</v>
      </c>
      <c r="M21" s="2" cm="1">
        <f t="array" aca="1" ref="M21" ca="1">_xlfn.XLOOKUP(B21,$R$20:$R$47,_xlfn.XLOOKUP(G21,$S$19:$V$19,$S$20:$V$47))*2</f>
        <v>30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4"/>
        <v>Kolltveit</v>
      </c>
      <c r="C22" s="2">
        <f t="shared" ca="1" si="4"/>
        <v>5.0878129999999997</v>
      </c>
      <c r="D22" s="3">
        <f t="shared" ca="1" si="5"/>
        <v>60.352223000000002</v>
      </c>
      <c r="E22" s="4">
        <f t="shared" ca="1" si="16"/>
        <v>564.85408707299996</v>
      </c>
      <c r="F22" s="4">
        <f t="shared" ca="1" si="16"/>
        <v>6700.3641496830005</v>
      </c>
      <c r="G22" s="2" t="str">
        <f t="shared" ca="1" si="15"/>
        <v>Ytrebygda</v>
      </c>
      <c r="H22" s="5">
        <f t="shared" ca="1" si="6"/>
        <v>5.2586760000000004</v>
      </c>
      <c r="I22" s="6">
        <f t="shared" ca="1" si="7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46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4"/>
        <v>Brattholmen</v>
      </c>
      <c r="C23" s="2">
        <f t="shared" ca="1" si="4"/>
        <v>5.1522740000000002</v>
      </c>
      <c r="D23" s="3">
        <f t="shared" ca="1" si="5"/>
        <v>60.354616</v>
      </c>
      <c r="E23" s="4">
        <f t="shared" ca="1" si="16"/>
        <v>572.01061175400002</v>
      </c>
      <c r="F23" s="4">
        <f t="shared" ca="1" si="16"/>
        <v>6700.629822936</v>
      </c>
      <c r="G23" s="2" t="str">
        <f t="shared" ca="1" si="15"/>
        <v>Laksevåg</v>
      </c>
      <c r="H23" s="5">
        <f t="shared" ca="1" si="6"/>
        <v>5.2647930000000001</v>
      </c>
      <c r="I23" s="6">
        <f t="shared" ca="1" si="7"/>
        <v>60.379098999999997</v>
      </c>
      <c r="J23" s="7">
        <f t="shared" ca="1" si="17"/>
        <v>584.50258365299999</v>
      </c>
      <c r="K23" s="7">
        <f t="shared" ca="1" si="17"/>
        <v>6703.3479500789999</v>
      </c>
      <c r="L23" s="2" t="s">
        <v>17</v>
      </c>
      <c r="M23" s="2" cm="1">
        <f t="array" aca="1" ref="M23" ca="1">_xlfn.XLOOKUP(B23,$R$20:$R$47,_xlfn.XLOOKUP(G23,$S$19:$V$19,$S$20:$V$47))*2</f>
        <v>34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4"/>
        <v>Spjeld</v>
      </c>
      <c r="C24" s="2">
        <f t="shared" ca="1" si="4"/>
        <v>5.0396080000000003</v>
      </c>
      <c r="D24" s="3">
        <f t="shared" ca="1" si="5"/>
        <v>60.390343000000001</v>
      </c>
      <c r="E24" s="4">
        <f t="shared" ca="1" si="16"/>
        <v>559.50231976800001</v>
      </c>
      <c r="F24" s="4">
        <f t="shared" ca="1" si="16"/>
        <v>6704.5962702030001</v>
      </c>
      <c r="G24" s="2" t="str">
        <f t="shared" ca="1" si="15"/>
        <v>Laksevåg</v>
      </c>
      <c r="H24" s="5">
        <f t="shared" ca="1" si="6"/>
        <v>5.2647930000000001</v>
      </c>
      <c r="I24" s="6">
        <f t="shared" ca="1" si="7"/>
        <v>60.379098999999997</v>
      </c>
      <c r="J24" s="7">
        <f t="shared" ca="1" si="17"/>
        <v>584.50258365299999</v>
      </c>
      <c r="K24" s="7">
        <f t="shared" ca="1" si="17"/>
        <v>6703.3479500789999</v>
      </c>
      <c r="L24" s="2" t="s">
        <v>17</v>
      </c>
      <c r="M24" s="2" cm="1">
        <f t="array" aca="1" ref="M24" ca="1">_xlfn.XLOOKUP(B24,$R$20:$R$47,_xlfn.XLOOKUP(G24,$S$19:$V$19,$S$20:$V$47))*2</f>
        <v>42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4"/>
        <v>Kolltveit</v>
      </c>
      <c r="C25" s="2">
        <f t="shared" ca="1" si="4"/>
        <v>5.0878129999999997</v>
      </c>
      <c r="D25" s="3">
        <f t="shared" ca="1" si="5"/>
        <v>60.352223000000002</v>
      </c>
      <c r="E25" s="4">
        <f t="shared" ca="1" si="16"/>
        <v>564.85408707299996</v>
      </c>
      <c r="F25" s="4">
        <f t="shared" ca="1" si="16"/>
        <v>6700.3641496830005</v>
      </c>
      <c r="G25" s="2" t="str">
        <f t="shared" ca="1" si="15"/>
        <v>Årstad</v>
      </c>
      <c r="H25" s="5">
        <f t="shared" ca="1" si="6"/>
        <v>5.3523550000000002</v>
      </c>
      <c r="I25" s="6">
        <f t="shared" ca="1" si="7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54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4"/>
        <v>Knarrevik</v>
      </c>
      <c r="C26" s="2">
        <f t="shared" ca="1" si="4"/>
        <v>5.1530250000000004</v>
      </c>
      <c r="D26" s="3">
        <f t="shared" ca="1" si="5"/>
        <v>60.368082999999999</v>
      </c>
      <c r="E26" s="4">
        <f t="shared" ca="1" si="16"/>
        <v>572.0939885250001</v>
      </c>
      <c r="F26" s="4">
        <f t="shared" ca="1" si="16"/>
        <v>6702.1249427430002</v>
      </c>
      <c r="G26" s="2" t="str">
        <f t="shared" ca="1" si="15"/>
        <v>Bergenhus</v>
      </c>
      <c r="H26" s="5">
        <f t="shared" ca="1" si="6"/>
        <v>5.3261630000000002</v>
      </c>
      <c r="I26" s="6">
        <f t="shared" ca="1" si="7"/>
        <v>60.395409000000001</v>
      </c>
      <c r="J26" s="7">
        <f t="shared" ca="1" si="17"/>
        <v>591.31594242300002</v>
      </c>
      <c r="K26" s="7">
        <f t="shared" ca="1" si="17"/>
        <v>6705.1587025890003</v>
      </c>
      <c r="L26" s="2" t="s">
        <v>17</v>
      </c>
      <c r="M26" s="2" cm="1">
        <f t="array" aca="1" ref="M26" ca="1">_xlfn.XLOOKUP(B26,$R$20:$R$47,_xlfn.XLOOKUP(G26,$S$19:$V$19,$S$20:$V$47))*2</f>
        <v>36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4"/>
        <v>Foldnes</v>
      </c>
      <c r="C27" s="2">
        <f t="shared" ca="1" si="4"/>
        <v>5.1065680000000002</v>
      </c>
      <c r="D27" s="3">
        <f t="shared" ref="D27" ca="1" si="21">_xlfn.XLOOKUP(B27,$W$3:$W$12,$Y$3:$Y$12,0)</f>
        <v>60.375988</v>
      </c>
      <c r="E27" s="4">
        <f t="shared" ca="1" si="16"/>
        <v>566.93628592800007</v>
      </c>
      <c r="F27" s="4">
        <f t="shared" ca="1" si="16"/>
        <v>6703.0025637480003</v>
      </c>
      <c r="G27" s="2" t="str">
        <f t="shared" ca="1" si="15"/>
        <v>Bergenhus</v>
      </c>
      <c r="H27" s="5">
        <f t="shared" ca="1" si="6"/>
        <v>5.3261630000000002</v>
      </c>
      <c r="I27" s="6">
        <f t="shared" ref="I27" ca="1" si="22">_xlfn.XLOOKUP(G27,$Z$3:$Z$6,$AB$3:$AB$6,0)</f>
        <v>60.395409000000001</v>
      </c>
      <c r="J27" s="7">
        <f t="shared" ca="1" si="17"/>
        <v>591.31594242300002</v>
      </c>
      <c r="K27" s="7">
        <f t="shared" ca="1" si="17"/>
        <v>6705.1587025890003</v>
      </c>
      <c r="L27" s="2" t="s">
        <v>17</v>
      </c>
      <c r="M27" s="2" cm="1">
        <f t="array" aca="1" ref="M27" ca="1">_xlfn.XLOOKUP(B27,$R$20:$R$47,_xlfn.XLOOKUP(G27,$S$19:$V$19,$S$20:$V$47))*2</f>
        <v>54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26" ca="1" si="8">INDEX($W$3:$W$12,RANDBETWEEN(1,ROWS($W$3:$W$12)),1)</f>
        <v>Telavåg</v>
      </c>
      <c r="C7" s="2">
        <f t="shared" ca="1" si="4"/>
        <v>4.9820219999999997</v>
      </c>
      <c r="D7" s="3">
        <f t="shared" ca="1" si="5"/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26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96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Spjeld</v>
      </c>
      <c r="C8" s="2">
        <f t="shared" ca="1" si="4"/>
        <v>5.0396080000000003</v>
      </c>
      <c r="D8" s="3">
        <f t="shared" ca="1" si="5"/>
        <v>60.390343000000001</v>
      </c>
      <c r="E8" s="4">
        <f t="shared" ca="1" si="0"/>
        <v>559.50231976800001</v>
      </c>
      <c r="F8" s="4">
        <f t="shared" ca="1" si="0"/>
        <v>6704.5962702030001</v>
      </c>
      <c r="G8" s="2" t="str">
        <f t="shared" ca="1" si="9"/>
        <v>Årstad</v>
      </c>
      <c r="H8" s="5">
        <f t="shared" ca="1" si="6"/>
        <v>5.3523550000000002</v>
      </c>
      <c r="I8" s="6">
        <f t="shared" ca="1" si="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58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Straume</v>
      </c>
      <c r="C9" s="2">
        <f t="shared" ca="1" si="4"/>
        <v>5.1213329999999999</v>
      </c>
      <c r="D9" s="3">
        <f t="shared" ca="1" si="5"/>
        <v>60.356560999999999</v>
      </c>
      <c r="E9" s="4">
        <f t="shared" ca="1" si="0"/>
        <v>568.57551099299997</v>
      </c>
      <c r="F9" s="4">
        <f t="shared" ca="1" si="0"/>
        <v>6700.8457587809999</v>
      </c>
      <c r="G9" s="2" t="str">
        <f t="shared" ca="1" si="9"/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Knarrevik</v>
      </c>
      <c r="C10" s="2">
        <f t="shared" ca="1" si="4"/>
        <v>5.1530250000000004</v>
      </c>
      <c r="D10" s="3">
        <f t="shared" ca="1" si="5"/>
        <v>60.368082999999999</v>
      </c>
      <c r="E10" s="4">
        <f t="shared" ca="1" si="0"/>
        <v>572.0939885250001</v>
      </c>
      <c r="F10" s="4">
        <f t="shared" ca="1" si="0"/>
        <v>6702.1249427430002</v>
      </c>
      <c r="G10" s="2" t="str">
        <f t="shared" ca="1" si="9"/>
        <v>Årstad</v>
      </c>
      <c r="H10" s="5">
        <f t="shared" ca="1" si="6"/>
        <v>5.3523550000000002</v>
      </c>
      <c r="I10" s="6">
        <f t="shared" ca="1" si="7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Foldnes</v>
      </c>
      <c r="C11" s="2">
        <f t="shared" ca="1" si="4"/>
        <v>5.1065680000000002</v>
      </c>
      <c r="D11" s="3">
        <f t="shared" ca="1" si="5"/>
        <v>60.375988</v>
      </c>
      <c r="E11" s="4">
        <f t="shared" ca="1" si="0"/>
        <v>566.93628592800007</v>
      </c>
      <c r="F11" s="4">
        <f t="shared" ca="1" si="0"/>
        <v>6703.0025637480003</v>
      </c>
      <c r="G11" s="2" t="str">
        <f t="shared" ca="1" si="9"/>
        <v>Bergenhus</v>
      </c>
      <c r="H11" s="5">
        <f t="shared" ca="1" si="6"/>
        <v>5.3261630000000002</v>
      </c>
      <c r="I11" s="6">
        <f t="shared" ca="1" si="7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54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Kolltveit</v>
      </c>
      <c r="C12" s="2">
        <f t="shared" ca="1" si="4"/>
        <v>5.0878129999999997</v>
      </c>
      <c r="D12" s="3">
        <f t="shared" ca="1" si="5"/>
        <v>60.352223000000002</v>
      </c>
      <c r="E12" s="4">
        <f t="shared" ca="1" si="0"/>
        <v>564.85408707299996</v>
      </c>
      <c r="F12" s="4">
        <f t="shared" ca="1" si="0"/>
        <v>6700.3641496830005</v>
      </c>
      <c r="G12" s="2" t="str">
        <f t="shared" ca="1" si="9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Bildøyna</v>
      </c>
      <c r="C13" s="2">
        <f t="shared" ca="1" si="4"/>
        <v>5.1060850000000002</v>
      </c>
      <c r="D13" s="3">
        <f t="shared" ca="1" si="5"/>
        <v>60.354084999999998</v>
      </c>
      <c r="E13" s="4">
        <f t="shared" ca="1" si="0"/>
        <v>566.88266278499998</v>
      </c>
      <c r="F13" s="4">
        <f t="shared" ca="1" si="0"/>
        <v>6700.5708707849999</v>
      </c>
      <c r="G13" s="2" t="str">
        <f t="shared" ca="1" si="9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2" t="str">
        <f t="shared" ca="1" si="8"/>
        <v>Telavåg</v>
      </c>
      <c r="C14" s="2">
        <f t="shared" ca="1" si="4"/>
        <v>4.9820219999999997</v>
      </c>
      <c r="D14" s="3">
        <f t="shared" ca="1" si="5"/>
        <v>60.261564</v>
      </c>
      <c r="E14" s="4">
        <f t="shared" ca="1" si="0"/>
        <v>553.10906446199999</v>
      </c>
      <c r="F14" s="4">
        <f t="shared" ca="1" si="0"/>
        <v>6690.2990968439999</v>
      </c>
      <c r="G14" s="2" t="str">
        <f t="shared" ca="1" si="9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2" t="str">
        <f t="shared" ca="1" si="8"/>
        <v>Knarrevik</v>
      </c>
      <c r="C15" s="2">
        <f t="shared" ca="1" si="4"/>
        <v>5.1530250000000004</v>
      </c>
      <c r="D15" s="3">
        <f t="shared" ca="1" si="5"/>
        <v>60.368082999999999</v>
      </c>
      <c r="E15" s="4">
        <f t="shared" ca="1" si="0"/>
        <v>572.0939885250001</v>
      </c>
      <c r="F15" s="4">
        <f t="shared" ca="1" si="0"/>
        <v>6702.1249427430002</v>
      </c>
      <c r="G15" s="2" t="str">
        <f t="shared" ca="1" si="9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22</v>
      </c>
    </row>
    <row r="16" spans="1:28" ht="14" x14ac:dyDescent="0.15">
      <c r="A16" s="2" t="s">
        <v>26</v>
      </c>
      <c r="B16" s="2" t="str">
        <f t="shared" ca="1" si="8"/>
        <v>Foldnes</v>
      </c>
      <c r="C16" s="2">
        <f t="shared" ca="1" si="4"/>
        <v>5.1065680000000002</v>
      </c>
      <c r="D16" s="3">
        <f t="shared" ca="1" si="5"/>
        <v>60.375988</v>
      </c>
      <c r="E16" s="4">
        <f t="shared" ca="1" si="0"/>
        <v>566.93628592800007</v>
      </c>
      <c r="F16" s="4">
        <f t="shared" ca="1" si="0"/>
        <v>6703.0025637480003</v>
      </c>
      <c r="G16" s="2" t="str">
        <f t="shared" ca="1" si="9"/>
        <v>Årstad</v>
      </c>
      <c r="H16" s="5">
        <f t="shared" ca="1" si="6"/>
        <v>5.3523550000000002</v>
      </c>
      <c r="I16" s="6">
        <f t="shared" ca="1" si="7"/>
        <v>60.363500999999999</v>
      </c>
      <c r="J16" s="7">
        <f t="shared" ca="1" si="1"/>
        <v>594.22380445500005</v>
      </c>
      <c r="K16" s="7">
        <f t="shared" ca="1" si="1"/>
        <v>6701.6162445210002</v>
      </c>
      <c r="L16" s="2" t="s">
        <v>17</v>
      </c>
      <c r="M16" s="2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2" t="str">
        <f t="shared" ca="1" si="8"/>
        <v>Telavåg</v>
      </c>
      <c r="C17" s="2">
        <f t="shared" ca="1" si="4"/>
        <v>4.9820219999999997</v>
      </c>
      <c r="D17" s="3">
        <f t="shared" ca="1" si="5"/>
        <v>60.261564</v>
      </c>
      <c r="E17" s="4">
        <f t="shared" ca="1" si="0"/>
        <v>553.10906446199999</v>
      </c>
      <c r="F17" s="4">
        <f t="shared" ca="1" si="0"/>
        <v>6690.2990968439999</v>
      </c>
      <c r="G17" s="2" t="str">
        <f t="shared" ca="1" si="9"/>
        <v>Laksevåg</v>
      </c>
      <c r="H17" s="5">
        <f t="shared" ca="1" si="6"/>
        <v>5.2647930000000001</v>
      </c>
      <c r="I17" s="6">
        <f t="shared" ca="1" si="7"/>
        <v>60.379098999999997</v>
      </c>
      <c r="J17" s="7">
        <f t="shared" ca="1" si="1"/>
        <v>584.50258365299999</v>
      </c>
      <c r="K17" s="7">
        <f t="shared" ca="1" si="1"/>
        <v>6703.3479500789999</v>
      </c>
      <c r="L17" s="2" t="s">
        <v>17</v>
      </c>
      <c r="M17" s="2" cm="1">
        <f t="array" aca="1" ref="M17" ca="1">_xlfn.XLOOKUP(B17,$R$20:$R$47,_xlfn.XLOOKUP(G17,$S$19:$V$19,$S$20:$V$47))*2</f>
        <v>80</v>
      </c>
    </row>
    <row r="18" spans="1:26" ht="14" x14ac:dyDescent="0.15">
      <c r="A18" s="2" t="s">
        <v>26</v>
      </c>
      <c r="B18" s="2" t="str">
        <f t="shared" ca="1" si="8"/>
        <v>Spjeld</v>
      </c>
      <c r="C18" s="2">
        <f t="shared" ca="1" si="4"/>
        <v>5.0396080000000003</v>
      </c>
      <c r="D18" s="3">
        <f t="shared" ca="1" si="5"/>
        <v>60.390343000000001</v>
      </c>
      <c r="E18" s="4">
        <f t="shared" ref="E18:F24" ca="1" si="10">C18*111.021</f>
        <v>559.50231976800001</v>
      </c>
      <c r="F18" s="4">
        <f t="shared" ca="1" si="10"/>
        <v>6704.5962702030001</v>
      </c>
      <c r="G18" s="2" t="str">
        <f t="shared" ca="1" si="9"/>
        <v>Bergenhus</v>
      </c>
      <c r="H18" s="5">
        <f t="shared" ca="1" si="6"/>
        <v>5.3261630000000002</v>
      </c>
      <c r="I18" s="6">
        <f t="shared" ca="1" si="7"/>
        <v>60.395409000000001</v>
      </c>
      <c r="J18" s="7">
        <f t="shared" ref="J18:K24" ca="1" si="11">H18*111.021</f>
        <v>591.31594242300002</v>
      </c>
      <c r="K18" s="7">
        <f t="shared" ca="1" si="11"/>
        <v>6705.1587025890003</v>
      </c>
      <c r="L18" s="2" t="s">
        <v>17</v>
      </c>
      <c r="M18" s="2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2" t="str">
        <f t="shared" ca="1" si="8"/>
        <v>Knappskog</v>
      </c>
      <c r="C19" s="2">
        <f t="shared" ca="1" si="4"/>
        <v>5.0559289999999999</v>
      </c>
      <c r="D19" s="3">
        <f t="shared" ca="1" si="5"/>
        <v>60.382877999999998</v>
      </c>
      <c r="E19" s="4">
        <f t="shared" ca="1" si="10"/>
        <v>561.31429350899998</v>
      </c>
      <c r="F19" s="4">
        <f t="shared" ca="1" si="10"/>
        <v>6703.7674984380001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7"/>
        <v>60.395409000000001</v>
      </c>
      <c r="J19" s="7">
        <f t="shared" ca="1" si="11"/>
        <v>591.31594242300002</v>
      </c>
      <c r="K19" s="7">
        <f t="shared" ca="1" si="11"/>
        <v>6705.1587025890003</v>
      </c>
      <c r="L19" s="2" t="s">
        <v>17</v>
      </c>
      <c r="M19" s="2" cm="1">
        <f t="array" aca="1" ref="M19" ca="1">_xlfn.XLOOKUP(B19,$R$20:$R$47,_xlfn.XLOOKUP(G19,$S$19:$V$19,$S$20:$V$47))*2</f>
        <v>54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8"/>
        <v>Brattholmen</v>
      </c>
      <c r="C20" s="2">
        <f t="shared" ca="1" si="4"/>
        <v>5.1522740000000002</v>
      </c>
      <c r="D20" s="3">
        <f t="shared" ref="D20:D26" ca="1" si="12">_xlfn.XLOOKUP(B20,$W$3:$W$12,$Y$3:$Y$12,0)</f>
        <v>60.354616</v>
      </c>
      <c r="E20" s="4">
        <f t="shared" ca="1" si="10"/>
        <v>572.01061175400002</v>
      </c>
      <c r="F20" s="4">
        <f t="shared" ca="1" si="10"/>
        <v>6700.629822936</v>
      </c>
      <c r="G20" s="2" t="str">
        <f t="shared" ca="1" si="9"/>
        <v>Laksevåg</v>
      </c>
      <c r="H20" s="5">
        <f t="shared" ca="1" si="6"/>
        <v>5.2647930000000001</v>
      </c>
      <c r="I20" s="6">
        <f t="shared" ref="I20:I26" ca="1" si="13">_xlfn.XLOOKUP(G20,$Z$3:$Z$6,$AB$3:$AB$6,0)</f>
        <v>60.379098999999997</v>
      </c>
      <c r="J20" s="7">
        <f t="shared" ca="1" si="11"/>
        <v>584.50258365299999</v>
      </c>
      <c r="K20" s="7">
        <f t="shared" ca="1" si="11"/>
        <v>6703.3479500789999</v>
      </c>
      <c r="L20" s="2" t="s">
        <v>17</v>
      </c>
      <c r="M20" s="2" cm="1">
        <f t="array" aca="1" ref="M20" ca="1">_xlfn.XLOOKUP(B20,$R$20:$R$47,_xlfn.XLOOKUP(G20,$S$19:$V$19,$S$20:$V$47))*2</f>
        <v>34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8"/>
        <v>Straume</v>
      </c>
      <c r="C21" s="2">
        <f t="shared" ca="1" si="4"/>
        <v>5.1213329999999999</v>
      </c>
      <c r="D21" s="3">
        <f t="shared" ca="1" si="12"/>
        <v>60.356560999999999</v>
      </c>
      <c r="E21" s="4">
        <f t="shared" ca="1" si="10"/>
        <v>568.57551099299997</v>
      </c>
      <c r="F21" s="4">
        <f t="shared" ca="1" si="10"/>
        <v>6700.8457587809999</v>
      </c>
      <c r="G21" s="2" t="str">
        <f t="shared" ca="1" si="9"/>
        <v>Ytrebygda</v>
      </c>
      <c r="H21" s="5">
        <f t="shared" ca="1" si="6"/>
        <v>5.2586760000000004</v>
      </c>
      <c r="I21" s="6">
        <f t="shared" ca="1" si="13"/>
        <v>60.290962</v>
      </c>
      <c r="J21" s="7">
        <f t="shared" ca="1" si="11"/>
        <v>583.82346819600002</v>
      </c>
      <c r="K21" s="7">
        <f t="shared" ca="1" si="11"/>
        <v>6693.5628922020005</v>
      </c>
      <c r="L21" s="2" t="s">
        <v>17</v>
      </c>
      <c r="M21" s="2" cm="1">
        <f t="array" aca="1" ref="M21" ca="1">_xlfn.XLOOKUP(B21,$R$20:$R$47,_xlfn.XLOOKUP(G21,$S$19:$V$19,$S$20:$V$47))*2</f>
        <v>38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8"/>
        <v>Straume</v>
      </c>
      <c r="C22" s="2">
        <f t="shared" ca="1" si="4"/>
        <v>5.1213329999999999</v>
      </c>
      <c r="D22" s="3">
        <f t="shared" ca="1" si="12"/>
        <v>60.356560999999999</v>
      </c>
      <c r="E22" s="4">
        <f t="shared" ca="1" si="10"/>
        <v>568.57551099299997</v>
      </c>
      <c r="F22" s="4">
        <f t="shared" ca="1" si="10"/>
        <v>6700.8457587809999</v>
      </c>
      <c r="G22" s="2" t="str">
        <f t="shared" ca="1" si="9"/>
        <v>Laksevåg</v>
      </c>
      <c r="H22" s="5">
        <f t="shared" ca="1" si="6"/>
        <v>5.2647930000000001</v>
      </c>
      <c r="I22" s="6">
        <f t="shared" ca="1" si="13"/>
        <v>60.379098999999997</v>
      </c>
      <c r="J22" s="7">
        <f t="shared" ca="1" si="11"/>
        <v>584.50258365299999</v>
      </c>
      <c r="K22" s="7">
        <f t="shared" ca="1" si="11"/>
        <v>6703.3479500789999</v>
      </c>
      <c r="L22" s="2" t="s">
        <v>17</v>
      </c>
      <c r="M22" s="2" cm="1">
        <f t="array" aca="1" ref="M22" ca="1">_xlfn.XLOOKUP(B22,$R$20:$R$47,_xlfn.XLOOKUP(G22,$S$19:$V$19,$S$20:$V$47))*2</f>
        <v>30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8"/>
        <v>Kolltveit</v>
      </c>
      <c r="C23" s="2">
        <f t="shared" ca="1" si="4"/>
        <v>5.0878129999999997</v>
      </c>
      <c r="D23" s="3">
        <f t="shared" ca="1" si="12"/>
        <v>60.352223000000002</v>
      </c>
      <c r="E23" s="4">
        <f t="shared" ca="1" si="10"/>
        <v>564.85408707299996</v>
      </c>
      <c r="F23" s="4">
        <f t="shared" ca="1" si="10"/>
        <v>6700.3641496830005</v>
      </c>
      <c r="G23" s="2" t="str">
        <f t="shared" ca="1" si="9"/>
        <v>Årstad</v>
      </c>
      <c r="H23" s="5">
        <f t="shared" ca="1" si="6"/>
        <v>5.3523550000000002</v>
      </c>
      <c r="I23" s="6">
        <f t="shared" ca="1" si="13"/>
        <v>60.363500999999999</v>
      </c>
      <c r="J23" s="7">
        <f t="shared" ca="1" si="11"/>
        <v>594.22380445500005</v>
      </c>
      <c r="K23" s="7">
        <f t="shared" ca="1" si="11"/>
        <v>6701.6162445210002</v>
      </c>
      <c r="L23" s="2" t="s">
        <v>17</v>
      </c>
      <c r="M23" s="2" cm="1">
        <f t="array" aca="1" ref="M23" ca="1">_xlfn.XLOOKUP(B23,$R$20:$R$47,_xlfn.XLOOKUP(G23,$S$19:$V$19,$S$20:$V$47))*2</f>
        <v>54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8"/>
        <v>Foldnes</v>
      </c>
      <c r="C24" s="2">
        <f t="shared" ca="1" si="4"/>
        <v>5.1065680000000002</v>
      </c>
      <c r="D24" s="3">
        <f t="shared" ca="1" si="12"/>
        <v>60.375988</v>
      </c>
      <c r="E24" s="4">
        <f t="shared" ca="1" si="10"/>
        <v>566.93628592800007</v>
      </c>
      <c r="F24" s="4">
        <f t="shared" ca="1" si="10"/>
        <v>6703.0025637480003</v>
      </c>
      <c r="G24" s="2" t="str">
        <f t="shared" ca="1" si="9"/>
        <v>Årstad</v>
      </c>
      <c r="H24" s="5">
        <f t="shared" ca="1" si="6"/>
        <v>5.3523550000000002</v>
      </c>
      <c r="I24" s="6">
        <f t="shared" ca="1" si="13"/>
        <v>60.363500999999999</v>
      </c>
      <c r="J24" s="7">
        <f t="shared" ca="1" si="11"/>
        <v>594.22380445500005</v>
      </c>
      <c r="K24" s="7">
        <f t="shared" ca="1" si="11"/>
        <v>6701.6162445210002</v>
      </c>
      <c r="L24" s="2" t="s">
        <v>17</v>
      </c>
      <c r="M24" s="2" cm="1">
        <f t="array" aca="1" ref="M24" ca="1">_xlfn.XLOOKUP(B24,$R$20:$R$47,_xlfn.XLOOKUP(G24,$S$19:$V$19,$S$20:$V$47))*2</f>
        <v>56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8"/>
        <v>Bildøyna</v>
      </c>
      <c r="C25" s="2">
        <f t="shared" ca="1" si="4"/>
        <v>5.1060850000000002</v>
      </c>
      <c r="D25" s="3">
        <f t="shared" ca="1" si="12"/>
        <v>60.354084999999998</v>
      </c>
      <c r="E25" s="4">
        <f t="shared" ref="E25:E26" ca="1" si="14">C25*111.021</f>
        <v>566.88266278499998</v>
      </c>
      <c r="F25" s="4">
        <f t="shared" ref="F25:F26" ca="1" si="15">D25*111.021</f>
        <v>6700.5708707849999</v>
      </c>
      <c r="G25" s="2" t="str">
        <f t="shared" ca="1" si="9"/>
        <v>Årstad</v>
      </c>
      <c r="H25" s="5">
        <f t="shared" ca="1" si="6"/>
        <v>5.3523550000000002</v>
      </c>
      <c r="I25" s="6">
        <f t="shared" ca="1" si="13"/>
        <v>60.363500999999999</v>
      </c>
      <c r="J25" s="7">
        <f t="shared" ref="J25:J26" ca="1" si="16">H25*111.021</f>
        <v>594.22380445500005</v>
      </c>
      <c r="K25" s="7">
        <f t="shared" ref="K25:K26" ca="1" si="17">I25*111.021</f>
        <v>6701.6162445210002</v>
      </c>
      <c r="L25" s="2" t="s">
        <v>17</v>
      </c>
      <c r="M25" s="2" cm="1">
        <f t="array" aca="1" ref="M25" ca="1">_xlfn.XLOOKUP(B25,$R$20:$R$47,_xlfn.XLOOKUP(G25,$S$19:$V$19,$S$20:$V$47))*2</f>
        <v>46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8"/>
        <v>Bildøyna</v>
      </c>
      <c r="C26" s="2">
        <f t="shared" ca="1" si="4"/>
        <v>5.1060850000000002</v>
      </c>
      <c r="D26" s="3">
        <f t="shared" ca="1" si="12"/>
        <v>60.354084999999998</v>
      </c>
      <c r="E26" s="4">
        <f t="shared" ca="1" si="14"/>
        <v>566.88266278499998</v>
      </c>
      <c r="F26" s="4">
        <f t="shared" ca="1" si="15"/>
        <v>6700.5708707849999</v>
      </c>
      <c r="G26" s="2" t="str">
        <f t="shared" ca="1" si="9"/>
        <v>Årstad</v>
      </c>
      <c r="H26" s="5">
        <f t="shared" ca="1" si="6"/>
        <v>5.3523550000000002</v>
      </c>
      <c r="I26" s="6">
        <f t="shared" ca="1" si="13"/>
        <v>60.363500999999999</v>
      </c>
      <c r="J26" s="7">
        <f t="shared" ca="1" si="16"/>
        <v>594.22380445500005</v>
      </c>
      <c r="K26" s="7">
        <f t="shared" ca="1" si="17"/>
        <v>6701.6162445210002</v>
      </c>
      <c r="L26" s="2" t="s">
        <v>17</v>
      </c>
      <c r="M26" s="2" cm="1">
        <f t="array" aca="1" ref="M26" ca="1">_xlfn.XLOOKUP(B26,$R$20:$R$47,_xlfn.XLOOKUP(G26,$S$19:$V$19,$S$20:$V$47))*2</f>
        <v>46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9" ca="1" si="8">INDEX($W$3:$W$12,RANDBETWEEN(1,ROWS($W$3:$W$12)),1)</f>
        <v>Knarrevik</v>
      </c>
      <c r="C7" s="2">
        <f t="shared" ca="1" si="4"/>
        <v>5.1530250000000004</v>
      </c>
      <c r="D7" s="3">
        <f t="shared" ca="1" si="5"/>
        <v>60.368082999999999</v>
      </c>
      <c r="E7" s="4">
        <f t="shared" ca="1" si="0"/>
        <v>572.0939885250001</v>
      </c>
      <c r="F7" s="4">
        <f t="shared" ca="1" si="0"/>
        <v>6702.1249427430002</v>
      </c>
      <c r="G7" s="2" t="str">
        <f t="shared" ref="G7:G19" ca="1" si="9">INDEX($Z$3:$Z$6,RANDBETWEEN(1,ROWS($Z$3:$Z$6)),1)</f>
        <v>Bergenhus</v>
      </c>
      <c r="H7" s="5">
        <f t="shared" ca="1" si="6"/>
        <v>5.3261630000000002</v>
      </c>
      <c r="I7" s="6">
        <f t="shared" ca="1" si="7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36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Kolltveit</v>
      </c>
      <c r="C8" s="2">
        <f t="shared" ca="1" si="4"/>
        <v>5.0878129999999997</v>
      </c>
      <c r="D8" s="3">
        <f t="shared" ca="1" si="5"/>
        <v>60.352223000000002</v>
      </c>
      <c r="E8" s="4">
        <f t="shared" ca="1" si="0"/>
        <v>564.85408707299996</v>
      </c>
      <c r="F8" s="4">
        <f t="shared" ca="1" si="0"/>
        <v>6700.3641496830005</v>
      </c>
      <c r="G8" s="2" t="str">
        <f t="shared" ca="1" si="9"/>
        <v>Bergenhus</v>
      </c>
      <c r="H8" s="5">
        <f t="shared" ca="1" si="6"/>
        <v>5.3261630000000002</v>
      </c>
      <c r="I8" s="6">
        <f t="shared" ca="1" si="7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52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Kårtveit</v>
      </c>
      <c r="C9" s="2">
        <f t="shared" ca="1" si="4"/>
        <v>4.9934529999999997</v>
      </c>
      <c r="D9" s="3">
        <f t="shared" ca="1" si="5"/>
        <v>60.388651000000003</v>
      </c>
      <c r="E9" s="4">
        <f t="shared" ca="1" si="0"/>
        <v>554.37814551299994</v>
      </c>
      <c r="F9" s="4">
        <f t="shared" ca="1" si="0"/>
        <v>6704.4084226710002</v>
      </c>
      <c r="G9" s="2" t="str">
        <f t="shared" ca="1" si="9"/>
        <v>Laksevåg</v>
      </c>
      <c r="H9" s="5">
        <f t="shared" ca="1" si="6"/>
        <v>5.2647930000000001</v>
      </c>
      <c r="I9" s="6">
        <f t="shared" ca="1" si="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Brattholmen</v>
      </c>
      <c r="C10" s="2">
        <f t="shared" ca="1" si="4"/>
        <v>5.1522740000000002</v>
      </c>
      <c r="D10" s="3">
        <f t="shared" ca="1" si="5"/>
        <v>60.354616</v>
      </c>
      <c r="E10" s="4">
        <f t="shared" ca="1" si="0"/>
        <v>572.01061175400002</v>
      </c>
      <c r="F10" s="4">
        <f t="shared" ca="1" si="0"/>
        <v>6700.629822936</v>
      </c>
      <c r="G10" s="2" t="str">
        <f t="shared" ca="1" si="9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9"/>
        <v>Laksevåg</v>
      </c>
      <c r="H11" s="5">
        <f t="shared" ca="1" si="6"/>
        <v>5.2647930000000001</v>
      </c>
      <c r="I11" s="6">
        <f t="shared" ca="1" si="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34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42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Bildøyna</v>
      </c>
      <c r="C13" s="2">
        <f t="shared" ca="1" si="4"/>
        <v>5.1060850000000002</v>
      </c>
      <c r="D13" s="3">
        <f t="shared" ca="1" si="5"/>
        <v>60.354084999999998</v>
      </c>
      <c r="E13" s="4">
        <f t="shared" ca="1" si="0"/>
        <v>566.88266278499998</v>
      </c>
      <c r="F13" s="4">
        <f t="shared" ca="1" si="0"/>
        <v>6700.5708707849999</v>
      </c>
      <c r="G13" s="2" t="str">
        <f t="shared" ca="1" si="9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2" t="str">
        <f t="shared" ca="1" si="8"/>
        <v>Kårtveit</v>
      </c>
      <c r="C14" s="2">
        <f t="shared" ca="1" si="4"/>
        <v>4.9934529999999997</v>
      </c>
      <c r="D14" s="3">
        <f t="shared" ca="1" si="5"/>
        <v>60.388651000000003</v>
      </c>
      <c r="E14" s="4">
        <f t="shared" ca="1" si="0"/>
        <v>554.37814551299994</v>
      </c>
      <c r="F14" s="4">
        <f t="shared" ca="1" si="0"/>
        <v>6704.4084226710002</v>
      </c>
      <c r="G14" s="2" t="str">
        <f t="shared" ca="1" si="9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52</v>
      </c>
    </row>
    <row r="15" spans="1:28" ht="14" x14ac:dyDescent="0.15">
      <c r="A15" s="2" t="s">
        <v>26</v>
      </c>
      <c r="B15" s="2" t="str">
        <f t="shared" ca="1" si="8"/>
        <v>Knappskog</v>
      </c>
      <c r="C15" s="2">
        <f t="shared" ca="1" si="4"/>
        <v>5.0559289999999999</v>
      </c>
      <c r="D15" s="3">
        <f t="shared" ca="1" si="5"/>
        <v>60.382877999999998</v>
      </c>
      <c r="E15" s="4">
        <f t="shared" ca="1" si="0"/>
        <v>561.31429350899998</v>
      </c>
      <c r="F15" s="4">
        <f t="shared" ca="1" si="0"/>
        <v>6703.7674984380001</v>
      </c>
      <c r="G15" s="2" t="str">
        <f t="shared" ca="1" si="9"/>
        <v>Bergenhus</v>
      </c>
      <c r="H15" s="5">
        <f t="shared" ca="1" si="6"/>
        <v>5.3261630000000002</v>
      </c>
      <c r="I15" s="6">
        <f t="shared" ca="1" si="7"/>
        <v>60.395409000000001</v>
      </c>
      <c r="J15" s="7">
        <f t="shared" ca="1" si="1"/>
        <v>591.31594242300002</v>
      </c>
      <c r="K15" s="7">
        <f t="shared" ca="1" si="1"/>
        <v>6705.1587025890003</v>
      </c>
      <c r="L15" s="2" t="s">
        <v>17</v>
      </c>
      <c r="M15" s="2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2" t="str">
        <f t="shared" ca="1" si="8"/>
        <v>Spjeld</v>
      </c>
      <c r="C16" s="2">
        <f t="shared" ca="1" si="4"/>
        <v>5.0396080000000003</v>
      </c>
      <c r="D16" s="3">
        <f t="shared" ca="1" si="5"/>
        <v>60.390343000000001</v>
      </c>
      <c r="E16" s="4">
        <f t="shared" ca="1" si="0"/>
        <v>559.50231976800001</v>
      </c>
      <c r="F16" s="4">
        <f t="shared" ca="1" si="0"/>
        <v>6704.5962702030001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2" t="str">
        <f t="shared" ca="1" si="8"/>
        <v>Telavåg</v>
      </c>
      <c r="C17" s="2">
        <f t="shared" ca="1" si="4"/>
        <v>4.9820219999999997</v>
      </c>
      <c r="D17" s="3">
        <f t="shared" ref="D17:D19" ca="1" si="10">_xlfn.XLOOKUP(B17,$W$3:$W$12,$Y$3:$Y$12,0)</f>
        <v>60.261564</v>
      </c>
      <c r="E17" s="4">
        <f t="shared" ref="E17:E19" ca="1" si="11">C17*111.021</f>
        <v>553.10906446199999</v>
      </c>
      <c r="F17" s="4">
        <f t="shared" ref="F17:F19" ca="1" si="12">D17*111.021</f>
        <v>6690.2990968439999</v>
      </c>
      <c r="G17" s="2" t="str">
        <f t="shared" ca="1" si="9"/>
        <v>Årstad</v>
      </c>
      <c r="H17" s="5">
        <f t="shared" ca="1" si="6"/>
        <v>5.3523550000000002</v>
      </c>
      <c r="I17" s="6">
        <f t="shared" ref="I17:I19" ca="1" si="13">_xlfn.XLOOKUP(G17,$Z$3:$Z$6,$AB$3:$AB$6,0)</f>
        <v>60.363500999999999</v>
      </c>
      <c r="J17" s="7">
        <f t="shared" ref="J17:J19" ca="1" si="14">H17*111.021</f>
        <v>594.22380445500005</v>
      </c>
      <c r="K17" s="7">
        <f t="shared" ref="K17:K19" ca="1" si="15">I17*111.021</f>
        <v>6701.6162445210002</v>
      </c>
      <c r="L17" s="2" t="s">
        <v>17</v>
      </c>
      <c r="M17" s="2" cm="1">
        <f t="array" aca="1" ref="M17" ca="1">_xlfn.XLOOKUP(B17,$R$20:$R$47,_xlfn.XLOOKUP(G17,$S$19:$V$19,$S$20:$V$47))*2</f>
        <v>96</v>
      </c>
    </row>
    <row r="18" spans="1:26" ht="14" x14ac:dyDescent="0.15">
      <c r="A18" s="2" t="s">
        <v>26</v>
      </c>
      <c r="B18" s="2" t="str">
        <f t="shared" ca="1" si="8"/>
        <v>Kårtveit</v>
      </c>
      <c r="C18" s="2">
        <f t="shared" ca="1" si="4"/>
        <v>4.9934529999999997</v>
      </c>
      <c r="D18" s="3">
        <f t="shared" ca="1" si="10"/>
        <v>60.388651000000003</v>
      </c>
      <c r="E18" s="4">
        <f t="shared" ca="1" si="11"/>
        <v>554.37814551299994</v>
      </c>
      <c r="F18" s="4">
        <f t="shared" ca="1" si="12"/>
        <v>6704.4084226710002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13"/>
        <v>60.379098999999997</v>
      </c>
      <c r="J18" s="7">
        <f t="shared" ca="1" si="14"/>
        <v>584.50258365299999</v>
      </c>
      <c r="K18" s="7">
        <f t="shared" ca="1" si="15"/>
        <v>6703.3479500789999</v>
      </c>
      <c r="L18" s="2" t="s">
        <v>17</v>
      </c>
      <c r="M18" s="2" cm="1">
        <f t="array" aca="1" ref="M18" ca="1">_xlfn.XLOOKUP(B18,$R$20:$R$47,_xlfn.XLOOKUP(G18,$S$19:$V$19,$S$20:$V$47))*2</f>
        <v>52</v>
      </c>
    </row>
    <row r="19" spans="1:26" ht="15" x14ac:dyDescent="0.2">
      <c r="A19" s="2" t="s">
        <v>26</v>
      </c>
      <c r="B19" s="2" t="str">
        <f t="shared" ca="1" si="8"/>
        <v>Knarrevik</v>
      </c>
      <c r="C19" s="2">
        <f t="shared" ca="1" si="4"/>
        <v>5.1530250000000004</v>
      </c>
      <c r="D19" s="3">
        <f t="shared" ca="1" si="10"/>
        <v>60.368082999999999</v>
      </c>
      <c r="E19" s="4">
        <f t="shared" ca="1" si="11"/>
        <v>572.0939885250001</v>
      </c>
      <c r="F19" s="4">
        <f t="shared" ca="1" si="12"/>
        <v>6702.1249427430002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13"/>
        <v>60.395409000000001</v>
      </c>
      <c r="J19" s="7">
        <f t="shared" ca="1" si="14"/>
        <v>591.31594242300002</v>
      </c>
      <c r="K19" s="7">
        <f t="shared" ca="1" si="15"/>
        <v>6705.1587025890003</v>
      </c>
      <c r="L19" s="2" t="s">
        <v>17</v>
      </c>
      <c r="M19" s="2" cm="1">
        <f t="array" aca="1" ref="M19" ca="1">_xlfn.XLOOKUP(B19,$R$20:$R$47,_xlfn.XLOOKUP(G19,$S$19:$V$19,$S$20:$V$47))*2</f>
        <v>36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6" ca="1" si="12">INDEX($W$3:$W$12,RANDBETWEEN(1,ROWS($W$3:$W$12)),1)</f>
        <v>Kårtveit</v>
      </c>
      <c r="C7" s="2">
        <f t="shared" ref="C7:C16" ca="1" si="13">_xlfn.XLOOKUP(B7,$W$3:$W$12,$X$3:$X$12,0)</f>
        <v>4.9934529999999997</v>
      </c>
      <c r="D7" s="3">
        <f t="shared" ref="D7:D13" ca="1" si="14">_xlfn.XLOOKUP(B7,$W$3:$W$12,$Y$3:$Y$12,0)</f>
        <v>60.388651000000003</v>
      </c>
      <c r="E7" s="4">
        <f t="shared" ca="1" si="0"/>
        <v>554.37814551299994</v>
      </c>
      <c r="F7" s="4">
        <f t="shared" ca="1" si="0"/>
        <v>6704.4084226710002</v>
      </c>
      <c r="G7" s="2" t="str">
        <f t="shared" ref="G7:G16" ca="1" si="15">INDEX($Z$3:$Z$6,RANDBETWEEN(1,ROWS($Z$3:$Z$6)),1)</f>
        <v>Ytrebygda</v>
      </c>
      <c r="H7" s="5">
        <f t="shared" ref="H7:H16" ca="1" si="16">_xlfn.XLOOKUP(G7,$Z$3:$Z$6,$AA$3:$AA$6,0)</f>
        <v>5.2586760000000004</v>
      </c>
      <c r="I7" s="6">
        <f t="shared" ref="I7:I13" ca="1" si="17">_xlfn.XLOOKUP(G7,$Z$3:$Z$6,$AB$3:$AB$6,0)</f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60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12"/>
        <v>Bildøyna</v>
      </c>
      <c r="C8" s="2">
        <f t="shared" ca="1" si="13"/>
        <v>5.1060850000000002</v>
      </c>
      <c r="D8" s="3">
        <f t="shared" ca="1" si="14"/>
        <v>60.354084999999998</v>
      </c>
      <c r="E8" s="4">
        <f t="shared" ca="1" si="0"/>
        <v>566.88266278499998</v>
      </c>
      <c r="F8" s="4">
        <f t="shared" ca="1" si="0"/>
        <v>6700.5708707849999</v>
      </c>
      <c r="G8" s="2" t="str">
        <f t="shared" ca="1" si="15"/>
        <v>Ytrebygda</v>
      </c>
      <c r="H8" s="5">
        <f t="shared" ca="1" si="16"/>
        <v>5.2586760000000004</v>
      </c>
      <c r="I8" s="6">
        <f t="shared" ca="1" si="1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38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12"/>
        <v>Knappskog</v>
      </c>
      <c r="C9" s="2">
        <f t="shared" ca="1" si="13"/>
        <v>5.0559289999999999</v>
      </c>
      <c r="D9" s="3">
        <f t="shared" ca="1" si="14"/>
        <v>60.382877999999998</v>
      </c>
      <c r="E9" s="4">
        <f t="shared" ca="1" si="0"/>
        <v>561.31429350899998</v>
      </c>
      <c r="F9" s="4">
        <f t="shared" ca="1" si="0"/>
        <v>6703.7674984380001</v>
      </c>
      <c r="G9" s="2" t="str">
        <f t="shared" ca="1" si="15"/>
        <v>Laksevåg</v>
      </c>
      <c r="H9" s="5">
        <f t="shared" ca="1" si="16"/>
        <v>5.2647930000000001</v>
      </c>
      <c r="I9" s="6">
        <f t="shared" ca="1" si="1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2"/>
        <v>Kolltveit</v>
      </c>
      <c r="C10" s="2">
        <f t="shared" ca="1" si="13"/>
        <v>5.0878129999999997</v>
      </c>
      <c r="D10" s="3">
        <f t="shared" ca="1" si="14"/>
        <v>60.352223000000002</v>
      </c>
      <c r="E10" s="4">
        <f t="shared" ca="1" si="0"/>
        <v>564.85408707299996</v>
      </c>
      <c r="F10" s="4">
        <f t="shared" ca="1" si="0"/>
        <v>6700.3641496830005</v>
      </c>
      <c r="G10" s="2" t="str">
        <f t="shared" ca="1" si="15"/>
        <v>Ytrebygda</v>
      </c>
      <c r="H10" s="5">
        <f t="shared" ca="1" si="16"/>
        <v>5.2586760000000004</v>
      </c>
      <c r="I10" s="6">
        <f t="shared" ca="1" si="1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2"/>
        <v>Straume</v>
      </c>
      <c r="C11" s="2">
        <f t="shared" ca="1" si="13"/>
        <v>5.1213329999999999</v>
      </c>
      <c r="D11" s="3">
        <f t="shared" ca="1" si="14"/>
        <v>60.356560999999999</v>
      </c>
      <c r="E11" s="4">
        <f t="shared" ca="1" si="0"/>
        <v>568.57551099299997</v>
      </c>
      <c r="F11" s="4">
        <f t="shared" ca="1" si="0"/>
        <v>6700.8457587809999</v>
      </c>
      <c r="G11" s="2" t="str">
        <f t="shared" ca="1" si="15"/>
        <v>Ytrebygda</v>
      </c>
      <c r="H11" s="5">
        <f t="shared" ca="1" si="16"/>
        <v>5.2586760000000004</v>
      </c>
      <c r="I11" s="6">
        <f t="shared" ca="1" si="1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38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2"/>
        <v>Knappskog</v>
      </c>
      <c r="C12" s="2">
        <f t="shared" ca="1" si="13"/>
        <v>5.0559289999999999</v>
      </c>
      <c r="D12" s="3">
        <f t="shared" ca="1" si="14"/>
        <v>60.382877999999998</v>
      </c>
      <c r="E12" s="4">
        <f t="shared" ca="1" si="0"/>
        <v>561.31429350899998</v>
      </c>
      <c r="F12" s="4">
        <f t="shared" ca="1" si="0"/>
        <v>6703.7674984380001</v>
      </c>
      <c r="G12" s="2" t="str">
        <f t="shared" ca="1" si="15"/>
        <v>Årstad</v>
      </c>
      <c r="H12" s="5">
        <f t="shared" ca="1" si="16"/>
        <v>5.3523550000000002</v>
      </c>
      <c r="I12" s="6">
        <f t="shared" ca="1" si="1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2"/>
        <v>Kolltveit</v>
      </c>
      <c r="C13" s="2">
        <f t="shared" ca="1" si="13"/>
        <v>5.0878129999999997</v>
      </c>
      <c r="D13" s="3">
        <f t="shared" ca="1" si="14"/>
        <v>60.352223000000002</v>
      </c>
      <c r="E13" s="4">
        <f t="shared" ca="1" si="0"/>
        <v>564.85408707299996</v>
      </c>
      <c r="F13" s="4">
        <f t="shared" ca="1" si="0"/>
        <v>6700.3641496830005</v>
      </c>
      <c r="G13" s="2" t="str">
        <f t="shared" ca="1" si="15"/>
        <v>Bergenhus</v>
      </c>
      <c r="H13" s="5">
        <f t="shared" ca="1" si="16"/>
        <v>5.3261630000000002</v>
      </c>
      <c r="I13" s="6">
        <f t="shared" ca="1" si="1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52</v>
      </c>
    </row>
    <row r="14" spans="1:28" ht="15.75" customHeight="1" x14ac:dyDescent="0.15">
      <c r="A14" s="2" t="s">
        <v>26</v>
      </c>
      <c r="B14" s="2" t="str">
        <f t="shared" ca="1" si="12"/>
        <v>Bildøyna</v>
      </c>
      <c r="C14" s="2">
        <f t="shared" ca="1" si="13"/>
        <v>5.1060850000000002</v>
      </c>
      <c r="D14" s="3">
        <f t="shared" ref="D14:D16" ca="1" si="18">_xlfn.XLOOKUP(B14,$W$3:$W$12,$Y$3:$Y$12,0)</f>
        <v>60.354084999999998</v>
      </c>
      <c r="E14" s="4">
        <f t="shared" ref="E14:E16" ca="1" si="19">C14*111.021</f>
        <v>566.88266278499998</v>
      </c>
      <c r="F14" s="4">
        <f t="shared" ref="F14:F16" ca="1" si="20">D14*111.021</f>
        <v>6700.5708707849999</v>
      </c>
      <c r="G14" s="2" t="str">
        <f t="shared" ca="1" si="15"/>
        <v>Laksevåg</v>
      </c>
      <c r="H14" s="5">
        <f t="shared" ca="1" si="16"/>
        <v>5.2647930000000001</v>
      </c>
      <c r="I14" s="6">
        <f t="shared" ref="I14:I16" ca="1" si="21">_xlfn.XLOOKUP(G14,$Z$3:$Z$6,$AB$3:$AB$6,0)</f>
        <v>60.379098999999997</v>
      </c>
      <c r="J14" s="7">
        <f t="shared" ref="J14:J16" ca="1" si="22">H14*111.021</f>
        <v>584.50258365299999</v>
      </c>
      <c r="K14" s="7">
        <f t="shared" ref="K14:K16" ca="1" si="23">I14*111.021</f>
        <v>6703.3479500789999</v>
      </c>
      <c r="L14" s="2" t="s">
        <v>17</v>
      </c>
      <c r="M14" s="2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2" t="str">
        <f t="shared" ca="1" si="12"/>
        <v>Straume</v>
      </c>
      <c r="C15" s="2">
        <f t="shared" ca="1" si="13"/>
        <v>5.1213329999999999</v>
      </c>
      <c r="D15" s="3">
        <f t="shared" ca="1" si="18"/>
        <v>60.356560999999999</v>
      </c>
      <c r="E15" s="4">
        <f t="shared" ca="1" si="19"/>
        <v>568.57551099299997</v>
      </c>
      <c r="F15" s="4">
        <f t="shared" ca="1" si="20"/>
        <v>6700.8457587809999</v>
      </c>
      <c r="G15" s="2" t="str">
        <f t="shared" ca="1" si="15"/>
        <v>Bergenhus</v>
      </c>
      <c r="H15" s="5">
        <f t="shared" ca="1" si="16"/>
        <v>5.3261630000000002</v>
      </c>
      <c r="I15" s="6">
        <f t="shared" ca="1" si="21"/>
        <v>60.395409000000001</v>
      </c>
      <c r="J15" s="7">
        <f t="shared" ca="1" si="22"/>
        <v>591.31594242300002</v>
      </c>
      <c r="K15" s="7">
        <f t="shared" ca="1" si="23"/>
        <v>6705.1587025890003</v>
      </c>
      <c r="L15" s="2" t="s">
        <v>17</v>
      </c>
      <c r="M15" s="2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2" t="str">
        <f t="shared" ca="1" si="12"/>
        <v>Knappskog</v>
      </c>
      <c r="C16" s="2">
        <f t="shared" ca="1" si="13"/>
        <v>5.0559289999999999</v>
      </c>
      <c r="D16" s="3">
        <f t="shared" ca="1" si="18"/>
        <v>60.382877999999998</v>
      </c>
      <c r="E16" s="4">
        <f t="shared" ca="1" si="19"/>
        <v>561.31429350899998</v>
      </c>
      <c r="F16" s="4">
        <f t="shared" ca="1" si="20"/>
        <v>6703.7674984380001</v>
      </c>
      <c r="G16" s="2" t="str">
        <f t="shared" ca="1" si="15"/>
        <v>Ytrebygda</v>
      </c>
      <c r="H16" s="5">
        <f t="shared" ca="1" si="16"/>
        <v>5.2586760000000004</v>
      </c>
      <c r="I16" s="6">
        <f t="shared" ca="1" si="21"/>
        <v>60.290962</v>
      </c>
      <c r="J16" s="7">
        <f t="shared" ca="1" si="22"/>
        <v>583.82346819600002</v>
      </c>
      <c r="K16" s="7">
        <f t="shared" ca="1" si="23"/>
        <v>6693.5628922020005</v>
      </c>
      <c r="L16" s="2" t="s">
        <v>17</v>
      </c>
      <c r="M16" s="2" cm="1">
        <f t="array" aca="1" ref="M16" ca="1">_xlfn.XLOOKUP(B16,$R$20:$R$47,_xlfn.XLOOKUP(G16,$S$19:$V$19,$S$20:$V$47))*2</f>
        <v>50</v>
      </c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ref="B5:B13" ca="1" si="8">INDEX($W$3:$W$12,RANDBETWEEN(1,ROWS($W$3:$W$12)),1)</f>
        <v>Straume</v>
      </c>
      <c r="C5" s="2">
        <f t="shared" ref="C5:C13" ca="1" si="9">_xlfn.XLOOKUP(B5,$W$3:$W$12,$X$3:$X$12,0)</f>
        <v>5.1213329999999999</v>
      </c>
      <c r="D5" s="3">
        <f t="shared" ca="1" si="2"/>
        <v>60.356560999999999</v>
      </c>
      <c r="E5" s="4">
        <f t="shared" ca="1" si="0"/>
        <v>568.57551099299997</v>
      </c>
      <c r="F5" s="4">
        <f t="shared" ca="1" si="0"/>
        <v>6700.8457587809999</v>
      </c>
      <c r="G5" s="2" t="str">
        <f t="shared" ref="G5:G13" ca="1" si="10">INDEX($Z$3:$Z$6,RANDBETWEEN(1,ROWS($Z$3:$Z$6)),1)</f>
        <v>Bergenhus</v>
      </c>
      <c r="H5" s="5">
        <f t="shared" ca="1" si="3"/>
        <v>5.3261630000000002</v>
      </c>
      <c r="I5" s="6">
        <f t="shared" ref="I5:I11" ca="1" si="11">_xlfn.XLOOKUP(G5,$Z$3:$Z$6,$AB$3:$AB$6,0)</f>
        <v>60.395409000000001</v>
      </c>
      <c r="J5" s="7">
        <f t="shared" ca="1" si="1"/>
        <v>591.31594242300002</v>
      </c>
      <c r="K5" s="7">
        <f t="shared" ca="1" si="1"/>
        <v>6705.1587025890003</v>
      </c>
      <c r="L5" s="2" t="s">
        <v>17</v>
      </c>
      <c r="M5" s="2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8"/>
        <v>Straume</v>
      </c>
      <c r="C6" s="2">
        <f t="shared" ca="1" si="9"/>
        <v>5.1213329999999999</v>
      </c>
      <c r="D6" s="3">
        <f ca="1">_xlfn.XLOOKUP(B6,$W$3:$W$12,$Y$3:$Y$12,0)</f>
        <v>60.356560999999999</v>
      </c>
      <c r="E6" s="4">
        <f t="shared" ca="1" si="0"/>
        <v>568.57551099299997</v>
      </c>
      <c r="F6" s="4">
        <f t="shared" ca="1" si="0"/>
        <v>6700.8457587809999</v>
      </c>
      <c r="G6" s="2" t="str">
        <f t="shared" ca="1" si="10"/>
        <v>Laksevåg</v>
      </c>
      <c r="H6" s="5">
        <f t="shared" ca="1" si="3"/>
        <v>5.2647930000000001</v>
      </c>
      <c r="I6" s="6">
        <f t="shared" ca="1" si="11"/>
        <v>60.379098999999997</v>
      </c>
      <c r="J6" s="7">
        <f t="shared" ca="1" si="1"/>
        <v>584.50258365299999</v>
      </c>
      <c r="K6" s="7">
        <f t="shared" ca="1" si="1"/>
        <v>6703.3479500789999</v>
      </c>
      <c r="L6" s="2" t="s">
        <v>17</v>
      </c>
      <c r="M6" s="2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8"/>
        <v>Knappskog</v>
      </c>
      <c r="C7" s="2">
        <f t="shared" ca="1" si="9"/>
        <v>5.0559289999999999</v>
      </c>
      <c r="D7" s="3">
        <f t="shared" ref="D7:D11" ca="1" si="12">_xlfn.XLOOKUP(B7,$W$3:$W$12,$Y$3:$Y$12,0)</f>
        <v>60.382877999999998</v>
      </c>
      <c r="E7" s="4">
        <f t="shared" ca="1" si="0"/>
        <v>561.31429350899998</v>
      </c>
      <c r="F7" s="4">
        <f t="shared" ca="1" si="0"/>
        <v>6703.7674984380001</v>
      </c>
      <c r="G7" s="2" t="str">
        <f t="shared" ca="1" si="10"/>
        <v>Bergenhus</v>
      </c>
      <c r="H7" s="5">
        <f t="shared" ca="1" si="3"/>
        <v>5.3261630000000002</v>
      </c>
      <c r="I7" s="6">
        <f t="shared" ca="1" si="11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54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Knarrevik</v>
      </c>
      <c r="C8" s="2">
        <f t="shared" ca="1" si="9"/>
        <v>5.1530250000000004</v>
      </c>
      <c r="D8" s="3">
        <f t="shared" ca="1" si="12"/>
        <v>60.368082999999999</v>
      </c>
      <c r="E8" s="4">
        <f t="shared" ca="1" si="0"/>
        <v>572.0939885250001</v>
      </c>
      <c r="F8" s="4">
        <f t="shared" ca="1" si="0"/>
        <v>6702.1249427430002</v>
      </c>
      <c r="G8" s="2" t="str">
        <f t="shared" ca="1" si="10"/>
        <v>Bergenhus</v>
      </c>
      <c r="H8" s="5">
        <f t="shared" ca="1" si="3"/>
        <v>5.3261630000000002</v>
      </c>
      <c r="I8" s="6">
        <f t="shared" ca="1" si="11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36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Foldnes</v>
      </c>
      <c r="C9" s="2">
        <f t="shared" ca="1" si="9"/>
        <v>5.1065680000000002</v>
      </c>
      <c r="D9" s="3">
        <f t="shared" ca="1" si="12"/>
        <v>60.375988</v>
      </c>
      <c r="E9" s="4">
        <f t="shared" ca="1" si="0"/>
        <v>566.93628592800007</v>
      </c>
      <c r="F9" s="4">
        <f t="shared" ca="1" si="0"/>
        <v>6703.0025637480003</v>
      </c>
      <c r="G9" s="2" t="str">
        <f t="shared" ca="1" si="10"/>
        <v>Årstad</v>
      </c>
      <c r="H9" s="5">
        <f t="shared" ca="1" si="3"/>
        <v>5.3523550000000002</v>
      </c>
      <c r="I9" s="6">
        <f t="shared" ca="1" si="11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Telavåg</v>
      </c>
      <c r="C10" s="2">
        <f t="shared" ca="1" si="9"/>
        <v>4.9820219999999997</v>
      </c>
      <c r="D10" s="3">
        <f t="shared" ca="1" si="12"/>
        <v>60.261564</v>
      </c>
      <c r="E10" s="4">
        <f t="shared" ca="1" si="0"/>
        <v>553.10906446199999</v>
      </c>
      <c r="F10" s="4">
        <f t="shared" ca="1" si="0"/>
        <v>6690.2990968439999</v>
      </c>
      <c r="G10" s="2" t="str">
        <f t="shared" ca="1" si="10"/>
        <v>Ytrebygda</v>
      </c>
      <c r="H10" s="5">
        <f t="shared" ca="1" si="3"/>
        <v>5.2586760000000004</v>
      </c>
      <c r="I10" s="6">
        <f t="shared" ca="1" si="11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88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Kolltveit</v>
      </c>
      <c r="C11" s="2">
        <f t="shared" ca="1" si="9"/>
        <v>5.0878129999999997</v>
      </c>
      <c r="D11" s="3">
        <f t="shared" ca="1" si="12"/>
        <v>60.352223000000002</v>
      </c>
      <c r="E11" s="4">
        <f t="shared" ca="1" si="0"/>
        <v>564.85408707299996</v>
      </c>
      <c r="F11" s="4">
        <f t="shared" ca="1" si="0"/>
        <v>6700.3641496830005</v>
      </c>
      <c r="G11" s="2" t="str">
        <f t="shared" ca="1" si="10"/>
        <v>Bergenhus</v>
      </c>
      <c r="H11" s="5">
        <f t="shared" ca="1" si="3"/>
        <v>5.3261630000000002</v>
      </c>
      <c r="I11" s="6">
        <f t="shared" ca="1" si="11"/>
        <v>60.395409000000001</v>
      </c>
      <c r="J11" s="7">
        <f t="shared" ca="1" si="1"/>
        <v>591.31594242300002</v>
      </c>
      <c r="K11" s="7">
        <f t="shared" ca="1" si="1"/>
        <v>6705.1587025890003</v>
      </c>
      <c r="L11" s="2" t="s">
        <v>17</v>
      </c>
      <c r="M11" s="2" cm="1">
        <f t="array" aca="1" ref="M11" ca="1">_xlfn.XLOOKUP(B11,$R$20:$R$47,_xlfn.XLOOKUP(G11,$S$19:$V$19,$S$20:$V$47))*2</f>
        <v>52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Kolltveit</v>
      </c>
      <c r="C12" s="2">
        <f t="shared" ca="1" si="9"/>
        <v>5.0878129999999997</v>
      </c>
      <c r="D12" s="3">
        <f t="shared" ref="D12:D13" ca="1" si="13">_xlfn.XLOOKUP(B12,$W$3:$W$12,$Y$3:$Y$12,0)</f>
        <v>60.352223000000002</v>
      </c>
      <c r="E12" s="4">
        <f t="shared" ref="E12:E13" ca="1" si="14">C12*111.021</f>
        <v>564.85408707299996</v>
      </c>
      <c r="F12" s="4">
        <f t="shared" ref="F12:F13" ca="1" si="15">D12*111.021</f>
        <v>6700.3641496830005</v>
      </c>
      <c r="G12" s="2" t="str">
        <f t="shared" ca="1" si="10"/>
        <v>Ytrebygda</v>
      </c>
      <c r="H12" s="5">
        <f t="shared" ca="1" si="3"/>
        <v>5.2586760000000004</v>
      </c>
      <c r="I12" s="6">
        <f t="shared" ref="I12:I13" ca="1" si="16">_xlfn.XLOOKUP(G12,$Z$3:$Z$6,$AB$3:$AB$6,0)</f>
        <v>60.290962</v>
      </c>
      <c r="J12" s="7">
        <f t="shared" ref="J12:J13" ca="1" si="17">H12*111.021</f>
        <v>583.82346819600002</v>
      </c>
      <c r="K12" s="7">
        <f t="shared" ref="K12:K13" ca="1" si="18">I12*111.021</f>
        <v>6693.5628922020005</v>
      </c>
      <c r="L12" s="2" t="s">
        <v>17</v>
      </c>
      <c r="M12" s="2" cm="1">
        <f t="array" aca="1" ref="M12" ca="1">_xlfn.XLOOKUP(B12,$R$20:$R$47,_xlfn.XLOOKUP(G12,$S$19:$V$19,$S$20:$V$47))*2</f>
        <v>46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Bildøyna</v>
      </c>
      <c r="C13" s="2">
        <f t="shared" ca="1" si="9"/>
        <v>5.1060850000000002</v>
      </c>
      <c r="D13" s="3">
        <f t="shared" ca="1" si="13"/>
        <v>60.354084999999998</v>
      </c>
      <c r="E13" s="4">
        <f t="shared" ca="1" si="14"/>
        <v>566.88266278499998</v>
      </c>
      <c r="F13" s="4">
        <f t="shared" ca="1" si="15"/>
        <v>6700.5708707849999</v>
      </c>
      <c r="G13" s="2" t="str">
        <f t="shared" ca="1" si="10"/>
        <v>Laksevåg</v>
      </c>
      <c r="H13" s="5">
        <f t="shared" ca="1" si="3"/>
        <v>5.2647930000000001</v>
      </c>
      <c r="I13" s="6">
        <f t="shared" ca="1" si="16"/>
        <v>60.379098999999997</v>
      </c>
      <c r="J13" s="7">
        <f t="shared" ca="1" si="17"/>
        <v>584.50258365299999</v>
      </c>
      <c r="K13" s="7">
        <f t="shared" ca="1" si="18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11" ca="1" si="4">INDEX($W$3:$W$12,RANDBETWEEN(1,ROWS($W$3:$W$12)),1)</f>
        <v>Spjeld</v>
      </c>
      <c r="C4" s="2">
        <f t="shared" ref="C4:C11" ca="1" si="5">_xlfn.XLOOKUP(B4,$W$3:$W$12,$X$3:$X$12,0)</f>
        <v>5.0396080000000003</v>
      </c>
      <c r="D4" s="3">
        <f t="shared" ca="1" si="2"/>
        <v>60.390343000000001</v>
      </c>
      <c r="E4" s="4">
        <f t="shared" ca="1" si="0"/>
        <v>559.50231976800001</v>
      </c>
      <c r="F4" s="4">
        <f t="shared" ca="1" si="0"/>
        <v>6704.5962702030001</v>
      </c>
      <c r="G4" s="2" t="str">
        <f t="shared" ref="G4:G11" ca="1" si="6">INDEX($Z$3:$Z$6,RANDBETWEEN(1,ROWS($Z$3:$Z$6)),1)</f>
        <v>Ytrebygda</v>
      </c>
      <c r="H4" s="5">
        <f t="shared" ca="1" si="3"/>
        <v>5.2586760000000004</v>
      </c>
      <c r="I4" s="6">
        <f t="shared" ref="I4:I6" ca="1" si="7">_xlfn.XLOOKUP(G4,$Z$3:$Z$6,$AB$3:$AB$6,0)</f>
        <v>60.290962</v>
      </c>
      <c r="J4" s="7">
        <f t="shared" ca="1" si="1"/>
        <v>583.82346819600002</v>
      </c>
      <c r="K4" s="7">
        <f t="shared" ca="1" si="1"/>
        <v>6693.5628922020005</v>
      </c>
      <c r="L4" s="2" t="s">
        <v>24</v>
      </c>
      <c r="M4" s="2" cm="1">
        <f t="array" aca="1" ref="M4" ca="1">_xlfn.XLOOKUP(B4,$R$20:$R$47,_xlfn.XLOOKUP(G4,$S$19:$V$19,$S$20:$V$47))*2</f>
        <v>50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4"/>
        <v>Bildøyna</v>
      </c>
      <c r="C5" s="2">
        <f t="shared" ca="1" si="5"/>
        <v>5.1060850000000002</v>
      </c>
      <c r="D5" s="3">
        <f t="shared" ca="1" si="2"/>
        <v>60.354084999999998</v>
      </c>
      <c r="E5" s="4">
        <f t="shared" ca="1" si="0"/>
        <v>566.88266278499998</v>
      </c>
      <c r="F5" s="4">
        <f t="shared" ca="1" si="0"/>
        <v>6700.5708707849999</v>
      </c>
      <c r="G5" s="2" t="str">
        <f t="shared" ca="1" si="6"/>
        <v>Ytrebygda</v>
      </c>
      <c r="H5" s="5">
        <f t="shared" ca="1" si="3"/>
        <v>5.2586760000000004</v>
      </c>
      <c r="I5" s="6">
        <f t="shared" ca="1" si="7"/>
        <v>60.290962</v>
      </c>
      <c r="J5" s="7">
        <f t="shared" ca="1" si="1"/>
        <v>583.82346819600002</v>
      </c>
      <c r="K5" s="7">
        <f t="shared" ca="1" si="1"/>
        <v>6693.5628922020005</v>
      </c>
      <c r="L5" s="2" t="s">
        <v>29</v>
      </c>
      <c r="M5" s="2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4"/>
        <v>Kolltveit</v>
      </c>
      <c r="C6" s="2">
        <f t="shared" ca="1" si="5"/>
        <v>5.0878129999999997</v>
      </c>
      <c r="D6" s="3">
        <f ca="1">_xlfn.XLOOKUP(B6,$W$3:$W$12,$Y$3:$Y$12,0)</f>
        <v>60.352223000000002</v>
      </c>
      <c r="E6" s="4">
        <f t="shared" ca="1" si="0"/>
        <v>564.85408707299996</v>
      </c>
      <c r="F6" s="4">
        <f t="shared" ca="1" si="0"/>
        <v>6700.3641496830005</v>
      </c>
      <c r="G6" s="2" t="str">
        <f t="shared" ca="1" si="6"/>
        <v>Bergenhus</v>
      </c>
      <c r="H6" s="5">
        <f t="shared" ca="1" si="3"/>
        <v>5.3261630000000002</v>
      </c>
      <c r="I6" s="6">
        <f t="shared" ca="1" si="7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31</v>
      </c>
      <c r="M6" s="2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4"/>
        <v>Knarrevik</v>
      </c>
      <c r="C7" s="2">
        <f t="shared" ca="1" si="5"/>
        <v>5.1530250000000004</v>
      </c>
      <c r="D7" s="3">
        <f t="shared" ref="D7:D11" ca="1" si="8">_xlfn.XLOOKUP(B7,$W$3:$W$12,$Y$3:$Y$12,0)</f>
        <v>60.368082999999999</v>
      </c>
      <c r="E7" s="4">
        <f t="shared" ref="E7:E11" ca="1" si="9">C7*111.021</f>
        <v>572.0939885250001</v>
      </c>
      <c r="F7" s="4">
        <f t="shared" ref="F7:F11" ca="1" si="10">D7*111.021</f>
        <v>6702.1249427430002</v>
      </c>
      <c r="G7" s="2" t="str">
        <f t="shared" ca="1" si="6"/>
        <v>Ytrebygda</v>
      </c>
      <c r="H7" s="5">
        <f t="shared" ca="1" si="3"/>
        <v>5.2586760000000004</v>
      </c>
      <c r="I7" s="6">
        <f t="shared" ref="I7:I11" ca="1" si="11">_xlfn.XLOOKUP(G7,$Z$3:$Z$6,$AB$3:$AB$6,0)</f>
        <v>60.290962</v>
      </c>
      <c r="J7" s="7">
        <f t="shared" ref="J7:J11" ca="1" si="12">H7*111.021</f>
        <v>583.82346819600002</v>
      </c>
      <c r="K7" s="7">
        <f t="shared" ref="K7:K11" ca="1" si="13">I7*111.021</f>
        <v>6693.5628922020005</v>
      </c>
      <c r="L7" s="2" t="s">
        <v>87</v>
      </c>
      <c r="M7" s="2" cm="1">
        <f t="array" aca="1" ref="M7" ca="1">_xlfn.XLOOKUP(B7,$R$20:$R$47,_xlfn.XLOOKUP(G7,$S$19:$V$19,$S$20:$V$47))*2</f>
        <v>30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4"/>
        <v>Knappskog</v>
      </c>
      <c r="C8" s="2">
        <f t="shared" ca="1" si="5"/>
        <v>5.0559289999999999</v>
      </c>
      <c r="D8" s="3">
        <f t="shared" ca="1" si="8"/>
        <v>60.382877999999998</v>
      </c>
      <c r="E8" s="4">
        <f t="shared" ca="1" si="9"/>
        <v>561.31429350899998</v>
      </c>
      <c r="F8" s="4">
        <f t="shared" ca="1" si="10"/>
        <v>6703.7674984380001</v>
      </c>
      <c r="G8" s="2" t="str">
        <f t="shared" ca="1" si="6"/>
        <v>Laksevåg</v>
      </c>
      <c r="H8" s="5">
        <f t="shared" ca="1" si="3"/>
        <v>5.2647930000000001</v>
      </c>
      <c r="I8" s="6">
        <f t="shared" ca="1" si="11"/>
        <v>60.379098999999997</v>
      </c>
      <c r="J8" s="7">
        <f t="shared" ca="1" si="12"/>
        <v>584.50258365299999</v>
      </c>
      <c r="K8" s="7">
        <f t="shared" ca="1" si="13"/>
        <v>6703.3479500789999</v>
      </c>
      <c r="L8" s="2" t="s">
        <v>88</v>
      </c>
      <c r="M8" s="2" cm="1">
        <f t="array" aca="1" ref="M8" ca="1">_xlfn.XLOOKUP(B8,$R$20:$R$47,_xlfn.XLOOKUP(G8,$S$19:$V$19,$S$20:$V$47))*2</f>
        <v>42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4"/>
        <v>Spjeld</v>
      </c>
      <c r="C9" s="2">
        <f t="shared" ca="1" si="5"/>
        <v>5.0396080000000003</v>
      </c>
      <c r="D9" s="3">
        <f t="shared" ca="1" si="8"/>
        <v>60.390343000000001</v>
      </c>
      <c r="E9" s="4">
        <f t="shared" ca="1" si="9"/>
        <v>559.50231976800001</v>
      </c>
      <c r="F9" s="4">
        <f t="shared" ca="1" si="10"/>
        <v>6704.5962702030001</v>
      </c>
      <c r="G9" s="2" t="str">
        <f t="shared" ca="1" si="6"/>
        <v>Årstad</v>
      </c>
      <c r="H9" s="5">
        <f t="shared" ca="1" si="3"/>
        <v>5.3523550000000002</v>
      </c>
      <c r="I9" s="6">
        <f t="shared" ca="1" si="11"/>
        <v>60.363500999999999</v>
      </c>
      <c r="J9" s="7">
        <f t="shared" ca="1" si="12"/>
        <v>594.22380445500005</v>
      </c>
      <c r="K9" s="7">
        <f t="shared" ca="1" si="13"/>
        <v>6701.6162445210002</v>
      </c>
      <c r="L9" s="2" t="s">
        <v>89</v>
      </c>
      <c r="M9" s="2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4"/>
        <v>Bildøyna</v>
      </c>
      <c r="C10" s="2">
        <f t="shared" ca="1" si="5"/>
        <v>5.1060850000000002</v>
      </c>
      <c r="D10" s="3">
        <f t="shared" ca="1" si="8"/>
        <v>60.354084999999998</v>
      </c>
      <c r="E10" s="4">
        <f t="shared" ca="1" si="9"/>
        <v>566.88266278499998</v>
      </c>
      <c r="F10" s="4">
        <f t="shared" ca="1" si="10"/>
        <v>6700.5708707849999</v>
      </c>
      <c r="G10" s="2" t="str">
        <f t="shared" ca="1" si="6"/>
        <v>Årstad</v>
      </c>
      <c r="H10" s="5">
        <f t="shared" ca="1" si="3"/>
        <v>5.3523550000000002</v>
      </c>
      <c r="I10" s="6">
        <f t="shared" ca="1" si="11"/>
        <v>60.363500999999999</v>
      </c>
      <c r="J10" s="7">
        <f t="shared" ca="1" si="12"/>
        <v>594.22380445500005</v>
      </c>
      <c r="K10" s="7">
        <f t="shared" ca="1" si="13"/>
        <v>6701.6162445210002</v>
      </c>
      <c r="L10" s="2" t="s">
        <v>90</v>
      </c>
      <c r="M10" s="2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4"/>
        <v>Knappskog</v>
      </c>
      <c r="C11" s="2">
        <f t="shared" ca="1" si="5"/>
        <v>5.0559289999999999</v>
      </c>
      <c r="D11" s="3">
        <f t="shared" ca="1" si="8"/>
        <v>60.382877999999998</v>
      </c>
      <c r="E11" s="4">
        <f t="shared" ca="1" si="9"/>
        <v>561.31429350899998</v>
      </c>
      <c r="F11" s="4">
        <f t="shared" ca="1" si="10"/>
        <v>6703.7674984380001</v>
      </c>
      <c r="G11" s="2" t="str">
        <f t="shared" ca="1" si="6"/>
        <v>Bergenhus</v>
      </c>
      <c r="H11" s="5">
        <f t="shared" ca="1" si="3"/>
        <v>5.3261630000000002</v>
      </c>
      <c r="I11" s="6">
        <f t="shared" ca="1" si="11"/>
        <v>60.395409000000001</v>
      </c>
      <c r="J11" s="7">
        <f t="shared" ca="1" si="12"/>
        <v>591.31594242300002</v>
      </c>
      <c r="K11" s="7">
        <f t="shared" ca="1" si="13"/>
        <v>6705.1587025890003</v>
      </c>
      <c r="L11" s="2" t="s">
        <v>91</v>
      </c>
      <c r="M11" s="2" cm="1">
        <f t="array" aca="1" ref="M11" ca="1">_xlfn.XLOOKUP(B11,$R$20:$R$47,_xlfn.XLOOKUP(G11,$S$19:$V$19,$S$20:$V$47))*2</f>
        <v>54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6" ca="1" si="6">INDEX($W$3:$W$12,RANDBETWEEN(1,ROWS($W$3:$W$12)),1)</f>
        <v>Telavåg</v>
      </c>
      <c r="C4" s="2">
        <f t="shared" ref="C4:C6" ca="1" si="7">_xlfn.XLOOKUP(B4,$W$3:$W$12,$X$3:$X$12,0)</f>
        <v>4.9820219999999997</v>
      </c>
      <c r="D4" s="3">
        <f t="shared" ca="1" si="2"/>
        <v>60.261564</v>
      </c>
      <c r="E4" s="4">
        <f t="shared" ref="E4:F4" ca="1" si="8">C4*111.021</f>
        <v>553.10906446199999</v>
      </c>
      <c r="F4" s="4">
        <f t="shared" ca="1" si="8"/>
        <v>6690.2990968439999</v>
      </c>
      <c r="G4" s="2" t="str">
        <f t="shared" ref="G4:G6" ca="1" si="9">INDEX($Z$3:$Z$6,RANDBETWEEN(1,ROWS($Z$3:$Z$6)),1)</f>
        <v>Bergenhus</v>
      </c>
      <c r="H4" s="5">
        <f t="shared" ca="1" si="4"/>
        <v>5.3261630000000002</v>
      </c>
      <c r="I4" s="6">
        <f t="shared" ref="I4:I6" ca="1" si="10">_xlfn.XLOOKUP(G4,$Z$3:$Z$6,$AB$3:$AB$6,0)</f>
        <v>60.395409000000001</v>
      </c>
      <c r="J4" s="7">
        <f t="shared" ref="J4:K4" ca="1" si="11">H4*111.021</f>
        <v>591.31594242300002</v>
      </c>
      <c r="K4" s="7">
        <f t="shared" ca="1" si="11"/>
        <v>6705.1587025890003</v>
      </c>
      <c r="L4" s="2" t="s">
        <v>24</v>
      </c>
      <c r="M4" s="2" cm="1">
        <f t="array" aca="1" ref="M4" ca="1">_xlfn.XLOOKUP(B4,$R$20:$R$47,_xlfn.XLOOKUP(G4,$S$19:$V$19,$S$20:$V$47))*2</f>
        <v>94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6"/>
        <v>Foldnes</v>
      </c>
      <c r="C5" s="2">
        <f t="shared" ca="1" si="7"/>
        <v>5.1065680000000002</v>
      </c>
      <c r="D5" s="3">
        <f t="shared" ca="1" si="2"/>
        <v>60.375988</v>
      </c>
      <c r="E5" s="4">
        <f t="shared" ref="E5:F5" ca="1" si="12">C5*111.021</f>
        <v>566.93628592800007</v>
      </c>
      <c r="F5" s="4">
        <f t="shared" ca="1" si="12"/>
        <v>6703.0025637480003</v>
      </c>
      <c r="G5" s="2" t="str">
        <f t="shared" ca="1" si="9"/>
        <v>Årstad</v>
      </c>
      <c r="H5" s="5">
        <f t="shared" ca="1" si="4"/>
        <v>5.3523550000000002</v>
      </c>
      <c r="I5" s="6">
        <f t="shared" ca="1" si="10"/>
        <v>60.363500999999999</v>
      </c>
      <c r="J5" s="7">
        <f t="shared" ref="J5:K5" ca="1" si="13">H5*111.021</f>
        <v>594.22380445500005</v>
      </c>
      <c r="K5" s="7">
        <f t="shared" ca="1" si="13"/>
        <v>6701.6162445210002</v>
      </c>
      <c r="L5" s="2" t="s">
        <v>29</v>
      </c>
      <c r="M5" s="2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6"/>
        <v>Knarrevik</v>
      </c>
      <c r="C6" s="2">
        <f t="shared" ca="1" si="7"/>
        <v>5.1530250000000004</v>
      </c>
      <c r="D6" s="3">
        <f ca="1">_xlfn.XLOOKUP(B6,$W$3:$W$12,$Y$3:$Y$12,0)</f>
        <v>60.368082999999999</v>
      </c>
      <c r="E6" s="4">
        <f t="shared" ref="E6:F6" ca="1" si="14">C6*111.021</f>
        <v>572.0939885250001</v>
      </c>
      <c r="F6" s="4">
        <f t="shared" ca="1" si="14"/>
        <v>6702.1249427430002</v>
      </c>
      <c r="G6" s="2" t="str">
        <f t="shared" ca="1" si="9"/>
        <v>Bergenhus</v>
      </c>
      <c r="H6" s="5">
        <f t="shared" ca="1" si="4"/>
        <v>5.3261630000000002</v>
      </c>
      <c r="I6" s="6">
        <f t="shared" ca="1" si="10"/>
        <v>60.395409000000001</v>
      </c>
      <c r="J6" s="7">
        <f t="shared" ref="J6:K6" ca="1" si="15">H6*111.021</f>
        <v>591.31594242300002</v>
      </c>
      <c r="K6" s="7">
        <f t="shared" ca="1" si="15"/>
        <v>6705.1587025890003</v>
      </c>
      <c r="L6" s="2" t="s">
        <v>31</v>
      </c>
      <c r="M6" s="2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" x14ac:dyDescent="0.15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" x14ac:dyDescent="0.15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3" x14ac:dyDescent="0.15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8" t="s">
        <v>82</v>
      </c>
      <c r="D21" s="8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15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Tony Yang</cp:lastModifiedBy>
  <dcterms:created xsi:type="dcterms:W3CDTF">2022-12-03T09:04:55Z</dcterms:created>
  <dcterms:modified xsi:type="dcterms:W3CDTF">2023-03-03T12:49:31Z</dcterms:modified>
</cp:coreProperties>
</file>