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Medium Instances/"/>
    </mc:Choice>
  </mc:AlternateContent>
  <xr:revisionPtr revIDLastSave="0" documentId="13_ncr:1_{1CAF61E8-0C2A-AE4D-A329-52DF1F47BEB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/>
  <c r="D3" i="12" s="1"/>
  <c r="F3" i="12" s="1"/>
  <c r="B4" i="12"/>
  <c r="C4" i="12" s="1"/>
  <c r="E4" i="12" s="1"/>
  <c r="B5" i="12"/>
  <c r="D5" i="12" s="1"/>
  <c r="B6" i="12"/>
  <c r="C6" i="12" s="1"/>
  <c r="E6" i="12" s="1"/>
  <c r="B7" i="12"/>
  <c r="D7" i="12" s="1"/>
  <c r="C7" i="12"/>
  <c r="B8" i="12"/>
  <c r="C8" i="12" s="1"/>
  <c r="B9" i="12"/>
  <c r="D9" i="12" s="1"/>
  <c r="C9" i="12"/>
  <c r="E9" i="12" s="1"/>
  <c r="B10" i="12"/>
  <c r="C10" i="12"/>
  <c r="D10" i="12"/>
  <c r="B11" i="12"/>
  <c r="C11" i="12" s="1"/>
  <c r="B12" i="12"/>
  <c r="C12" i="12" s="1"/>
  <c r="D12" i="12"/>
  <c r="B13" i="12"/>
  <c r="D13" i="12" s="1"/>
  <c r="C13" i="12"/>
  <c r="B14" i="12"/>
  <c r="C14" i="12" s="1"/>
  <c r="B15" i="12"/>
  <c r="C15" i="12" s="1"/>
  <c r="B16" i="12"/>
  <c r="C16" i="12" s="1"/>
  <c r="B17" i="12"/>
  <c r="D17" i="12" s="1"/>
  <c r="B18" i="12"/>
  <c r="C18" i="12"/>
  <c r="D18" i="12"/>
  <c r="B19" i="12"/>
  <c r="C19" i="12"/>
  <c r="D19" i="12"/>
  <c r="B20" i="12"/>
  <c r="C20" i="12" s="1"/>
  <c r="E20" i="12" s="1"/>
  <c r="B21" i="12"/>
  <c r="D21" i="12" s="1"/>
  <c r="F21" i="12" s="1"/>
  <c r="C21" i="12"/>
  <c r="B22" i="12"/>
  <c r="C22" i="12" s="1"/>
  <c r="E22" i="12" s="1"/>
  <c r="B23" i="12"/>
  <c r="C23" i="12"/>
  <c r="D23" i="12"/>
  <c r="B24" i="12"/>
  <c r="C24" i="12" s="1"/>
  <c r="E24" i="12" s="1"/>
  <c r="B25" i="12"/>
  <c r="D25" i="12" s="1"/>
  <c r="F25" i="12" s="1"/>
  <c r="C25" i="12"/>
  <c r="B26" i="12"/>
  <c r="D26" i="12" s="1"/>
  <c r="C26" i="12"/>
  <c r="E26" i="12" s="1"/>
  <c r="B2" i="12"/>
  <c r="D2" i="12" s="1"/>
  <c r="F2" i="12" s="1"/>
  <c r="G2" i="12"/>
  <c r="H2" i="12" s="1"/>
  <c r="J2" i="12" s="1"/>
  <c r="G3" i="12"/>
  <c r="I3" i="12" s="1"/>
  <c r="K3" i="12" s="1"/>
  <c r="G4" i="12"/>
  <c r="M4" i="12" s="1" a="1"/>
  <c r="M4" i="12" s="1"/>
  <c r="G5" i="12"/>
  <c r="I5" i="12" s="1"/>
  <c r="K5" i="12" s="1"/>
  <c r="G6" i="12"/>
  <c r="H6" i="12" s="1"/>
  <c r="J6" i="12" s="1"/>
  <c r="G20" i="12"/>
  <c r="G21" i="12"/>
  <c r="H21" i="12" s="1"/>
  <c r="J21" i="12" s="1"/>
  <c r="G22" i="12"/>
  <c r="F23" i="12"/>
  <c r="G23" i="12"/>
  <c r="I23" i="12" s="1"/>
  <c r="K23" i="12" s="1"/>
  <c r="G24" i="12"/>
  <c r="G25" i="12"/>
  <c r="H25" i="12" s="1"/>
  <c r="J25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G19" i="12"/>
  <c r="I19" i="12" s="1"/>
  <c r="K19" i="12" s="1"/>
  <c r="G18" i="12"/>
  <c r="H18" i="12" s="1"/>
  <c r="J18" i="12" s="1"/>
  <c r="G17" i="12"/>
  <c r="I17" i="12" s="1"/>
  <c r="K17" i="12" s="1"/>
  <c r="G16" i="12"/>
  <c r="H16" i="12" s="1"/>
  <c r="J16" i="12" s="1"/>
  <c r="G15" i="12"/>
  <c r="I15" i="12" s="1"/>
  <c r="K15" i="12" s="1"/>
  <c r="G14" i="12"/>
  <c r="H14" i="12" s="1"/>
  <c r="J14" i="12" s="1"/>
  <c r="G13" i="12"/>
  <c r="I13" i="12" s="1"/>
  <c r="K13" i="12" s="1"/>
  <c r="G12" i="12"/>
  <c r="H12" i="12" s="1"/>
  <c r="J12" i="12" s="1"/>
  <c r="G11" i="12"/>
  <c r="I11" i="12" s="1"/>
  <c r="K11" i="12" s="1"/>
  <c r="G10" i="12"/>
  <c r="H10" i="12" s="1"/>
  <c r="J10" i="12" s="1"/>
  <c r="G9" i="12"/>
  <c r="I9" i="12" s="1"/>
  <c r="K9" i="12" s="1"/>
  <c r="G8" i="12"/>
  <c r="H8" i="12" s="1"/>
  <c r="J8" i="12" s="1"/>
  <c r="G7" i="12"/>
  <c r="I7" i="12" s="1"/>
  <c r="K7" i="12" s="1"/>
  <c r="M3" i="12" a="1"/>
  <c r="M3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2" i="12" l="1"/>
  <c r="K2" i="12" s="1"/>
  <c r="D20" i="12"/>
  <c r="C17" i="12"/>
  <c r="C5" i="12"/>
  <c r="C2" i="12"/>
  <c r="E2" i="12" s="1"/>
  <c r="D15" i="12"/>
  <c r="D11" i="12"/>
  <c r="F11" i="12" s="1"/>
  <c r="C3" i="12"/>
  <c r="E3" i="12" s="1"/>
  <c r="D4" i="12"/>
  <c r="F4" i="12" s="1"/>
  <c r="I6" i="12"/>
  <c r="K6" i="12" s="1"/>
  <c r="H4" i="12"/>
  <c r="J4" i="12" s="1"/>
  <c r="M6" i="12" a="1"/>
  <c r="M6" i="12" s="1"/>
  <c r="M13" i="12" a="1"/>
  <c r="M13" i="12" s="1"/>
  <c r="D22" i="12"/>
  <c r="D14" i="12"/>
  <c r="F14" i="12" s="1"/>
  <c r="D6" i="12"/>
  <c r="F6" i="12" s="1"/>
  <c r="I4" i="12"/>
  <c r="K4" i="12" s="1"/>
  <c r="H5" i="12"/>
  <c r="J5" i="12" s="1"/>
  <c r="D24" i="12"/>
  <c r="F24" i="12" s="1"/>
  <c r="D16" i="12"/>
  <c r="D8" i="12"/>
  <c r="I21" i="12"/>
  <c r="K21" i="12" s="1"/>
  <c r="M20" i="12" a="1"/>
  <c r="M20" i="12" s="1"/>
  <c r="M5" i="12" a="1"/>
  <c r="M5" i="12" s="1"/>
  <c r="H3" i="12"/>
  <c r="J3" i="12" s="1"/>
  <c r="M2" i="12" a="1"/>
  <c r="M2" i="12" s="1"/>
  <c r="F26" i="12"/>
  <c r="I25" i="12"/>
  <c r="K25" i="12" s="1"/>
  <c r="E5" i="12"/>
  <c r="F5" i="12"/>
  <c r="M12" i="12" a="1"/>
  <c r="M12" i="12" s="1"/>
  <c r="M22" i="12" a="1"/>
  <c r="M22" i="12" s="1"/>
  <c r="F20" i="12"/>
  <c r="M10" i="12" a="1"/>
  <c r="M10" i="12" s="1"/>
  <c r="M11" i="12" a="1"/>
  <c r="M11" i="12" s="1"/>
  <c r="H23" i="12"/>
  <c r="J23" i="12" s="1"/>
  <c r="M15" i="12" a="1"/>
  <c r="M15" i="12" s="1"/>
  <c r="M26" i="12" a="1"/>
  <c r="M26" i="12" s="1"/>
  <c r="E23" i="12"/>
  <c r="F22" i="12"/>
  <c r="I10" i="12"/>
  <c r="K10" i="12" s="1"/>
  <c r="E25" i="12"/>
  <c r="M24" i="12" a="1"/>
  <c r="M24" i="12" s="1"/>
  <c r="E21" i="12"/>
  <c r="M7" i="12" a="1"/>
  <c r="M7" i="12" s="1"/>
  <c r="I26" i="12"/>
  <c r="K26" i="12" s="1"/>
  <c r="I24" i="12"/>
  <c r="K24" i="12" s="1"/>
  <c r="I22" i="12"/>
  <c r="K22" i="12" s="1"/>
  <c r="I20" i="12"/>
  <c r="K20" i="12" s="1"/>
  <c r="E7" i="12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E11" i="12"/>
  <c r="M14" i="12" a="1"/>
  <c r="M14" i="12" s="1"/>
  <c r="M17" i="12" a="1"/>
  <c r="M17" i="12" s="1"/>
  <c r="E8" i="12"/>
  <c r="E10" i="12"/>
  <c r="E12" i="12"/>
  <c r="E14" i="12"/>
  <c r="E16" i="12"/>
  <c r="E18" i="12"/>
  <c r="H7" i="12"/>
  <c r="J7" i="12" s="1"/>
  <c r="F8" i="12"/>
  <c r="H9" i="12"/>
  <c r="J9" i="12" s="1"/>
  <c r="F10" i="12"/>
  <c r="H11" i="12"/>
  <c r="J11" i="12" s="1"/>
  <c r="F12" i="12"/>
  <c r="H13" i="12"/>
  <c r="J13" i="12" s="1"/>
  <c r="H15" i="12"/>
  <c r="J15" i="12" s="1"/>
  <c r="F16" i="12"/>
  <c r="H17" i="12"/>
  <c r="J17" i="12" s="1"/>
  <c r="F18" i="12"/>
  <c r="H19" i="12"/>
  <c r="J19" i="12" s="1"/>
  <c r="E13" i="12"/>
  <c r="E15" i="12"/>
  <c r="E17" i="12"/>
  <c r="E19" i="12"/>
  <c r="D18" i="11"/>
  <c r="F18" i="11" s="1"/>
  <c r="F7" i="12"/>
  <c r="F9" i="12"/>
  <c r="F13" i="12"/>
  <c r="F15" i="12"/>
  <c r="F17" i="12"/>
  <c r="F19" i="12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<sst xmlns="http://schemas.openxmlformats.org/spreadsheetml/2006/main" count="730" uniqueCount="92">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</sst>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B2" sqref="B2:D2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ca="1">INDEX($W$3:$W$26,RANDBETWEEN(1,ROWS($W$3:$W$26)),1)</f>
        <v>Brattholmen</v>
      </c>
      <c r="C2" s="3">
        <f ca="1">_xlfn.XLOOKUP(B2,$W$3:$W$26,$X$3:$X$26,0)</f>
        <v>5.1522740000000002</v>
      </c>
      <c r="D2" s="4">
        <f ca="1">_xlfn.XLOOKUP(B2,$W$3:$W$26,$Y$3:$Y$26,0)</f>
        <v>60.354616</v>
      </c>
      <c r="E2" s="5">
        <f t="shared" ref="E2:F17" ca="1" si="0">C2*111.021</f>
        <v>572.01061175400002</v>
      </c>
      <c r="F2" s="5">
        <f t="shared" ca="1" si="0"/>
        <v>6700.629822936</v>
      </c>
      <c r="G2" s="3" t="str">
        <f t="shared" ref="G2:G6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64" t="s">
        <v>18</v>
      </c>
      <c r="X2" s="64" t="s">
        <v>19</v>
      </c>
      <c r="Y2" s="64" t="s">
        <v>20</v>
      </c>
      <c r="Z2" s="64" t="s">
        <v>21</v>
      </c>
      <c r="AA2" s="64" t="s">
        <v>22</v>
      </c>
      <c r="AB2" s="64" t="s">
        <v>23</v>
      </c>
    </row>
    <row r="3" spans="1:28" ht="14" x14ac:dyDescent="0.15">
      <c r="A3" s="2" t="s">
        <v>14</v>
      </c>
      <c r="B3" s="3" t="str">
        <f t="shared" ref="B3:B26" ca="1" si="3">INDEX($W$3:$W$26,RANDBETWEEN(1,ROWS($W$3:$W$26)),1)</f>
        <v>Straume</v>
      </c>
      <c r="C3" s="3">
        <f t="shared" ref="C3:C26" ca="1" si="4">_xlfn.XLOOKUP(B3,$W$3:$W$26,$X$3:$X$26,0)</f>
        <v>5.1213329999999999</v>
      </c>
      <c r="D3" s="4">
        <f t="shared" ref="D3:D26" ca="1" si="5">_xlfn.XLOOKUP(B3,$W$3:$W$26,$Y$3:$Y$26,0)</f>
        <v>60.356560999999999</v>
      </c>
      <c r="E3" s="5">
        <f t="shared" ca="1" si="0"/>
        <v>568.57551099299997</v>
      </c>
      <c r="F3" s="5">
        <f t="shared" ca="1" si="0"/>
        <v>6700.8457587809999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65" t="s">
        <v>25</v>
      </c>
      <c r="X3" s="66">
        <v>5.0559289999999999</v>
      </c>
      <c r="Y3" s="66">
        <v>60.382877999999998</v>
      </c>
      <c r="Z3" s="65" t="s">
        <v>16</v>
      </c>
      <c r="AA3" s="66">
        <v>5.3261630000000002</v>
      </c>
      <c r="AB3" s="66">
        <v>60.395409000000001</v>
      </c>
    </row>
    <row r="4" spans="1:28" ht="14" x14ac:dyDescent="0.15">
      <c r="A4" s="2" t="s">
        <v>14</v>
      </c>
      <c r="B4" s="3" t="str">
        <f t="shared" ca="1" si="3"/>
        <v>Blomøy</v>
      </c>
      <c r="C4" s="3">
        <f t="shared" ca="1" si="4"/>
        <v>4.8927480000000001</v>
      </c>
      <c r="D4" s="4">
        <f t="shared" ca="1" si="5"/>
        <v>60.538108000000001</v>
      </c>
      <c r="E4" s="5">
        <f t="shared" ca="1" si="0"/>
        <v>543.19777570799999</v>
      </c>
      <c r="F4" s="5">
        <f t="shared" ca="1" si="0"/>
        <v>6721.0012882680003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_xlfn.XLOOKUP(B4,$R$20:$R$47,_xlfn.XLOOKUP(G4,$S$19:$V$19,$S$20:$V$47))*2</f>
        <v>94</v>
      </c>
      <c r="N4" s="2">
        <v>4</v>
      </c>
      <c r="W4" s="65" t="s">
        <v>27</v>
      </c>
      <c r="X4" s="65">
        <v>5.0878129999999997</v>
      </c>
      <c r="Y4" s="65">
        <v>60.352223000000002</v>
      </c>
      <c r="Z4" s="65" t="s">
        <v>28</v>
      </c>
      <c r="AA4" s="65">
        <v>5.2647930000000001</v>
      </c>
      <c r="AB4" s="65">
        <v>60.379098999999997</v>
      </c>
    </row>
    <row r="5" spans="1:28" ht="14" x14ac:dyDescent="0.15">
      <c r="A5" s="2" t="s">
        <v>14</v>
      </c>
      <c r="B5" s="3" t="str">
        <f t="shared" ca="1" si="3"/>
        <v>Vorland</v>
      </c>
      <c r="C5" s="3">
        <f t="shared" ca="1" si="4"/>
        <v>5.0677450000000004</v>
      </c>
      <c r="D5" s="4">
        <f t="shared" ca="1" si="5"/>
        <v>60.227445000000003</v>
      </c>
      <c r="E5" s="5">
        <f t="shared" ca="1" si="0"/>
        <v>562.62611764500002</v>
      </c>
      <c r="F5" s="5">
        <f t="shared" ca="1" si="0"/>
        <v>6686.5111713450005</v>
      </c>
      <c r="G5" s="3" t="str">
        <f t="shared" ca="1" si="1"/>
        <v>Laksevåg</v>
      </c>
      <c r="H5" s="6">
        <f t="shared" ref="H5:H26" ca="1" si="7">_xlfn.XLOOKUP(G5,$Z$3:$Z$6,$AA$3:$AA$6,0)</f>
        <v>5.2647930000000001</v>
      </c>
      <c r="I5" s="63">
        <f t="shared" ref="I5:I19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72</v>
      </c>
      <c r="N5" s="2">
        <v>4</v>
      </c>
      <c r="W5" s="65" t="s">
        <v>15</v>
      </c>
      <c r="X5" s="65">
        <v>4.9934529999999997</v>
      </c>
      <c r="Y5" s="65">
        <v>60.388651000000003</v>
      </c>
      <c r="Z5" s="65" t="s">
        <v>30</v>
      </c>
      <c r="AA5" s="65">
        <v>5.2586760000000004</v>
      </c>
      <c r="AB5" s="65">
        <v>60.290962</v>
      </c>
    </row>
    <row r="6" spans="1:28" ht="14" x14ac:dyDescent="0.15">
      <c r="A6" s="2" t="s">
        <v>14</v>
      </c>
      <c r="B6" s="3" t="str">
        <f t="shared" ca="1" si="3"/>
        <v>Solsvik</v>
      </c>
      <c r="C6" s="3">
        <f t="shared" ca="1" si="4"/>
        <v>4.9664089999999996</v>
      </c>
      <c r="D6" s="4">
        <f t="shared" ca="1" si="5"/>
        <v>60.431001999999999</v>
      </c>
      <c r="E6" s="5">
        <f t="shared" ca="1" si="0"/>
        <v>551.37569358899998</v>
      </c>
      <c r="F6" s="5">
        <f t="shared" ca="1" si="0"/>
        <v>6709.1102730419998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_xlfn.XLOOKUP(B6,$R$20:$R$47,_xlfn.XLOOKUP(G6,$S$19:$V$19,$S$20:$V$47))*2</f>
        <v>64</v>
      </c>
      <c r="N6" s="2">
        <v>4</v>
      </c>
      <c r="W6" s="65" t="s">
        <v>32</v>
      </c>
      <c r="X6" s="65">
        <v>4.9820219999999997</v>
      </c>
      <c r="Y6" s="65">
        <v>60.261564</v>
      </c>
      <c r="Z6" s="65" t="s">
        <v>33</v>
      </c>
      <c r="AA6" s="65">
        <v>5.3523550000000002</v>
      </c>
      <c r="AB6" s="65">
        <v>60.363500999999999</v>
      </c>
    </row>
    <row r="7" spans="1:28" ht="18" customHeight="1" x14ac:dyDescent="0.15">
      <c r="A7" s="2" t="s">
        <v>26</v>
      </c>
      <c r="B7" s="3" t="str">
        <f t="shared" ca="1" si="3"/>
        <v>Vågo</v>
      </c>
      <c r="C7" s="3">
        <f t="shared" ca="1" si="4"/>
        <v>5.1245659999999997</v>
      </c>
      <c r="D7" s="4">
        <f t="shared" ca="1" si="5"/>
        <v>60.388821</v>
      </c>
      <c r="E7" s="5">
        <f t="shared" ca="1" si="0"/>
        <v>568.93444188599995</v>
      </c>
      <c r="F7" s="5">
        <f t="shared" ca="1" si="0"/>
        <v>6704.4272962410005</v>
      </c>
      <c r="G7" s="3" t="str">
        <f t="shared" ref="G7:G26" ca="1" si="9">INDEX($Z$3:$Z$6,RANDBETWEEN(1,ROWS($Z$3:$Z$6)),1)</f>
        <v>Laksevåg</v>
      </c>
      <c r="H7" s="6">
        <f t="shared" ca="1" si="7"/>
        <v>5.2647930000000001</v>
      </c>
      <c r="I7" s="63">
        <f t="shared" ca="1" si="8"/>
        <v>60.379098999999997</v>
      </c>
      <c r="J7" s="8">
        <f t="shared" ca="1" si="2"/>
        <v>584.50258365299999</v>
      </c>
      <c r="K7" s="8">
        <f t="shared" ca="1" si="2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65" t="s">
        <v>34</v>
      </c>
      <c r="X7" s="66">
        <v>5.1213329999999999</v>
      </c>
      <c r="Y7" s="66">
        <v>60.356560999999999</v>
      </c>
      <c r="Z7" s="65"/>
      <c r="AA7" s="65"/>
      <c r="AB7" s="65"/>
    </row>
    <row r="8" spans="1:28" ht="14" x14ac:dyDescent="0.15">
      <c r="A8" s="2" t="s">
        <v>26</v>
      </c>
      <c r="B8" s="3" t="str">
        <f t="shared" ca="1" si="3"/>
        <v>Vågo</v>
      </c>
      <c r="C8" s="3">
        <f t="shared" ca="1" si="4"/>
        <v>5.1245659999999997</v>
      </c>
      <c r="D8" s="4">
        <f t="shared" ca="1" si="5"/>
        <v>60.388821</v>
      </c>
      <c r="E8" s="5">
        <f t="shared" ca="1" si="0"/>
        <v>568.93444188599995</v>
      </c>
      <c r="F8" s="5">
        <f t="shared" ca="1" si="0"/>
        <v>6704.4272962410005</v>
      </c>
      <c r="G8" s="3" t="str">
        <f t="shared" ca="1" si="9"/>
        <v>Bergenhus</v>
      </c>
      <c r="H8" s="6">
        <f t="shared" ca="1" si="7"/>
        <v>5.3261630000000002</v>
      </c>
      <c r="I8" s="63">
        <f t="shared" ca="1" si="8"/>
        <v>60.395409000000001</v>
      </c>
      <c r="J8" s="8">
        <f t="shared" ca="1" si="2"/>
        <v>591.31594242300002</v>
      </c>
      <c r="K8" s="8">
        <f t="shared" ca="1" si="2"/>
        <v>6705.1587025890003</v>
      </c>
      <c r="L8" s="2" t="s">
        <v>17</v>
      </c>
      <c r="M8" s="3" cm="1">
        <f t="array" aca="1" ref="M8" ca="1">_xlfn.XLOOKUP(B8,$R$20:$R$47,_xlfn.XLOOKUP(G8,$S$19:$V$19,$S$20:$V$47))*2</f>
        <v>56</v>
      </c>
      <c r="W8" s="65" t="s">
        <v>35</v>
      </c>
      <c r="X8" s="66">
        <v>5.1530250000000004</v>
      </c>
      <c r="Y8" s="66">
        <v>60.368082999999999</v>
      </c>
      <c r="Z8" s="65"/>
      <c r="AA8" s="65"/>
      <c r="AB8" s="65"/>
    </row>
    <row r="9" spans="1:28" ht="14" x14ac:dyDescent="0.15">
      <c r="A9" s="2" t="s">
        <v>26</v>
      </c>
      <c r="B9" s="3" t="str">
        <f t="shared" ca="1" si="3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Laksevåg</v>
      </c>
      <c r="H9" s="6">
        <f t="shared" ca="1" si="7"/>
        <v>5.2647930000000001</v>
      </c>
      <c r="I9" s="63">
        <f t="shared" ca="1" si="8"/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65" t="s">
        <v>36</v>
      </c>
      <c r="X9" s="65">
        <v>5.1060850000000002</v>
      </c>
      <c r="Y9" s="65">
        <v>60.354084999999998</v>
      </c>
      <c r="Z9" s="65"/>
      <c r="AA9" s="65"/>
      <c r="AB9" s="65"/>
    </row>
    <row r="10" spans="1:28" ht="14" x14ac:dyDescent="0.15">
      <c r="A10" s="2" t="s">
        <v>26</v>
      </c>
      <c r="B10" s="3" t="str">
        <f t="shared" ca="1" si="3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Laksevåg</v>
      </c>
      <c r="H10" s="6">
        <f t="shared" ca="1" si="7"/>
        <v>5.2647930000000001</v>
      </c>
      <c r="I10" s="63">
        <f t="shared" ca="1" si="8"/>
        <v>60.379098999999997</v>
      </c>
      <c r="J10" s="8">
        <f t="shared" ca="1" si="2"/>
        <v>584.50258365299999</v>
      </c>
      <c r="K10" s="8">
        <f t="shared" ca="1" si="2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65" t="s">
        <v>37</v>
      </c>
      <c r="X10" s="65">
        <v>5.0396080000000003</v>
      </c>
      <c r="Y10" s="65">
        <v>60.390343000000001</v>
      </c>
      <c r="Z10" s="65"/>
      <c r="AA10" s="65"/>
      <c r="AB10" s="65"/>
    </row>
    <row r="11" spans="1:28" ht="14" x14ac:dyDescent="0.15">
      <c r="A11" s="2" t="s">
        <v>26</v>
      </c>
      <c r="B11" s="3" t="str">
        <f t="shared" ca="1" si="3"/>
        <v>Ebbesvika</v>
      </c>
      <c r="C11" s="3">
        <f t="shared" ca="1" si="4"/>
        <v>5.1401279999999998</v>
      </c>
      <c r="D11" s="4">
        <f t="shared" ca="1" si="5"/>
        <v>60.336067999999997</v>
      </c>
      <c r="E11" s="5">
        <f t="shared" ca="1" si="0"/>
        <v>570.662150688</v>
      </c>
      <c r="F11" s="5">
        <f t="shared" ca="1" si="0"/>
        <v>6698.5706054279999</v>
      </c>
      <c r="G11" s="3" t="str">
        <f t="shared" ca="1" si="9"/>
        <v>Ytrebygda</v>
      </c>
      <c r="H11" s="6">
        <f t="shared" ca="1" si="7"/>
        <v>5.2586760000000004</v>
      </c>
      <c r="I11" s="63">
        <f t="shared" ca="1" si="8"/>
        <v>60.290962</v>
      </c>
      <c r="J11" s="8">
        <f t="shared" ca="1" si="2"/>
        <v>583.82346819600002</v>
      </c>
      <c r="K11" s="8">
        <f t="shared" ca="1" si="2"/>
        <v>6693.5628922020005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65" t="s">
        <v>38</v>
      </c>
      <c r="X11" s="65">
        <v>5.1065680000000002</v>
      </c>
      <c r="Y11" s="65">
        <v>60.375988</v>
      </c>
      <c r="Z11" s="65"/>
      <c r="AA11" s="65"/>
      <c r="AB11" s="65"/>
    </row>
    <row r="12" spans="1:28" ht="14" x14ac:dyDescent="0.15">
      <c r="A12" s="2" t="s">
        <v>26</v>
      </c>
      <c r="B12" s="3" t="str">
        <f t="shared" ca="1" si="3"/>
        <v>Arefjord</v>
      </c>
      <c r="C12" s="3">
        <f t="shared" ca="1" si="4"/>
        <v>5.1424630000000002</v>
      </c>
      <c r="D12" s="4">
        <f t="shared" ca="1" si="5"/>
        <v>60.358854999999998</v>
      </c>
      <c r="E12" s="5">
        <f t="shared" ca="1" si="0"/>
        <v>570.92138472300007</v>
      </c>
      <c r="F12" s="5">
        <f t="shared" ca="1" si="0"/>
        <v>6701.1004409549996</v>
      </c>
      <c r="G12" s="3" t="str">
        <f t="shared" ca="1" si="9"/>
        <v>Bergenhus</v>
      </c>
      <c r="H12" s="6">
        <f t="shared" ca="1" si="7"/>
        <v>5.3261630000000002</v>
      </c>
      <c r="I12" s="63">
        <f t="shared" ca="1" si="8"/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65" t="s">
        <v>39</v>
      </c>
      <c r="X12" s="65">
        <v>5.1522740000000002</v>
      </c>
      <c r="Y12" s="65">
        <v>60.354616</v>
      </c>
      <c r="Z12" s="65"/>
      <c r="AA12" s="65"/>
      <c r="AB12" s="65"/>
    </row>
    <row r="13" spans="1:28" ht="14" x14ac:dyDescent="0.15">
      <c r="A13" s="2" t="s">
        <v>26</v>
      </c>
      <c r="B13" s="3" t="str">
        <f t="shared" ca="1" si="3"/>
        <v>Rongøy</v>
      </c>
      <c r="C13" s="3">
        <f t="shared" ca="1" si="4"/>
        <v>4.9155160000000002</v>
      </c>
      <c r="D13" s="4">
        <f t="shared" ca="1" si="5"/>
        <v>60.507615999999999</v>
      </c>
      <c r="E13" s="5">
        <f t="shared" ca="1" si="0"/>
        <v>545.72550183600003</v>
      </c>
      <c r="F13" s="5">
        <f t="shared" ca="1" si="0"/>
        <v>6717.6160359360001</v>
      </c>
      <c r="G13" s="3" t="str">
        <f t="shared" ca="1" si="9"/>
        <v>Ytrebygda</v>
      </c>
      <c r="H13" s="6">
        <f t="shared" ca="1" si="7"/>
        <v>5.2586760000000004</v>
      </c>
      <c r="I13" s="63">
        <f t="shared" ca="1" si="8"/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17</v>
      </c>
      <c r="M13" s="3" cm="1">
        <f t="array" aca="1" ref="M13" ca="1">_xlfn.XLOOKUP(B13,$R$20:$R$47,_xlfn.XLOOKUP(G13,$S$19:$V$19,$S$20:$V$47))*2</f>
        <v>82</v>
      </c>
      <c r="W13" s="65" t="s">
        <v>42</v>
      </c>
      <c r="X13" s="65">
        <v>4.8927480000000001</v>
      </c>
      <c r="Y13" s="65">
        <v>60.538108000000001</v>
      </c>
      <c r="Z13" s="65"/>
      <c r="AA13" s="65"/>
      <c r="AB13" s="65"/>
    </row>
    <row r="14" spans="1:28" ht="15.75" customHeight="1" x14ac:dyDescent="0.15">
      <c r="A14" s="2" t="s">
        <v>26</v>
      </c>
      <c r="B14" s="3" t="str">
        <f t="shared" ca="1" si="3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Bergenhus</v>
      </c>
      <c r="H14" s="6">
        <f t="shared" ca="1" si="7"/>
        <v>5.3261630000000002</v>
      </c>
      <c r="I14" s="63">
        <f t="shared" ca="1" si="8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  <c r="W14" s="65" t="s">
        <v>44</v>
      </c>
      <c r="X14" s="65">
        <v>4.7908670000000004</v>
      </c>
      <c r="Y14" s="65">
        <v>60.661020999999998</v>
      </c>
      <c r="Z14" s="65"/>
      <c r="AA14" s="65"/>
      <c r="AB14" s="65"/>
    </row>
    <row r="15" spans="1:28" ht="14" x14ac:dyDescent="0.15">
      <c r="A15" s="2" t="s">
        <v>26</v>
      </c>
      <c r="B15" s="3" t="str">
        <f t="shared" ca="1" si="3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7"/>
        <v>5.2647930000000001</v>
      </c>
      <c r="I15" s="63">
        <f t="shared" ca="1" si="8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  <c r="W15" s="65" t="s">
        <v>46</v>
      </c>
      <c r="X15" s="65">
        <v>5.1245659999999997</v>
      </c>
      <c r="Y15" s="65">
        <v>60.388821</v>
      </c>
      <c r="Z15" s="65"/>
      <c r="AA15" s="65"/>
      <c r="AB15" s="65"/>
    </row>
    <row r="16" spans="1:28" ht="14" x14ac:dyDescent="0.15">
      <c r="A16" s="2" t="s">
        <v>26</v>
      </c>
      <c r="B16" s="3" t="str">
        <f t="shared" ca="1" si="3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Ytrebygda</v>
      </c>
      <c r="H16" s="6">
        <f t="shared" ca="1" si="7"/>
        <v>5.2586760000000004</v>
      </c>
      <c r="I16" s="63">
        <f t="shared" ca="1" si="8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  <c r="W16" s="65" t="s">
        <v>47</v>
      </c>
      <c r="X16" s="65">
        <v>5.1424630000000002</v>
      </c>
      <c r="Y16" s="65">
        <v>60.358854999999998</v>
      </c>
      <c r="Z16" s="65"/>
      <c r="AA16" s="65"/>
      <c r="AB16" s="65"/>
    </row>
    <row r="17" spans="1:28" ht="14" x14ac:dyDescent="0.15">
      <c r="A17" s="2" t="s">
        <v>26</v>
      </c>
      <c r="B17" s="3" t="str">
        <f t="shared" ca="1" si="3"/>
        <v>Rongøy</v>
      </c>
      <c r="C17" s="3">
        <f t="shared" ca="1" si="4"/>
        <v>4.9155160000000002</v>
      </c>
      <c r="D17" s="4">
        <f t="shared" ca="1" si="5"/>
        <v>60.507615999999999</v>
      </c>
      <c r="E17" s="5">
        <f t="shared" ca="1" si="0"/>
        <v>545.72550183600003</v>
      </c>
      <c r="F17" s="5">
        <f t="shared" ca="1" si="0"/>
        <v>6717.6160359360001</v>
      </c>
      <c r="G17" s="3" t="str">
        <f t="shared" ca="1" si="9"/>
        <v>Årstad</v>
      </c>
      <c r="H17" s="6">
        <f t="shared" ca="1" si="7"/>
        <v>5.3523550000000002</v>
      </c>
      <c r="I17" s="63">
        <f t="shared" ca="1" si="8"/>
        <v>60.363500999999999</v>
      </c>
      <c r="J17" s="8">
        <f t="shared" ca="1" si="2"/>
        <v>594.22380445500005</v>
      </c>
      <c r="K17" s="8">
        <f t="shared" ca="1" si="2"/>
        <v>6701.6162445210002</v>
      </c>
      <c r="L17" s="2" t="s">
        <v>17</v>
      </c>
      <c r="M17" s="3" cm="1">
        <f t="array" aca="1" ref="M17" ca="1">_xlfn.XLOOKUP(B17,$R$20:$R$47,_xlfn.XLOOKUP(G17,$S$19:$V$19,$S$20:$V$47))*2</f>
        <v>90</v>
      </c>
      <c r="W17" s="65" t="s">
        <v>48</v>
      </c>
      <c r="X17" s="65">
        <v>5.1401279999999998</v>
      </c>
      <c r="Y17" s="65">
        <v>60.336067999999997</v>
      </c>
      <c r="Z17" s="65"/>
      <c r="AA17" s="65"/>
      <c r="AB17" s="65"/>
    </row>
    <row r="18" spans="1:28" ht="14" x14ac:dyDescent="0.15">
      <c r="A18" s="2" t="s">
        <v>26</v>
      </c>
      <c r="B18" s="3" t="str">
        <f t="shared" ca="1" si="3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4" ca="1" si="10">C18*111.021</f>
        <v>572.0939885250001</v>
      </c>
      <c r="F18" s="5">
        <f t="shared" ca="1" si="10"/>
        <v>6702.1249427430002</v>
      </c>
      <c r="G18" s="3" t="str">
        <f t="shared" ca="1" si="9"/>
        <v>Ytrebygda</v>
      </c>
      <c r="H18" s="6">
        <f t="shared" ca="1" si="7"/>
        <v>5.2586760000000004</v>
      </c>
      <c r="I18" s="63">
        <f t="shared" ca="1" si="8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30</v>
      </c>
      <c r="W18" s="65" t="s">
        <v>49</v>
      </c>
      <c r="X18" s="65">
        <v>4.9672090000000004</v>
      </c>
      <c r="Y18" s="65">
        <v>60.423364999999997</v>
      </c>
      <c r="Z18" s="65"/>
      <c r="AA18" s="65"/>
      <c r="AB18" s="65"/>
    </row>
    <row r="19" spans="1:28" ht="15" x14ac:dyDescent="0.2">
      <c r="A19" s="2" t="s">
        <v>26</v>
      </c>
      <c r="B19" s="3" t="str">
        <f t="shared" ca="1" si="3"/>
        <v>Hjelteryggen</v>
      </c>
      <c r="C19" s="3">
        <f t="shared" ca="1" si="4"/>
        <v>5.1544819999999998</v>
      </c>
      <c r="D19" s="4">
        <f t="shared" ca="1" si="5"/>
        <v>60.381360999999998</v>
      </c>
      <c r="E19" s="5">
        <f t="shared" ca="1" si="10"/>
        <v>572.25574612200001</v>
      </c>
      <c r="F19" s="5">
        <f t="shared" ca="1" si="10"/>
        <v>6703.5990795810003</v>
      </c>
      <c r="G19" s="3" t="str">
        <f t="shared" ca="1" si="9"/>
        <v>Ytrebygda</v>
      </c>
      <c r="H19" s="6">
        <f t="shared" ca="1" si="7"/>
        <v>5.2586760000000004</v>
      </c>
      <c r="I19" s="63">
        <f t="shared" ca="1" si="8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s="65" t="s">
        <v>51</v>
      </c>
      <c r="X19" s="65">
        <v>5.1544819999999998</v>
      </c>
      <c r="Y19" s="65">
        <v>60.381360999999998</v>
      </c>
      <c r="Z19" s="65"/>
      <c r="AA19" s="65"/>
      <c r="AB19" s="65"/>
    </row>
    <row r="20" spans="1:28" ht="15" x14ac:dyDescent="0.2">
      <c r="A20" s="2" t="s">
        <v>26</v>
      </c>
      <c r="B20" s="3" t="str">
        <f t="shared" ca="1" si="3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Årstad</v>
      </c>
      <c r="H20" s="6">
        <f t="shared" ca="1" si="7"/>
        <v>5.3523550000000002</v>
      </c>
      <c r="I20" s="63">
        <f t="shared" ref="I20:I26" ca="1" si="12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s="65" t="s">
        <v>52</v>
      </c>
      <c r="X20" s="65">
        <v>5.0971859999999998</v>
      </c>
      <c r="Y20" s="65">
        <v>60.25994</v>
      </c>
      <c r="Z20" s="65"/>
      <c r="AA20" s="65"/>
      <c r="AB20" s="65"/>
    </row>
    <row r="21" spans="1:28" ht="15" x14ac:dyDescent="0.2">
      <c r="A21" s="2" t="s">
        <v>26</v>
      </c>
      <c r="B21" s="3" t="str">
        <f t="shared" ca="1" si="3"/>
        <v>Hellesøy</v>
      </c>
      <c r="C21" s="3">
        <f t="shared" ca="1" si="4"/>
        <v>4.7908670000000004</v>
      </c>
      <c r="D21" s="4">
        <f t="shared" ca="1" si="5"/>
        <v>60.661020999999998</v>
      </c>
      <c r="E21" s="5">
        <f t="shared" ca="1" si="10"/>
        <v>531.88684520700008</v>
      </c>
      <c r="F21" s="5">
        <f t="shared" ca="1" si="10"/>
        <v>6734.6472124410002</v>
      </c>
      <c r="G21" s="3" t="str">
        <f t="shared" ca="1" si="9"/>
        <v>Laksevåg</v>
      </c>
      <c r="H21" s="6">
        <f t="shared" ca="1" si="7"/>
        <v>5.2647930000000001</v>
      </c>
      <c r="I21" s="63">
        <f t="shared" ca="1" si="12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124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s="65" t="s">
        <v>53</v>
      </c>
      <c r="X21" s="65">
        <v>5.1359649999999997</v>
      </c>
      <c r="Y21" s="65">
        <v>60.187809999999999</v>
      </c>
      <c r="Z21" s="65"/>
      <c r="AA21" s="65"/>
      <c r="AB21" s="65"/>
    </row>
    <row r="22" spans="1:28" ht="15" x14ac:dyDescent="0.2">
      <c r="A22" s="2" t="s">
        <v>26</v>
      </c>
      <c r="B22" s="3" t="str">
        <f t="shared" ca="1" si="3"/>
        <v>Hammersland</v>
      </c>
      <c r="C22" s="3">
        <f t="shared" ca="1" si="4"/>
        <v>5.0687990000000003</v>
      </c>
      <c r="D22" s="4">
        <f t="shared" ca="1" si="5"/>
        <v>60.259569999999997</v>
      </c>
      <c r="E22" s="5">
        <f t="shared" ca="1" si="10"/>
        <v>562.743133779</v>
      </c>
      <c r="F22" s="5">
        <f t="shared" ca="1" si="10"/>
        <v>6690.07772097</v>
      </c>
      <c r="G22" s="3" t="str">
        <f t="shared" ca="1" si="9"/>
        <v>Ytrebygda</v>
      </c>
      <c r="H22" s="6">
        <f t="shared" ca="1" si="7"/>
        <v>5.2586760000000004</v>
      </c>
      <c r="I22" s="63">
        <f t="shared" ca="1" si="12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s="65" t="s">
        <v>54</v>
      </c>
      <c r="X22" s="65">
        <v>4.9664089999999996</v>
      </c>
      <c r="Y22" s="65">
        <v>60.431001999999999</v>
      </c>
      <c r="Z22" s="65"/>
      <c r="AA22" s="65"/>
      <c r="AB22" s="65"/>
    </row>
    <row r="23" spans="1:28" ht="15" x14ac:dyDescent="0.2">
      <c r="A23" s="2" t="s">
        <v>26</v>
      </c>
      <c r="B23" s="3" t="str">
        <f t="shared" ca="1" si="3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Årstad</v>
      </c>
      <c r="H23" s="6">
        <f t="shared" ca="1" si="7"/>
        <v>5.3523550000000002</v>
      </c>
      <c r="I23" s="63">
        <f t="shared" ca="1" si="12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s="65" t="s">
        <v>55</v>
      </c>
      <c r="X23" s="65">
        <v>4.9155160000000002</v>
      </c>
      <c r="Y23" s="65">
        <v>60.507615999999999</v>
      </c>
      <c r="Z23" s="65"/>
      <c r="AA23" s="65"/>
      <c r="AB23" s="65"/>
    </row>
    <row r="24" spans="1:28" ht="15" x14ac:dyDescent="0.2">
      <c r="A24" s="2" t="s">
        <v>26</v>
      </c>
      <c r="B24" s="3" t="str">
        <f t="shared" ca="1" si="3"/>
        <v>Vågo</v>
      </c>
      <c r="C24" s="3">
        <f t="shared" ca="1" si="4"/>
        <v>5.1245659999999997</v>
      </c>
      <c r="D24" s="4">
        <f t="shared" ca="1" si="5"/>
        <v>60.388821</v>
      </c>
      <c r="E24" s="5">
        <f t="shared" ca="1" si="10"/>
        <v>568.93444188599995</v>
      </c>
      <c r="F24" s="5">
        <f t="shared" ca="1" si="10"/>
        <v>6704.4272962410005</v>
      </c>
      <c r="G24" s="3" t="str">
        <f t="shared" ca="1" si="9"/>
        <v>Årstad</v>
      </c>
      <c r="H24" s="6">
        <f t="shared" ca="1" si="7"/>
        <v>5.3523550000000002</v>
      </c>
      <c r="I24" s="63">
        <f t="shared" ca="1" si="12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s="65" t="s">
        <v>56</v>
      </c>
      <c r="X24" s="65">
        <v>5.0687990000000003</v>
      </c>
      <c r="Y24" s="65">
        <v>60.259569999999997</v>
      </c>
      <c r="Z24" s="65"/>
      <c r="AA24" s="65"/>
      <c r="AB24" s="65"/>
    </row>
    <row r="25" spans="1:28" ht="15" x14ac:dyDescent="0.2">
      <c r="A25" s="2" t="s">
        <v>26</v>
      </c>
      <c r="B25" s="3" t="str">
        <f t="shared" ca="1" si="3"/>
        <v>Hjelteryggen</v>
      </c>
      <c r="C25" s="3">
        <f t="shared" ca="1" si="4"/>
        <v>5.1544819999999998</v>
      </c>
      <c r="D25" s="4">
        <f t="shared" ca="1" si="5"/>
        <v>60.381360999999998</v>
      </c>
      <c r="E25" s="5">
        <f t="shared" ref="E25:E26" ca="1" si="13">C25*111.021</f>
        <v>572.25574612200001</v>
      </c>
      <c r="F25" s="5">
        <f t="shared" ref="F25:F26" ca="1" si="14">D25*111.021</f>
        <v>6703.5990795810003</v>
      </c>
      <c r="G25" s="3" t="str">
        <f t="shared" ca="1" si="9"/>
        <v>Årstad</v>
      </c>
      <c r="H25" s="6">
        <f t="shared" ca="1" si="7"/>
        <v>5.3523550000000002</v>
      </c>
      <c r="I25" s="63">
        <f t="shared" ca="1" si="12"/>
        <v>60.363500999999999</v>
      </c>
      <c r="J25" s="8">
        <f t="shared" ref="J25:J26" ca="1" si="15">H25*111.021</f>
        <v>594.22380445500005</v>
      </c>
      <c r="K25" s="8">
        <f t="shared" ref="K25:K26" ca="1" si="16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s="65" t="s">
        <v>58</v>
      </c>
      <c r="X25" s="65">
        <v>5.0677450000000004</v>
      </c>
      <c r="Y25" s="65">
        <v>60.227445000000003</v>
      </c>
      <c r="Z25" s="65"/>
      <c r="AA25" s="65"/>
      <c r="AB25" s="65"/>
    </row>
    <row r="26" spans="1:28" ht="15" x14ac:dyDescent="0.2">
      <c r="A26" s="2" t="s">
        <v>26</v>
      </c>
      <c r="B26" s="3" t="str">
        <f t="shared" ca="1" si="3"/>
        <v>Tofterøy</v>
      </c>
      <c r="C26" s="3">
        <f t="shared" ca="1" si="4"/>
        <v>5.0525099999999998</v>
      </c>
      <c r="D26" s="4">
        <f t="shared" ca="1" si="5"/>
        <v>60.185890000000001</v>
      </c>
      <c r="E26" s="5">
        <f t="shared" ca="1" si="13"/>
        <v>560.93471270999999</v>
      </c>
      <c r="F26" s="5">
        <f t="shared" ca="1" si="14"/>
        <v>6681.8976936899999</v>
      </c>
      <c r="G26" s="3" t="str">
        <f t="shared" ca="1" si="9"/>
        <v>Årstad</v>
      </c>
      <c r="H26" s="6">
        <f t="shared" ca="1" si="7"/>
        <v>5.3523550000000002</v>
      </c>
      <c r="I26" s="63">
        <f t="shared" ca="1" si="12"/>
        <v>60.363500999999999</v>
      </c>
      <c r="J26" s="8">
        <f t="shared" ca="1" si="15"/>
        <v>594.22380445500005</v>
      </c>
      <c r="K26" s="8">
        <f t="shared" ca="1" si="16"/>
        <v>6701.6162445210002</v>
      </c>
      <c r="L26" s="2" t="s">
        <v>17</v>
      </c>
      <c r="M26" s="3" cm="1">
        <f t="array" aca="1" ref="M26" ca="1">_xlfn.XLOOKUP(B26,$R$20:$R$47,_xlfn.XLOOKUP(G26,$S$19:$V$19,$S$20:$V$47))*2</f>
        <v>104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s="65" t="s">
        <v>59</v>
      </c>
      <c r="X26" s="65">
        <v>5.0525099999999998</v>
      </c>
      <c r="Y26" s="65">
        <v>60.185890000000001</v>
      </c>
      <c r="Z26" s="65"/>
      <c r="AA26" s="65"/>
      <c r="AB26" s="65"/>
    </row>
    <row r="27" spans="1:28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8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8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8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8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8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7"/>
        <v>7</v>
      </c>
      <c r="U40" s="43">
        <f t="shared" si="18"/>
        <v>4</v>
      </c>
      <c r="V40" s="44">
        <f t="shared" si="19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15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" x14ac:dyDescent="0.15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" x14ac:dyDescent="0.15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ref="D17:D19" ca="1" si="10">_xlfn.XLOOKUP(B17,$W$3:$W$12,$Y$3:$Y$12,0)</f>
        <v>60.368082999999999</v>
      </c>
      <c r="E17" s="5">
        <f t="shared" ref="E17:E19" ca="1" si="11">C17*111.021</f>
        <v>572.0939885250001</v>
      </c>
      <c r="F17" s="5">
        <f t="shared" ref="F17:F19" ca="1" si="12">D17*111.021</f>
        <v>6702.1249427430002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Straume</v>
      </c>
      <c r="C7" s="3">
        <f t="shared" ref="C7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Kårtveit</v>
      </c>
      <c r="C11" s="3">
        <f t="shared" ca="1" si="13"/>
        <v>4.9934529999999997</v>
      </c>
      <c r="D11" s="4">
        <f t="shared" ca="1" si="14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3" t="str">
        <f t="shared" ca="1" si="12"/>
        <v>Knappskog</v>
      </c>
      <c r="C15" s="3">
        <f t="shared" ca="1" si="13"/>
        <v>5.0559289999999999</v>
      </c>
      <c r="D15" s="4">
        <f t="shared" ca="1" si="18"/>
        <v>60.382877999999998</v>
      </c>
      <c r="E15" s="5">
        <f t="shared" ca="1" si="19"/>
        <v>561.31429350899998</v>
      </c>
      <c r="F15" s="5">
        <f t="shared" ca="1" si="20"/>
        <v>6703.7674984380001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12"/>
        <v>Kolltveit</v>
      </c>
      <c r="C16" s="3">
        <f t="shared" ca="1" si="13"/>
        <v>5.0878129999999997</v>
      </c>
      <c r="D16" s="4">
        <f t="shared" ca="1" si="18"/>
        <v>60.352223000000002</v>
      </c>
      <c r="E16" s="5">
        <f t="shared" ca="1" si="19"/>
        <v>564.85408707299996</v>
      </c>
      <c r="F16" s="5">
        <f t="shared" ca="1" si="20"/>
        <v>6700.3641496830005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Spjeld</v>
      </c>
      <c r="C7" s="3">
        <f t="shared" ca="1" si="9"/>
        <v>5.0396080000000003</v>
      </c>
      <c r="D7" s="4">
        <f t="shared" ref="D7:D11" ca="1" si="12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Spjeld</v>
      </c>
      <c r="C11" s="3">
        <f t="shared" ca="1" si="9"/>
        <v>5.0396080000000003</v>
      </c>
      <c r="D11" s="4">
        <f t="shared" ca="1" si="12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Knarrevik</v>
      </c>
      <c r="C12" s="3">
        <f t="shared" ca="1" si="9"/>
        <v>5.1530250000000004</v>
      </c>
      <c r="D12" s="4">
        <f t="shared" ref="D12:D13" ca="1" si="13">_xlfn.XLOOKUP(B12,$W$3:$W$12,$Y$3:$Y$12,0)</f>
        <v>60.368082999999999</v>
      </c>
      <c r="E12" s="5">
        <f t="shared" ref="E12:E13" ca="1" si="14">C12*111.021</f>
        <v>572.0939885250001</v>
      </c>
      <c r="F12" s="5">
        <f t="shared" ref="F12:F13" ca="1" si="15">D12*111.021</f>
        <v>6702.1249427430002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Knappskog</v>
      </c>
      <c r="C8" s="3">
        <f t="shared" ca="1" si="5"/>
        <v>5.0559289999999999</v>
      </c>
      <c r="D8" s="4">
        <f t="shared" ca="1" si="8"/>
        <v>60.382877999999998</v>
      </c>
      <c r="E8" s="5">
        <f t="shared" ca="1" si="9"/>
        <v>561.31429350899998</v>
      </c>
      <c r="F8" s="5">
        <f t="shared" ca="1" si="10"/>
        <v>6703.7674984380001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Knappskog</v>
      </c>
      <c r="C10" s="3">
        <f t="shared" ca="1" si="5"/>
        <v>5.0559289999999999</v>
      </c>
      <c r="D10" s="4">
        <f t="shared" ca="1" si="8"/>
        <v>60.382877999999998</v>
      </c>
      <c r="E10" s="5">
        <f t="shared" ca="1" si="9"/>
        <v>561.31429350899998</v>
      </c>
      <c r="F10" s="5">
        <f t="shared" ca="1" si="10"/>
        <v>6703.7674984380001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60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2022-12-05T12:26:58Z</dcterms:modified>
</cp:coreProperties>
</file>