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4F2D39A2-833E-4F93-9F7D-EA50BE704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/>
  <c r="C3" i="14" s="1"/>
  <c r="E3" i="14" s="1"/>
  <c r="B4" i="14"/>
  <c r="C4" i="14" s="1"/>
  <c r="B5" i="14"/>
  <c r="D5" i="14" s="1"/>
  <c r="F5" i="14" s="1"/>
  <c r="B6" i="14"/>
  <c r="C6" i="14" s="1"/>
  <c r="E6" i="14" s="1"/>
  <c r="B7" i="14"/>
  <c r="C7" i="14" s="1"/>
  <c r="B8" i="14"/>
  <c r="C8" i="14" s="1"/>
  <c r="E8" i="14" s="1"/>
  <c r="B9" i="14"/>
  <c r="C9" i="14" s="1"/>
  <c r="B10" i="14"/>
  <c r="D10" i="14" s="1"/>
  <c r="F10" i="14" s="1"/>
  <c r="B11" i="14"/>
  <c r="C11" i="14" s="1"/>
  <c r="D11" i="14"/>
  <c r="B12" i="14"/>
  <c r="C12" i="14" s="1"/>
  <c r="E12" i="14" s="1"/>
  <c r="B13" i="14"/>
  <c r="D13" i="14" s="1"/>
  <c r="B14" i="14"/>
  <c r="C14" i="14" s="1"/>
  <c r="E14" i="14" s="1"/>
  <c r="B15" i="14"/>
  <c r="C15" i="14" s="1"/>
  <c r="B16" i="14"/>
  <c r="C16" i="14" s="1"/>
  <c r="B17" i="14"/>
  <c r="C17" i="14" s="1"/>
  <c r="B18" i="14"/>
  <c r="D18" i="14" s="1"/>
  <c r="B19" i="14"/>
  <c r="C19" i="14" s="1"/>
  <c r="D19" i="14"/>
  <c r="B20" i="14"/>
  <c r="C20" i="14" s="1"/>
  <c r="B21" i="14"/>
  <c r="D21" i="14" s="1"/>
  <c r="B22" i="14"/>
  <c r="C22" i="14" s="1"/>
  <c r="B23" i="14"/>
  <c r="C23" i="14" s="1"/>
  <c r="B24" i="14"/>
  <c r="C24" i="14" s="1"/>
  <c r="E24" i="14" s="1"/>
  <c r="D24" i="14"/>
  <c r="B25" i="14"/>
  <c r="C25" i="14" s="1"/>
  <c r="E25" i="14" s="1"/>
  <c r="B26" i="14"/>
  <c r="C26" i="14" s="1"/>
  <c r="E26" i="14" s="1"/>
  <c r="B27" i="14"/>
  <c r="C27" i="14" s="1"/>
  <c r="B28" i="14"/>
  <c r="C28" i="14" s="1"/>
  <c r="E28" i="14" s="1"/>
  <c r="B29" i="14"/>
  <c r="D29" i="14" s="1"/>
  <c r="B30" i="14"/>
  <c r="C30" i="14" s="1"/>
  <c r="E30" i="14" s="1"/>
  <c r="B31" i="14"/>
  <c r="D31" i="14" s="1"/>
  <c r="B2" i="14"/>
  <c r="C2" i="14" s="1"/>
  <c r="G2" i="14"/>
  <c r="H2" i="14" s="1"/>
  <c r="J2" i="14" s="1"/>
  <c r="G3" i="14"/>
  <c r="I3" i="14" s="1"/>
  <c r="K3" i="14" s="1"/>
  <c r="G4" i="14"/>
  <c r="I4" i="14" s="1"/>
  <c r="K4" i="14" s="1"/>
  <c r="G5" i="14"/>
  <c r="I5" i="14" s="1"/>
  <c r="K5" i="14" s="1"/>
  <c r="G6" i="14"/>
  <c r="I6" i="14" s="1"/>
  <c r="K6" i="14" s="1"/>
  <c r="G7" i="14"/>
  <c r="I7" i="14" s="1"/>
  <c r="K7" i="14" s="1"/>
  <c r="G8" i="14"/>
  <c r="G28" i="14"/>
  <c r="H28" i="14" s="1"/>
  <c r="J28" i="14" s="1"/>
  <c r="G29" i="14"/>
  <c r="H29" i="14" s="1"/>
  <c r="J29" i="14" s="1"/>
  <c r="G30" i="14"/>
  <c r="H30" i="14" s="1"/>
  <c r="J30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V26" i="14"/>
  <c r="U26" i="14"/>
  <c r="T26" i="14"/>
  <c r="G26" i="14"/>
  <c r="I26" i="14" s="1"/>
  <c r="K26" i="14" s="1"/>
  <c r="V25" i="14"/>
  <c r="U25" i="14"/>
  <c r="T25" i="14"/>
  <c r="G25" i="14"/>
  <c r="I25" i="14" s="1"/>
  <c r="K25" i="14" s="1"/>
  <c r="G24" i="14"/>
  <c r="H24" i="14" s="1"/>
  <c r="J24" i="14" s="1"/>
  <c r="G23" i="14"/>
  <c r="H23" i="14" s="1"/>
  <c r="J23" i="14" s="1"/>
  <c r="G22" i="14"/>
  <c r="H22" i="14" s="1"/>
  <c r="J22" i="14" s="1"/>
  <c r="G21" i="14"/>
  <c r="I21" i="14" s="1"/>
  <c r="K21" i="14" s="1"/>
  <c r="G20" i="14"/>
  <c r="H20" i="14" s="1"/>
  <c r="J20" i="14" s="1"/>
  <c r="G19" i="14"/>
  <c r="I19" i="14" s="1"/>
  <c r="K19" i="14" s="1"/>
  <c r="G18" i="14"/>
  <c r="H18" i="14" s="1"/>
  <c r="J18" i="14" s="1"/>
  <c r="G17" i="14"/>
  <c r="I17" i="14" s="1"/>
  <c r="K17" i="14" s="1"/>
  <c r="G16" i="14"/>
  <c r="H16" i="14" s="1"/>
  <c r="J16" i="14" s="1"/>
  <c r="G15" i="14"/>
  <c r="H15" i="14" s="1"/>
  <c r="J15" i="14" s="1"/>
  <c r="G14" i="14"/>
  <c r="H14" i="14" s="1"/>
  <c r="J14" i="14" s="1"/>
  <c r="G13" i="14"/>
  <c r="H13" i="14" s="1"/>
  <c r="J13" i="14" s="1"/>
  <c r="G12" i="14"/>
  <c r="H12" i="14" s="1"/>
  <c r="J12" i="14" s="1"/>
  <c r="G11" i="14"/>
  <c r="H11" i="14" s="1"/>
  <c r="J11" i="14" s="1"/>
  <c r="G10" i="14"/>
  <c r="H10" i="14" s="1"/>
  <c r="J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H6" i="14" l="1"/>
  <c r="J6" i="14" s="1"/>
  <c r="C31" i="14"/>
  <c r="E31" i="14" s="1"/>
  <c r="I2" i="14"/>
  <c r="K2" i="14" s="1"/>
  <c r="D23" i="14"/>
  <c r="C21" i="14"/>
  <c r="C10" i="14"/>
  <c r="D20" i="14"/>
  <c r="D27" i="14"/>
  <c r="C18" i="14"/>
  <c r="D16" i="14"/>
  <c r="D8" i="14"/>
  <c r="F8" i="14" s="1"/>
  <c r="D15" i="14"/>
  <c r="D7" i="14"/>
  <c r="F7" i="14" s="1"/>
  <c r="D26" i="14"/>
  <c r="C29" i="14"/>
  <c r="E29" i="14" s="1"/>
  <c r="D28" i="14"/>
  <c r="F28" i="14" s="1"/>
  <c r="C13" i="14"/>
  <c r="E13" i="14" s="1"/>
  <c r="D2" i="14"/>
  <c r="C5" i="14"/>
  <c r="E5" i="14" s="1"/>
  <c r="D12" i="14"/>
  <c r="D4" i="14"/>
  <c r="D25" i="14"/>
  <c r="F25" i="14" s="1"/>
  <c r="D17" i="14"/>
  <c r="F17" i="14" s="1"/>
  <c r="D9" i="14"/>
  <c r="M6" i="14" a="1"/>
  <c r="M6" i="14" s="1"/>
  <c r="D30" i="14"/>
  <c r="D22" i="14"/>
  <c r="F22" i="14" s="1"/>
  <c r="D14" i="14"/>
  <c r="D6" i="14"/>
  <c r="F6" i="14" s="1"/>
  <c r="D3" i="14"/>
  <c r="F3" i="14" s="1"/>
  <c r="M3" i="14" a="1"/>
  <c r="M3" i="14" s="1"/>
  <c r="H4" i="14"/>
  <c r="J4" i="14" s="1"/>
  <c r="M5" i="14" a="1"/>
  <c r="M5" i="14" s="1"/>
  <c r="M4" i="14" a="1"/>
  <c r="M4" i="14" s="1"/>
  <c r="H7" i="14"/>
  <c r="J7" i="14" s="1"/>
  <c r="H5" i="14"/>
  <c r="J5" i="14" s="1"/>
  <c r="M7" i="14" a="1"/>
  <c r="M7" i="14" s="1"/>
  <c r="H3" i="14"/>
  <c r="J3" i="14" s="1"/>
  <c r="E4" i="14"/>
  <c r="E7" i="14"/>
  <c r="F4" i="14"/>
  <c r="M8" i="14" a="1"/>
  <c r="M8" i="14" s="1"/>
  <c r="H8" i="14"/>
  <c r="J8" i="14" s="1"/>
  <c r="I8" i="14"/>
  <c r="K8" i="14" s="1"/>
  <c r="F2" i="14"/>
  <c r="E2" i="14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F29" i="14"/>
  <c r="M9" i="14" a="1"/>
  <c r="M9" i="14" s="1"/>
  <c r="I16" i="14"/>
  <c r="K16" i="14" s="1"/>
  <c r="M31" i="14" a="1"/>
  <c r="M31" i="14" s="1"/>
  <c r="I28" i="14"/>
  <c r="K28" i="14" s="1"/>
  <c r="M11" i="14" a="1"/>
  <c r="M11" i="14" s="1"/>
  <c r="M15" i="14" a="1"/>
  <c r="M15" i="14" s="1"/>
  <c r="F31" i="14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F26" i="14"/>
  <c r="M30" i="14" a="1"/>
  <c r="M30" i="14" s="1"/>
  <c r="F30" i="14"/>
  <c r="M28" i="14" a="1"/>
  <c r="M28" i="14" s="1"/>
  <c r="I14" i="14"/>
  <c r="K14" i="14" s="1"/>
  <c r="I10" i="14"/>
  <c r="K10" i="14" s="1"/>
  <c r="M17" i="14" a="1"/>
  <c r="M17" i="14" s="1"/>
  <c r="M26" i="14" a="1"/>
  <c r="M26" i="14" s="1"/>
  <c r="E10" i="14"/>
  <c r="E18" i="14"/>
  <c r="M10" i="14" a="1"/>
  <c r="M10" i="14" s="1"/>
  <c r="M14" i="14" a="1"/>
  <c r="M14" i="14" s="1"/>
  <c r="F16" i="14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E16" i="14"/>
  <c r="E20" i="14"/>
  <c r="E22" i="14"/>
  <c r="F12" i="14"/>
  <c r="F14" i="14"/>
  <c r="F18" i="14"/>
  <c r="F20" i="14"/>
  <c r="M22" i="14" a="1"/>
  <c r="M22" i="14" s="1"/>
  <c r="F24" i="14"/>
  <c r="H25" i="14"/>
  <c r="J25" i="14" s="1"/>
  <c r="M12" i="14" a="1"/>
  <c r="M12" i="14" s="1"/>
  <c r="E9" i="14"/>
  <c r="E11" i="14"/>
  <c r="E15" i="14"/>
  <c r="E17" i="14"/>
  <c r="E19" i="14"/>
  <c r="E21" i="14"/>
  <c r="E23" i="14"/>
  <c r="E27" i="14"/>
  <c r="F9" i="14"/>
  <c r="F11" i="14"/>
  <c r="F13" i="14"/>
  <c r="F15" i="14"/>
  <c r="F19" i="14"/>
  <c r="F21" i="14"/>
  <c r="F23" i="14"/>
  <c r="F27" i="14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<sst xmlns="http://schemas.openxmlformats.org/spreadsheetml/2006/main" count="1008" uniqueCount="92">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</sst>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workbookViewId="0">
      <selection activeCell="D2" sqref="D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Blomøy</v>
      </c>
      <c r="C2" s="3">
        <f ca="1">_xlfn.XLOOKUP(B2,$W$3:$W$26,$X$3:$X$26,0)</f>
        <v>4.8927480000000001</v>
      </c>
      <c r="D2" s="4">
        <f ca="1">_xlfn.XLOOKUP(B2,$W$3:$W$26,$Y$3:$Y$26,0)</f>
        <v>60.538108000000001</v>
      </c>
      <c r="E2" s="5">
        <f t="shared" ref="E2:F17" ca="1" si="0">C2*111.021</f>
        <v>543.19777570799999</v>
      </c>
      <c r="F2" s="5">
        <f t="shared" ca="1" si="0"/>
        <v>6721.0012882680003</v>
      </c>
      <c r="G2" s="3" t="str">
        <f t="shared" ref="G2:G8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_xlfn.XLOOKUP(B2,$R$20:$R$47,_xlfn.XLOOKUP(G2,$S$19:$V$19,$S$20:$V$47))*2</f>
        <v>94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.25" x14ac:dyDescent="0.2">
      <c r="A3" s="2" t="s">
        <v>14</v>
      </c>
      <c r="B3" s="3" t="str">
        <f t="shared" ref="B3:B31" ca="1" si="3">INDEX($W$3:$W$26,RANDBETWEEN(1,ROWS($W$3:$W$26)),1)</f>
        <v>Straume</v>
      </c>
      <c r="C3" s="3">
        <f t="shared" ref="C3:C31" ca="1" si="4">_xlfn.XLOOKUP(B3,$W$3:$W$26,$X$3:$X$26,0)</f>
        <v>5.1213329999999999</v>
      </c>
      <c r="D3" s="4">
        <f t="shared" ref="D3:D31" ca="1" si="5">_xlfn.XLOOKUP(B3,$W$3:$W$26,$Y$3:$Y$26,0)</f>
        <v>60.356560999999999</v>
      </c>
      <c r="E3" s="5">
        <f t="shared" ca="1" si="0"/>
        <v>568.57551099299997</v>
      </c>
      <c r="F3" s="5">
        <f t="shared" ca="1" si="0"/>
        <v>6700.8457587809999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.25" x14ac:dyDescent="0.2">
      <c r="A4" s="2" t="s">
        <v>14</v>
      </c>
      <c r="B4" s="3" t="str">
        <f t="shared" ca="1" si="3"/>
        <v>Brattholmen</v>
      </c>
      <c r="C4" s="3">
        <f t="shared" ca="1" si="4"/>
        <v>5.1522740000000002</v>
      </c>
      <c r="D4" s="4">
        <f t="shared" ca="1" si="5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.25" x14ac:dyDescent="0.2">
      <c r="A5" s="2" t="s">
        <v>14</v>
      </c>
      <c r="B5" s="3" t="str">
        <f t="shared" ca="1" si="3"/>
        <v>Kleppe</v>
      </c>
      <c r="C5" s="3">
        <f t="shared" ca="1" si="4"/>
        <v>5.1359649999999997</v>
      </c>
      <c r="D5" s="4">
        <f t="shared" ca="1" si="5"/>
        <v>60.187809999999999</v>
      </c>
      <c r="E5" s="5">
        <f t="shared" ca="1" si="0"/>
        <v>570.19997026499993</v>
      </c>
      <c r="F5" s="5">
        <f t="shared" ca="1" si="0"/>
        <v>6682.1108540100004</v>
      </c>
      <c r="G5" s="3" t="str">
        <f t="shared" ca="1" si="1"/>
        <v>Laksevåg</v>
      </c>
      <c r="H5" s="6">
        <f t="shared" ref="H5:H6" ca="1" si="7">_xlfn.XLOOKUP(G5,$Z$3:$Z$6,$AA$3:$AA$6,0)</f>
        <v>5.2647930000000001</v>
      </c>
      <c r="I5" s="63">
        <f t="shared" ref="I5:I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34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.25" x14ac:dyDescent="0.2">
      <c r="A6" s="2" t="s">
        <v>14</v>
      </c>
      <c r="B6" s="3" t="str">
        <f t="shared" ca="1" si="3"/>
        <v>Straume</v>
      </c>
      <c r="C6" s="3">
        <f t="shared" ca="1" si="4"/>
        <v>5.1213329999999999</v>
      </c>
      <c r="D6" s="4">
        <f t="shared" ca="1" si="5"/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2">
      <c r="A7" s="2" t="s">
        <v>14</v>
      </c>
      <c r="B7" s="3" t="str">
        <f t="shared" ca="1" si="3"/>
        <v>Vågo</v>
      </c>
      <c r="C7" s="3">
        <f t="shared" ca="1" si="4"/>
        <v>5.1245659999999997</v>
      </c>
      <c r="D7" s="4">
        <f t="shared" ca="1" si="5"/>
        <v>60.388821</v>
      </c>
      <c r="E7" s="5">
        <f t="shared" ca="1" si="0"/>
        <v>568.93444188599995</v>
      </c>
      <c r="F7" s="5">
        <f t="shared" ca="1" si="0"/>
        <v>6704.4272962410005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.25" x14ac:dyDescent="0.2">
      <c r="A8" s="2" t="s">
        <v>14</v>
      </c>
      <c r="B8" s="3" t="str">
        <f t="shared" ca="1" si="3"/>
        <v>Vorland</v>
      </c>
      <c r="C8" s="3">
        <f t="shared" ca="1" si="4"/>
        <v>5.0677450000000004</v>
      </c>
      <c r="D8" s="4">
        <f t="shared" ca="1" si="5"/>
        <v>60.227445000000003</v>
      </c>
      <c r="E8" s="5">
        <f t="shared" ca="1" si="0"/>
        <v>562.62611764500002</v>
      </c>
      <c r="F8" s="5">
        <f t="shared" ca="1" si="0"/>
        <v>6686.5111713450005</v>
      </c>
      <c r="G8" s="3" t="str">
        <f t="shared" ca="1" si="1"/>
        <v>Laksevåg</v>
      </c>
      <c r="H8" s="6">
        <f t="shared" ref="H8:H31" ca="1" si="9">_xlfn.XLOOKUP(G8,$Z$3:$Z$6,$AA$3:$AA$6,0)</f>
        <v>5.2647930000000001</v>
      </c>
      <c r="I8" s="63">
        <f t="shared" ref="I8:I27" ca="1" si="10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_xlfn.XLOOKUP(B8,$R$20:$R$47,_xlfn.XLOOKUP(G8,$S$19:$V$19,$S$20:$V$47))*2</f>
        <v>72</v>
      </c>
      <c r="N8" s="2">
        <v>4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.25" x14ac:dyDescent="0.2">
      <c r="A9" s="2" t="s">
        <v>26</v>
      </c>
      <c r="B9" s="3" t="str">
        <f t="shared" ca="1" si="3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31" ca="1" si="11">INDEX($Z$3:$Z$6,RANDBETWEEN(1,ROWS($Z$3:$Z$6)),1)</f>
        <v>Laksevåg</v>
      </c>
      <c r="H9" s="6">
        <f t="shared" ca="1" si="9"/>
        <v>5.2647930000000001</v>
      </c>
      <c r="I9" s="63">
        <f t="shared" ca="1" si="10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.25" x14ac:dyDescent="0.2">
      <c r="A10" s="2" t="s">
        <v>26</v>
      </c>
      <c r="B10" s="3" t="str">
        <f t="shared" ca="1" si="3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1"/>
        <v>Bergenhus</v>
      </c>
      <c r="H10" s="6">
        <f t="shared" ca="1" si="9"/>
        <v>5.3261630000000002</v>
      </c>
      <c r="I10" s="63">
        <f t="shared" ca="1" si="10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.25" x14ac:dyDescent="0.2">
      <c r="A11" s="2" t="s">
        <v>26</v>
      </c>
      <c r="B11" s="3" t="str">
        <f t="shared" ca="1" si="3"/>
        <v>Arefjord</v>
      </c>
      <c r="C11" s="3">
        <f t="shared" ca="1" si="4"/>
        <v>5.1424630000000002</v>
      </c>
      <c r="D11" s="4">
        <f t="shared" ca="1" si="5"/>
        <v>60.358854999999998</v>
      </c>
      <c r="E11" s="5">
        <f t="shared" ca="1" si="0"/>
        <v>570.92138472300007</v>
      </c>
      <c r="F11" s="5">
        <f t="shared" ca="1" si="0"/>
        <v>6701.1004409549996</v>
      </c>
      <c r="G11" s="3" t="str">
        <f t="shared" ca="1" si="11"/>
        <v>Laksevåg</v>
      </c>
      <c r="H11" s="6">
        <f t="shared" ca="1" si="9"/>
        <v>5.2647930000000001</v>
      </c>
      <c r="I11" s="63">
        <f t="shared" ca="1" si="10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.25" x14ac:dyDescent="0.2">
      <c r="A12" s="2" t="s">
        <v>26</v>
      </c>
      <c r="B12" s="3" t="str">
        <f t="shared" ca="1" si="3"/>
        <v>Ebbesvika</v>
      </c>
      <c r="C12" s="3">
        <f t="shared" ca="1" si="4"/>
        <v>5.1401279999999998</v>
      </c>
      <c r="D12" s="4">
        <f t="shared" ca="1" si="5"/>
        <v>60.336067999999997</v>
      </c>
      <c r="E12" s="5">
        <f t="shared" ca="1" si="0"/>
        <v>570.662150688</v>
      </c>
      <c r="F12" s="5">
        <f t="shared" ca="1" si="0"/>
        <v>6698.5706054279999</v>
      </c>
      <c r="G12" s="3" t="str">
        <f t="shared" ca="1" si="11"/>
        <v>Ytrebygda</v>
      </c>
      <c r="H12" s="6">
        <f t="shared" ca="1" si="9"/>
        <v>5.2586760000000004</v>
      </c>
      <c r="I12" s="63">
        <f t="shared" ca="1" si="10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.25" x14ac:dyDescent="0.2">
      <c r="A13" s="2" t="s">
        <v>26</v>
      </c>
      <c r="B13" s="3" t="str">
        <f t="shared" ca="1" si="3"/>
        <v>Hjelteryggen</v>
      </c>
      <c r="C13" s="3">
        <f t="shared" ca="1" si="4"/>
        <v>5.1544819999999998</v>
      </c>
      <c r="D13" s="4">
        <f t="shared" ca="1" si="5"/>
        <v>60.381360999999998</v>
      </c>
      <c r="E13" s="5">
        <f t="shared" ca="1" si="0"/>
        <v>572.25574612200001</v>
      </c>
      <c r="F13" s="5">
        <f t="shared" ca="1" si="0"/>
        <v>6703.5990795810003</v>
      </c>
      <c r="G13" s="3" t="str">
        <f t="shared" ca="1" si="11"/>
        <v>Ytrebygda</v>
      </c>
      <c r="H13" s="6">
        <f t="shared" ca="1" si="9"/>
        <v>5.2586760000000004</v>
      </c>
      <c r="I13" s="63">
        <f t="shared" ca="1" si="10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_xlfn.XLOOKUP(B13,$R$20:$R$47,_xlfn.XLOOKUP(G13,$S$19:$V$19,$S$20:$V$47))*2</f>
        <v>36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2">
      <c r="A14" s="2" t="s">
        <v>26</v>
      </c>
      <c r="B14" s="3" t="str">
        <f t="shared" ca="1" si="3"/>
        <v>Vorland</v>
      </c>
      <c r="C14" s="3">
        <f t="shared" ca="1" si="4"/>
        <v>5.0677450000000004</v>
      </c>
      <c r="D14" s="4">
        <f t="shared" ca="1" si="5"/>
        <v>60.227445000000003</v>
      </c>
      <c r="E14" s="5">
        <f t="shared" ca="1" si="0"/>
        <v>562.62611764500002</v>
      </c>
      <c r="F14" s="5">
        <f t="shared" ca="1" si="0"/>
        <v>6686.5111713450005</v>
      </c>
      <c r="G14" s="3" t="str">
        <f t="shared" ca="1" si="11"/>
        <v>Bergenhus</v>
      </c>
      <c r="H14" s="6">
        <f t="shared" ca="1" si="9"/>
        <v>5.3261630000000002</v>
      </c>
      <c r="I14" s="63">
        <f t="shared" ca="1" si="10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86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.25" x14ac:dyDescent="0.2">
      <c r="A15" s="2" t="s">
        <v>26</v>
      </c>
      <c r="B15" s="3" t="str">
        <f t="shared" ca="1" si="3"/>
        <v>Arefjord</v>
      </c>
      <c r="C15" s="3">
        <f t="shared" ca="1" si="4"/>
        <v>5.1424630000000002</v>
      </c>
      <c r="D15" s="4">
        <f t="shared" ca="1" si="5"/>
        <v>60.358854999999998</v>
      </c>
      <c r="E15" s="5">
        <f t="shared" ca="1" si="0"/>
        <v>570.92138472300007</v>
      </c>
      <c r="F15" s="5">
        <f t="shared" ca="1" si="0"/>
        <v>6701.1004409549996</v>
      </c>
      <c r="G15" s="3" t="str">
        <f t="shared" ca="1" si="11"/>
        <v>Bergenhus</v>
      </c>
      <c r="H15" s="6">
        <f t="shared" ca="1" si="9"/>
        <v>5.3261630000000002</v>
      </c>
      <c r="I15" s="63">
        <f t="shared" ca="1" si="10"/>
        <v>60.395409000000001</v>
      </c>
      <c r="J15" s="8">
        <f t="shared" ca="1" si="2"/>
        <v>591.31594242300002</v>
      </c>
      <c r="K15" s="8">
        <f t="shared" ca="1" si="2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.25" x14ac:dyDescent="0.2">
      <c r="A16" s="2" t="s">
        <v>26</v>
      </c>
      <c r="B16" s="3" t="str">
        <f t="shared" ca="1" si="3"/>
        <v>Tofterøy</v>
      </c>
      <c r="C16" s="3">
        <f t="shared" ca="1" si="4"/>
        <v>5.0525099999999998</v>
      </c>
      <c r="D16" s="4">
        <f t="shared" ca="1" si="5"/>
        <v>60.185890000000001</v>
      </c>
      <c r="E16" s="5">
        <f t="shared" ca="1" si="0"/>
        <v>560.93471270999999</v>
      </c>
      <c r="F16" s="5">
        <f t="shared" ca="1" si="0"/>
        <v>6681.8976936899999</v>
      </c>
      <c r="G16" s="3" t="str">
        <f t="shared" ca="1" si="11"/>
        <v>Bergenhus</v>
      </c>
      <c r="H16" s="6">
        <f t="shared" ca="1" si="9"/>
        <v>5.3261630000000002</v>
      </c>
      <c r="I16" s="63">
        <f t="shared" ca="1" si="10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_xlfn.XLOOKUP(B16,$R$20:$R$47,_xlfn.XLOOKUP(G16,$S$19:$V$19,$S$20:$V$47))*2</f>
        <v>102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.25" x14ac:dyDescent="0.2">
      <c r="A17" s="2" t="s">
        <v>26</v>
      </c>
      <c r="B17" s="3" t="str">
        <f t="shared" ca="1" si="3"/>
        <v>Landro</v>
      </c>
      <c r="C17" s="3">
        <f t="shared" ca="1" si="4"/>
        <v>4.9672090000000004</v>
      </c>
      <c r="D17" s="4">
        <f t="shared" ca="1" si="5"/>
        <v>60.423364999999997</v>
      </c>
      <c r="E17" s="5">
        <f t="shared" ca="1" si="0"/>
        <v>551.464510389</v>
      </c>
      <c r="F17" s="5">
        <f t="shared" ca="1" si="0"/>
        <v>6708.2624056649993</v>
      </c>
      <c r="G17" s="3" t="str">
        <f t="shared" ca="1" si="11"/>
        <v>Bergenhus</v>
      </c>
      <c r="H17" s="6">
        <f t="shared" ca="1" si="9"/>
        <v>5.3261630000000002</v>
      </c>
      <c r="I17" s="63">
        <f t="shared" ca="1" si="10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72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.25" x14ac:dyDescent="0.2">
      <c r="A18" s="2" t="s">
        <v>26</v>
      </c>
      <c r="B18" s="3" t="str">
        <f t="shared" ca="1" si="3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31" ca="1" si="12">C18*111.021</f>
        <v>572.0939885250001</v>
      </c>
      <c r="F18" s="5">
        <f t="shared" ca="1" si="12"/>
        <v>6702.1249427430002</v>
      </c>
      <c r="G18" s="3" t="str">
        <f t="shared" ca="1" si="11"/>
        <v>Laksevåg</v>
      </c>
      <c r="H18" s="6">
        <f t="shared" ca="1" si="9"/>
        <v>5.2647930000000001</v>
      </c>
      <c r="I18" s="63">
        <f t="shared" ca="1" si="10"/>
        <v>60.379098999999997</v>
      </c>
      <c r="J18" s="8">
        <f t="shared" ref="J18:K31" ca="1" si="13">H18*111.021</f>
        <v>584.50258365299999</v>
      </c>
      <c r="K18" s="8">
        <f t="shared" ca="1" si="13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5">
      <c r="A19" s="2" t="s">
        <v>26</v>
      </c>
      <c r="B19" s="3" t="str">
        <f t="shared" ca="1" si="3"/>
        <v>Tofterøy</v>
      </c>
      <c r="C19" s="3">
        <f t="shared" ca="1" si="4"/>
        <v>5.0525099999999998</v>
      </c>
      <c r="D19" s="4">
        <f t="shared" ca="1" si="5"/>
        <v>60.185890000000001</v>
      </c>
      <c r="E19" s="5">
        <f t="shared" ca="1" si="12"/>
        <v>560.93471270999999</v>
      </c>
      <c r="F19" s="5">
        <f t="shared" ca="1" si="12"/>
        <v>6681.8976936899999</v>
      </c>
      <c r="G19" s="3" t="str">
        <f t="shared" ca="1" si="11"/>
        <v>Årstad</v>
      </c>
      <c r="H19" s="6">
        <f t="shared" ca="1" si="9"/>
        <v>5.3523550000000002</v>
      </c>
      <c r="I19" s="63">
        <f t="shared" ca="1" si="10"/>
        <v>60.363500999999999</v>
      </c>
      <c r="J19" s="8">
        <f t="shared" ca="1" si="13"/>
        <v>594.22380445500005</v>
      </c>
      <c r="K19" s="8">
        <f t="shared" ca="1" si="13"/>
        <v>6701.6162445210002</v>
      </c>
      <c r="L19" s="2" t="s">
        <v>17</v>
      </c>
      <c r="M19" s="3" cm="1">
        <f t="array" aca="1" ref="M19" ca="1">_xlfn.XLOOKUP(B19,$R$20:$R$47,_xlfn.XLOOKUP(G19,$S$19:$V$19,$S$20:$V$47))*2</f>
        <v>104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5">
      <c r="A20" s="2" t="s">
        <v>26</v>
      </c>
      <c r="B20" s="3" t="str">
        <f t="shared" ca="1" si="3"/>
        <v>Vågo</v>
      </c>
      <c r="C20" s="3">
        <f t="shared" ca="1" si="4"/>
        <v>5.1245659999999997</v>
      </c>
      <c r="D20" s="4">
        <f t="shared" ca="1" si="5"/>
        <v>60.388821</v>
      </c>
      <c r="E20" s="5">
        <f t="shared" ca="1" si="12"/>
        <v>568.93444188599995</v>
      </c>
      <c r="F20" s="5">
        <f t="shared" ca="1" si="12"/>
        <v>6704.4272962410005</v>
      </c>
      <c r="G20" s="3" t="str">
        <f t="shared" ca="1" si="11"/>
        <v>Årstad</v>
      </c>
      <c r="H20" s="6">
        <f t="shared" ca="1" si="9"/>
        <v>5.3523550000000002</v>
      </c>
      <c r="I20" s="63">
        <f t="shared" ca="1" si="10"/>
        <v>60.363500999999999</v>
      </c>
      <c r="J20" s="8">
        <f t="shared" ca="1" si="13"/>
        <v>594.22380445500005</v>
      </c>
      <c r="K20" s="8">
        <f t="shared" ca="1" si="13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5">
      <c r="A21" s="2" t="s">
        <v>26</v>
      </c>
      <c r="B21" s="3" t="str">
        <f t="shared" ca="1" si="3"/>
        <v>Vorland</v>
      </c>
      <c r="C21" s="3">
        <f t="shared" ca="1" si="4"/>
        <v>5.0677450000000004</v>
      </c>
      <c r="D21" s="4">
        <f t="shared" ca="1" si="5"/>
        <v>60.227445000000003</v>
      </c>
      <c r="E21" s="5">
        <f t="shared" ca="1" si="12"/>
        <v>562.62611764500002</v>
      </c>
      <c r="F21" s="5">
        <f t="shared" ca="1" si="12"/>
        <v>6686.5111713450005</v>
      </c>
      <c r="G21" s="3" t="str">
        <f t="shared" ca="1" si="11"/>
        <v>Laksevåg</v>
      </c>
      <c r="H21" s="6">
        <f t="shared" ca="1" si="9"/>
        <v>5.2647930000000001</v>
      </c>
      <c r="I21" s="63">
        <f t="shared" ca="1" si="10"/>
        <v>60.379098999999997</v>
      </c>
      <c r="J21" s="8">
        <f t="shared" ca="1" si="13"/>
        <v>584.50258365299999</v>
      </c>
      <c r="K21" s="8">
        <f t="shared" ca="1" si="13"/>
        <v>6703.3479500789999</v>
      </c>
      <c r="L21" s="2" t="s">
        <v>17</v>
      </c>
      <c r="M21" s="3" cm="1">
        <f t="array" aca="1" ref="M21" ca="1">_xlfn.XLOOKUP(B21,$R$20:$R$47,_xlfn.XLOOKUP(G21,$S$19:$V$19,$S$20:$V$47))*2</f>
        <v>72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5">
      <c r="A22" s="2" t="s">
        <v>26</v>
      </c>
      <c r="B22" s="3" t="str">
        <f t="shared" ca="1" si="3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2"/>
        <v>553.10906446199999</v>
      </c>
      <c r="F22" s="5">
        <f t="shared" ca="1" si="12"/>
        <v>6690.2990968439999</v>
      </c>
      <c r="G22" s="3" t="str">
        <f t="shared" ca="1" si="11"/>
        <v>Bergenhus</v>
      </c>
      <c r="H22" s="6">
        <f t="shared" ca="1" si="9"/>
        <v>5.3261630000000002</v>
      </c>
      <c r="I22" s="63">
        <f t="shared" ca="1" si="10"/>
        <v>60.395409000000001</v>
      </c>
      <c r="J22" s="8">
        <f t="shared" ca="1" si="13"/>
        <v>591.31594242300002</v>
      </c>
      <c r="K22" s="8">
        <f t="shared" ca="1" si="13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5">
      <c r="A23" s="2" t="s">
        <v>26</v>
      </c>
      <c r="B23" s="3" t="str">
        <f t="shared" ca="1" si="3"/>
        <v>Solsvik</v>
      </c>
      <c r="C23" s="3">
        <f t="shared" ca="1" si="4"/>
        <v>4.9664089999999996</v>
      </c>
      <c r="D23" s="4">
        <f t="shared" ca="1" si="5"/>
        <v>60.431001999999999</v>
      </c>
      <c r="E23" s="5">
        <f t="shared" ca="1" si="12"/>
        <v>551.37569358899998</v>
      </c>
      <c r="F23" s="5">
        <f t="shared" ca="1" si="12"/>
        <v>6709.1102730419998</v>
      </c>
      <c r="G23" s="3" t="str">
        <f t="shared" ca="1" si="11"/>
        <v>Bergenhus</v>
      </c>
      <c r="H23" s="6">
        <f t="shared" ca="1" si="9"/>
        <v>5.3261630000000002</v>
      </c>
      <c r="I23" s="63">
        <f t="shared" ca="1" si="10"/>
        <v>60.395409000000001</v>
      </c>
      <c r="J23" s="8">
        <f t="shared" ca="1" si="13"/>
        <v>591.31594242300002</v>
      </c>
      <c r="K23" s="8">
        <f t="shared" ca="1" si="13"/>
        <v>6705.1587025890003</v>
      </c>
      <c r="L23" s="2" t="s">
        <v>17</v>
      </c>
      <c r="M23" s="3" cm="1">
        <f t="array" aca="1" ref="M23" ca="1">_xlfn.XLOOKUP(B23,$R$20:$R$47,_xlfn.XLOOKUP(G23,$S$19:$V$19,$S$20:$V$47))*2</f>
        <v>78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5">
      <c r="A24" s="2" t="s">
        <v>26</v>
      </c>
      <c r="B24" s="3" t="str">
        <f t="shared" ca="1" si="3"/>
        <v>Telavåg</v>
      </c>
      <c r="C24" s="3">
        <f t="shared" ca="1" si="4"/>
        <v>4.9820219999999997</v>
      </c>
      <c r="D24" s="4">
        <f t="shared" ca="1" si="5"/>
        <v>60.261564</v>
      </c>
      <c r="E24" s="5">
        <f t="shared" ca="1" si="12"/>
        <v>553.10906446199999</v>
      </c>
      <c r="F24" s="5">
        <f t="shared" ca="1" si="12"/>
        <v>6690.2990968439999</v>
      </c>
      <c r="G24" s="3" t="str">
        <f t="shared" ca="1" si="11"/>
        <v>Laksevåg</v>
      </c>
      <c r="H24" s="6">
        <f t="shared" ca="1" si="9"/>
        <v>5.2647930000000001</v>
      </c>
      <c r="I24" s="63">
        <f t="shared" ca="1" si="10"/>
        <v>60.379098999999997</v>
      </c>
      <c r="J24" s="8">
        <f t="shared" ca="1" si="13"/>
        <v>584.50258365299999</v>
      </c>
      <c r="K24" s="8">
        <f t="shared" ca="1" si="13"/>
        <v>6703.3479500789999</v>
      </c>
      <c r="L24" s="2" t="s">
        <v>17</v>
      </c>
      <c r="M24" s="3" cm="1">
        <f t="array" aca="1" ref="M24" ca="1">_xlfn.XLOOKUP(B24,$R$20:$R$47,_xlfn.XLOOKUP(G24,$S$19:$V$19,$S$20:$V$47))*2</f>
        <v>80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5">
      <c r="A25" s="2" t="s">
        <v>26</v>
      </c>
      <c r="B25" s="3" t="str">
        <f t="shared" ca="1" si="3"/>
        <v>Vågo</v>
      </c>
      <c r="C25" s="3">
        <f t="shared" ca="1" si="4"/>
        <v>5.1245659999999997</v>
      </c>
      <c r="D25" s="4">
        <f t="shared" ca="1" si="5"/>
        <v>60.388821</v>
      </c>
      <c r="E25" s="5">
        <f t="shared" ca="1" si="12"/>
        <v>568.93444188599995</v>
      </c>
      <c r="F25" s="5">
        <f t="shared" ca="1" si="12"/>
        <v>6704.4272962410005</v>
      </c>
      <c r="G25" s="3" t="str">
        <f t="shared" ca="1" si="11"/>
        <v>Bergenhus</v>
      </c>
      <c r="H25" s="6">
        <f t="shared" ca="1" si="9"/>
        <v>5.3261630000000002</v>
      </c>
      <c r="I25" s="63">
        <f t="shared" ca="1" si="10"/>
        <v>60.395409000000001</v>
      </c>
      <c r="J25" s="8">
        <f t="shared" ca="1" si="13"/>
        <v>591.31594242300002</v>
      </c>
      <c r="K25" s="8">
        <f t="shared" ca="1" si="13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5">
      <c r="A26" s="2" t="s">
        <v>26</v>
      </c>
      <c r="B26" s="3" t="str">
        <f t="shared" ca="1" si="3"/>
        <v>Vågo</v>
      </c>
      <c r="C26" s="3">
        <f t="shared" ca="1" si="4"/>
        <v>5.1245659999999997</v>
      </c>
      <c r="D26" s="4">
        <f t="shared" ca="1" si="5"/>
        <v>60.388821</v>
      </c>
      <c r="E26" s="5">
        <f t="shared" ca="1" si="12"/>
        <v>568.93444188599995</v>
      </c>
      <c r="F26" s="5">
        <f t="shared" ca="1" si="12"/>
        <v>6704.4272962410005</v>
      </c>
      <c r="G26" s="3" t="str">
        <f t="shared" ca="1" si="11"/>
        <v>Bergenhus</v>
      </c>
      <c r="H26" s="6">
        <f t="shared" ca="1" si="9"/>
        <v>5.3261630000000002</v>
      </c>
      <c r="I26" s="63">
        <f t="shared" ca="1" si="10"/>
        <v>60.395409000000001</v>
      </c>
      <c r="J26" s="8">
        <f t="shared" ca="1" si="13"/>
        <v>591.31594242300002</v>
      </c>
      <c r="K26" s="8">
        <f t="shared" ca="1" si="13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" x14ac:dyDescent="0.25">
      <c r="A27" s="2" t="s">
        <v>26</v>
      </c>
      <c r="B27" s="3" t="str">
        <f t="shared" ca="1" si="3"/>
        <v>Tofterøy</v>
      </c>
      <c r="C27" s="3">
        <f t="shared" ca="1" si="4"/>
        <v>5.0525099999999998</v>
      </c>
      <c r="D27" s="4">
        <f t="shared" ca="1" si="5"/>
        <v>60.185890000000001</v>
      </c>
      <c r="E27" s="5">
        <f t="shared" ca="1" si="12"/>
        <v>560.93471270999999</v>
      </c>
      <c r="F27" s="5">
        <f t="shared" ca="1" si="12"/>
        <v>6681.8976936899999</v>
      </c>
      <c r="G27" s="3" t="str">
        <f t="shared" ca="1" si="11"/>
        <v>Laksevåg</v>
      </c>
      <c r="H27" s="6">
        <f t="shared" ca="1" si="9"/>
        <v>5.2647930000000001</v>
      </c>
      <c r="I27" s="63">
        <f t="shared" ca="1" si="10"/>
        <v>60.379098999999997</v>
      </c>
      <c r="J27" s="8">
        <f t="shared" ca="1" si="13"/>
        <v>584.50258365299999</v>
      </c>
      <c r="K27" s="8">
        <f t="shared" ca="1" si="13"/>
        <v>6703.3479500789999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8" ht="15" x14ac:dyDescent="0.25">
      <c r="A28" s="2" t="s">
        <v>26</v>
      </c>
      <c r="B28" s="3" t="str">
        <f t="shared" ca="1" si="3"/>
        <v>Tofterøy</v>
      </c>
      <c r="C28" s="3">
        <f t="shared" ca="1" si="4"/>
        <v>5.0525099999999998</v>
      </c>
      <c r="D28" s="4">
        <f t="shared" ca="1" si="5"/>
        <v>60.185890000000001</v>
      </c>
      <c r="E28" s="5">
        <f t="shared" ca="1" si="12"/>
        <v>560.93471270999999</v>
      </c>
      <c r="F28" s="5">
        <f t="shared" ca="1" si="12"/>
        <v>6681.8976936899999</v>
      </c>
      <c r="G28" s="3" t="str">
        <f t="shared" ca="1" si="11"/>
        <v>Årstad</v>
      </c>
      <c r="H28" s="6">
        <f t="shared" ca="1" si="9"/>
        <v>5.3523550000000002</v>
      </c>
      <c r="I28" s="63">
        <f t="shared" ref="I28:I31" ca="1" si="17">_xlfn.XLOOKUP(G28,$Z$3:$Z$6,$AB$3:$AB$6,0)</f>
        <v>60.363500999999999</v>
      </c>
      <c r="J28" s="8">
        <f t="shared" ca="1" si="13"/>
        <v>594.22380445500005</v>
      </c>
      <c r="K28" s="8">
        <f t="shared" ca="1" si="13"/>
        <v>6701.6162445210002</v>
      </c>
      <c r="L28" s="2" t="s">
        <v>17</v>
      </c>
      <c r="M28" s="3" cm="1">
        <f t="array" aca="1" ref="M28" ca="1">_xlfn.XLOOKUP(B28,$R$20:$R$47,_xlfn.XLOOKUP(G28,$S$19:$V$19,$S$20:$V$47))*2</f>
        <v>104</v>
      </c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8" ht="15" x14ac:dyDescent="0.25">
      <c r="A29" s="2" t="s">
        <v>26</v>
      </c>
      <c r="B29" s="3" t="str">
        <f t="shared" ca="1" si="3"/>
        <v>Rongøy</v>
      </c>
      <c r="C29" s="3">
        <f t="shared" ca="1" si="4"/>
        <v>4.9155160000000002</v>
      </c>
      <c r="D29" s="4">
        <f t="shared" ca="1" si="5"/>
        <v>60.507615999999999</v>
      </c>
      <c r="E29" s="5">
        <f t="shared" ca="1" si="12"/>
        <v>545.72550183600003</v>
      </c>
      <c r="F29" s="5">
        <f t="shared" ca="1" si="12"/>
        <v>6717.6160359360001</v>
      </c>
      <c r="G29" s="3" t="str">
        <f t="shared" ca="1" si="11"/>
        <v>Laksevåg</v>
      </c>
      <c r="H29" s="6">
        <f t="shared" ca="1" si="9"/>
        <v>5.2647930000000001</v>
      </c>
      <c r="I29" s="63">
        <f t="shared" ca="1" si="17"/>
        <v>60.379098999999997</v>
      </c>
      <c r="J29" s="8">
        <f t="shared" ca="1" si="13"/>
        <v>584.50258365299999</v>
      </c>
      <c r="K29" s="8">
        <f t="shared" ca="1" si="13"/>
        <v>6703.3479500789999</v>
      </c>
      <c r="L29" s="2" t="s">
        <v>17</v>
      </c>
      <c r="M29" s="3" cm="1">
        <f t="array" aca="1" ref="M29" ca="1">_xlfn.XLOOKUP(B29,$R$20:$R$47,_xlfn.XLOOKUP(G29,$S$19:$V$19,$S$20:$V$47))*2</f>
        <v>74</v>
      </c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8" ht="15" x14ac:dyDescent="0.25">
      <c r="A30" s="2" t="s">
        <v>26</v>
      </c>
      <c r="B30" s="3" t="str">
        <f t="shared" ca="1" si="3"/>
        <v>Landro</v>
      </c>
      <c r="C30" s="3">
        <f t="shared" ca="1" si="4"/>
        <v>4.9672090000000004</v>
      </c>
      <c r="D30" s="4">
        <f t="shared" ca="1" si="5"/>
        <v>60.423364999999997</v>
      </c>
      <c r="E30" s="5">
        <f t="shared" ca="1" si="12"/>
        <v>551.464510389</v>
      </c>
      <c r="F30" s="5">
        <f t="shared" ca="1" si="12"/>
        <v>6708.2624056649993</v>
      </c>
      <c r="G30" s="3" t="str">
        <f t="shared" ca="1" si="11"/>
        <v>Bergenhus</v>
      </c>
      <c r="H30" s="6">
        <f t="shared" ca="1" si="9"/>
        <v>5.3261630000000002</v>
      </c>
      <c r="I30" s="63">
        <f t="shared" ca="1" si="17"/>
        <v>60.395409000000001</v>
      </c>
      <c r="J30" s="8">
        <f t="shared" ca="1" si="13"/>
        <v>591.31594242300002</v>
      </c>
      <c r="K30" s="8">
        <f t="shared" ca="1" si="13"/>
        <v>6705.1587025890003</v>
      </c>
      <c r="L30" s="2" t="s">
        <v>17</v>
      </c>
      <c r="M30" s="3" cm="1">
        <f t="array" aca="1" ref="M30" ca="1">_xlfn.XLOOKUP(B30,$R$20:$R$47,_xlfn.XLOOKUP(G30,$S$19:$V$19,$S$20:$V$47))*2</f>
        <v>72</v>
      </c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8" ht="15" x14ac:dyDescent="0.25">
      <c r="A31" s="2" t="s">
        <v>26</v>
      </c>
      <c r="B31" s="3" t="str">
        <f t="shared" ca="1" si="3"/>
        <v>Kolltveit</v>
      </c>
      <c r="C31" s="3">
        <f t="shared" ca="1" si="4"/>
        <v>5.0878129999999997</v>
      </c>
      <c r="D31" s="4">
        <f t="shared" ca="1" si="5"/>
        <v>60.352223000000002</v>
      </c>
      <c r="E31" s="5">
        <f t="shared" ca="1" si="12"/>
        <v>564.85408707299996</v>
      </c>
      <c r="F31" s="5">
        <f t="shared" ca="1" si="12"/>
        <v>6700.3641496830005</v>
      </c>
      <c r="G31" s="3" t="str">
        <f t="shared" ca="1" si="11"/>
        <v>Laksevåg</v>
      </c>
      <c r="H31" s="6">
        <f t="shared" ca="1" si="9"/>
        <v>5.2647930000000001</v>
      </c>
      <c r="I31" s="63">
        <f t="shared" ca="1" si="17"/>
        <v>60.379098999999997</v>
      </c>
      <c r="J31" s="8">
        <f t="shared" ca="1" si="13"/>
        <v>584.50258365299999</v>
      </c>
      <c r="K31" s="8">
        <f t="shared" ca="1" si="13"/>
        <v>6703.3479500789999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8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4"/>
        <v>37</v>
      </c>
      <c r="U40" s="43">
        <f t="shared" si="15"/>
        <v>34</v>
      </c>
      <c r="V40" s="44">
        <f t="shared" si="16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14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Kårtveit</v>
      </c>
      <c r="C20" s="3">
        <f t="shared" ca="1" si="4"/>
        <v>4.9934529999999997</v>
      </c>
      <c r="D20" s="4">
        <f t="shared" ca="1" si="5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Foldnes</v>
      </c>
      <c r="C21" s="3">
        <f t="shared" ca="1" si="4"/>
        <v>5.1065680000000002</v>
      </c>
      <c r="D21" s="4">
        <f t="shared" ca="1" si="5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Knarrevik</v>
      </c>
      <c r="C21" s="3">
        <f t="shared" ca="1" si="4"/>
        <v>5.1530250000000004</v>
      </c>
      <c r="D21" s="4">
        <f t="shared" ca="1" si="12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Brattholmen</v>
      </c>
      <c r="C25" s="3">
        <f t="shared" ca="1" si="4"/>
        <v>5.1522740000000002</v>
      </c>
      <c r="D25" s="4">
        <f t="shared" ca="1" si="12"/>
        <v>60.354616</v>
      </c>
      <c r="E25" s="5">
        <f t="shared" ref="E25:E26" ca="1" si="14">C25*111.021</f>
        <v>572.01061175400002</v>
      </c>
      <c r="F25" s="5">
        <f t="shared" ref="F25:F26" ca="1" si="15">D25*111.021</f>
        <v>6700.629822936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Foldnes</v>
      </c>
      <c r="C7" s="3">
        <f t="shared" ref="C7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12"/>
        <v>Bildøyna</v>
      </c>
      <c r="C15" s="3">
        <f t="shared" ca="1" si="13"/>
        <v>5.1060850000000002</v>
      </c>
      <c r="D15" s="4">
        <f t="shared" ca="1" si="18"/>
        <v>60.354084999999998</v>
      </c>
      <c r="E15" s="5">
        <f t="shared" ca="1" si="19"/>
        <v>566.88266278499998</v>
      </c>
      <c r="F15" s="5">
        <f t="shared" ca="1" si="20"/>
        <v>6700.5708707849999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2022-12-05T12:51:14Z</dcterms:modified>
</cp:coreProperties>
</file>