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\"/>
    </mc:Choice>
  </mc:AlternateContent>
  <xr:revisionPtr revIDLastSave="0" documentId="13_ncr:1_{CC2E9FC6-C371-43D8-A337-724C8567AE85}" xr6:coauthVersionLast="47" xr6:coauthVersionMax="47" xr10:uidLastSave="{00000000-0000-0000-0000-000000000000}"/>
  <bookViews>
    <workbookView xWindow="14640" yWindow="870" windowWidth="12060" windowHeight="1275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3" i="16" l="1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M43" i="16" s="1" a="1"/>
  <c r="M43" i="16" s="1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4" i="16"/>
  <c r="I14" i="16" s="1"/>
  <c r="K14" i="16" s="1"/>
  <c r="B14" i="16"/>
  <c r="G13" i="16"/>
  <c r="H13" i="16" s="1"/>
  <c r="J13" i="16" s="1"/>
  <c r="B13" i="16"/>
  <c r="C13" i="16" s="1"/>
  <c r="E13" i="16" s="1"/>
  <c r="G12" i="16"/>
  <c r="I12" i="16" s="1"/>
  <c r="K12" i="16" s="1"/>
  <c r="B12" i="16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I4" i="14"/>
  <c r="K4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44" i="16" l="1" a="1"/>
  <c r="M44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12" i="16" a="1"/>
  <c r="M12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14" i="16" a="1"/>
  <c r="M14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I13" i="16"/>
  <c r="K13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H12" i="16"/>
  <c r="J12" i="16" s="1"/>
  <c r="D13" i="16"/>
  <c r="F13" i="16" s="1"/>
  <c r="M13" i="16" a="1"/>
  <c r="M13" i="16" s="1"/>
  <c r="H14" i="16"/>
  <c r="J14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2" i="16"/>
  <c r="E12" i="16" s="1"/>
  <c r="C14" i="16"/>
  <c r="E14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2" i="16"/>
  <c r="F12" i="16" s="1"/>
  <c r="D14" i="16"/>
  <c r="F14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<sst xmlns="http://schemas.openxmlformats.org/spreadsheetml/2006/main" count="1315" uniqueCount="92">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</sst>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topLeftCell="A34" workbookViewId="0">
      <selection activeCell="R12" sqref="R1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Kolltveit</v>
      </c>
      <c r="C6" s="3">
        <f t="shared" ca="1" si="6"/>
        <v>5.0878129999999997</v>
      </c>
      <c r="D6" s="4">
        <f t="shared" ca="1" si="7"/>
        <v>60.352223000000002</v>
      </c>
      <c r="E6" s="5">
        <f t="shared" ca="1" si="1"/>
        <v>564.85408707299996</v>
      </c>
      <c r="F6" s="5">
        <f t="shared" ca="1" si="1"/>
        <v>6700.3641496830005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46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" ca="1" si="10">_xlfn.XLOOKUP(B8,$W$3:$W$12,$X$3:$X$12,0)</f>
        <v>5.1522740000000002</v>
      </c>
      <c r="D8" s="4">
        <f t="shared" ref="D8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Telavåg</v>
      </c>
      <c r="C9" s="3">
        <f ca="1">_xlfn.XLOOKUP(B9,$W$3:$W$12,$X$3:$X$12,0)</f>
        <v>4.9820219999999997</v>
      </c>
      <c r="D9" s="4">
        <f ca="1">_xlfn.XLOOKUP(B9,$W$3:$W$12,$Y$3:$Y$12,0)</f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88</v>
      </c>
      <c r="M9" s="3" cm="1">
        <f t="array" aca="1" ref="M9" ca="1">_xlfn.XLOOKUP(B9,$R$20:$R$47,_xlfn.XLOOKUP(G9,$S$19:$V$19,$S$20:$V$47))*2</f>
        <v>80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Telavåg</v>
      </c>
      <c r="C10" s="3">
        <f t="shared" ref="C10:C42" ca="1" si="14">_xlfn.XLOOKUP(B10,$W$3:$W$12,$X$3:$X$12,0)</f>
        <v>4.9820219999999997</v>
      </c>
      <c r="D10" s="4">
        <f t="shared" ref="D10:D42" ca="1" si="15">_xlfn.XLOOKUP(B10,$W$3:$W$12,$Y$3:$Y$12,0)</f>
        <v>60.261564</v>
      </c>
      <c r="E10" s="5">
        <f t="shared" ca="1" si="1"/>
        <v>553.10906446199999</v>
      </c>
      <c r="F10" s="5">
        <f t="shared" ca="1" si="1"/>
        <v>6690.2990968439999</v>
      </c>
      <c r="G10" s="3" t="str">
        <f t="shared" ca="1" si="2"/>
        <v>Laksevåg</v>
      </c>
      <c r="H10" s="6">
        <f t="shared" ref="H10:H42" ca="1" si="16">_xlfn.XLOOKUP(G10,$Z$3:$Z$6,$AA$3:$AA$6,0)</f>
        <v>5.2647930000000001</v>
      </c>
      <c r="I10" s="63">
        <f t="shared" ref="I10:I42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80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4"/>
        <v>5.0396080000000003</v>
      </c>
      <c r="D11" s="4">
        <f t="shared" ca="1" si="15"/>
        <v>60.390343000000001</v>
      </c>
      <c r="E11" s="5">
        <f t="shared" ca="1" si="1"/>
        <v>559.50231976800001</v>
      </c>
      <c r="F11" s="5">
        <f t="shared" ca="1" si="1"/>
        <v>6704.5962702030001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58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Kårtveit</v>
      </c>
      <c r="C12" s="3">
        <f t="shared" ca="1" si="14"/>
        <v>4.9934529999999997</v>
      </c>
      <c r="D12" s="4">
        <f t="shared" ca="1" si="15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68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Knappskog</v>
      </c>
      <c r="C13" s="3">
        <f t="shared" ca="1" si="14"/>
        <v>5.0559289999999999</v>
      </c>
      <c r="D13" s="4">
        <f t="shared" ca="1" si="15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2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3"/>
        <v>594.22380445500005</v>
      </c>
      <c r="K13" s="8">
        <f t="shared" ca="1" si="3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Knarrevik</v>
      </c>
      <c r="C14" s="3">
        <f t="shared" ca="1" si="14"/>
        <v>5.1530250000000004</v>
      </c>
      <c r="D14" s="4">
        <f t="shared" ca="1" si="15"/>
        <v>60.368082999999999</v>
      </c>
      <c r="E14" s="5">
        <f t="shared" ca="1" si="1"/>
        <v>572.0939885250001</v>
      </c>
      <c r="F14" s="5">
        <f t="shared" ca="1" si="1"/>
        <v>6702.1249427430002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0"/>
        <v>Knarrevik</v>
      </c>
      <c r="C15" s="3">
        <f t="shared" ca="1" si="14"/>
        <v>5.1530250000000004</v>
      </c>
      <c r="D15" s="4">
        <f t="shared" ca="1" si="15"/>
        <v>60.368082999999999</v>
      </c>
      <c r="E15" s="5">
        <f t="shared" ca="1" si="1"/>
        <v>572.0939885250001</v>
      </c>
      <c r="F15" s="5">
        <f t="shared" ca="1" si="1"/>
        <v>6702.1249427430002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0"/>
        <v>Kolltveit</v>
      </c>
      <c r="C16" s="3">
        <f t="shared" ca="1" si="14"/>
        <v>5.0878129999999997</v>
      </c>
      <c r="D16" s="4">
        <f t="shared" ca="1" si="15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Knarrevik</v>
      </c>
      <c r="C17" s="3">
        <f t="shared" ca="1" si="14"/>
        <v>5.1530250000000004</v>
      </c>
      <c r="D17" s="4">
        <f t="shared" ca="1" si="15"/>
        <v>60.368082999999999</v>
      </c>
      <c r="E17" s="5">
        <f t="shared" ca="1" si="1"/>
        <v>572.0939885250001</v>
      </c>
      <c r="F17" s="5">
        <f t="shared" ca="1" si="1"/>
        <v>6702.1249427430002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36</v>
      </c>
    </row>
    <row r="18" spans="1:26" ht="14.25" x14ac:dyDescent="0.2">
      <c r="A18" s="2" t="s">
        <v>26</v>
      </c>
      <c r="B18" s="3" t="str">
        <f t="shared" ca="1" si="0"/>
        <v>Knappskog</v>
      </c>
      <c r="C18" s="3">
        <f t="shared" ca="1" si="14"/>
        <v>5.0559289999999999</v>
      </c>
      <c r="D18" s="4">
        <f t="shared" ca="1" si="15"/>
        <v>60.382877999999998</v>
      </c>
      <c r="E18" s="5">
        <f t="shared" ref="E18:F33" ca="1" si="18">C18*111.021</f>
        <v>561.31429350899998</v>
      </c>
      <c r="F18" s="5">
        <f t="shared" ca="1" si="18"/>
        <v>6703.7674984380001</v>
      </c>
      <c r="G18" s="3" t="str">
        <f t="shared" ca="1" si="2"/>
        <v>Laksevåg</v>
      </c>
      <c r="H18" s="6">
        <f t="shared" ca="1" si="16"/>
        <v>5.2647930000000001</v>
      </c>
      <c r="I18" s="63">
        <f t="shared" ca="1" si="17"/>
        <v>60.379098999999997</v>
      </c>
      <c r="J18" s="8">
        <f t="shared" ref="J18:K33" ca="1" si="19">H18*111.021</f>
        <v>584.50258365299999</v>
      </c>
      <c r="K18" s="8">
        <f t="shared" ca="1" si="19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4"/>
        <v>5.1522740000000002</v>
      </c>
      <c r="D19" s="4">
        <f t="shared" ca="1" si="15"/>
        <v>60.354616</v>
      </c>
      <c r="E19" s="5">
        <f t="shared" ca="1" si="18"/>
        <v>572.01061175400002</v>
      </c>
      <c r="F19" s="5">
        <f t="shared" ca="1" si="18"/>
        <v>6700.629822936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19"/>
        <v>584.50258365299999</v>
      </c>
      <c r="K19" s="8">
        <f t="shared" ca="1" si="19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4"/>
        <v>5.1522740000000002</v>
      </c>
      <c r="D20" s="4">
        <f t="shared" ca="1" si="15"/>
        <v>60.354616</v>
      </c>
      <c r="E20" s="5">
        <f t="shared" ca="1" si="18"/>
        <v>572.01061175400002</v>
      </c>
      <c r="F20" s="5">
        <f t="shared" ca="1" si="18"/>
        <v>6700.629822936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19"/>
        <v>591.31594242300002</v>
      </c>
      <c r="K20" s="8">
        <f t="shared" ca="1" si="19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4"/>
        <v>4.9934529999999997</v>
      </c>
      <c r="D21" s="4">
        <f t="shared" ca="1" si="15"/>
        <v>60.388651000000003</v>
      </c>
      <c r="E21" s="5">
        <f t="shared" ca="1" si="18"/>
        <v>554.37814551299994</v>
      </c>
      <c r="F21" s="5">
        <f t="shared" ca="1" si="18"/>
        <v>6704.4084226710002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Brattholmen</v>
      </c>
      <c r="C22" s="3">
        <f t="shared" ca="1" si="14"/>
        <v>5.1522740000000002</v>
      </c>
      <c r="D22" s="4">
        <f t="shared" ca="1" si="15"/>
        <v>60.354616</v>
      </c>
      <c r="E22" s="5">
        <f t="shared" ca="1" si="18"/>
        <v>572.01061175400002</v>
      </c>
      <c r="F22" s="5">
        <f t="shared" ca="1" si="18"/>
        <v>6700.629822936</v>
      </c>
      <c r="G22" s="3" t="str">
        <f t="shared" ca="1" si="2"/>
        <v>Bergenhus</v>
      </c>
      <c r="H22" s="6">
        <f t="shared" ca="1" si="16"/>
        <v>5.3261630000000002</v>
      </c>
      <c r="I22" s="63">
        <f t="shared" ca="1" si="17"/>
        <v>60.395409000000001</v>
      </c>
      <c r="J22" s="8">
        <f t="shared" ca="1" si="19"/>
        <v>591.31594242300002</v>
      </c>
      <c r="K22" s="8">
        <f t="shared" ca="1" si="19"/>
        <v>6705.1587025890003</v>
      </c>
      <c r="L22" s="2" t="s">
        <v>17</v>
      </c>
      <c r="M22" s="3" cm="1">
        <f t="array" aca="1" ref="M22" ca="1">_xlfn.XLOOKUP(B22,$R$20:$R$47,_xlfn.XLOOKUP(G22,$S$19:$V$19,$S$20:$V$47))*2</f>
        <v>48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4"/>
        <v>4.9934529999999997</v>
      </c>
      <c r="D23" s="4">
        <f t="shared" ca="1" si="15"/>
        <v>60.388651000000003</v>
      </c>
      <c r="E23" s="5">
        <f t="shared" ca="1" si="18"/>
        <v>554.37814551299994</v>
      </c>
      <c r="F23" s="5">
        <f t="shared" ca="1" si="18"/>
        <v>6704.4084226710002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66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4"/>
        <v>5.0396080000000003</v>
      </c>
      <c r="D24" s="4">
        <f t="shared" ca="1" si="15"/>
        <v>60.390343000000001</v>
      </c>
      <c r="E24" s="5">
        <f t="shared" ca="1" si="18"/>
        <v>559.50231976800001</v>
      </c>
      <c r="F24" s="5">
        <f t="shared" ca="1" si="18"/>
        <v>6704.5962702030001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4"/>
        <v>5.0878129999999997</v>
      </c>
      <c r="D25" s="4">
        <f t="shared" ca="1" si="15"/>
        <v>60.352223000000002</v>
      </c>
      <c r="E25" s="5">
        <f t="shared" ca="1" si="18"/>
        <v>564.85408707299996</v>
      </c>
      <c r="F25" s="5">
        <f t="shared" ca="1" si="18"/>
        <v>6700.3641496830005</v>
      </c>
      <c r="G25" s="3" t="str">
        <f t="shared" ca="1" si="2"/>
        <v>Årstad</v>
      </c>
      <c r="H25" s="6">
        <f t="shared" ca="1" si="16"/>
        <v>5.3523550000000002</v>
      </c>
      <c r="I25" s="63">
        <f t="shared" ca="1" si="17"/>
        <v>60.363500999999999</v>
      </c>
      <c r="J25" s="8">
        <f t="shared" ca="1" si="19"/>
        <v>594.22380445500005</v>
      </c>
      <c r="K25" s="8">
        <f t="shared" ca="1" si="19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18"/>
        <v>554.37814551299994</v>
      </c>
      <c r="F26" s="5">
        <f t="shared" ca="1" si="18"/>
        <v>6704.4084226710002</v>
      </c>
      <c r="G26" s="3" t="str">
        <f t="shared" ca="1" si="2"/>
        <v>Bergenhus</v>
      </c>
      <c r="H26" s="6">
        <f t="shared" ca="1" si="16"/>
        <v>5.3261630000000002</v>
      </c>
      <c r="I26" s="63">
        <f t="shared" ca="1" si="17"/>
        <v>60.395409000000001</v>
      </c>
      <c r="J26" s="8">
        <f t="shared" ca="1" si="19"/>
        <v>591.31594242300002</v>
      </c>
      <c r="K26" s="8">
        <f t="shared" ca="1" si="19"/>
        <v>6705.1587025890003</v>
      </c>
      <c r="L26" s="2" t="s">
        <v>17</v>
      </c>
      <c r="M26" s="3" cm="1">
        <f t="array" aca="1" ref="M26" ca="1">_xlfn.XLOOKUP(B26,$R$20:$R$47,_xlfn.XLOOKUP(G26,$S$19:$V$19,$S$20:$V$47))*2</f>
        <v>66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Spjeld</v>
      </c>
      <c r="C27" s="3">
        <f t="shared" ca="1" si="14"/>
        <v>5.0396080000000003</v>
      </c>
      <c r="D27" s="4">
        <f t="shared" ca="1" si="15"/>
        <v>60.390343000000001</v>
      </c>
      <c r="E27" s="5">
        <f t="shared" ca="1" si="18"/>
        <v>559.50231976800001</v>
      </c>
      <c r="F27" s="5">
        <f t="shared" ca="1" si="18"/>
        <v>6704.5962702030001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19"/>
        <v>584.50258365299999</v>
      </c>
      <c r="K27" s="8">
        <f t="shared" ca="1" si="19"/>
        <v>6703.3479500789999</v>
      </c>
      <c r="L27" s="2" t="s">
        <v>17</v>
      </c>
      <c r="M27" s="3" cm="1">
        <f t="array" aca="1" ref="M27" ca="1">_xlfn.XLOOKUP(B27,$R$20:$R$47,_xlfn.XLOOKUP(G27,$S$19:$V$19,$S$20:$V$47))*2</f>
        <v>42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Straume</v>
      </c>
      <c r="C28" s="3">
        <f t="shared" ca="1" si="14"/>
        <v>5.1213329999999999</v>
      </c>
      <c r="D28" s="4">
        <f t="shared" ca="1" si="15"/>
        <v>60.356560999999999</v>
      </c>
      <c r="E28" s="5">
        <f t="shared" ca="1" si="18"/>
        <v>568.57551099299997</v>
      </c>
      <c r="F28" s="5">
        <f t="shared" ca="1" si="18"/>
        <v>6700.8457587809999</v>
      </c>
      <c r="G28" s="3" t="str">
        <f t="shared" ca="1" si="2"/>
        <v>Årstad</v>
      </c>
      <c r="H28" s="6">
        <f t="shared" ca="1" si="16"/>
        <v>5.3523550000000002</v>
      </c>
      <c r="I28" s="63">
        <f t="shared" ca="1" si="17"/>
        <v>60.363500999999999</v>
      </c>
      <c r="J28" s="8">
        <f t="shared" ca="1" si="19"/>
        <v>594.22380445500005</v>
      </c>
      <c r="K28" s="8">
        <f t="shared" ca="1" si="19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4"/>
        <v>5.1060850000000002</v>
      </c>
      <c r="D29" s="4">
        <f t="shared" ca="1" si="15"/>
        <v>60.354084999999998</v>
      </c>
      <c r="E29" s="5">
        <f t="shared" ca="1" si="18"/>
        <v>566.88266278499998</v>
      </c>
      <c r="F29" s="5">
        <f t="shared" ca="1" si="18"/>
        <v>6700.5708707849999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30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Knappskog</v>
      </c>
      <c r="C30" s="3">
        <f t="shared" ca="1" si="14"/>
        <v>5.0559289999999999</v>
      </c>
      <c r="D30" s="4">
        <f t="shared" ca="1" si="15"/>
        <v>60.382877999999998</v>
      </c>
      <c r="E30" s="5">
        <f t="shared" ca="1" si="18"/>
        <v>561.31429350899998</v>
      </c>
      <c r="F30" s="5">
        <f t="shared" ca="1" si="18"/>
        <v>6703.7674984380001</v>
      </c>
      <c r="G30" s="3" t="str">
        <f t="shared" ca="1" si="2"/>
        <v>Laksevåg</v>
      </c>
      <c r="H30" s="6">
        <f t="shared" ca="1" si="16"/>
        <v>5.2647930000000001</v>
      </c>
      <c r="I30" s="63">
        <f t="shared" ca="1" si="17"/>
        <v>60.379098999999997</v>
      </c>
      <c r="J30" s="8">
        <f t="shared" ca="1" si="19"/>
        <v>584.50258365299999</v>
      </c>
      <c r="K30" s="8">
        <f t="shared" ca="1" si="19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4"/>
        <v>5.1213329999999999</v>
      </c>
      <c r="D31" s="4">
        <f t="shared" ca="1" si="15"/>
        <v>60.356560999999999</v>
      </c>
      <c r="E31" s="5">
        <f t="shared" ca="1" si="18"/>
        <v>568.57551099299997</v>
      </c>
      <c r="F31" s="5">
        <f t="shared" ca="1" si="18"/>
        <v>6700.8457587809999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46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Straume</v>
      </c>
      <c r="C32" s="3">
        <f t="shared" ca="1" si="14"/>
        <v>5.1213329999999999</v>
      </c>
      <c r="D32" s="4">
        <f t="shared" ca="1" si="15"/>
        <v>60.356560999999999</v>
      </c>
      <c r="E32" s="5">
        <f t="shared" ca="1" si="18"/>
        <v>568.57551099299997</v>
      </c>
      <c r="F32" s="5">
        <f t="shared" ca="1" si="18"/>
        <v>6700.8457587809999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19"/>
        <v>583.82346819600002</v>
      </c>
      <c r="K32" s="8">
        <f t="shared" ca="1" si="19"/>
        <v>6693.5628922020005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18"/>
        <v>553.10906446199999</v>
      </c>
      <c r="F33" s="5">
        <f t="shared" ca="1" si="18"/>
        <v>6690.2990968439999</v>
      </c>
      <c r="G33" s="3" t="str">
        <f t="shared" ca="1" si="2"/>
        <v>Ytrebygda</v>
      </c>
      <c r="H33" s="6">
        <f t="shared" ca="1" si="16"/>
        <v>5.2586760000000004</v>
      </c>
      <c r="I33" s="63">
        <f t="shared" ca="1" si="17"/>
        <v>60.290962</v>
      </c>
      <c r="J33" s="8">
        <f t="shared" ca="1" si="19"/>
        <v>583.82346819600002</v>
      </c>
      <c r="K33" s="8">
        <f t="shared" ca="1" si="19"/>
        <v>6693.5628922020005</v>
      </c>
      <c r="L33" s="2" t="s">
        <v>17</v>
      </c>
      <c r="M33" s="3" cm="1">
        <f t="array" aca="1" ref="M33" ca="1">_xlfn.XLOOKUP(B33,$R$20:$R$47,_xlfn.XLOOKUP(G33,$S$19:$V$19,$S$20:$V$47))*2</f>
        <v>88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2" ca="1" si="23">C34*111.021</f>
        <v>564.85408707299996</v>
      </c>
      <c r="F34" s="5">
        <f t="shared" ca="1" si="23"/>
        <v>6700.3641496830005</v>
      </c>
      <c r="G34" s="3" t="str">
        <f t="shared" ca="1" si="2"/>
        <v>Ytrebygda</v>
      </c>
      <c r="H34" s="6">
        <f t="shared" ca="1" si="16"/>
        <v>5.2586760000000004</v>
      </c>
      <c r="I34" s="63">
        <f t="shared" ca="1" si="17"/>
        <v>60.290962</v>
      </c>
      <c r="J34" s="8">
        <f t="shared" ref="J34:K42" ca="1" si="24">H34*111.021</f>
        <v>583.82346819600002</v>
      </c>
      <c r="K34" s="8">
        <f t="shared" ca="1" si="24"/>
        <v>6693.5628922020005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4"/>
        <v>5.1065680000000002</v>
      </c>
      <c r="D35" s="4">
        <f t="shared" ca="1" si="15"/>
        <v>60.375988</v>
      </c>
      <c r="E35" s="5">
        <f t="shared" ca="1" si="23"/>
        <v>566.93628592800007</v>
      </c>
      <c r="F35" s="5">
        <f t="shared" ca="1" si="23"/>
        <v>6703.0025637480003</v>
      </c>
      <c r="G35" s="3" t="str">
        <f t="shared" ca="1" si="2"/>
        <v>Bergenhus</v>
      </c>
      <c r="H35" s="6">
        <f t="shared" ca="1" si="16"/>
        <v>5.3261630000000002</v>
      </c>
      <c r="I35" s="63">
        <f t="shared" ca="1" si="17"/>
        <v>60.395409000000001</v>
      </c>
      <c r="J35" s="8">
        <f t="shared" ca="1" si="24"/>
        <v>591.31594242300002</v>
      </c>
      <c r="K35" s="8">
        <f t="shared" ca="1" si="24"/>
        <v>6705.1587025890003</v>
      </c>
      <c r="L35" s="2" t="s">
        <v>17</v>
      </c>
      <c r="M35" s="3" cm="1">
        <f t="array" aca="1" ref="M35" ca="1">_xlfn.XLOOKUP(B35,$R$20:$R$47,_xlfn.XLOOKUP(G35,$S$19:$V$19,$S$20:$V$47))*2</f>
        <v>54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Foldnes</v>
      </c>
      <c r="C36" s="3">
        <f t="shared" ca="1" si="14"/>
        <v>5.1065680000000002</v>
      </c>
      <c r="D36" s="4">
        <f t="shared" ca="1" si="15"/>
        <v>60.375988</v>
      </c>
      <c r="E36" s="5">
        <f t="shared" ca="1" si="23"/>
        <v>566.93628592800007</v>
      </c>
      <c r="F36" s="5">
        <f t="shared" ca="1" si="23"/>
        <v>6703.0025637480003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24"/>
        <v>594.22380445500005</v>
      </c>
      <c r="K36" s="8">
        <f t="shared" ca="1" si="24"/>
        <v>6701.6162445210002</v>
      </c>
      <c r="L36" s="2" t="s">
        <v>17</v>
      </c>
      <c r="M36" s="3" cm="1">
        <f t="array" aca="1" ref="M36" ca="1">_xlfn.XLOOKUP(B36,$R$20:$R$47,_xlfn.XLOOKUP(G36,$S$19:$V$19,$S$20:$V$47))*2</f>
        <v>56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Knappskog</v>
      </c>
      <c r="C37" s="3">
        <f t="shared" ca="1" si="14"/>
        <v>5.0559289999999999</v>
      </c>
      <c r="D37" s="4">
        <f t="shared" ca="1" si="15"/>
        <v>60.382877999999998</v>
      </c>
      <c r="E37" s="5">
        <f t="shared" ca="1" si="23"/>
        <v>561.31429350899998</v>
      </c>
      <c r="F37" s="5">
        <f t="shared" ca="1" si="23"/>
        <v>6703.7674984380001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4"/>
        <v>5.0559289999999999</v>
      </c>
      <c r="D38" s="4">
        <f t="shared" ca="1" si="15"/>
        <v>60.382877999999998</v>
      </c>
      <c r="E38" s="5">
        <f t="shared" ca="1" si="23"/>
        <v>561.31429350899998</v>
      </c>
      <c r="F38" s="5">
        <f t="shared" ca="1" si="23"/>
        <v>6703.7674984380001</v>
      </c>
      <c r="G38" s="3" t="str">
        <f t="shared" ca="1" si="2"/>
        <v>Årstad</v>
      </c>
      <c r="H38" s="6">
        <f t="shared" ca="1" si="16"/>
        <v>5.3523550000000002</v>
      </c>
      <c r="I38" s="63">
        <f t="shared" ca="1" si="17"/>
        <v>60.363500999999999</v>
      </c>
      <c r="J38" s="8">
        <f t="shared" ca="1" si="24"/>
        <v>594.22380445500005</v>
      </c>
      <c r="K38" s="8">
        <f t="shared" ca="1" si="24"/>
        <v>6701.6162445210002</v>
      </c>
      <c r="L38" s="2" t="s">
        <v>17</v>
      </c>
      <c r="M38" s="3" cm="1">
        <f t="array" aca="1" ref="M38" ca="1">_xlfn.XLOOKUP(B38,$R$20:$R$47,_xlfn.XLOOKUP(G38,$S$19:$V$19,$S$20:$V$47))*2</f>
        <v>58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Telavåg</v>
      </c>
      <c r="C39" s="3">
        <f t="shared" ca="1" si="14"/>
        <v>4.9820219999999997</v>
      </c>
      <c r="D39" s="4">
        <f t="shared" ca="1" si="15"/>
        <v>60.261564</v>
      </c>
      <c r="E39" s="5">
        <f t="shared" ca="1" si="23"/>
        <v>553.10906446199999</v>
      </c>
      <c r="F39" s="5">
        <f t="shared" ca="1" si="23"/>
        <v>6690.2990968439999</v>
      </c>
      <c r="G39" s="3" t="str">
        <f t="shared" ca="1" si="2"/>
        <v>Ytrebygda</v>
      </c>
      <c r="H39" s="6">
        <f t="shared" ca="1" si="16"/>
        <v>5.2586760000000004</v>
      </c>
      <c r="I39" s="63">
        <f t="shared" ca="1" si="17"/>
        <v>60.290962</v>
      </c>
      <c r="J39" s="8">
        <f t="shared" ca="1" si="24"/>
        <v>583.82346819600002</v>
      </c>
      <c r="K39" s="8">
        <f t="shared" ca="1" si="24"/>
        <v>6693.5628922020005</v>
      </c>
      <c r="L39" s="2" t="s">
        <v>17</v>
      </c>
      <c r="M39" s="3" cm="1">
        <f t="array" aca="1" ref="M39" ca="1">_xlfn.XLOOKUP(B39,$R$20:$R$47,_xlfn.XLOOKUP(G39,$S$19:$V$19,$S$20:$V$47))*2</f>
        <v>88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80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4"/>
        <v>4.9820219999999997</v>
      </c>
      <c r="D41" s="4">
        <f t="shared" ca="1" si="15"/>
        <v>60.261564</v>
      </c>
      <c r="E41" s="5">
        <f t="shared" ca="1" si="23"/>
        <v>553.10906446199999</v>
      </c>
      <c r="F41" s="5">
        <f t="shared" ca="1" si="23"/>
        <v>6690.2990968439999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Kårtveit</v>
      </c>
      <c r="C42" s="3">
        <f t="shared" ca="1" si="14"/>
        <v>4.9934529999999997</v>
      </c>
      <c r="D42" s="4">
        <f t="shared" ca="1" si="15"/>
        <v>60.388651000000003</v>
      </c>
      <c r="E42" s="5">
        <f t="shared" ca="1" si="23"/>
        <v>554.37814551299994</v>
      </c>
      <c r="F42" s="5">
        <f t="shared" ca="1" si="23"/>
        <v>6704.4084226710002</v>
      </c>
      <c r="G42" s="3" t="str">
        <f t="shared" ca="1" si="2"/>
        <v>Årstad</v>
      </c>
      <c r="H42" s="6">
        <f t="shared" ca="1" si="16"/>
        <v>5.3523550000000002</v>
      </c>
      <c r="I42" s="63">
        <f t="shared" ca="1" si="17"/>
        <v>60.363500999999999</v>
      </c>
      <c r="J42" s="8">
        <f t="shared" ca="1" si="24"/>
        <v>594.22380445500005</v>
      </c>
      <c r="K42" s="8">
        <f t="shared" ca="1" si="24"/>
        <v>6701.6162445210002</v>
      </c>
      <c r="L42" s="2" t="s">
        <v>17</v>
      </c>
      <c r="M42" s="3" cm="1">
        <f t="array" aca="1" ref="M42" ca="1">_xlfn.XLOOKUP(B42,$R$20:$R$47,_xlfn.XLOOKUP(G42,$S$19:$V$19,$S$20:$V$47))*2</f>
        <v>68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Straume</v>
      </c>
      <c r="C43" s="3">
        <f t="shared" ref="C43:C44" ca="1" si="25">_xlfn.XLOOKUP(B43,$W$3:$W$12,$X$3:$X$12,0)</f>
        <v>5.1213329999999999</v>
      </c>
      <c r="D43" s="4">
        <f t="shared" ref="D43:D44" ca="1" si="26">_xlfn.XLOOKUP(B43,$W$3:$W$12,$Y$3:$Y$12,0)</f>
        <v>60.356560999999999</v>
      </c>
      <c r="E43" s="5">
        <f t="shared" ref="E43:E44" ca="1" si="27">C43*111.021</f>
        <v>568.57551099299997</v>
      </c>
      <c r="F43" s="5">
        <f t="shared" ref="F43:F44" ca="1" si="28">D43*111.021</f>
        <v>6700.8457587809999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30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Kårtveit</v>
      </c>
      <c r="C44" s="3">
        <f t="shared" ca="1" si="25"/>
        <v>4.9934529999999997</v>
      </c>
      <c r="D44" s="4">
        <f t="shared" ca="1" si="26"/>
        <v>60.388651000000003</v>
      </c>
      <c r="E44" s="5">
        <f t="shared" ca="1" si="27"/>
        <v>554.37814551299994</v>
      </c>
      <c r="F44" s="5">
        <f t="shared" ca="1" si="28"/>
        <v>6704.4084226710002</v>
      </c>
      <c r="G44" s="3" t="str">
        <f t="shared" ca="1" si="2"/>
        <v>Bergenhus</v>
      </c>
      <c r="H44" s="6">
        <f t="shared" ca="1" si="29"/>
        <v>5.3261630000000002</v>
      </c>
      <c r="I44" s="63">
        <f t="shared" ca="1" si="30"/>
        <v>60.395409000000001</v>
      </c>
      <c r="J44" s="8">
        <f t="shared" ca="1" si="31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66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Brattholmen</v>
      </c>
      <c r="C45" s="3">
        <f t="shared" ref="C45:C46" ca="1" si="33">_xlfn.XLOOKUP(B45,$W$3:$W$12,$X$3:$X$12,0)</f>
        <v>5.1522740000000002</v>
      </c>
      <c r="D45" s="4">
        <f t="shared" ref="D45:D46" ca="1" si="34">_xlfn.XLOOKUP(B45,$W$3:$W$12,$Y$3:$Y$12,0)</f>
        <v>60.354616</v>
      </c>
      <c r="E45" s="5">
        <f t="shared" ref="E45:E46" ca="1" si="35">C45*111.021</f>
        <v>572.01061175400002</v>
      </c>
      <c r="F45" s="5">
        <f t="shared" ref="F45:F46" ca="1" si="36">D45*111.021</f>
        <v>6700.629822936</v>
      </c>
      <c r="G45" s="3" t="str">
        <f t="shared" ca="1" si="2"/>
        <v>Bergenhus</v>
      </c>
      <c r="H45" s="6">
        <f t="shared" ref="H45:H46" ca="1" si="37">_xlfn.XLOOKUP(G45,$Z$3:$Z$6,$AA$3:$AA$6,0)</f>
        <v>5.3261630000000002</v>
      </c>
      <c r="I45" s="63">
        <f t="shared" ref="I45:I46" ca="1" si="38">_xlfn.XLOOKUP(G45,$Z$3:$Z$6,$AB$3:$AB$6,0)</f>
        <v>60.395409000000001</v>
      </c>
      <c r="J45" s="8">
        <f t="shared" ref="J45:J46" ca="1" si="39">H45*111.021</f>
        <v>591.31594242300002</v>
      </c>
      <c r="K45" s="8">
        <f t="shared" ref="K45:K46" ca="1" si="40">I45*111.021</f>
        <v>6705.1587025890003</v>
      </c>
      <c r="L45" s="2" t="s">
        <v>17</v>
      </c>
      <c r="M45" s="3" cm="1">
        <f t="array" aca="1" ref="M45" ca="1">_xlfn.XLOOKUP(B45,$R$20:$R$47,_xlfn.XLOOKUP(G45,$S$19:$V$19,$S$20:$V$47))*2</f>
        <v>48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Brattholmen</v>
      </c>
      <c r="C46" s="3">
        <f t="shared" ca="1" si="33"/>
        <v>5.1522740000000002</v>
      </c>
      <c r="D46" s="4">
        <f t="shared" ca="1" si="34"/>
        <v>60.354616</v>
      </c>
      <c r="E46" s="5">
        <f t="shared" ca="1" si="35"/>
        <v>572.01061175400002</v>
      </c>
      <c r="F46" s="5">
        <f t="shared" ca="1" si="36"/>
        <v>6700.629822936</v>
      </c>
      <c r="G46" s="3" t="str">
        <f t="shared" ca="1" si="2"/>
        <v>Ytrebygda</v>
      </c>
      <c r="H46" s="6">
        <f t="shared" ca="1" si="37"/>
        <v>5.2586760000000004</v>
      </c>
      <c r="I46" s="63">
        <f t="shared" ca="1" si="38"/>
        <v>60.290962</v>
      </c>
      <c r="J46" s="8">
        <f t="shared" ca="1" si="39"/>
        <v>583.82346819600002</v>
      </c>
      <c r="K46" s="8">
        <f t="shared" ca="1" si="40"/>
        <v>6693.5628922020005</v>
      </c>
      <c r="L46" s="2" t="s">
        <v>17</v>
      </c>
      <c r="M46" s="3" cm="1">
        <f t="array" aca="1" ref="M46" ca="1">_xlfn.XLOOKUP(B46,$R$20:$R$47,_xlfn.XLOOKUP(G46,$S$19:$V$19,$S$20:$V$47))*2</f>
        <v>42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Telavåg</v>
      </c>
      <c r="C2" s="3">
        <f ca="1">_xlfn.XLOOKUP(B2,$W$3:$W$12,$X$3:$X$12,0)</f>
        <v>4.9820219999999997</v>
      </c>
      <c r="D2" s="4">
        <f ca="1">_xlfn.XLOOKUP(B2,$W$3:$W$12,$Y$3:$Y$12,0)</f>
        <v>60.261564</v>
      </c>
      <c r="E2" s="5">
        <f t="shared" ref="E2:F17" ca="1" si="1">C2*111.021</f>
        <v>553.10906446199999</v>
      </c>
      <c r="F2" s="5">
        <f t="shared" ca="1" si="1"/>
        <v>6690.2990968439999</v>
      </c>
      <c r="G2" s="3" t="str">
        <f t="shared" ref="G2:G42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96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Laksevåg</v>
      </c>
      <c r="H3" s="6">
        <f t="shared" ref="H3" ca="1" si="5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3"/>
        <v>584.50258365299999</v>
      </c>
      <c r="K3" s="8">
        <f t="shared" ca="1" si="3"/>
        <v>6703.3479500789999</v>
      </c>
      <c r="L3" s="2" t="s">
        <v>17</v>
      </c>
      <c r="M3" s="3" cm="1">
        <f t="array" aca="1" ref="M3" ca="1">_xlfn.XLOOKUP(B3,$R$20:$R$47,_xlfn.XLOOKUP(G3,$S$19:$V$19,$S$20:$V$47))*2</f>
        <v>42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3"/>
        <v>591.31594242300002</v>
      </c>
      <c r="K4" s="8">
        <f t="shared" ca="1" si="3"/>
        <v>6705.1587025890003</v>
      </c>
      <c r="L4" s="2" t="s">
        <v>17</v>
      </c>
      <c r="M4" s="3" cm="1">
        <f t="array" aca="1" ref="M4" ca="1">_xlfn.XLOOKUP(B4,$R$20:$R$47,_xlfn.XLOOKUP(G4,$S$19:$V$19,$S$20:$V$47))*2</f>
        <v>48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Laksevåg</v>
      </c>
      <c r="H5" s="6">
        <f t="shared" ref="H5:H6" ca="1" si="8">_xlfn.XLOOKUP(G5,$Z$3:$Z$6,$AA$3:$AA$6,0)</f>
        <v>5.2647930000000001</v>
      </c>
      <c r="I5" s="63">
        <f t="shared" ref="I5:I6" ca="1" si="9">_xlfn.XLOOKUP(G5,$Z$3:$Z$6,$AB$3:$AB$6,0)</f>
        <v>60.379098999999997</v>
      </c>
      <c r="J5" s="8">
        <f t="shared" ca="1" si="3"/>
        <v>584.50258365299999</v>
      </c>
      <c r="K5" s="8">
        <f t="shared" ca="1" si="3"/>
        <v>6703.3479500789999</v>
      </c>
      <c r="L5" s="2" t="s">
        <v>24</v>
      </c>
      <c r="M5" s="3" cm="1">
        <f t="array" aca="1" ref="M5" ca="1">_xlfn.XLOOKUP(B5,$R$20:$R$47,_xlfn.XLOOKUP(G5,$S$19:$V$19,$S$20:$V$47))*2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Foldnes</v>
      </c>
      <c r="C7" s="3">
        <f ca="1">_xlfn.XLOOKUP(B7,$W$3:$W$12,$X$3:$X$12,0)</f>
        <v>5.1065680000000002</v>
      </c>
      <c r="D7" s="4">
        <f ca="1">_xlfn.XLOOKUP(B7,$W$3:$W$12,$Y$3:$Y$12,0)</f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48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42" ca="1" si="10">_xlfn.XLOOKUP(B8,$W$3:$W$12,$X$3:$X$12,0)</f>
        <v>5.1060850000000002</v>
      </c>
      <c r="D8" s="4">
        <f t="shared" ref="D8:D31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Laksevåg</v>
      </c>
      <c r="H8" s="6">
        <f t="shared" ref="H8:H42" ca="1" si="12">_xlfn.XLOOKUP(G8,$Z$3:$Z$6,$AA$3:$AA$6,0)</f>
        <v>5.2647930000000001</v>
      </c>
      <c r="I8" s="63">
        <f t="shared" ref="I8:I31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ref="E9:E11" ca="1" si="14">C9*111.021</f>
        <v>559.50231976800001</v>
      </c>
      <c r="F9" s="5">
        <f t="shared" ref="F9:F11" ca="1" si="15">D9*111.021</f>
        <v>6704.5962702030001</v>
      </c>
      <c r="G9" s="3" t="str">
        <f t="shared" ca="1" si="2"/>
        <v>Ytrebygda</v>
      </c>
      <c r="H9" s="6">
        <f ca="1">_xlfn.XLOOKUP(G9,$Z$3:$Z$6,$AA$3:$AA$6,0)</f>
        <v>5.2586760000000004</v>
      </c>
      <c r="I9" s="63">
        <f ca="1">_xlfn.XLOOKUP(G9,$Z$3:$Z$6,$AB$3:$AB$6,0)</f>
        <v>60.290962</v>
      </c>
      <c r="J9" s="8">
        <f t="shared" ref="J9:J11" ca="1" si="16">H9*111.021</f>
        <v>583.82346819600002</v>
      </c>
      <c r="K9" s="8">
        <f t="shared" ref="K9:K11" ca="1" si="17">I9*111.021</f>
        <v>6693.5628922020005</v>
      </c>
      <c r="L9" s="2" t="s">
        <v>88</v>
      </c>
      <c r="M9" s="3" cm="1">
        <f t="array" aca="1" ref="M9" ca="1">_xlfn.XLOOKUP(B9,$R$20:$R$47,_xlfn.XLOOKUP(G9,$S$19:$V$19,$S$20:$V$47))*2</f>
        <v>50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Bildøyna</v>
      </c>
      <c r="C10" s="3">
        <f t="shared" ref="C10:C11" ca="1" si="18">_xlfn.XLOOKUP(B10,$W$3:$W$12,$X$3:$X$12,0)</f>
        <v>5.1060850000000002</v>
      </c>
      <c r="D10" s="4">
        <f t="shared" ref="D10:D11" ca="1" si="19">_xlfn.XLOOKUP(B10,$W$3:$W$12,$Y$3:$Y$12,0)</f>
        <v>60.354084999999998</v>
      </c>
      <c r="E10" s="5">
        <f t="shared" ca="1" si="14"/>
        <v>566.88266278499998</v>
      </c>
      <c r="F10" s="5">
        <f t="shared" ca="1" si="15"/>
        <v>6700.5708707849999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46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Spjeld</v>
      </c>
      <c r="C11" s="3">
        <f t="shared" ca="1" si="18"/>
        <v>5.0396080000000003</v>
      </c>
      <c r="D11" s="4">
        <f t="shared" ca="1" si="19"/>
        <v>60.390343000000001</v>
      </c>
      <c r="E11" s="5">
        <f t="shared" ca="1" si="14"/>
        <v>559.50231976800001</v>
      </c>
      <c r="F11" s="5">
        <f t="shared" ca="1" si="15"/>
        <v>6704.5962702030001</v>
      </c>
      <c r="G11" s="3" t="str">
        <f t="shared" ca="1" si="2"/>
        <v>Ytrebygda</v>
      </c>
      <c r="H11" s="6">
        <f t="shared" ca="1" si="20"/>
        <v>5.2586760000000004</v>
      </c>
      <c r="I11" s="63">
        <f t="shared" ca="1" si="21"/>
        <v>60.290962</v>
      </c>
      <c r="J11" s="8">
        <f t="shared" ca="1" si="16"/>
        <v>583.82346819600002</v>
      </c>
      <c r="K11" s="8">
        <f t="shared" ca="1" si="17"/>
        <v>6693.5628922020005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Foldnes</v>
      </c>
      <c r="C13" s="3">
        <f t="shared" ca="1" si="10"/>
        <v>5.1065680000000002</v>
      </c>
      <c r="D13" s="4">
        <f t="shared" ca="1" si="11"/>
        <v>60.375988</v>
      </c>
      <c r="E13" s="5">
        <f t="shared" ca="1" si="1"/>
        <v>566.93628592800007</v>
      </c>
      <c r="F13" s="5">
        <f t="shared" ca="1" si="1"/>
        <v>6703.0025637480003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48</v>
      </c>
    </row>
    <row r="14" spans="1:28" ht="15.75" customHeight="1" x14ac:dyDescent="0.2">
      <c r="A14" s="2" t="s">
        <v>26</v>
      </c>
      <c r="B14" s="3" t="str">
        <f t="shared" ca="1" si="0"/>
        <v>Straume</v>
      </c>
      <c r="C14" s="3">
        <f t="shared" ca="1" si="10"/>
        <v>5.1213329999999999</v>
      </c>
      <c r="D14" s="4">
        <f t="shared" ca="1" si="11"/>
        <v>60.356560999999999</v>
      </c>
      <c r="E14" s="5">
        <f t="shared" ca="1" si="1"/>
        <v>568.57551099299997</v>
      </c>
      <c r="F14" s="5">
        <f t="shared" ca="1" si="1"/>
        <v>6700.8457587809999</v>
      </c>
      <c r="G14" s="3" t="str">
        <f t="shared" ca="1" si="2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44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Årstad</v>
      </c>
      <c r="H15" s="6">
        <f t="shared" ca="1" si="12"/>
        <v>5.3523550000000002</v>
      </c>
      <c r="I15" s="63">
        <f t="shared" ca="1" si="13"/>
        <v>60.363500999999999</v>
      </c>
      <c r="J15" s="8">
        <f t="shared" ca="1" si="3"/>
        <v>594.22380445500005</v>
      </c>
      <c r="K15" s="8">
        <f t="shared" ca="1" si="3"/>
        <v>6701.6162445210002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0"/>
        <v>Knarrevik</v>
      </c>
      <c r="C16" s="3">
        <f t="shared" ca="1" si="10"/>
        <v>5.1530250000000004</v>
      </c>
      <c r="D16" s="4">
        <f t="shared" ca="1" si="11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2"/>
        <v>Årstad</v>
      </c>
      <c r="H16" s="6">
        <f t="shared" ca="1" si="12"/>
        <v>5.3523550000000002</v>
      </c>
      <c r="I16" s="63">
        <f t="shared" ca="1" si="13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0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2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0"/>
        <v>Foldnes</v>
      </c>
      <c r="C18" s="3">
        <f t="shared" ca="1" si="10"/>
        <v>5.1065680000000002</v>
      </c>
      <c r="D18" s="4">
        <f t="shared" ca="1" si="11"/>
        <v>60.375988</v>
      </c>
      <c r="E18" s="5">
        <f t="shared" ref="E18:F33" ca="1" si="22">C18*111.021</f>
        <v>566.93628592800007</v>
      </c>
      <c r="F18" s="5">
        <f t="shared" ca="1" si="22"/>
        <v>6703.0025637480003</v>
      </c>
      <c r="G18" s="3" t="str">
        <f t="shared" ca="1" si="2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3" ca="1" si="23">H18*111.021</f>
        <v>591.31594242300002</v>
      </c>
      <c r="K18" s="8">
        <f t="shared" ca="1" si="23"/>
        <v>6705.1587025890003</v>
      </c>
      <c r="L18" s="2" t="s">
        <v>17</v>
      </c>
      <c r="M18" s="3" cm="1">
        <f t="array" aca="1" ref="M18" ca="1">_xlfn.XLOOKUP(B18,$R$20:$R$47,_xlfn.XLOOKUP(G18,$S$19:$V$19,$S$20:$V$47))*2</f>
        <v>54</v>
      </c>
    </row>
    <row r="19" spans="1:26" ht="15" x14ac:dyDescent="0.25">
      <c r="A19" s="2" t="s">
        <v>26</v>
      </c>
      <c r="B19" s="3" t="str">
        <f t="shared" ca="1" si="0"/>
        <v>Knarrevik</v>
      </c>
      <c r="C19" s="3">
        <f t="shared" ca="1" si="10"/>
        <v>5.1530250000000004</v>
      </c>
      <c r="D19" s="4">
        <f t="shared" ca="1" si="11"/>
        <v>60.368082999999999</v>
      </c>
      <c r="E19" s="5">
        <f t="shared" ca="1" si="22"/>
        <v>572.0939885250001</v>
      </c>
      <c r="F19" s="5">
        <f t="shared" ca="1" si="22"/>
        <v>6702.1249427430002</v>
      </c>
      <c r="G19" s="3" t="str">
        <f t="shared" ca="1" si="2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23"/>
        <v>591.31594242300002</v>
      </c>
      <c r="K19" s="8">
        <f t="shared" ca="1" si="23"/>
        <v>6705.1587025890003</v>
      </c>
      <c r="L19" s="2" t="s">
        <v>17</v>
      </c>
      <c r="M19" s="3" cm="1">
        <f t="array" aca="1" ref="M19" ca="1">_xlfn.XLOOKUP(B19,$R$20:$R$47,_xlfn.XLOOKUP(G19,$S$19:$V$19,$S$20:$V$47))*2</f>
        <v>36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22"/>
        <v>572.01061175400002</v>
      </c>
      <c r="F20" s="5">
        <f t="shared" ca="1" si="22"/>
        <v>6700.629822936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Bildøyna</v>
      </c>
      <c r="C21" s="3">
        <f t="shared" ca="1" si="10"/>
        <v>5.1060850000000002</v>
      </c>
      <c r="D21" s="4">
        <f t="shared" ca="1" si="11"/>
        <v>60.354084999999998</v>
      </c>
      <c r="E21" s="5">
        <f t="shared" ca="1" si="22"/>
        <v>566.88266278499998</v>
      </c>
      <c r="F21" s="5">
        <f t="shared" ca="1" si="22"/>
        <v>6700.5708707849999</v>
      </c>
      <c r="G21" s="3" t="str">
        <f t="shared" ca="1" si="2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23"/>
        <v>591.31594242300002</v>
      </c>
      <c r="K21" s="8">
        <f t="shared" ca="1" si="23"/>
        <v>6705.1587025890003</v>
      </c>
      <c r="L21" s="2" t="s">
        <v>17</v>
      </c>
      <c r="M21" s="3" cm="1">
        <f t="array" aca="1" ref="M21" ca="1">_xlfn.XLOOKUP(B21,$R$20:$R$47,_xlfn.XLOOKUP(G21,$S$19:$V$19,$S$20:$V$47))*2</f>
        <v>44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Spjeld</v>
      </c>
      <c r="C22" s="3">
        <f t="shared" ca="1" si="10"/>
        <v>5.0396080000000003</v>
      </c>
      <c r="D22" s="4">
        <f t="shared" ca="1" si="11"/>
        <v>60.390343000000001</v>
      </c>
      <c r="E22" s="5">
        <f t="shared" ca="1" si="22"/>
        <v>559.50231976800001</v>
      </c>
      <c r="F22" s="5">
        <f t="shared" ca="1" si="22"/>
        <v>6704.5962702030001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22"/>
        <v>554.37814551299994</v>
      </c>
      <c r="F23" s="5">
        <f t="shared" ca="1" si="22"/>
        <v>6704.4084226710002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Kolltveit</v>
      </c>
      <c r="C24" s="3">
        <f t="shared" ca="1" si="10"/>
        <v>5.0878129999999997</v>
      </c>
      <c r="D24" s="4">
        <f t="shared" ca="1" si="11"/>
        <v>60.352223000000002</v>
      </c>
      <c r="E24" s="5">
        <f t="shared" ca="1" si="22"/>
        <v>564.85408707299996</v>
      </c>
      <c r="F24" s="5">
        <f t="shared" ca="1" si="22"/>
        <v>6700.3641496830005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22"/>
        <v>572.01061175400002</v>
      </c>
      <c r="F25" s="5">
        <f t="shared" ca="1" si="22"/>
        <v>6700.629822936</v>
      </c>
      <c r="G25" s="3" t="str">
        <f t="shared" ca="1" si="2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23"/>
        <v>591.31594242300002</v>
      </c>
      <c r="K25" s="8">
        <f t="shared" ca="1" si="23"/>
        <v>6705.1587025890003</v>
      </c>
      <c r="L25" s="2" t="s">
        <v>17</v>
      </c>
      <c r="M25" s="3" cm="1">
        <f t="array" aca="1" ref="M25" ca="1">_xlfn.XLOOKUP(B25,$R$20:$R$47,_xlfn.XLOOKUP(G25,$S$19:$V$19,$S$20:$V$47))*2</f>
        <v>48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22"/>
        <v>553.10906446199999</v>
      </c>
      <c r="F26" s="5">
        <f t="shared" ca="1" si="22"/>
        <v>6690.2990968439999</v>
      </c>
      <c r="G26" s="3" t="str">
        <f t="shared" ca="1" si="2"/>
        <v>Laksevåg</v>
      </c>
      <c r="H26" s="6">
        <f t="shared" ca="1" si="12"/>
        <v>5.2647930000000001</v>
      </c>
      <c r="I26" s="63">
        <f t="shared" ca="1" si="13"/>
        <v>60.379098999999997</v>
      </c>
      <c r="J26" s="8">
        <f t="shared" ca="1" si="23"/>
        <v>584.50258365299999</v>
      </c>
      <c r="K26" s="8">
        <f t="shared" ca="1" si="23"/>
        <v>6703.3479500789999</v>
      </c>
      <c r="L26" s="2" t="s">
        <v>17</v>
      </c>
      <c r="M26" s="3" cm="1">
        <f t="array" aca="1" ref="M26" ca="1">_xlfn.XLOOKUP(B26,$R$20:$R$47,_xlfn.XLOOKUP(G26,$S$19:$V$19,$S$20:$V$47))*2</f>
        <v>80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Straume</v>
      </c>
      <c r="C27" s="3">
        <f t="shared" ca="1" si="10"/>
        <v>5.1213329999999999</v>
      </c>
      <c r="D27" s="4">
        <f t="shared" ca="1" si="11"/>
        <v>60.356560999999999</v>
      </c>
      <c r="E27" s="5">
        <f t="shared" ca="1" si="22"/>
        <v>568.57551099299997</v>
      </c>
      <c r="F27" s="5">
        <f t="shared" ca="1" si="22"/>
        <v>6700.8457587809999</v>
      </c>
      <c r="G27" s="3" t="str">
        <f t="shared" ca="1" si="2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23"/>
        <v>584.50258365299999</v>
      </c>
      <c r="K27" s="8">
        <f t="shared" ca="1" si="23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Brattholmen</v>
      </c>
      <c r="C28" s="3">
        <f t="shared" ca="1" si="10"/>
        <v>5.1522740000000002</v>
      </c>
      <c r="D28" s="4">
        <f t="shared" ca="1" si="11"/>
        <v>60.354616</v>
      </c>
      <c r="E28" s="5">
        <f t="shared" ca="1" si="22"/>
        <v>572.01061175400002</v>
      </c>
      <c r="F28" s="5">
        <f t="shared" ca="1" si="22"/>
        <v>6700.629822936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Telavåg</v>
      </c>
      <c r="C29" s="3">
        <f t="shared" ca="1" si="10"/>
        <v>4.9820219999999997</v>
      </c>
      <c r="D29" s="4">
        <f t="shared" ca="1" si="11"/>
        <v>60.261564</v>
      </c>
      <c r="E29" s="5">
        <f t="shared" ca="1" si="22"/>
        <v>553.10906446199999</v>
      </c>
      <c r="F29" s="5">
        <f t="shared" ca="1" si="22"/>
        <v>6690.2990968439999</v>
      </c>
      <c r="G29" s="3" t="str">
        <f t="shared" ca="1" si="2"/>
        <v>Laksevåg</v>
      </c>
      <c r="H29" s="6">
        <f t="shared" ca="1" si="12"/>
        <v>5.2647930000000001</v>
      </c>
      <c r="I29" s="63">
        <f t="shared" ca="1" si="13"/>
        <v>60.379098999999997</v>
      </c>
      <c r="J29" s="8">
        <f t="shared" ca="1" si="23"/>
        <v>584.50258365299999</v>
      </c>
      <c r="K29" s="8">
        <f t="shared" ca="1" si="23"/>
        <v>6703.3479500789999</v>
      </c>
      <c r="L29" s="2" t="s">
        <v>17</v>
      </c>
      <c r="M29" s="3" cm="1">
        <f t="array" aca="1" ref="M29" ca="1">_xlfn.XLOOKUP(B29,$R$20:$R$47,_xlfn.XLOOKUP(G29,$S$19:$V$19,$S$20:$V$47))*2</f>
        <v>80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0"/>
        <v>5.1060850000000002</v>
      </c>
      <c r="D30" s="4">
        <f t="shared" ca="1" si="11"/>
        <v>60.354084999999998</v>
      </c>
      <c r="E30" s="5">
        <f t="shared" ca="1" si="22"/>
        <v>566.88266278499998</v>
      </c>
      <c r="F30" s="5">
        <f t="shared" ca="1" si="22"/>
        <v>6700.5708707849999</v>
      </c>
      <c r="G30" s="3" t="str">
        <f t="shared" ca="1" si="2"/>
        <v>Bergenhus</v>
      </c>
      <c r="H30" s="6">
        <f t="shared" ca="1" si="12"/>
        <v>5.3261630000000002</v>
      </c>
      <c r="I30" s="63">
        <f t="shared" ca="1" si="13"/>
        <v>60.395409000000001</v>
      </c>
      <c r="J30" s="8">
        <f t="shared" ca="1" si="23"/>
        <v>591.31594242300002</v>
      </c>
      <c r="K30" s="8">
        <f t="shared" ca="1" si="23"/>
        <v>6705.1587025890003</v>
      </c>
      <c r="L30" s="2" t="s">
        <v>17</v>
      </c>
      <c r="M30" s="3" cm="1">
        <f t="array" aca="1" ref="M30" ca="1">_xlfn.XLOOKUP(B30,$R$20:$R$47,_xlfn.XLOOKUP(G30,$S$19:$V$19,$S$20:$V$47))*2</f>
        <v>44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Spjeld</v>
      </c>
      <c r="C31" s="3">
        <f t="shared" ca="1" si="10"/>
        <v>5.0396080000000003</v>
      </c>
      <c r="D31" s="4">
        <f t="shared" ca="1" si="11"/>
        <v>60.390343000000001</v>
      </c>
      <c r="E31" s="5">
        <f t="shared" ca="1" si="22"/>
        <v>559.50231976800001</v>
      </c>
      <c r="F31" s="5">
        <f t="shared" ca="1" si="22"/>
        <v>6704.5962702030001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Knappskog</v>
      </c>
      <c r="C32" s="3">
        <f t="shared" ca="1" si="10"/>
        <v>5.0559289999999999</v>
      </c>
      <c r="D32" s="4">
        <f t="shared" ref="D32:D42" ca="1" si="27">_xlfn.XLOOKUP(B32,$W$3:$W$12,$Y$3:$Y$12,0)</f>
        <v>60.382877999999998</v>
      </c>
      <c r="E32" s="5">
        <f t="shared" ca="1" si="22"/>
        <v>561.31429350899998</v>
      </c>
      <c r="F32" s="5">
        <f t="shared" ca="1" si="22"/>
        <v>6703.7674984380001</v>
      </c>
      <c r="G32" s="3" t="str">
        <f t="shared" ca="1" si="2"/>
        <v>Ytrebygda</v>
      </c>
      <c r="H32" s="6">
        <f t="shared" ca="1" si="12"/>
        <v>5.2586760000000004</v>
      </c>
      <c r="I32" s="63">
        <f t="shared" ref="I32:I42" ca="1" si="28">_xlfn.XLOOKUP(G32,$Z$3:$Z$6,$AB$3:$AB$6,0)</f>
        <v>60.290962</v>
      </c>
      <c r="J32" s="8">
        <f t="shared" ca="1" si="23"/>
        <v>583.82346819600002</v>
      </c>
      <c r="K32" s="8">
        <f t="shared" ca="1" si="23"/>
        <v>6693.5628922020005</v>
      </c>
      <c r="L32" s="2" t="s">
        <v>17</v>
      </c>
      <c r="M32" s="3" cm="1">
        <f t="array" aca="1" ref="M32" ca="1">_xlfn.XLOOKUP(B32,$R$20:$R$47,_xlfn.XLOOKUP(G32,$S$19:$V$19,$S$20:$V$47))*2</f>
        <v>50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Kolltveit</v>
      </c>
      <c r="C33" s="3">
        <f t="shared" ca="1" si="10"/>
        <v>5.0878129999999997</v>
      </c>
      <c r="D33" s="4">
        <f t="shared" ca="1" si="27"/>
        <v>60.352223000000002</v>
      </c>
      <c r="E33" s="5">
        <f t="shared" ca="1" si="22"/>
        <v>564.85408707299996</v>
      </c>
      <c r="F33" s="5">
        <f t="shared" ca="1" si="22"/>
        <v>6700.3641496830005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46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38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Bildøyna</v>
      </c>
      <c r="C35" s="3">
        <f t="shared" ca="1" si="10"/>
        <v>5.1060850000000002</v>
      </c>
      <c r="D35" s="4">
        <f t="shared" ca="1" si="27"/>
        <v>60.354084999999998</v>
      </c>
      <c r="E35" s="5">
        <f t="shared" ca="1" si="29"/>
        <v>566.88266278499998</v>
      </c>
      <c r="F35" s="5">
        <f t="shared" ca="1" si="30"/>
        <v>6700.5708707849999</v>
      </c>
      <c r="G35" s="3" t="str">
        <f t="shared" ca="1" si="2"/>
        <v>Ytrebygda</v>
      </c>
      <c r="H35" s="6">
        <f t="shared" ca="1" si="12"/>
        <v>5.2586760000000004</v>
      </c>
      <c r="I35" s="63">
        <f t="shared" ca="1" si="28"/>
        <v>60.290962</v>
      </c>
      <c r="J35" s="8">
        <f t="shared" ca="1" si="31"/>
        <v>583.82346819600002</v>
      </c>
      <c r="K35" s="8">
        <f t="shared" ca="1" si="32"/>
        <v>6693.5628922020005</v>
      </c>
      <c r="L35" s="2" t="s">
        <v>17</v>
      </c>
      <c r="M35" s="3" cm="1">
        <f t="array" aca="1" ref="M35" ca="1">_xlfn.XLOOKUP(B35,$R$20:$R$47,_xlfn.XLOOKUP(G35,$S$19:$V$19,$S$20:$V$47))*2</f>
        <v>38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0"/>
        <v>4.9934529999999997</v>
      </c>
      <c r="D36" s="4">
        <f t="shared" ca="1" si="27"/>
        <v>60.388651000000003</v>
      </c>
      <c r="E36" s="5">
        <f t="shared" ca="1" si="29"/>
        <v>554.37814551299994</v>
      </c>
      <c r="F36" s="5">
        <f t="shared" ca="1" si="30"/>
        <v>6704.4084226710002</v>
      </c>
      <c r="G36" s="3" t="str">
        <f t="shared" ca="1" si="2"/>
        <v>Årstad</v>
      </c>
      <c r="H36" s="6">
        <f t="shared" ca="1" si="12"/>
        <v>5.3523550000000002</v>
      </c>
      <c r="I36" s="63">
        <f t="shared" ca="1" si="28"/>
        <v>60.363500999999999</v>
      </c>
      <c r="J36" s="8">
        <f t="shared" ca="1" si="31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68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Telavåg</v>
      </c>
      <c r="C37" s="3">
        <f t="shared" ca="1" si="10"/>
        <v>4.9820219999999997</v>
      </c>
      <c r="D37" s="4">
        <f t="shared" ca="1" si="27"/>
        <v>60.261564</v>
      </c>
      <c r="E37" s="5">
        <f t="shared" ca="1" si="29"/>
        <v>553.10906446199999</v>
      </c>
      <c r="F37" s="5">
        <f t="shared" ca="1" si="30"/>
        <v>6690.2990968439999</v>
      </c>
      <c r="G37" s="3" t="str">
        <f t="shared" ca="1" si="2"/>
        <v>Ytrebygda</v>
      </c>
      <c r="H37" s="6">
        <f t="shared" ca="1" si="12"/>
        <v>5.2586760000000004</v>
      </c>
      <c r="I37" s="63">
        <f t="shared" ca="1" si="28"/>
        <v>60.290962</v>
      </c>
      <c r="J37" s="8">
        <f t="shared" ca="1" si="31"/>
        <v>583.82346819600002</v>
      </c>
      <c r="K37" s="8">
        <f t="shared" ca="1" si="32"/>
        <v>6693.5628922020005</v>
      </c>
      <c r="L37" s="2" t="s">
        <v>17</v>
      </c>
      <c r="M37" s="3" cm="1">
        <f t="array" aca="1" ref="M37" ca="1">_xlfn.XLOOKUP(B37,$R$20:$R$47,_xlfn.XLOOKUP(G37,$S$19:$V$19,$S$20:$V$47))*2</f>
        <v>88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Knarrevik</v>
      </c>
      <c r="C38" s="3">
        <f t="shared" ca="1" si="10"/>
        <v>5.1530250000000004</v>
      </c>
      <c r="D38" s="4">
        <f t="shared" ca="1" si="27"/>
        <v>60.368082999999999</v>
      </c>
      <c r="E38" s="5">
        <f t="shared" ca="1" si="29"/>
        <v>572.0939885250001</v>
      </c>
      <c r="F38" s="5">
        <f t="shared" ca="1" si="30"/>
        <v>6702.1249427430002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38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Straume</v>
      </c>
      <c r="C39" s="3">
        <f t="shared" ca="1" si="10"/>
        <v>5.1213329999999999</v>
      </c>
      <c r="D39" s="4">
        <f t="shared" ca="1" si="27"/>
        <v>60.356560999999999</v>
      </c>
      <c r="E39" s="5">
        <f t="shared" ca="1" si="29"/>
        <v>568.57551099299997</v>
      </c>
      <c r="F39" s="5">
        <f t="shared" ca="1" si="30"/>
        <v>6700.8457587809999</v>
      </c>
      <c r="G39" s="3" t="str">
        <f t="shared" ca="1" si="2"/>
        <v>Laksevåg</v>
      </c>
      <c r="H39" s="6">
        <f t="shared" ca="1" si="12"/>
        <v>5.2647930000000001</v>
      </c>
      <c r="I39" s="63">
        <f t="shared" ca="1" si="28"/>
        <v>60.379098999999997</v>
      </c>
      <c r="J39" s="8">
        <f t="shared" ca="1" si="31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Knarrevik</v>
      </c>
      <c r="C40" s="3">
        <f t="shared" ca="1" si="10"/>
        <v>5.1530250000000004</v>
      </c>
      <c r="D40" s="4">
        <f t="shared" ca="1" si="27"/>
        <v>60.368082999999999</v>
      </c>
      <c r="E40" s="5">
        <f t="shared" ca="1" si="29"/>
        <v>572.0939885250001</v>
      </c>
      <c r="F40" s="5">
        <f t="shared" ca="1" si="30"/>
        <v>6702.1249427430002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36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Telavåg</v>
      </c>
      <c r="C41" s="3">
        <f t="shared" ca="1" si="10"/>
        <v>4.9820219999999997</v>
      </c>
      <c r="D41" s="4">
        <f t="shared" ca="1" si="27"/>
        <v>60.261564</v>
      </c>
      <c r="E41" s="5">
        <f t="shared" ca="1" si="29"/>
        <v>553.10906446199999</v>
      </c>
      <c r="F41" s="5">
        <f t="shared" ca="1" si="30"/>
        <v>6690.2990968439999</v>
      </c>
      <c r="G41" s="3" t="str">
        <f t="shared" ca="1" si="2"/>
        <v>Bergenhus</v>
      </c>
      <c r="H41" s="6">
        <f t="shared" ca="1" si="12"/>
        <v>5.3261630000000002</v>
      </c>
      <c r="I41" s="63">
        <f t="shared" ca="1" si="28"/>
        <v>60.395409000000001</v>
      </c>
      <c r="J41" s="8">
        <f t="shared" ca="1" si="31"/>
        <v>591.31594242300002</v>
      </c>
      <c r="K41" s="8">
        <f t="shared" ca="1" si="32"/>
        <v>6705.1587025890003</v>
      </c>
      <c r="L41" s="2" t="s">
        <v>17</v>
      </c>
      <c r="M41" s="3" cm="1">
        <f t="array" aca="1" ref="M41" ca="1">_xlfn.XLOOKUP(B41,$R$20:$R$47,_xlfn.XLOOKUP(G41,$S$19:$V$19,$S$20:$V$47))*2</f>
        <v>94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0"/>
        <v>4.9820219999999997</v>
      </c>
      <c r="D42" s="4">
        <f t="shared" ca="1" si="27"/>
        <v>60.261564</v>
      </c>
      <c r="E42" s="5">
        <f t="shared" ca="1" si="29"/>
        <v>553.10906446199999</v>
      </c>
      <c r="F42" s="5">
        <f t="shared" ca="1" si="30"/>
        <v>6690.2990968439999</v>
      </c>
      <c r="G42" s="3" t="str">
        <f t="shared" ca="1" si="2"/>
        <v>Bergenhus</v>
      </c>
      <c r="H42" s="6">
        <f t="shared" ca="1" si="12"/>
        <v>5.3261630000000002</v>
      </c>
      <c r="I42" s="63">
        <f t="shared" ca="1" si="28"/>
        <v>60.395409000000001</v>
      </c>
      <c r="J42" s="8">
        <f t="shared" ca="1" si="31"/>
        <v>591.31594242300002</v>
      </c>
      <c r="K42" s="8">
        <f t="shared" ca="1" si="32"/>
        <v>6705.1587025890003</v>
      </c>
      <c r="L42" s="2" t="s">
        <v>17</v>
      </c>
      <c r="M42" s="3" cm="1">
        <f t="array" aca="1" ref="M42" ca="1">_xlfn.XLOOKUP(B42,$R$20:$R$47,_xlfn.XLOOKUP(G42,$S$19:$V$19,$S$20:$V$47))*2</f>
        <v>94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Spjeld</v>
      </c>
      <c r="C2" s="3">
        <f ca="1">_xlfn.XLOOKUP(B2,$W$3:$W$12,$X$3:$X$12,0)</f>
        <v>5.0396080000000003</v>
      </c>
      <c r="D2" s="4">
        <f ca="1">_xlfn.XLOOKUP(B2,$W$3:$W$12,$Y$3:$Y$12,0)</f>
        <v>60.390343000000001</v>
      </c>
      <c r="E2" s="5">
        <f t="shared" ref="E2:F17" ca="1" si="1">C2*111.021</f>
        <v>559.50231976800001</v>
      </c>
      <c r="F2" s="5">
        <f t="shared" ca="1" si="1"/>
        <v>6704.5962702030001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Kårtveit</v>
      </c>
      <c r="C4" s="3">
        <f ca="1">_xlfn.XLOOKUP(B4,$W$3:$W$12,$X$3:$X$12,0)</f>
        <v>4.9934529999999997</v>
      </c>
      <c r="D4" s="4">
        <f ca="1">_xlfn.XLOOKUP(B4,$W$3:$W$12,$Y$3:$Y$12,0)</f>
        <v>60.388651000000003</v>
      </c>
      <c r="E4" s="5">
        <f t="shared" ca="1" si="1"/>
        <v>554.37814551299994</v>
      </c>
      <c r="F4" s="5">
        <f t="shared" ca="1" si="1"/>
        <v>6704.4084226710002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68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Bildøyna</v>
      </c>
      <c r="C7" s="3">
        <f ca="1">_xlfn.XLOOKUP(B7,$W$3:$W$12,$X$3:$X$12,0)</f>
        <v>5.1060850000000002</v>
      </c>
      <c r="D7" s="4">
        <f ca="1">_xlfn.XLOOKUP(B7,$W$3:$W$12,$Y$3:$Y$12,0)</f>
        <v>60.354084999999998</v>
      </c>
      <c r="E7" s="5">
        <f t="shared" ca="1" si="1"/>
        <v>566.88266278499998</v>
      </c>
      <c r="F7" s="5">
        <f t="shared" ca="1" si="1"/>
        <v>6700.5708707849999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Bildøyna</v>
      </c>
      <c r="C8" s="3">
        <f t="shared" ref="C8:C31" ca="1" si="10">_xlfn.XLOOKUP(B8,$W$3:$W$12,$X$3:$X$12,0)</f>
        <v>5.1060850000000002</v>
      </c>
      <c r="D8" s="4">
        <f t="shared" ref="D8:D27" ca="1" si="11">_xlfn.XLOOKUP(B8,$W$3:$W$12,$Y$3:$Y$12,0)</f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2"/>
        <v>Årstad</v>
      </c>
      <c r="H8" s="6">
        <f t="shared" ref="H8:H31" ca="1" si="12">_xlfn.XLOOKUP(G8,$Z$3:$Z$6,$AA$3:$AA$6,0)</f>
        <v>5.3523550000000002</v>
      </c>
      <c r="I8" s="63">
        <f t="shared" ref="I8:I27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Knarrevik</v>
      </c>
      <c r="C9" s="3">
        <f t="shared" ca="1" si="10"/>
        <v>5.1530250000000004</v>
      </c>
      <c r="D9" s="4">
        <f t="shared" ca="1" si="11"/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ref="G9:G31" ca="1" si="14">INDEX($Z$3:$Z$6,RANDBETWEEN(1,ROWS($Z$3:$Z$6)),1)</f>
        <v>Årstad</v>
      </c>
      <c r="H9" s="6">
        <f t="shared" ca="1" si="12"/>
        <v>5.3523550000000002</v>
      </c>
      <c r="I9" s="63">
        <f t="shared" ca="1" si="13"/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Ytrebygda</v>
      </c>
      <c r="H10" s="6">
        <f t="shared" ca="1" si="12"/>
        <v>5.2586760000000004</v>
      </c>
      <c r="I10" s="63">
        <f t="shared" ca="1" si="13"/>
        <v>60.290962</v>
      </c>
      <c r="J10" s="8">
        <f t="shared" ca="1" si="3"/>
        <v>583.82346819600002</v>
      </c>
      <c r="K10" s="8">
        <f t="shared" ca="1" si="3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Knappskog</v>
      </c>
      <c r="C11" s="3">
        <f t="shared" ca="1" si="10"/>
        <v>5.0559289999999999</v>
      </c>
      <c r="D11" s="4">
        <f t="shared" ca="1" si="11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4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Straume</v>
      </c>
      <c r="C13" s="3">
        <f t="shared" ca="1" si="10"/>
        <v>5.1213329999999999</v>
      </c>
      <c r="D13" s="4">
        <f t="shared" ca="1" si="11"/>
        <v>60.356560999999999</v>
      </c>
      <c r="E13" s="5">
        <f t="shared" ca="1" si="1"/>
        <v>568.57551099299997</v>
      </c>
      <c r="F13" s="5">
        <f t="shared" ca="1" si="1"/>
        <v>6700.8457587809999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5"/>
        <v>Spjeld</v>
      </c>
      <c r="C14" s="3">
        <f t="shared" ca="1" si="10"/>
        <v>5.0396080000000003</v>
      </c>
      <c r="D14" s="4">
        <f t="shared" ca="1" si="11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14"/>
        <v>Bergenhus</v>
      </c>
      <c r="H14" s="6">
        <f t="shared" ca="1" si="12"/>
        <v>5.3261630000000002</v>
      </c>
      <c r="I14" s="63">
        <f t="shared" ca="1" si="13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56</v>
      </c>
    </row>
    <row r="15" spans="1:28" ht="14.25" x14ac:dyDescent="0.2">
      <c r="A15" s="2" t="s">
        <v>26</v>
      </c>
      <c r="B15" s="3" t="str">
        <f t="shared" ca="1" si="15"/>
        <v>Kolltveit</v>
      </c>
      <c r="C15" s="3">
        <f t="shared" ca="1" si="10"/>
        <v>5.0878129999999997</v>
      </c>
      <c r="D15" s="4">
        <f t="shared" ca="1" si="11"/>
        <v>60.352223000000002</v>
      </c>
      <c r="E15" s="5">
        <f t="shared" ca="1" si="1"/>
        <v>564.85408707299996</v>
      </c>
      <c r="F15" s="5">
        <f t="shared" ca="1" si="1"/>
        <v>6700.3641496830005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5"/>
        <v>Bildøyna</v>
      </c>
      <c r="C16" s="3">
        <f t="shared" ca="1" si="10"/>
        <v>5.1060850000000002</v>
      </c>
      <c r="D16" s="4">
        <f t="shared" ca="1" si="11"/>
        <v>60.354084999999998</v>
      </c>
      <c r="E16" s="5">
        <f t="shared" ca="1" si="1"/>
        <v>566.88266278499998</v>
      </c>
      <c r="F16" s="5">
        <f t="shared" ca="1" si="1"/>
        <v>6700.5708707849999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15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46</v>
      </c>
    </row>
    <row r="18" spans="1:26" ht="14.25" x14ac:dyDescent="0.2">
      <c r="A18" s="2" t="s">
        <v>26</v>
      </c>
      <c r="B18" s="3" t="str">
        <f t="shared" ca="1" si="15"/>
        <v>Spjeld</v>
      </c>
      <c r="C18" s="3">
        <f t="shared" ca="1" si="10"/>
        <v>5.0396080000000003</v>
      </c>
      <c r="D18" s="4">
        <f t="shared" ca="1" si="11"/>
        <v>60.390343000000001</v>
      </c>
      <c r="E18" s="5">
        <f t="shared" ref="E18:F31" ca="1" si="16">C18*111.021</f>
        <v>559.50231976800001</v>
      </c>
      <c r="F18" s="5">
        <f t="shared" ca="1" si="16"/>
        <v>6704.5962702030001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56</v>
      </c>
    </row>
    <row r="19" spans="1:26" ht="15" x14ac:dyDescent="0.25">
      <c r="A19" s="2" t="s">
        <v>26</v>
      </c>
      <c r="B19" s="3" t="str">
        <f t="shared" ca="1" si="15"/>
        <v>Telavåg</v>
      </c>
      <c r="C19" s="3">
        <f t="shared" ca="1" si="10"/>
        <v>4.9820219999999997</v>
      </c>
      <c r="D19" s="4">
        <f t="shared" ca="1" si="11"/>
        <v>60.261564</v>
      </c>
      <c r="E19" s="5">
        <f t="shared" ca="1" si="16"/>
        <v>553.10906446199999</v>
      </c>
      <c r="F19" s="5">
        <f t="shared" ca="1" si="16"/>
        <v>6690.2990968439999</v>
      </c>
      <c r="G19" s="3" t="str">
        <f t="shared" ca="1" si="14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17"/>
        <v>584.50258365299999</v>
      </c>
      <c r="K19" s="8">
        <f t="shared" ca="1" si="17"/>
        <v>6703.3479500789999</v>
      </c>
      <c r="L19" s="2" t="s">
        <v>17</v>
      </c>
      <c r="M19" s="3" cm="1">
        <f t="array" aca="1" ref="M19" ca="1">_xlfn.XLOOKUP(B19,$R$20:$R$47,_xlfn.XLOOKUP(G19,$S$19:$V$19,$S$20:$V$47))*2</f>
        <v>80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Kolltveit</v>
      </c>
      <c r="C20" s="3">
        <f t="shared" ca="1" si="10"/>
        <v>5.0878129999999997</v>
      </c>
      <c r="D20" s="4">
        <f t="shared" ca="1" si="11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4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16"/>
        <v>566.93628592800007</v>
      </c>
      <c r="F21" s="5">
        <f t="shared" ca="1" si="16"/>
        <v>6703.0025637480003</v>
      </c>
      <c r="G21" s="3" t="str">
        <f t="shared" ca="1" si="14"/>
        <v>Ytrebygda</v>
      </c>
      <c r="H21" s="6">
        <f t="shared" ca="1" si="12"/>
        <v>5.2586760000000004</v>
      </c>
      <c r="I21" s="63">
        <f t="shared" ca="1" si="13"/>
        <v>60.290962</v>
      </c>
      <c r="J21" s="8">
        <f t="shared" ca="1" si="17"/>
        <v>583.82346819600002</v>
      </c>
      <c r="K21" s="8">
        <f t="shared" ca="1" si="17"/>
        <v>6693.5628922020005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16"/>
        <v>553.10906446199999</v>
      </c>
      <c r="F22" s="5">
        <f t="shared" ca="1" si="16"/>
        <v>6690.2990968439999</v>
      </c>
      <c r="G22" s="3" t="str">
        <f t="shared" ca="1" si="14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16"/>
        <v>559.50231976800001</v>
      </c>
      <c r="F23" s="5">
        <f t="shared" ca="1" si="16"/>
        <v>6704.5962702030001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58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Foldnes</v>
      </c>
      <c r="C24" s="3">
        <f t="shared" ca="1" si="10"/>
        <v>5.1065680000000002</v>
      </c>
      <c r="D24" s="4">
        <f t="shared" ca="1" si="11"/>
        <v>60.375988</v>
      </c>
      <c r="E24" s="5">
        <f t="shared" ca="1" si="16"/>
        <v>566.93628592800007</v>
      </c>
      <c r="F24" s="5">
        <f t="shared" ca="1" si="16"/>
        <v>6703.0025637480003</v>
      </c>
      <c r="G24" s="3" t="str">
        <f t="shared" ca="1" si="14"/>
        <v>Ytrebygda</v>
      </c>
      <c r="H24" s="6">
        <f t="shared" ca="1" si="12"/>
        <v>5.2586760000000004</v>
      </c>
      <c r="I24" s="63">
        <f t="shared" ca="1" si="13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Knappskog</v>
      </c>
      <c r="C25" s="3">
        <f t="shared" ca="1" si="10"/>
        <v>5.0559289999999999</v>
      </c>
      <c r="D25" s="4">
        <f t="shared" ca="1" si="11"/>
        <v>60.382877999999998</v>
      </c>
      <c r="E25" s="5">
        <f t="shared" ca="1" si="16"/>
        <v>561.31429350899998</v>
      </c>
      <c r="F25" s="5">
        <f t="shared" ca="1" si="16"/>
        <v>6703.7674984380001</v>
      </c>
      <c r="G25" s="3" t="str">
        <f t="shared" ca="1" si="14"/>
        <v>Laksevåg</v>
      </c>
      <c r="H25" s="6">
        <f t="shared" ca="1" si="12"/>
        <v>5.2647930000000001</v>
      </c>
      <c r="I25" s="63">
        <f t="shared" ca="1" si="13"/>
        <v>60.379098999999997</v>
      </c>
      <c r="J25" s="8">
        <f t="shared" ca="1" si="17"/>
        <v>584.50258365299999</v>
      </c>
      <c r="K25" s="8">
        <f t="shared" ca="1" si="17"/>
        <v>6703.3479500789999</v>
      </c>
      <c r="L25" s="2" t="s">
        <v>17</v>
      </c>
      <c r="M25" s="3" cm="1">
        <f t="array" aca="1" ref="M25" ca="1">_xlfn.XLOOKUP(B25,$R$20:$R$47,_xlfn.XLOOKUP(G25,$S$19:$V$19,$S$20:$V$47))*2</f>
        <v>42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Knappskog</v>
      </c>
      <c r="C26" s="3">
        <f t="shared" ca="1" si="10"/>
        <v>5.0559289999999999</v>
      </c>
      <c r="D26" s="4">
        <f t="shared" ca="1" si="11"/>
        <v>60.382877999999998</v>
      </c>
      <c r="E26" s="5">
        <f t="shared" ca="1" si="16"/>
        <v>561.31429350899998</v>
      </c>
      <c r="F26" s="5">
        <f t="shared" ca="1" si="16"/>
        <v>6703.7674984380001</v>
      </c>
      <c r="G26" s="3" t="str">
        <f t="shared" ca="1" si="14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17"/>
        <v>591.31594242300002</v>
      </c>
      <c r="K26" s="8">
        <f t="shared" ca="1" si="17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16"/>
        <v>564.85408707299996</v>
      </c>
      <c r="F27" s="5">
        <f t="shared" ca="1" si="16"/>
        <v>6700.3641496830005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1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Årstad</v>
      </c>
      <c r="H28" s="6">
        <f t="shared" ca="1" si="12"/>
        <v>5.3523550000000002</v>
      </c>
      <c r="I28" s="63">
        <f t="shared" ref="I28:I31" ca="1" si="22">_xlfn.XLOOKUP(G28,$Z$3:$Z$6,$AB$3:$AB$6,0)</f>
        <v>60.363500999999999</v>
      </c>
      <c r="J28" s="8">
        <f t="shared" ca="1" si="17"/>
        <v>594.22380445500005</v>
      </c>
      <c r="K28" s="8">
        <f t="shared" ca="1" si="17"/>
        <v>6701.6162445210002</v>
      </c>
      <c r="L28" s="2" t="s">
        <v>17</v>
      </c>
      <c r="M28" s="3" cm="1">
        <f t="array" aca="1" ref="M28" ca="1">_xlfn.XLOOKUP(B28,$R$20:$R$47,_xlfn.XLOOKUP(G28,$S$19:$V$19,$S$20:$V$47))*2</f>
        <v>58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Kolltveit</v>
      </c>
      <c r="C29" s="3">
        <f t="shared" ca="1" si="10"/>
        <v>5.0878129999999997</v>
      </c>
      <c r="D29" s="4">
        <f t="shared" ca="1" si="21"/>
        <v>60.352223000000002</v>
      </c>
      <c r="E29" s="5">
        <f t="shared" ca="1" si="16"/>
        <v>564.85408707299996</v>
      </c>
      <c r="F29" s="5">
        <f t="shared" ca="1" si="16"/>
        <v>6700.3641496830005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Spjeld</v>
      </c>
      <c r="C30" s="3">
        <f t="shared" ca="1" si="10"/>
        <v>5.0396080000000003</v>
      </c>
      <c r="D30" s="4">
        <f t="shared" ca="1" si="21"/>
        <v>60.390343000000001</v>
      </c>
      <c r="E30" s="5">
        <f t="shared" ca="1" si="16"/>
        <v>559.50231976800001</v>
      </c>
      <c r="F30" s="5">
        <f t="shared" ca="1" si="16"/>
        <v>6704.5962702030001</v>
      </c>
      <c r="G30" s="3" t="str">
        <f t="shared" ca="1" si="14"/>
        <v>Laksevåg</v>
      </c>
      <c r="H30" s="6">
        <f t="shared" ca="1" si="12"/>
        <v>5.2647930000000001</v>
      </c>
      <c r="I30" s="63">
        <f t="shared" ca="1" si="22"/>
        <v>60.379098999999997</v>
      </c>
      <c r="J30" s="8">
        <f t="shared" ca="1" si="17"/>
        <v>584.50258365299999</v>
      </c>
      <c r="K30" s="8">
        <f t="shared" ca="1" si="17"/>
        <v>6703.3479500789999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Kolltveit</v>
      </c>
      <c r="C31" s="3">
        <f t="shared" ca="1" si="10"/>
        <v>5.0878129999999997</v>
      </c>
      <c r="D31" s="4">
        <f t="shared" ca="1" si="21"/>
        <v>60.352223000000002</v>
      </c>
      <c r="E31" s="5">
        <f t="shared" ca="1" si="16"/>
        <v>564.85408707299996</v>
      </c>
      <c r="F31" s="5">
        <f t="shared" ca="1" si="16"/>
        <v>6700.3641496830005</v>
      </c>
      <c r="G31" s="3" t="str">
        <f t="shared" ca="1" si="14"/>
        <v>Bergenhus</v>
      </c>
      <c r="H31" s="6">
        <f t="shared" ca="1" si="12"/>
        <v>5.3261630000000002</v>
      </c>
      <c r="I31" s="63">
        <f t="shared" ca="1" si="22"/>
        <v>60.395409000000001</v>
      </c>
      <c r="J31" s="8">
        <f t="shared" ca="1" si="17"/>
        <v>591.31594242300002</v>
      </c>
      <c r="K31" s="8">
        <f t="shared" ca="1" si="17"/>
        <v>6705.1587025890003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Knarrevik</v>
      </c>
      <c r="C11" s="3">
        <f t="shared" ca="1" si="4"/>
        <v>5.1530250000000004</v>
      </c>
      <c r="D11" s="4">
        <f t="shared" ca="1" si="5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15"/>
        <v>Laksevåg</v>
      </c>
      <c r="H12" s="6">
        <f t="shared" ca="1" si="6"/>
        <v>5.2647930000000001</v>
      </c>
      <c r="I12" s="63">
        <f t="shared" ca="1" si="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14"/>
        <v>Brattholmen</v>
      </c>
      <c r="C14" s="3">
        <f t="shared" ca="1" si="4"/>
        <v>5.1522740000000002</v>
      </c>
      <c r="D14" s="4">
        <f t="shared" ca="1" si="5"/>
        <v>60.354616</v>
      </c>
      <c r="E14" s="5">
        <f t="shared" ca="1" si="0"/>
        <v>572.01061175400002</v>
      </c>
      <c r="F14" s="5">
        <f t="shared" ca="1" si="0"/>
        <v>6700.629822936</v>
      </c>
      <c r="G14" s="3" t="str">
        <f t="shared" ca="1" si="15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4"/>
        <v>Knappskog</v>
      </c>
      <c r="C15" s="3">
        <f t="shared" ca="1" si="4"/>
        <v>5.0559289999999999</v>
      </c>
      <c r="D15" s="4">
        <f t="shared" ca="1" si="5"/>
        <v>60.382877999999998</v>
      </c>
      <c r="E15" s="5">
        <f t="shared" ca="1" si="0"/>
        <v>561.31429350899998</v>
      </c>
      <c r="F15" s="5">
        <f t="shared" ca="1" si="0"/>
        <v>6703.7674984380001</v>
      </c>
      <c r="G15" s="3" t="str">
        <f t="shared" ca="1" si="15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4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14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7" ca="1" si="16">C18*111.021</f>
        <v>572.01061175400002</v>
      </c>
      <c r="F18" s="5">
        <f t="shared" ca="1" si="16"/>
        <v>6700.629822936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48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Ytrebygda</v>
      </c>
      <c r="H19" s="6">
        <f t="shared" ca="1" si="6"/>
        <v>5.2586760000000004</v>
      </c>
      <c r="I19" s="63">
        <f t="shared" ca="1" si="7"/>
        <v>60.290962</v>
      </c>
      <c r="J19" s="8">
        <f t="shared" ca="1" si="17"/>
        <v>583.82346819600002</v>
      </c>
      <c r="K19" s="8">
        <f t="shared" ca="1" si="17"/>
        <v>6693.5628922020005</v>
      </c>
      <c r="L19" s="2" t="s">
        <v>17</v>
      </c>
      <c r="M19" s="3" cm="1">
        <f t="array" aca="1" ref="M19" ca="1">_xlfn.XLOOKUP(B19,$R$20:$R$47,_xlfn.XLOOKUP(G19,$S$19:$V$19,$S$20:$V$47))*2</f>
        <v>42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Knappskog</v>
      </c>
      <c r="C20" s="3">
        <f t="shared" ca="1" si="4"/>
        <v>5.0559289999999999</v>
      </c>
      <c r="D20" s="4">
        <f t="shared" ca="1" si="5"/>
        <v>60.382877999999998</v>
      </c>
      <c r="E20" s="5">
        <f t="shared" ca="1" si="16"/>
        <v>561.31429350899998</v>
      </c>
      <c r="F20" s="5">
        <f t="shared" ca="1" si="16"/>
        <v>6703.7674984380001</v>
      </c>
      <c r="G20" s="3" t="str">
        <f t="shared" ca="1" si="15"/>
        <v>Ytrebygda</v>
      </c>
      <c r="H20" s="6">
        <f t="shared" ca="1" si="6"/>
        <v>5.2586760000000004</v>
      </c>
      <c r="I20" s="63">
        <f t="shared" ca="1" si="7"/>
        <v>60.290962</v>
      </c>
      <c r="J20" s="8">
        <f t="shared" ca="1" si="17"/>
        <v>583.82346819600002</v>
      </c>
      <c r="K20" s="8">
        <f t="shared" ca="1" si="17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Spjeld</v>
      </c>
      <c r="C21" s="3">
        <f t="shared" ca="1" si="4"/>
        <v>5.0396080000000003</v>
      </c>
      <c r="D21" s="4">
        <f t="shared" ca="1" si="5"/>
        <v>60.390343000000001</v>
      </c>
      <c r="E21" s="5">
        <f t="shared" ca="1" si="16"/>
        <v>559.50231976800001</v>
      </c>
      <c r="F21" s="5">
        <f t="shared" ca="1" si="16"/>
        <v>6704.5962702030001</v>
      </c>
      <c r="G21" s="3" t="str">
        <f t="shared" ca="1" si="15"/>
        <v>Årstad</v>
      </c>
      <c r="H21" s="6">
        <f t="shared" ca="1" si="6"/>
        <v>5.3523550000000002</v>
      </c>
      <c r="I21" s="63">
        <f t="shared" ca="1" si="7"/>
        <v>60.363500999999999</v>
      </c>
      <c r="J21" s="8">
        <f t="shared" ca="1" si="17"/>
        <v>594.22380445500005</v>
      </c>
      <c r="K21" s="8">
        <f t="shared" ca="1" si="17"/>
        <v>6701.6162445210002</v>
      </c>
      <c r="L21" s="2" t="s">
        <v>17</v>
      </c>
      <c r="M21" s="3" cm="1">
        <f t="array" aca="1" ref="M21" ca="1">_xlfn.XLOOKUP(B21,$R$20:$R$47,_xlfn.XLOOKUP(G21,$S$19:$V$19,$S$20:$V$47))*2</f>
        <v>58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58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Brattholmen</v>
      </c>
      <c r="C23" s="3">
        <f t="shared" ca="1" si="4"/>
        <v>5.1522740000000002</v>
      </c>
      <c r="D23" s="4">
        <f t="shared" ca="1" si="5"/>
        <v>60.354616</v>
      </c>
      <c r="E23" s="5">
        <f t="shared" ca="1" si="16"/>
        <v>572.01061175400002</v>
      </c>
      <c r="F23" s="5">
        <f t="shared" ca="1" si="16"/>
        <v>6700.629822936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34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50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Kolltveit</v>
      </c>
      <c r="C25" s="3">
        <f t="shared" ca="1" si="4"/>
        <v>5.0878129999999997</v>
      </c>
      <c r="D25" s="4">
        <f t="shared" ca="1" si="5"/>
        <v>60.352223000000002</v>
      </c>
      <c r="E25" s="5">
        <f t="shared" ca="1" si="16"/>
        <v>564.85408707299996</v>
      </c>
      <c r="F25" s="5">
        <f t="shared" ca="1" si="16"/>
        <v>6700.3641496830005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Spjeld</v>
      </c>
      <c r="C26" s="3">
        <f t="shared" ca="1" si="4"/>
        <v>5.0396080000000003</v>
      </c>
      <c r="D26" s="4">
        <f t="shared" ca="1" si="5"/>
        <v>60.390343000000001</v>
      </c>
      <c r="E26" s="5">
        <f t="shared" ca="1" si="16"/>
        <v>559.50231976800001</v>
      </c>
      <c r="F26" s="5">
        <f t="shared" ca="1" si="16"/>
        <v>6704.5962702030001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Spjeld</v>
      </c>
      <c r="C27" s="3">
        <f t="shared" ca="1" si="4"/>
        <v>5.0396080000000003</v>
      </c>
      <c r="D27" s="4">
        <f t="shared" ref="D27" ca="1" si="21">_xlfn.XLOOKUP(B27,$W$3:$W$12,$Y$3:$Y$12,0)</f>
        <v>60.390343000000001</v>
      </c>
      <c r="E27" s="5">
        <f t="shared" ca="1" si="16"/>
        <v>559.50231976800001</v>
      </c>
      <c r="F27" s="5">
        <f t="shared" ca="1" si="16"/>
        <v>6704.5962702030001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58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4"/>
        <v>4.9934529999999997</v>
      </c>
      <c r="D8" s="4">
        <f t="shared" ca="1" si="5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66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4"/>
        <v>4.9820219999999997</v>
      </c>
      <c r="D11" s="4">
        <f t="shared" ca="1" si="5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9"/>
        <v>Ytrebygda</v>
      </c>
      <c r="H11" s="6">
        <f t="shared" ca="1" si="6"/>
        <v>5.2586760000000004</v>
      </c>
      <c r="I11" s="63">
        <f t="shared" ca="1" si="7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88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80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94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4" ca="1" si="10">C18*111.021</f>
        <v>572.0939885250001</v>
      </c>
      <c r="F18" s="5">
        <f t="shared" ca="1" si="10"/>
        <v>6702.1249427430002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22</v>
      </c>
    </row>
    <row r="19" spans="1:26" ht="15" x14ac:dyDescent="0.25">
      <c r="A19" s="2" t="s">
        <v>26</v>
      </c>
      <c r="B19" s="3" t="str">
        <f t="shared" ca="1" si="8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ca="1" si="10"/>
        <v>566.88266278499998</v>
      </c>
      <c r="F19" s="5">
        <f t="shared" ca="1" si="10"/>
        <v>6700.5708707849999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7"/>
        <v>60.379098999999997</v>
      </c>
      <c r="J19" s="8">
        <f t="shared" ca="1" si="11"/>
        <v>584.50258365299999</v>
      </c>
      <c r="K19" s="8">
        <f t="shared" ca="1" si="11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Knappskog</v>
      </c>
      <c r="C20" s="3">
        <f t="shared" ca="1" si="4"/>
        <v>5.0559289999999999</v>
      </c>
      <c r="D20" s="4">
        <f t="shared" ref="D20:D26" ca="1" si="12">_xlfn.XLOOKUP(B20,$W$3:$W$12,$Y$3:$Y$12,0)</f>
        <v>60.382877999999998</v>
      </c>
      <c r="E20" s="5">
        <f t="shared" ca="1" si="10"/>
        <v>561.31429350899998</v>
      </c>
      <c r="F20" s="5">
        <f t="shared" ca="1" si="10"/>
        <v>6703.7674984380001</v>
      </c>
      <c r="G20" s="3" t="str">
        <f t="shared" ca="1" si="9"/>
        <v>Ytrebygda</v>
      </c>
      <c r="H20" s="6">
        <f t="shared" ca="1" si="6"/>
        <v>5.2586760000000004</v>
      </c>
      <c r="I20" s="63">
        <f t="shared" ref="I20:I26" ca="1" si="13">_xlfn.XLOOKUP(G20,$Z$3:$Z$6,$AB$3:$AB$6,0)</f>
        <v>60.290962</v>
      </c>
      <c r="J20" s="8">
        <f t="shared" ca="1" si="11"/>
        <v>583.82346819600002</v>
      </c>
      <c r="K20" s="8">
        <f t="shared" ca="1" si="11"/>
        <v>6693.5628922020005</v>
      </c>
      <c r="L20" s="2" t="s">
        <v>17</v>
      </c>
      <c r="M20" s="3" cm="1">
        <f t="array" aca="1" ref="M20" ca="1">_xlfn.XLOOKUP(B20,$R$20:$R$47,_xlfn.XLOOKUP(G20,$S$19:$V$19,$S$20:$V$47))*2</f>
        <v>50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Knappskog</v>
      </c>
      <c r="C21" s="3">
        <f t="shared" ca="1" si="4"/>
        <v>5.0559289999999999</v>
      </c>
      <c r="D21" s="4">
        <f t="shared" ca="1" si="12"/>
        <v>60.382877999999998</v>
      </c>
      <c r="E21" s="5">
        <f t="shared" ca="1" si="10"/>
        <v>561.31429350899998</v>
      </c>
      <c r="F21" s="5">
        <f t="shared" ca="1" si="10"/>
        <v>6703.7674984380001</v>
      </c>
      <c r="G21" s="3" t="str">
        <f t="shared" ca="1" si="9"/>
        <v>Bergenhus</v>
      </c>
      <c r="H21" s="6">
        <f t="shared" ca="1" si="6"/>
        <v>5.3261630000000002</v>
      </c>
      <c r="I21" s="63">
        <f t="shared" ca="1" si="13"/>
        <v>60.395409000000001</v>
      </c>
      <c r="J21" s="8">
        <f t="shared" ca="1" si="11"/>
        <v>591.31594242300002</v>
      </c>
      <c r="K21" s="8">
        <f t="shared" ca="1" si="11"/>
        <v>6705.1587025890003</v>
      </c>
      <c r="L21" s="2" t="s">
        <v>17</v>
      </c>
      <c r="M21" s="3" cm="1">
        <f t="array" aca="1" ref="M21" ca="1">_xlfn.XLOOKUP(B21,$R$20:$R$47,_xlfn.XLOOKUP(G21,$S$19:$V$19,$S$20:$V$47))*2</f>
        <v>54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Telavåg</v>
      </c>
      <c r="C22" s="3">
        <f t="shared" ca="1" si="4"/>
        <v>4.9820219999999997</v>
      </c>
      <c r="D22" s="4">
        <f t="shared" ca="1" si="12"/>
        <v>60.261564</v>
      </c>
      <c r="E22" s="5">
        <f t="shared" ca="1" si="10"/>
        <v>553.10906446199999</v>
      </c>
      <c r="F22" s="5">
        <f t="shared" ca="1" si="10"/>
        <v>6690.2990968439999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94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Laksevåg</v>
      </c>
      <c r="H23" s="6">
        <f t="shared" ca="1" si="6"/>
        <v>5.2647930000000001</v>
      </c>
      <c r="I23" s="63">
        <f t="shared" ca="1" si="13"/>
        <v>60.379098999999997</v>
      </c>
      <c r="J23" s="8">
        <f t="shared" ca="1" si="11"/>
        <v>584.50258365299999</v>
      </c>
      <c r="K23" s="8">
        <f t="shared" ca="1" si="11"/>
        <v>6703.3479500789999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Brattholmen</v>
      </c>
      <c r="C24" s="3">
        <f t="shared" ca="1" si="4"/>
        <v>5.1522740000000002</v>
      </c>
      <c r="D24" s="4">
        <f t="shared" ca="1" si="12"/>
        <v>60.354616</v>
      </c>
      <c r="E24" s="5">
        <f t="shared" ca="1" si="10"/>
        <v>572.01061175400002</v>
      </c>
      <c r="F24" s="5">
        <f t="shared" ca="1" si="10"/>
        <v>6700.629822936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48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Kolltveit</v>
      </c>
      <c r="C25" s="3">
        <f t="shared" ca="1" si="4"/>
        <v>5.0878129999999997</v>
      </c>
      <c r="D25" s="4">
        <f t="shared" ca="1" si="12"/>
        <v>60.352223000000002</v>
      </c>
      <c r="E25" s="5">
        <f t="shared" ref="E25:E26" ca="1" si="14">C25*111.021</f>
        <v>564.85408707299996</v>
      </c>
      <c r="F25" s="5">
        <f t="shared" ref="F25:F26" ca="1" si="15">D25*111.021</f>
        <v>6700.3641496830005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Knarrevik</v>
      </c>
      <c r="C26" s="3">
        <f t="shared" ca="1" si="4"/>
        <v>5.1530250000000004</v>
      </c>
      <c r="D26" s="4">
        <f t="shared" ca="1" si="12"/>
        <v>60.368082999999999</v>
      </c>
      <c r="E26" s="5">
        <f t="shared" ca="1" si="14"/>
        <v>572.0939885250001</v>
      </c>
      <c r="F26" s="5">
        <f t="shared" ca="1" si="15"/>
        <v>6702.1249427430002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38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Foldnes</v>
      </c>
      <c r="C7" s="3">
        <f t="shared" ca="1" si="4"/>
        <v>5.1065680000000002</v>
      </c>
      <c r="D7" s="4">
        <f t="shared" ca="1" si="5"/>
        <v>60.375988</v>
      </c>
      <c r="E7" s="5">
        <f t="shared" ca="1" si="0"/>
        <v>566.93628592800007</v>
      </c>
      <c r="F7" s="5">
        <f t="shared" ca="1" si="0"/>
        <v>6703.0025637480003</v>
      </c>
      <c r="G7" s="3" t="str">
        <f t="shared" ref="G7:G19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48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4"/>
        <v>5.0559289999999999</v>
      </c>
      <c r="D8" s="4">
        <f t="shared" ca="1" si="5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9"/>
        <v>Ytrebygda</v>
      </c>
      <c r="H8" s="6">
        <f t="shared" ca="1" si="6"/>
        <v>5.2586760000000004</v>
      </c>
      <c r="I8" s="63">
        <f t="shared" ca="1" si="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22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Kolltveit</v>
      </c>
      <c r="C14" s="3">
        <f t="shared" ca="1" si="4"/>
        <v>5.0878129999999997</v>
      </c>
      <c r="D14" s="4">
        <f t="shared" ca="1" si="5"/>
        <v>60.352223000000002</v>
      </c>
      <c r="E14" s="5">
        <f t="shared" ca="1" si="0"/>
        <v>564.85408707299996</v>
      </c>
      <c r="F14" s="5">
        <f t="shared" ca="1" si="0"/>
        <v>6700.3641496830005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Kolltveit</v>
      </c>
      <c r="C15" s="3">
        <f t="shared" ca="1" si="4"/>
        <v>5.0878129999999997</v>
      </c>
      <c r="D15" s="4">
        <f t="shared" ca="1" si="5"/>
        <v>60.352223000000002</v>
      </c>
      <c r="E15" s="5">
        <f t="shared" ca="1" si="0"/>
        <v>564.85408707299996</v>
      </c>
      <c r="F15" s="5">
        <f t="shared" ca="1" si="0"/>
        <v>6700.3641496830005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8"/>
        <v>Bildøyna</v>
      </c>
      <c r="C17" s="3">
        <f t="shared" ca="1" si="4"/>
        <v>5.1060850000000002</v>
      </c>
      <c r="D17" s="4">
        <f t="shared" ref="D17:D19" ca="1" si="10">_xlfn.XLOOKUP(B17,$W$3:$W$12,$Y$3:$Y$12,0)</f>
        <v>60.354084999999998</v>
      </c>
      <c r="E17" s="5">
        <f t="shared" ref="E17:E19" ca="1" si="11">C17*111.021</f>
        <v>566.88266278499998</v>
      </c>
      <c r="F17" s="5">
        <f t="shared" ref="F17:F19" ca="1" si="12">D17*111.021</f>
        <v>6700.5708707849999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10"/>
        <v>60.261564</v>
      </c>
      <c r="E18" s="5">
        <f t="shared" ca="1" si="11"/>
        <v>553.10906446199999</v>
      </c>
      <c r="F18" s="5">
        <f t="shared" ca="1" si="12"/>
        <v>6690.2990968439999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13"/>
        <v>60.363500999999999</v>
      </c>
      <c r="J18" s="8">
        <f t="shared" ca="1" si="14"/>
        <v>594.22380445500005</v>
      </c>
      <c r="K18" s="8">
        <f t="shared" ca="1" si="15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10"/>
        <v>60.354616</v>
      </c>
      <c r="E19" s="5">
        <f t="shared" ca="1" si="11"/>
        <v>572.01061175400002</v>
      </c>
      <c r="F19" s="5">
        <f t="shared" ca="1" si="12"/>
        <v>6700.629822936</v>
      </c>
      <c r="G19" s="3" t="str">
        <f t="shared" ca="1" si="9"/>
        <v>Laksevåg</v>
      </c>
      <c r="H19" s="6">
        <f t="shared" ca="1" si="6"/>
        <v>5.2647930000000001</v>
      </c>
      <c r="I19" s="63">
        <f t="shared" ca="1" si="13"/>
        <v>60.379098999999997</v>
      </c>
      <c r="J19" s="8">
        <f t="shared" ca="1" si="14"/>
        <v>584.50258365299999</v>
      </c>
      <c r="K19" s="8">
        <f t="shared" ca="1" si="15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Knappskog</v>
      </c>
      <c r="C7" s="3">
        <f t="shared" ref="C7:C16" ca="1" si="13">_xlfn.XLOOKUP(B7,$W$3:$W$12,$X$3:$X$12,0)</f>
        <v>5.0559289999999999</v>
      </c>
      <c r="D7" s="4">
        <f t="shared" ref="D7:D13" ca="1" si="14">_xlfn.XLOOKUP(B7,$W$3:$W$12,$Y$3:$Y$12,0)</f>
        <v>60.382877999999998</v>
      </c>
      <c r="E7" s="5">
        <f t="shared" ca="1" si="0"/>
        <v>561.31429350899998</v>
      </c>
      <c r="F7" s="5">
        <f t="shared" ca="1" si="0"/>
        <v>6703.7674984380001</v>
      </c>
      <c r="G7" s="3" t="str">
        <f t="shared" ref="G7:G16" ca="1" si="15">INDEX($Z$3:$Z$6,RANDBETWEEN(1,ROWS($Z$3:$Z$6)),1)</f>
        <v>Årstad</v>
      </c>
      <c r="H7" s="6">
        <f t="shared" ref="H7:H16" ca="1" si="16">_xlfn.XLOOKUP(G7,$Z$3:$Z$6,$AA$3:$AA$6,0)</f>
        <v>5.3523550000000002</v>
      </c>
      <c r="I7" s="63">
        <f t="shared" ref="I7:I13" ca="1" si="17">_xlfn.XLOOKUP(G7,$Z$3:$Z$6,$AB$3:$AB$6,0)</f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58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38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Spjeld</v>
      </c>
      <c r="C9" s="3">
        <f t="shared" ca="1" si="13"/>
        <v>5.0396080000000003</v>
      </c>
      <c r="D9" s="4">
        <f t="shared" ca="1" si="14"/>
        <v>60.390343000000001</v>
      </c>
      <c r="E9" s="5">
        <f t="shared" ca="1" si="0"/>
        <v>559.50231976800001</v>
      </c>
      <c r="F9" s="5">
        <f t="shared" ca="1" si="0"/>
        <v>6704.5962702030001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Straume</v>
      </c>
      <c r="C10" s="3">
        <f t="shared" ca="1" si="13"/>
        <v>5.1213329999999999</v>
      </c>
      <c r="D10" s="4">
        <f t="shared" ca="1" si="14"/>
        <v>60.356560999999999</v>
      </c>
      <c r="E10" s="5">
        <f t="shared" ca="1" si="0"/>
        <v>568.57551099299997</v>
      </c>
      <c r="F10" s="5">
        <f t="shared" ca="1" si="0"/>
        <v>6700.8457587809999</v>
      </c>
      <c r="G10" s="3" t="str">
        <f t="shared" ca="1" si="15"/>
        <v>Årstad</v>
      </c>
      <c r="H10" s="6">
        <f t="shared" ca="1" si="16"/>
        <v>5.3523550000000002</v>
      </c>
      <c r="I10" s="63">
        <f t="shared" ca="1" si="1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Straume</v>
      </c>
      <c r="C11" s="3">
        <f t="shared" ca="1" si="13"/>
        <v>5.1213329999999999</v>
      </c>
      <c r="D11" s="4">
        <f t="shared" ca="1" si="14"/>
        <v>60.356560999999999</v>
      </c>
      <c r="E11" s="5">
        <f t="shared" ca="1" si="0"/>
        <v>568.57551099299997</v>
      </c>
      <c r="F11" s="5">
        <f t="shared" ca="1" si="0"/>
        <v>6700.8457587809999</v>
      </c>
      <c r="G11" s="3" t="str">
        <f t="shared" ca="1" si="15"/>
        <v>Laksevåg</v>
      </c>
      <c r="H11" s="6">
        <f t="shared" ca="1" si="16"/>
        <v>5.2647930000000001</v>
      </c>
      <c r="I11" s="63">
        <f t="shared" ca="1" si="1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30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Kolltveit</v>
      </c>
      <c r="C12" s="3">
        <f t="shared" ca="1" si="13"/>
        <v>5.0878129999999997</v>
      </c>
      <c r="D12" s="4">
        <f t="shared" ca="1" si="14"/>
        <v>60.352223000000002</v>
      </c>
      <c r="E12" s="5">
        <f t="shared" ca="1" si="0"/>
        <v>564.85408707299996</v>
      </c>
      <c r="F12" s="5">
        <f t="shared" ca="1" si="0"/>
        <v>6700.3641496830005</v>
      </c>
      <c r="G12" s="3" t="str">
        <f t="shared" ca="1" si="15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Ytrebygda</v>
      </c>
      <c r="H13" s="6">
        <f t="shared" ca="1" si="16"/>
        <v>5.2586760000000004</v>
      </c>
      <c r="I13" s="63">
        <f t="shared" ca="1" si="1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30</v>
      </c>
    </row>
    <row r="14" spans="1:28" ht="15.75" customHeight="1" x14ac:dyDescent="0.2">
      <c r="A14" s="2" t="s">
        <v>26</v>
      </c>
      <c r="B14" s="3" t="str">
        <f t="shared" ca="1" si="12"/>
        <v>Spjeld</v>
      </c>
      <c r="C14" s="3">
        <f t="shared" ca="1" si="13"/>
        <v>5.0396080000000003</v>
      </c>
      <c r="D14" s="4">
        <f t="shared" ref="D14:D16" ca="1" si="18">_xlfn.XLOOKUP(B14,$W$3:$W$12,$Y$3:$Y$12,0)</f>
        <v>60.390343000000001</v>
      </c>
      <c r="E14" s="5">
        <f t="shared" ref="E14:E16" ca="1" si="19">C14*111.021</f>
        <v>559.50231976800001</v>
      </c>
      <c r="F14" s="5">
        <f t="shared" ref="F14:F16" ca="1" si="20">D14*111.021</f>
        <v>6704.5962702030001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50</v>
      </c>
    </row>
    <row r="15" spans="1:28" ht="14.25" x14ac:dyDescent="0.2">
      <c r="A15" s="2" t="s">
        <v>26</v>
      </c>
      <c r="B15" s="3" t="str">
        <f t="shared" ca="1" si="12"/>
        <v>Knarrevik</v>
      </c>
      <c r="C15" s="3">
        <f t="shared" ca="1" si="13"/>
        <v>5.1530250000000004</v>
      </c>
      <c r="D15" s="4">
        <f t="shared" ca="1" si="18"/>
        <v>60.368082999999999</v>
      </c>
      <c r="E15" s="5">
        <f t="shared" ca="1" si="19"/>
        <v>572.0939885250001</v>
      </c>
      <c r="F15" s="5">
        <f t="shared" ca="1" si="20"/>
        <v>6702.1249427430002</v>
      </c>
      <c r="G15" s="3" t="str">
        <f t="shared" ca="1" si="15"/>
        <v>Bergenhus</v>
      </c>
      <c r="H15" s="6">
        <f t="shared" ca="1" si="16"/>
        <v>5.3261630000000002</v>
      </c>
      <c r="I15" s="63">
        <f t="shared" ca="1" si="21"/>
        <v>60.395409000000001</v>
      </c>
      <c r="J15" s="8">
        <f t="shared" ca="1" si="22"/>
        <v>591.31594242300002</v>
      </c>
      <c r="K15" s="8">
        <f t="shared" ca="1" si="23"/>
        <v>6705.1587025890003</v>
      </c>
      <c r="L15" s="2" t="s">
        <v>17</v>
      </c>
      <c r="M15" s="3" cm="1">
        <f t="array" aca="1" ref="M15" ca="1">_xlfn.XLOOKUP(B15,$R$20:$R$47,_xlfn.XLOOKUP(G15,$S$19:$V$19,$S$20:$V$47))*2</f>
        <v>36</v>
      </c>
    </row>
    <row r="16" spans="1:28" ht="14.25" x14ac:dyDescent="0.2">
      <c r="A16" s="2" t="s">
        <v>26</v>
      </c>
      <c r="B16" s="3" t="str">
        <f t="shared" ca="1" si="12"/>
        <v>Foldnes</v>
      </c>
      <c r="C16" s="3">
        <f t="shared" ca="1" si="13"/>
        <v>5.1065680000000002</v>
      </c>
      <c r="D16" s="4">
        <f t="shared" ca="1" si="18"/>
        <v>60.375988</v>
      </c>
      <c r="E16" s="5">
        <f t="shared" ca="1" si="19"/>
        <v>566.93628592800007</v>
      </c>
      <c r="F16" s="5">
        <f t="shared" ca="1" si="20"/>
        <v>6703.0025637480003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Telavåg</v>
      </c>
      <c r="C5" s="3">
        <f t="shared" ref="C5:C13" ca="1" si="9">_xlfn.XLOOKUP(B5,$W$3:$W$12,$X$3:$X$12,0)</f>
        <v>4.9820219999999997</v>
      </c>
      <c r="D5" s="4">
        <f t="shared" ca="1" si="2"/>
        <v>60.261564</v>
      </c>
      <c r="E5" s="5">
        <f t="shared" ca="1" si="0"/>
        <v>553.10906446199999</v>
      </c>
      <c r="F5" s="5">
        <f t="shared" ca="1" si="0"/>
        <v>6690.2990968439999</v>
      </c>
      <c r="G5" s="3" t="str">
        <f t="shared" ref="G5:G13" ca="1" si="10">INDEX($Z$3:$Z$6,RANDBETWEEN(1,ROWS($Z$3:$Z$6)),1)</f>
        <v>Årstad</v>
      </c>
      <c r="H5" s="6">
        <f t="shared" ca="1" si="3"/>
        <v>5.3523550000000002</v>
      </c>
      <c r="I5" s="63">
        <f t="shared" ref="I5:I11" ca="1" si="11">_xlfn.XLOOKUP(G5,$Z$3:$Z$6,$AB$3:$AB$6,0)</f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17</v>
      </c>
      <c r="M5" s="3" cm="1">
        <f t="array" aca="1" ref="M5" ca="1">_xlfn.XLOOKUP(B5,$R$20:$R$47,_xlfn.XLOOKUP(G5,$S$19:$V$19,$S$20:$V$47))*2</f>
        <v>96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Kårtveit</v>
      </c>
      <c r="C6" s="3">
        <f t="shared" ca="1" si="9"/>
        <v>4.9934529999999997</v>
      </c>
      <c r="D6" s="4">
        <f ca="1">_xlfn.XLOOKUP(B6,$W$3:$W$12,$Y$3:$Y$12,0)</f>
        <v>60.388651000000003</v>
      </c>
      <c r="E6" s="5">
        <f t="shared" ca="1" si="0"/>
        <v>554.37814551299994</v>
      </c>
      <c r="F6" s="5">
        <f t="shared" ca="1" si="0"/>
        <v>6704.4084226710002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68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Kolltveit</v>
      </c>
      <c r="C7" s="3">
        <f t="shared" ca="1" si="9"/>
        <v>5.0878129999999997</v>
      </c>
      <c r="D7" s="4">
        <f t="shared" ref="D7:D11" ca="1" si="12">_xlfn.XLOOKUP(B7,$W$3:$W$12,$Y$3:$Y$12,0)</f>
        <v>60.352223000000002</v>
      </c>
      <c r="E7" s="5">
        <f t="shared" ca="1" si="0"/>
        <v>564.85408707299996</v>
      </c>
      <c r="F7" s="5">
        <f t="shared" ca="1" si="0"/>
        <v>6700.3641496830005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9"/>
        <v>5.1065680000000002</v>
      </c>
      <c r="D8" s="4">
        <f t="shared" ca="1" si="12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10"/>
        <v>Ytrebygda</v>
      </c>
      <c r="H8" s="6">
        <f t="shared" ca="1" si="3"/>
        <v>5.2586760000000004</v>
      </c>
      <c r="I8" s="63">
        <f t="shared" ca="1" si="11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34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Telavåg</v>
      </c>
      <c r="C11" s="3">
        <f t="shared" ca="1" si="9"/>
        <v>4.9820219999999997</v>
      </c>
      <c r="D11" s="4">
        <f t="shared" ca="1" si="12"/>
        <v>60.261564</v>
      </c>
      <c r="E11" s="5">
        <f t="shared" ca="1" si="0"/>
        <v>553.10906446199999</v>
      </c>
      <c r="F11" s="5">
        <f t="shared" ca="1" si="0"/>
        <v>6690.2990968439999</v>
      </c>
      <c r="G11" s="3" t="str">
        <f t="shared" ca="1" si="10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94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Telavåg</v>
      </c>
      <c r="C12" s="3">
        <f t="shared" ca="1" si="9"/>
        <v>4.9820219999999997</v>
      </c>
      <c r="D12" s="4">
        <f t="shared" ref="D12:D13" ca="1" si="13">_xlfn.XLOOKUP(B12,$W$3:$W$12,$Y$3:$Y$12,0)</f>
        <v>60.261564</v>
      </c>
      <c r="E12" s="5">
        <f t="shared" ref="E12:E13" ca="1" si="14">C12*111.021</f>
        <v>553.10906446199999</v>
      </c>
      <c r="F12" s="5">
        <f t="shared" ref="F12:F13" ca="1" si="15">D12*111.021</f>
        <v>6690.2990968439999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94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Spjeld</v>
      </c>
      <c r="C13" s="3">
        <f t="shared" ca="1" si="9"/>
        <v>5.0396080000000003</v>
      </c>
      <c r="D13" s="4">
        <f t="shared" ca="1" si="13"/>
        <v>60.390343000000001</v>
      </c>
      <c r="E13" s="5">
        <f t="shared" ca="1" si="14"/>
        <v>559.50231976800001</v>
      </c>
      <c r="F13" s="5">
        <f t="shared" ca="1" si="15"/>
        <v>6704.5962702030001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Telavåg</v>
      </c>
      <c r="C4" s="3">
        <f t="shared" ref="C4:C11" ca="1" si="5">_xlfn.XLOOKUP(B4,$W$3:$W$12,$X$3:$X$12,0)</f>
        <v>4.9820219999999997</v>
      </c>
      <c r="D4" s="4">
        <f t="shared" ca="1" si="2"/>
        <v>60.261564</v>
      </c>
      <c r="E4" s="5">
        <f t="shared" ca="1" si="0"/>
        <v>553.10906446199999</v>
      </c>
      <c r="F4" s="5">
        <f t="shared" ca="1" si="0"/>
        <v>6690.2990968439999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94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Foldnes</v>
      </c>
      <c r="C5" s="3">
        <f t="shared" ca="1" si="5"/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Knappskog</v>
      </c>
      <c r="C6" s="3">
        <f t="shared" ca="1" si="5"/>
        <v>5.0559289999999999</v>
      </c>
      <c r="D6" s="4">
        <f ca="1">_xlfn.XLOOKUP(B6,$W$3:$W$12,$Y$3:$Y$12,0)</f>
        <v>60.382877999999998</v>
      </c>
      <c r="E6" s="5">
        <f t="shared" ca="1" si="0"/>
        <v>561.31429350899998</v>
      </c>
      <c r="F6" s="5">
        <f t="shared" ca="1" si="0"/>
        <v>6703.7674984380001</v>
      </c>
      <c r="G6" s="3" t="str">
        <f t="shared" ca="1" si="6"/>
        <v>Årstad</v>
      </c>
      <c r="H6" s="6">
        <f t="shared" ca="1" si="3"/>
        <v>5.3523550000000002</v>
      </c>
      <c r="I6" s="63">
        <f t="shared" ca="1" si="7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31</v>
      </c>
      <c r="M6" s="3" cm="1">
        <f t="array" aca="1" ref="M6" ca="1">_xlfn.XLOOKUP(B6,$R$20:$R$47,_xlfn.XLOOKUP(G6,$S$19:$V$19,$S$20:$V$47))*2</f>
        <v>58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Årstad</v>
      </c>
      <c r="H7" s="6">
        <f t="shared" ca="1" si="3"/>
        <v>5.3523550000000002</v>
      </c>
      <c r="I7" s="63">
        <f t="shared" ref="I7:I11" ca="1" si="11">_xlfn.XLOOKUP(G7,$Z$3:$Z$6,$AB$3:$AB$6,0)</f>
        <v>60.363500999999999</v>
      </c>
      <c r="J7" s="8">
        <f t="shared" ref="J7:J11" ca="1" si="12">H7*111.021</f>
        <v>594.22380445500005</v>
      </c>
      <c r="K7" s="8">
        <f t="shared" ref="K7:K11" ca="1" si="13">I7*111.021</f>
        <v>6701.6162445210002</v>
      </c>
      <c r="L7" s="2" t="s">
        <v>87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94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Kårtveit</v>
      </c>
      <c r="C9" s="3">
        <f t="shared" ca="1" si="5"/>
        <v>4.9934529999999997</v>
      </c>
      <c r="D9" s="4">
        <f t="shared" ca="1" si="8"/>
        <v>60.388651000000003</v>
      </c>
      <c r="E9" s="5">
        <f t="shared" ca="1" si="9"/>
        <v>554.37814551299994</v>
      </c>
      <c r="F9" s="5">
        <f t="shared" ca="1" si="10"/>
        <v>6704.4084226710002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68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30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2"/>
        <v>594.22380445500005</v>
      </c>
      <c r="K11" s="8">
        <f t="shared" ca="1" si="13"/>
        <v>6701.6162445210002</v>
      </c>
      <c r="L11" s="2" t="s">
        <v>91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Kolltveit</v>
      </c>
      <c r="C4" s="3">
        <f t="shared" ref="C4:C6" ca="1" si="7">_xlfn.XLOOKUP(B4,$W$3:$W$12,$X$3:$X$12,0)</f>
        <v>5.0878129999999997</v>
      </c>
      <c r="D4" s="4">
        <f t="shared" ca="1" si="2"/>
        <v>60.352223000000002</v>
      </c>
      <c r="E4" s="5">
        <f t="shared" ref="E4:F4" ca="1" si="8">C4*111.021</f>
        <v>564.85408707299996</v>
      </c>
      <c r="F4" s="5">
        <f t="shared" ca="1" si="8"/>
        <v>6700.3641496830005</v>
      </c>
      <c r="G4" s="3" t="str">
        <f t="shared" ref="G4:G6" ca="1" si="9">INDEX($Z$3:$Z$6,RANDBETWEEN(1,ROWS($Z$3:$Z$6)),1)</f>
        <v>Ytrebygda</v>
      </c>
      <c r="H4" s="6">
        <f t="shared" ca="1" si="4"/>
        <v>5.2586760000000004</v>
      </c>
      <c r="I4" s="63">
        <f t="shared" ref="I4:I6" ca="1" si="10">_xlfn.XLOOKUP(G4,$Z$3:$Z$6,$AB$3:$AB$6,0)</f>
        <v>60.290962</v>
      </c>
      <c r="J4" s="8">
        <f t="shared" ref="J4:K4" ca="1" si="11">H4*111.021</f>
        <v>583.82346819600002</v>
      </c>
      <c r="K4" s="8">
        <f t="shared" ca="1" si="11"/>
        <v>6693.5628922020005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Årstad</v>
      </c>
      <c r="H5" s="6">
        <f t="shared" ca="1" si="4"/>
        <v>5.3523550000000002</v>
      </c>
      <c r="I5" s="63">
        <f t="shared" ca="1" si="10"/>
        <v>60.363500999999999</v>
      </c>
      <c r="J5" s="8">
        <f t="shared" ref="J5:K5" ca="1" si="13">H5*111.021</f>
        <v>594.22380445500005</v>
      </c>
      <c r="K5" s="8">
        <f t="shared" ca="1" si="13"/>
        <v>6701.6162445210002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Foldnes</v>
      </c>
      <c r="C6" s="3">
        <f t="shared" ca="1" si="7"/>
        <v>5.1065680000000002</v>
      </c>
      <c r="D6" s="4">
        <f ca="1">_xlfn.XLOOKUP(B6,$W$3:$W$12,$Y$3:$Y$12,0)</f>
        <v>60.375988</v>
      </c>
      <c r="E6" s="5">
        <f t="shared" ref="E6:F6" ca="1" si="14">C6*111.021</f>
        <v>566.93628592800007</v>
      </c>
      <c r="F6" s="5">
        <f t="shared" ca="1" si="14"/>
        <v>6703.0025637480003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2022-12-05T10:46:38Z</dcterms:modified>
</cp:coreProperties>
</file>