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0D0D5DBB-9F23-47F6-9898-BD1F6B9E0886}" xr6:coauthVersionLast="47" xr6:coauthVersionMax="47" xr10:uidLastSave="{00000000-0000-0000-0000-000000000000}"/>
  <bookViews>
    <workbookView xWindow="7200" yWindow="3825" windowWidth="21600" windowHeight="11385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7" i="13" l="1" a="1"/>
  <c r="M27" i="13" s="1"/>
  <c r="M26" i="13" a="1"/>
  <c r="M26" i="13" s="1"/>
  <c r="M18" i="13" a="1"/>
  <c r="M18" i="13" s="1"/>
  <c r="M10" i="13" a="1"/>
  <c r="M10" i="13" s="1"/>
  <c r="M25" i="13" a="1"/>
  <c r="M25" i="13" s="1"/>
  <c r="M17" i="13" a="1"/>
  <c r="M17" i="13" s="1"/>
  <c r="M9" i="13" a="1"/>
  <c r="M9" i="13" s="1"/>
  <c r="M24" i="13" a="1"/>
  <c r="M24" i="13" s="1"/>
  <c r="M16" i="13" a="1"/>
  <c r="M16" i="13" s="1"/>
  <c r="M8" i="13" a="1"/>
  <c r="M8" i="13" s="1"/>
  <c r="M23" i="13" a="1"/>
  <c r="M23" i="13" s="1"/>
  <c r="M15" i="13" a="1"/>
  <c r="M15" i="13" s="1"/>
  <c r="M7" i="13" a="1"/>
  <c r="M7" i="13" s="1"/>
  <c r="M22" i="13" a="1"/>
  <c r="M22" i="13" s="1"/>
  <c r="M14" i="13" a="1"/>
  <c r="M14" i="13" s="1"/>
  <c r="M6" i="13" a="1"/>
  <c r="M6" i="13" s="1"/>
  <c r="M21" i="13" a="1"/>
  <c r="M21" i="13" s="1"/>
  <c r="M13" i="13" a="1"/>
  <c r="M13" i="13" s="1"/>
  <c r="M5" i="13" a="1"/>
  <c r="M5" i="13" s="1"/>
  <c r="M2" i="13" a="1"/>
  <c r="M2" i="13" s="1"/>
  <c r="M20" i="13" a="1"/>
  <c r="M20" i="13" s="1"/>
  <c r="M12" i="13" a="1"/>
  <c r="M12" i="13" s="1"/>
  <c r="M4" i="13" a="1"/>
  <c r="M4" i="13" s="1"/>
  <c r="M19" i="13" a="1"/>
  <c r="M19" i="13" s="1"/>
  <c r="M11" i="13" a="1"/>
  <c r="M11" i="13" s="1"/>
  <c r="M3" i="13" a="1"/>
  <c r="M3" i="13" s="1"/>
  <c r="D25" i="13"/>
  <c r="F25" i="13" s="1"/>
  <c r="D24" i="13"/>
  <c r="D23" i="13"/>
  <c r="F23" i="13" s="1"/>
  <c r="D18" i="13"/>
  <c r="F18" i="13" s="1"/>
  <c r="D17" i="13"/>
  <c r="F17" i="13" s="1"/>
  <c r="C16" i="13"/>
  <c r="E16" i="13" s="1"/>
  <c r="D9" i="13"/>
  <c r="F9" i="13" s="1"/>
  <c r="D8" i="13"/>
  <c r="F8" i="13" s="1"/>
  <c r="D7" i="13"/>
  <c r="F7" i="13" s="1"/>
  <c r="D26" i="13"/>
  <c r="F26" i="13" s="1"/>
  <c r="D10" i="13"/>
  <c r="F10" i="13" s="1"/>
  <c r="D15" i="13"/>
  <c r="F15" i="13" s="1"/>
  <c r="D22" i="13"/>
  <c r="F22" i="13" s="1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F20" i="13" s="1"/>
  <c r="D12" i="13"/>
  <c r="F12" i="13" s="1"/>
  <c r="D4" i="13"/>
  <c r="F4" i="13" s="1"/>
  <c r="D27" i="13"/>
  <c r="F27" i="13" s="1"/>
  <c r="D19" i="13"/>
  <c r="F19" i="13" s="1"/>
  <c r="D11" i="13"/>
  <c r="F11" i="13" s="1"/>
  <c r="D3" i="13"/>
  <c r="F3" i="13" s="1"/>
  <c r="C27" i="13"/>
  <c r="E27" i="13" s="1"/>
  <c r="D2" i="13"/>
  <c r="F2" i="13" s="1"/>
  <c r="H6" i="13"/>
  <c r="J6" i="13" s="1"/>
  <c r="I5" i="13"/>
  <c r="K5" i="13" s="1"/>
  <c r="I8" i="13"/>
  <c r="K8" i="13" s="1"/>
  <c r="I7" i="13"/>
  <c r="K7" i="13" s="1"/>
  <c r="I3" i="13"/>
  <c r="K3" i="13" s="1"/>
  <c r="H4" i="13"/>
  <c r="J4" i="13" s="1"/>
  <c r="I4" i="13"/>
  <c r="K4" i="13" s="1"/>
  <c r="H2" i="13"/>
  <c r="J2" i="13" s="1"/>
  <c r="I2" i="13"/>
  <c r="K2" i="13" s="1"/>
  <c r="I23" i="13"/>
  <c r="K23" i="13" s="1"/>
  <c r="M10" i="12" a="1"/>
  <c r="M10" i="12" s="1"/>
  <c r="I21" i="13"/>
  <c r="K21" i="13" s="1"/>
  <c r="H26" i="13"/>
  <c r="J26" i="13" s="1"/>
  <c r="I27" i="13"/>
  <c r="K27" i="13" s="1"/>
  <c r="I11" i="13"/>
  <c r="K11" i="13" s="1"/>
  <c r="I19" i="13"/>
  <c r="K19" i="13" s="1"/>
  <c r="I10" i="12"/>
  <c r="K10" i="12" s="1"/>
  <c r="I13" i="13"/>
  <c r="K13" i="13" s="1"/>
  <c r="I9" i="13"/>
  <c r="K9" i="13" s="1"/>
  <c r="I17" i="13"/>
  <c r="K17" i="13" s="1"/>
  <c r="I15" i="13"/>
  <c r="K15" i="13" s="1"/>
  <c r="H25" i="12"/>
  <c r="J25" i="12" s="1"/>
  <c r="D22" i="12"/>
  <c r="F22" i="12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H10" i="13"/>
  <c r="J10" i="13" s="1"/>
  <c r="H12" i="13"/>
  <c r="J12" i="13" s="1"/>
  <c r="H14" i="13"/>
  <c r="J14" i="13" s="1"/>
  <c r="H16" i="13"/>
  <c r="J16" i="13" s="1"/>
  <c r="H18" i="13"/>
  <c r="J18" i="13" s="1"/>
  <c r="H20" i="13"/>
  <c r="J20" i="13" s="1"/>
  <c r="H22" i="13"/>
  <c r="J22" i="13" s="1"/>
  <c r="H24" i="13"/>
  <c r="J24" i="13" s="1"/>
  <c r="E26" i="13"/>
  <c r="E25" i="13"/>
  <c r="M26" i="12" a="1"/>
  <c r="M26" i="12" s="1"/>
  <c r="E10" i="13"/>
  <c r="E12" i="13"/>
  <c r="E14" i="13"/>
  <c r="E18" i="13"/>
  <c r="E20" i="13"/>
  <c r="E22" i="13"/>
  <c r="E24" i="13"/>
  <c r="F16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<sst xmlns="http://schemas.openxmlformats.org/spreadsheetml/2006/main" count="861" uniqueCount="96">
  <si>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</si>
  <si>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</si>
  <si>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</si>
  <si>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</si>
  <si>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</si>
  <si>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</si>
  <si>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</si>
  <si>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</si>
  <si>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</si>
  <si>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</si>
  <si>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</si>
  <si>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</si>
  <si>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</si>
  <si>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</si>
  <si>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</si>
  <si>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</si>
  <si>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</si>
  <si>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</si>
  <si>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</si>
  <si>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</si>
  <si>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</si>
  <si>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</si>
  <si>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</si>
  <si>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</si>
  <si>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</si>
  <si>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</si>
  <si>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</si>
  <si>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</si>
  <si>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</si>
  <si>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</si>
  <si>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</si>
  <si>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</si>
  <si>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</si>
  <si>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</si>
  <si>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</si>
  <si>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</si>
  <si>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</si>
  <si>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</si>
  <si>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</si>
  <si>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</si>
  <si>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</si>
  <si>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</si>
  <si>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</si>
  <si>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</si>
  <si>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</si>
  <si>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</si>
  <si>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</si>
  <si>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</si>
  <si>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</si>
  <si>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</si>
  <si>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</si>
  <si>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</si>
  <si>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</si>
  <si>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</si>
  <si>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</si>
  <si>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</si>
  <si>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</si>
  <si>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</si>
  <si>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</si>
  <si>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</si>
  <si>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</si>
  <si>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</si>
  <si>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</si>
  <si>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</si>
  <si>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</si>
  <si>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</si>
  <si>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</si>
  <si>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</si>
  <si>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</si>
  <si>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</si>
  <si>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</si>
  <si>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</si>
  <si>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</si>
  <si>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</si>
  <si>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</si>
  <si>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</si>
  <si>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</si>
  <si>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</si>
  <si>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</si>
  <si>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</si>
  <si>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</si>
  <si>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</si>
  <si>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</si>
  <si>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</si>
  <si>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</si>
  <si>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</si>
  <si>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</si>
  <si>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</si>
  <si>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</si>
  <si>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</si>
  <si>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</si>
  <si>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</si>
  <si>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Ebbesvik</t>
  </si>
  <si>
    <t>Kleppestø</t>
  </si>
  <si>
    <t>Hammarsland</t>
  </si>
  <si>
    <t>Træsneset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</si>
</sst>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topLeftCell="T1" workbookViewId="0">
      <selection activeCell="W35" sqref="W35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INDEX($W$3:$W$25,RANDBETWEEN(1,ROWS($W$3:$W$25)),1)</f>
        <v>Ebbesvika</v>
      </c>
      <c r="C2" s="3">
        <f ca="1">_xlfn.XLOOKUP(B2,$W$3:$W$25,$X$3:$X$25,0)</f>
        <v>5.1401279999999998</v>
      </c>
      <c r="D2" s="4">
        <f ca="1">_xlfn.XLOOKUP(B2,$W$3:$W$25,$Y$3:$Y$25,0)</f>
        <v>60.336067999999997</v>
      </c>
      <c r="E2" s="5">
        <f t="shared" ref="E2:F17" ca="1" si="0">C2*111.021</f>
        <v>570.662150688</v>
      </c>
      <c r="F2" s="5">
        <f t="shared" ca="1" si="0"/>
        <v>6698.5706054279999</v>
      </c>
      <c r="G2" s="3" t="str">
        <f t="shared" ref="G2:G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_xlfn.XLOOKUP(B2,$R$20:$R$46,_xlfn.XLOOKUP(G2,$S$19:$V$19,$S$20:$V$46))*1.5</f>
        <v>40.5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ca="1">INDEX($W$3:$W$25,RANDBETWEEN(1,ROWS($W$3:$W$25)),1)</f>
        <v>Arefjord</v>
      </c>
      <c r="C3" s="3">
        <f ca="1">_xlfn.XLOOKUP(B3,$W$3:$W$25,$X$3:$X$25,0)</f>
        <v>5.1424630000000002</v>
      </c>
      <c r="D3" s="4">
        <f ca="1">_xlfn.XLOOKUP(B3,$W$3:$W$25,$Y$3:$Y$25,0)</f>
        <v>60.358854999999998</v>
      </c>
      <c r="E3" s="5">
        <f t="shared" ca="1" si="0"/>
        <v>570.92138472300007</v>
      </c>
      <c r="F3" s="5">
        <f t="shared" ca="1" si="0"/>
        <v>6701.1004409549996</v>
      </c>
      <c r="G3" s="3" t="str">
        <f t="shared" ca="1" si="1"/>
        <v>Ytrebygda</v>
      </c>
      <c r="H3" s="6">
        <f t="shared" ref="H3" ca="1" si="3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_xlfn.XLOOKUP(B3,$R$20:$R$46,_xlfn.XLOOKUP(G3,$S$19:$V$19,$S$20:$V$46))*1.5</f>
        <v>28.5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ca="1">INDEX($W$3:$W$25,RANDBETWEEN(1,ROWS($W$3:$W$25)),1)</f>
        <v>Hellesøy</v>
      </c>
      <c r="C4" s="3">
        <f ca="1">_xlfn.XLOOKUP(B4,$W$3:$W$25,$X$3:$X$25,0)</f>
        <v>4.7908670000000004</v>
      </c>
      <c r="D4" s="4">
        <f ca="1">_xlfn.XLOOKUP(B4,$W$3:$W$25,$Y$3:$Y$25,0)</f>
        <v>60.661020999999998</v>
      </c>
      <c r="E4" s="5">
        <f t="shared" ca="1" si="0"/>
        <v>531.88684520700008</v>
      </c>
      <c r="F4" s="5">
        <f t="shared" ca="1" si="0"/>
        <v>6734.6472124410002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_xlfn.XLOOKUP(B4,$R$20:$R$46,_xlfn.XLOOKUP(G4,$S$19:$V$19,$S$20:$V$46))*1.5</f>
        <v>97.5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ca="1">INDEX($W$3:$W$25,RANDBETWEEN(1,ROWS($W$3:$W$25)),1)</f>
        <v>Solsvik</v>
      </c>
      <c r="C5" s="3">
        <f ca="1">_xlfn.XLOOKUP(B5,$W$3:$W$25,$X$3:$X$25,0)</f>
        <v>4.9664089999999996</v>
      </c>
      <c r="D5" s="4">
        <f ca="1">_xlfn.XLOOKUP(B5,$W$3:$W$25,$Y$3:$Y$25,0)</f>
        <v>60.431001999999999</v>
      </c>
      <c r="E5" s="5">
        <f t="shared" ca="1" si="0"/>
        <v>551.37569358899998</v>
      </c>
      <c r="F5" s="5">
        <f t="shared" ca="1" si="0"/>
        <v>6709.1102730419998</v>
      </c>
      <c r="G5" s="3" t="str">
        <f t="shared" ca="1" si="1"/>
        <v>Årstad</v>
      </c>
      <c r="H5" s="6">
        <f t="shared" ref="H5:H27" ca="1" si="4">_xlfn.XLOOKUP(G5,$Z$3:$Z$6,$AA$3:$AA$6,0)</f>
        <v>5.3523550000000002</v>
      </c>
      <c r="I5" s="63">
        <f t="shared" ref="I5:I26" ca="1" si="5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_xlfn.XLOOKUP(B5,$R$20:$R$46,_xlfn.XLOOKUP(G5,$S$19:$V$19,$S$20:$V$46))*1.5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ca="1">INDEX($W$3:$W$25,RANDBETWEEN(1,ROWS($W$3:$W$25)),1)</f>
        <v>Bildøyna</v>
      </c>
      <c r="C6" s="3">
        <f ca="1">_xlfn.XLOOKUP(B6,$W$3:$W$25,$X$3:$X$25,0)</f>
        <v>5.1060850000000002</v>
      </c>
      <c r="D6" s="4">
        <f ca="1">_xlfn.XLOOKUP(B6,$W$3:$W$25,$Y$3:$Y$25,0)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"/>
        <v>Ytrebygda</v>
      </c>
      <c r="H6" s="6">
        <f t="shared" ca="1" si="4"/>
        <v>5.2586760000000004</v>
      </c>
      <c r="I6" s="63">
        <f t="shared" ca="1" si="5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_xlfn.XLOOKUP(B6,$R$20:$R$46,_xlfn.XLOOKUP(G6,$S$19:$V$19,$S$20:$V$46))*1.5</f>
        <v>28.5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ca="1">INDEX($W$3:$W$25,RANDBETWEEN(1,ROWS($W$3:$W$25)),1)</f>
        <v>Skogsvåg</v>
      </c>
      <c r="C7" s="3">
        <f ca="1">_xlfn.XLOOKUP(B7,$W$3:$W$25,$X$3:$X$25,0)</f>
        <v>5.0971859999999998</v>
      </c>
      <c r="D7" s="4">
        <f ca="1">_xlfn.XLOOKUP(B7,$W$3:$W$25,$Y$3:$Y$25,0)</f>
        <v>60.25994</v>
      </c>
      <c r="E7" s="5">
        <f t="shared" ref="E7:E8" ca="1" si="6">C7*111.021</f>
        <v>565.89468690599995</v>
      </c>
      <c r="F7" s="5">
        <f t="shared" ref="F7:F8" ca="1" si="7">D7*111.021</f>
        <v>6690.1187987399999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ref="J7:J8" ca="1" si="8">H7*111.021</f>
        <v>591.31594242300002</v>
      </c>
      <c r="K7" s="8">
        <f t="shared" ref="K7:K8" ca="1" si="9">I7*111.021</f>
        <v>6705.1587025890003</v>
      </c>
      <c r="L7" s="2" t="s">
        <v>31</v>
      </c>
      <c r="M7" s="3" cm="1">
        <f t="array" aca="1" ref="M7" ca="1">_xlfn.XLOOKUP(B7,$R$20:$R$46,_xlfn.XLOOKUP(G7,$S$19:$V$19,$S$20:$V$46))*1.5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ca="1">INDEX($W$3:$W$25,RANDBETWEEN(1,ROWS($W$3:$W$25)),1)</f>
        <v>Hjelteryggen</v>
      </c>
      <c r="C8" s="3">
        <f ca="1">_xlfn.XLOOKUP(B8,$W$3:$W$25,$X$3:$X$25,0)</f>
        <v>5.1544819999999998</v>
      </c>
      <c r="D8" s="4">
        <f ca="1">_xlfn.XLOOKUP(B8,$W$3:$W$25,$Y$3:$Y$25,0)</f>
        <v>60.381360999999998</v>
      </c>
      <c r="E8" s="5">
        <f t="shared" ca="1" si="6"/>
        <v>572.25574612200001</v>
      </c>
      <c r="F8" s="5">
        <f t="shared" ca="1" si="7"/>
        <v>6703.5990795810003</v>
      </c>
      <c r="G8" s="3" t="str">
        <f t="shared" ca="1" si="1"/>
        <v>Bergenhus</v>
      </c>
      <c r="H8" s="6">
        <f t="shared" ca="1" si="4"/>
        <v>5.3261630000000002</v>
      </c>
      <c r="I8" s="63">
        <f t="shared" ref="I8" ca="1" si="10">_xlfn.XLOOKUP(G8,$Z$3:$Z$6,$AB$3:$AB$6,0)</f>
        <v>60.395409000000001</v>
      </c>
      <c r="J8" s="8">
        <f t="shared" ca="1" si="8"/>
        <v>591.31594242300002</v>
      </c>
      <c r="K8" s="8">
        <f t="shared" ca="1" si="9"/>
        <v>6705.1587025890003</v>
      </c>
      <c r="L8" s="2" t="s">
        <v>87</v>
      </c>
      <c r="M8" s="3" cm="1">
        <f t="array" aca="1" ref="M8" ca="1">_xlfn.XLOOKUP(B8,$R$20:$R$46,_xlfn.XLOOKUP(G8,$S$19:$V$19,$S$20:$V$46))*1.5</f>
        <v>31.5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ca="1">INDEX($W$3:$W$25,RANDBETWEEN(1,ROWS($W$3:$W$25)),1)</f>
        <v>Arefjord</v>
      </c>
      <c r="C9" s="3">
        <f ca="1">_xlfn.XLOOKUP(B9,$W$3:$W$25,$X$3:$X$25,0)</f>
        <v>5.1424630000000002</v>
      </c>
      <c r="D9" s="4">
        <f ca="1">_xlfn.XLOOKUP(B9,$W$3:$W$25,$Y$3:$Y$25,0)</f>
        <v>60.358854999999998</v>
      </c>
      <c r="E9" s="5">
        <f t="shared" ca="1" si="0"/>
        <v>570.92138472300007</v>
      </c>
      <c r="F9" s="5">
        <f t="shared" ca="1" si="0"/>
        <v>6701.1004409549996</v>
      </c>
      <c r="G9" s="3" t="str">
        <f t="shared" ref="G9:G27" ca="1" si="11">INDEX($Z$3:$Z$6,RANDBETWEEN(1,ROWS($Z$3:$Z$6)),1)</f>
        <v>Laksevåg</v>
      </c>
      <c r="H9" s="6">
        <f t="shared" ca="1" si="4"/>
        <v>5.2647930000000001</v>
      </c>
      <c r="I9" s="63">
        <f t="shared" ca="1" si="5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_xlfn.XLOOKUP(B9,$R$20:$R$46,_xlfn.XLOOKUP(G9,$S$19:$V$19,$S$20:$V$46))*1.5</f>
        <v>22.5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ca="1">INDEX($W$3:$W$25,RANDBETWEEN(1,ROWS($W$3:$W$25)),1)</f>
        <v>Blomøy</v>
      </c>
      <c r="C10" s="3">
        <f ca="1">_xlfn.XLOOKUP(B10,$W$3:$W$25,$X$3:$X$25,0)</f>
        <v>4.8927480000000001</v>
      </c>
      <c r="D10" s="4">
        <f ca="1">_xlfn.XLOOKUP(B10,$W$3:$W$25,$Y$3:$Y$25,0)</f>
        <v>60.538108000000001</v>
      </c>
      <c r="E10" s="5">
        <f t="shared" ca="1" si="0"/>
        <v>543.19777570799999</v>
      </c>
      <c r="F10" s="5">
        <f t="shared" ca="1" si="0"/>
        <v>6721.0012882680003</v>
      </c>
      <c r="G10" s="3" t="str">
        <f t="shared" ca="1" si="11"/>
        <v>Ytrebygda</v>
      </c>
      <c r="H10" s="6">
        <f t="shared" ca="1" si="4"/>
        <v>5.2586760000000004</v>
      </c>
      <c r="I10" s="63">
        <f t="shared" ca="1" si="5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_xlfn.XLOOKUP(B10,$R$20:$R$46,_xlfn.XLOOKUP(G10,$S$19:$V$19,$S$20:$V$46))*1.5</f>
        <v>70.5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ca="1">INDEX($W$3:$W$25,RANDBETWEEN(1,ROWS($W$3:$W$25)),1)</f>
        <v>Hjelteryggen</v>
      </c>
      <c r="C11" s="3">
        <f ca="1">_xlfn.XLOOKUP(B11,$W$3:$W$25,$X$3:$X$25,0)</f>
        <v>5.1544819999999998</v>
      </c>
      <c r="D11" s="4">
        <f ca="1">_xlfn.XLOOKUP(B11,$W$3:$W$25,$Y$3:$Y$25,0)</f>
        <v>60.381360999999998</v>
      </c>
      <c r="E11" s="5">
        <f t="shared" ca="1" si="0"/>
        <v>572.25574612200001</v>
      </c>
      <c r="F11" s="5">
        <f t="shared" ca="1" si="0"/>
        <v>6703.5990795810003</v>
      </c>
      <c r="G11" s="3" t="str">
        <f t="shared" ca="1" si="11"/>
        <v>Bergenhus</v>
      </c>
      <c r="H11" s="6">
        <f t="shared" ca="1" si="4"/>
        <v>5.3261630000000002</v>
      </c>
      <c r="I11" s="63">
        <f t="shared" ca="1" si="5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_xlfn.XLOOKUP(B11,$R$20:$R$46,_xlfn.XLOOKUP(G11,$S$19:$V$19,$S$20:$V$46))*1.5</f>
        <v>31.5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ca="1">INDEX($W$3:$W$25,RANDBETWEEN(1,ROWS($W$3:$W$25)),1)</f>
        <v>Knarrevik</v>
      </c>
      <c r="C12" s="3">
        <f ca="1">_xlfn.XLOOKUP(B12,$W$3:$W$25,$X$3:$X$25,0)</f>
        <v>5.1530250000000004</v>
      </c>
      <c r="D12" s="4">
        <f ca="1">_xlfn.XLOOKUP(B12,$W$3:$W$25,$Y$3:$Y$25,0)</f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1"/>
        <v>Bergenhus</v>
      </c>
      <c r="H12" s="6">
        <f t="shared" ca="1" si="4"/>
        <v>5.3261630000000002</v>
      </c>
      <c r="I12" s="63">
        <f t="shared" ca="1" si="5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_xlfn.XLOOKUP(B12,$R$20:$R$46,_xlfn.XLOOKUP(G12,$S$19:$V$19,$S$20:$V$46))*1.5</f>
        <v>27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ca="1">INDEX($W$3:$W$25,RANDBETWEEN(1,ROWS($W$3:$W$25)),1)</f>
        <v>Brattholmen</v>
      </c>
      <c r="C13" s="3">
        <f ca="1">_xlfn.XLOOKUP(B13,$W$3:$W$25,$X$3:$X$25,0)</f>
        <v>5.1522740000000002</v>
      </c>
      <c r="D13" s="4">
        <f ca="1">_xlfn.XLOOKUP(B13,$W$3:$W$25,$Y$3:$Y$25,0)</f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1"/>
        <v>Laksevåg</v>
      </c>
      <c r="H13" s="6">
        <f t="shared" ca="1" si="4"/>
        <v>5.2647930000000001</v>
      </c>
      <c r="I13" s="63">
        <f t="shared" ca="1" si="5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_xlfn.XLOOKUP(B13,$R$20:$R$46,_xlfn.XLOOKUP(G13,$S$19:$V$19,$S$20:$V$46))*1.5</f>
        <v>25.5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ca="1">INDEX($W$3:$W$25,RANDBETWEEN(1,ROWS($W$3:$W$25)),1)</f>
        <v>Knappskog</v>
      </c>
      <c r="C14" s="3">
        <f ca="1">_xlfn.XLOOKUP(B14,$W$3:$W$25,$X$3:$X$25,0)</f>
        <v>5.0559289999999999</v>
      </c>
      <c r="D14" s="4">
        <f ca="1">_xlfn.XLOOKUP(B14,$W$3:$W$25,$Y$3:$Y$25,0)</f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11"/>
        <v>Bergenhus</v>
      </c>
      <c r="H14" s="6">
        <f t="shared" ca="1" si="4"/>
        <v>5.3261630000000002</v>
      </c>
      <c r="I14" s="63">
        <f t="shared" ca="1" si="5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_xlfn.XLOOKUP(B14,$R$20:$R$46,_xlfn.XLOOKUP(G14,$S$19:$V$19,$S$20:$V$46))*1.5</f>
        <v>40.5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ca="1">INDEX($W$3:$W$25,RANDBETWEEN(1,ROWS($W$3:$W$25)),1)</f>
        <v>Kårtveit</v>
      </c>
      <c r="C15" s="3">
        <f ca="1">_xlfn.XLOOKUP(B15,$W$3:$W$25,$X$3:$X$25,0)</f>
        <v>4.9934529999999997</v>
      </c>
      <c r="D15" s="4">
        <f ca="1">_xlfn.XLOOKUP(B15,$W$3:$W$25,$Y$3:$Y$25,0)</f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1"/>
        <v>Laksevåg</v>
      </c>
      <c r="H15" s="6">
        <f t="shared" ca="1" si="4"/>
        <v>5.2647930000000001</v>
      </c>
      <c r="I15" s="63">
        <f t="shared" ca="1" si="5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_xlfn.XLOOKUP(B15,$R$20:$R$46,_xlfn.XLOOKUP(G15,$S$19:$V$19,$S$20:$V$46))*1.5</f>
        <v>39</v>
      </c>
      <c r="W15" t="s">
        <v>47</v>
      </c>
      <c r="X15">
        <v>5.1424630000000002</v>
      </c>
      <c r="Y15">
        <v>60.358854999999998</v>
      </c>
    </row>
    <row r="16" spans="1:28" ht="14.25" x14ac:dyDescent="0.2">
      <c r="A16" s="2" t="s">
        <v>26</v>
      </c>
      <c r="B16" s="3" t="str">
        <f ca="1">INDEX($W$3:$W$25,RANDBETWEEN(1,ROWS($W$3:$W$25)),1)</f>
        <v>Landro</v>
      </c>
      <c r="C16" s="3">
        <f ca="1">_xlfn.XLOOKUP(B16,$W$3:$W$25,$X$3:$X$25,0)</f>
        <v>4.9672090000000004</v>
      </c>
      <c r="D16" s="4">
        <f ca="1">_xlfn.XLOOKUP(B16,$W$3:$W$25,$Y$3:$Y$25,0)</f>
        <v>60.423364999999997</v>
      </c>
      <c r="E16" s="5">
        <f t="shared" ca="1" si="0"/>
        <v>551.464510389</v>
      </c>
      <c r="F16" s="5">
        <f t="shared" ca="1" si="0"/>
        <v>6708.2624056649993</v>
      </c>
      <c r="G16" s="3" t="str">
        <f t="shared" ca="1" si="11"/>
        <v>Ytrebygda</v>
      </c>
      <c r="H16" s="6">
        <f t="shared" ca="1" si="4"/>
        <v>5.2586760000000004</v>
      </c>
      <c r="I16" s="63">
        <f t="shared" ca="1" si="5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_xlfn.XLOOKUP(B16,$R$20:$R$46,_xlfn.XLOOKUP(G16,$S$19:$V$19,$S$20:$V$46))*1.5</f>
        <v>49.5</v>
      </c>
      <c r="W16" t="s">
        <v>92</v>
      </c>
      <c r="X16">
        <v>5.1401279999999998</v>
      </c>
      <c r="Y16">
        <v>60.336067999999997</v>
      </c>
    </row>
    <row r="17" spans="1:26" ht="14.25" x14ac:dyDescent="0.2">
      <c r="A17" s="2" t="s">
        <v>26</v>
      </c>
      <c r="B17" s="3" t="str">
        <f ca="1">INDEX($W$3:$W$25,RANDBETWEEN(1,ROWS($W$3:$W$25)),1)</f>
        <v>Solsvik</v>
      </c>
      <c r="C17" s="3">
        <f ca="1">_xlfn.XLOOKUP(B17,$W$3:$W$25,$X$3:$X$25,0)</f>
        <v>4.9664089999999996</v>
      </c>
      <c r="D17" s="4">
        <f ca="1">_xlfn.XLOOKUP(B17,$W$3:$W$25,$Y$3:$Y$25,0)</f>
        <v>60.431001999999999</v>
      </c>
      <c r="E17" s="5">
        <f t="shared" ca="1" si="0"/>
        <v>551.37569358899998</v>
      </c>
      <c r="F17" s="5">
        <f t="shared" ca="1" si="0"/>
        <v>6709.1102730419998</v>
      </c>
      <c r="G17" s="3" t="str">
        <f t="shared" ca="1" si="11"/>
        <v>Laksevåg</v>
      </c>
      <c r="H17" s="6">
        <f t="shared" ca="1" si="4"/>
        <v>5.2647930000000001</v>
      </c>
      <c r="I17" s="63">
        <f t="shared" ca="1" si="5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_xlfn.XLOOKUP(B17,$R$20:$R$46,_xlfn.XLOOKUP(G17,$S$19:$V$19,$S$20:$V$46))*1.5</f>
        <v>48</v>
      </c>
      <c r="W17" t="s">
        <v>49</v>
      </c>
      <c r="X17">
        <v>4.9672090000000004</v>
      </c>
      <c r="Y17">
        <v>60.423364999999997</v>
      </c>
    </row>
    <row r="18" spans="1:26" ht="14.25" x14ac:dyDescent="0.2">
      <c r="A18" s="2" t="s">
        <v>26</v>
      </c>
      <c r="B18" s="3" t="str">
        <f ca="1">INDEX($W$3:$W$25,RANDBETWEEN(1,ROWS($W$3:$W$25)),1)</f>
        <v>Tofterøy</v>
      </c>
      <c r="C18" s="3">
        <f ca="1">_xlfn.XLOOKUP(B18,$W$3:$W$25,$X$3:$X$25,0)</f>
        <v>5.0525099999999998</v>
      </c>
      <c r="D18" s="4">
        <f ca="1">_xlfn.XLOOKUP(B18,$W$3:$W$25,$Y$3:$Y$25,0)</f>
        <v>60.185890000000001</v>
      </c>
      <c r="E18" s="5">
        <f t="shared" ref="E18:F27" ca="1" si="12">C18*111.021</f>
        <v>560.93471270999999</v>
      </c>
      <c r="F18" s="5">
        <f t="shared" ca="1" si="12"/>
        <v>6681.8976936899999</v>
      </c>
      <c r="G18" s="3" t="str">
        <f t="shared" ca="1" si="11"/>
        <v>Ytrebygda</v>
      </c>
      <c r="H18" s="6">
        <f t="shared" ca="1" si="4"/>
        <v>5.2586760000000004</v>
      </c>
      <c r="I18" s="63">
        <f t="shared" ca="1" si="5"/>
        <v>60.290962</v>
      </c>
      <c r="J18" s="8">
        <f t="shared" ref="J18:K27" ca="1" si="13">H18*111.021</f>
        <v>583.82346819600002</v>
      </c>
      <c r="K18" s="8">
        <f t="shared" ca="1" si="13"/>
        <v>6693.5628922020005</v>
      </c>
      <c r="L18" s="2" t="s">
        <v>17</v>
      </c>
      <c r="M18" s="3" cm="1">
        <f t="array" aca="1" ref="M18" ca="1">_xlfn.XLOOKUP(B18,$R$20:$R$46,_xlfn.XLOOKUP(G18,$S$19:$V$19,$S$20:$V$46))*1.5</f>
        <v>72</v>
      </c>
      <c r="W18" t="s">
        <v>51</v>
      </c>
      <c r="X18">
        <v>5.1544819999999998</v>
      </c>
      <c r="Y18">
        <v>60.381360999999998</v>
      </c>
    </row>
    <row r="19" spans="1:26" ht="15" x14ac:dyDescent="0.25">
      <c r="A19" s="2" t="s">
        <v>26</v>
      </c>
      <c r="B19" s="3" t="str">
        <f ca="1">INDEX($W$3:$W$25,RANDBETWEEN(1,ROWS($W$3:$W$25)),1)</f>
        <v>Arefjord</v>
      </c>
      <c r="C19" s="3">
        <f ca="1">_xlfn.XLOOKUP(B19,$W$3:$W$25,$X$3:$X$25,0)</f>
        <v>5.1424630000000002</v>
      </c>
      <c r="D19" s="4">
        <f ca="1">_xlfn.XLOOKUP(B19,$W$3:$W$25,$Y$3:$Y$25,0)</f>
        <v>60.358854999999998</v>
      </c>
      <c r="E19" s="5">
        <f t="shared" ca="1" si="12"/>
        <v>570.92138472300007</v>
      </c>
      <c r="F19" s="5">
        <f t="shared" ca="1" si="12"/>
        <v>6701.1004409549996</v>
      </c>
      <c r="G19" s="3" t="str">
        <f t="shared" ca="1" si="11"/>
        <v>Ytrebygda</v>
      </c>
      <c r="H19" s="6">
        <f t="shared" ca="1" si="4"/>
        <v>5.2586760000000004</v>
      </c>
      <c r="I19" s="63">
        <f t="shared" ca="1" si="5"/>
        <v>60.290962</v>
      </c>
      <c r="J19" s="8">
        <f t="shared" ca="1" si="13"/>
        <v>583.82346819600002</v>
      </c>
      <c r="K19" s="8">
        <f t="shared" ca="1" si="13"/>
        <v>6693.5628922020005</v>
      </c>
      <c r="L19" s="2" t="s">
        <v>17</v>
      </c>
      <c r="M19" s="3" cm="1">
        <f t="array" aca="1" ref="M19" ca="1">_xlfn.XLOOKUP(B19,$R$20:$R$46,_xlfn.XLOOKUP(G19,$S$19:$V$19,$S$20:$V$46))*1.5</f>
        <v>28.5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52</v>
      </c>
      <c r="X19">
        <v>5.0971859999999998</v>
      </c>
      <c r="Y19">
        <v>60.25994</v>
      </c>
    </row>
    <row r="20" spans="1:26" ht="15" x14ac:dyDescent="0.25">
      <c r="A20" s="2" t="s">
        <v>26</v>
      </c>
      <c r="B20" s="3" t="str">
        <f ca="1">INDEX($W$3:$W$25,RANDBETWEEN(1,ROWS($W$3:$W$25)),1)</f>
        <v>Foldnes</v>
      </c>
      <c r="C20" s="3">
        <f ca="1">_xlfn.XLOOKUP(B20,$W$3:$W$25,$X$3:$X$25,0)</f>
        <v>5.1065680000000002</v>
      </c>
      <c r="D20" s="4">
        <f ca="1">_xlfn.XLOOKUP(B20,$W$3:$W$25,$Y$3:$Y$25,0)</f>
        <v>60.375988</v>
      </c>
      <c r="E20" s="5">
        <f t="shared" ca="1" si="12"/>
        <v>566.93628592800007</v>
      </c>
      <c r="F20" s="5">
        <f t="shared" ca="1" si="12"/>
        <v>6703.0025637480003</v>
      </c>
      <c r="G20" s="3" t="str">
        <f t="shared" ca="1" si="11"/>
        <v>Årstad</v>
      </c>
      <c r="H20" s="6">
        <f t="shared" ca="1" si="4"/>
        <v>5.3523550000000002</v>
      </c>
      <c r="I20" s="63">
        <f t="shared" ca="1" si="5"/>
        <v>60.363500999999999</v>
      </c>
      <c r="J20" s="8">
        <f t="shared" ca="1" si="13"/>
        <v>594.22380445500005</v>
      </c>
      <c r="K20" s="8">
        <f t="shared" ca="1" si="13"/>
        <v>6701.6162445210002</v>
      </c>
      <c r="L20" s="2" t="s">
        <v>17</v>
      </c>
      <c r="M20" s="3" cm="1">
        <f t="array" aca="1" ref="M20" ca="1">_xlfn.XLOOKUP(B20,$R$20:$R$46,_xlfn.XLOOKUP(G20,$S$19:$V$19,$S$20:$V$46))*1.5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93</v>
      </c>
      <c r="X20">
        <v>5.1359649999999997</v>
      </c>
      <c r="Y20">
        <v>60.187809999999999</v>
      </c>
    </row>
    <row r="21" spans="1:26" ht="15" x14ac:dyDescent="0.25">
      <c r="A21" s="2" t="s">
        <v>26</v>
      </c>
      <c r="B21" s="3" t="str">
        <f ca="1">INDEX($W$3:$W$25,RANDBETWEEN(1,ROWS($W$3:$W$25)),1)</f>
        <v>Brattholmen</v>
      </c>
      <c r="C21" s="3">
        <f ca="1">_xlfn.XLOOKUP(B21,$W$3:$W$25,$X$3:$X$25,0)</f>
        <v>5.1522740000000002</v>
      </c>
      <c r="D21" s="4">
        <f ca="1">_xlfn.XLOOKUP(B21,$W$3:$W$25,$Y$3:$Y$25,0)</f>
        <v>60.354616</v>
      </c>
      <c r="E21" s="5">
        <f t="shared" ca="1" si="12"/>
        <v>572.01061175400002</v>
      </c>
      <c r="F21" s="5">
        <f t="shared" ca="1" si="12"/>
        <v>6700.629822936</v>
      </c>
      <c r="G21" s="3" t="str">
        <f t="shared" ca="1" si="11"/>
        <v>Laksevåg</v>
      </c>
      <c r="H21" s="6">
        <f t="shared" ca="1" si="4"/>
        <v>5.2647930000000001</v>
      </c>
      <c r="I21" s="63">
        <f t="shared" ca="1" si="5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_xlfn.XLOOKUP(B21,$R$20:$R$46,_xlfn.XLOOKUP(G21,$S$19:$V$19,$S$20:$V$46))*1.5</f>
        <v>25.5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54</v>
      </c>
      <c r="X21">
        <v>4.9664089999999996</v>
      </c>
      <c r="Y21" s="2">
        <v>60.431001999999999</v>
      </c>
    </row>
    <row r="22" spans="1:26" ht="15" x14ac:dyDescent="0.25">
      <c r="A22" s="2" t="s">
        <v>26</v>
      </c>
      <c r="B22" s="3" t="str">
        <f ca="1">INDEX($W$3:$W$25,RANDBETWEEN(1,ROWS($W$3:$W$25)),1)</f>
        <v>Straume</v>
      </c>
      <c r="C22" s="3">
        <f ca="1">_xlfn.XLOOKUP(B22,$W$3:$W$25,$X$3:$X$25,0)</f>
        <v>5.1213329999999999</v>
      </c>
      <c r="D22" s="4">
        <f ca="1">_xlfn.XLOOKUP(B22,$W$3:$W$25,$Y$3:$Y$25,0)</f>
        <v>60.356560999999999</v>
      </c>
      <c r="E22" s="5">
        <f t="shared" ca="1" si="12"/>
        <v>568.57551099299997</v>
      </c>
      <c r="F22" s="5">
        <f t="shared" ca="1" si="12"/>
        <v>6700.8457587809999</v>
      </c>
      <c r="G22" s="3" t="str">
        <f t="shared" ca="1" si="11"/>
        <v>Bergenhus</v>
      </c>
      <c r="H22" s="6">
        <f t="shared" ca="1" si="4"/>
        <v>5.3261630000000002</v>
      </c>
      <c r="I22" s="63">
        <f t="shared" ca="1" si="5"/>
        <v>60.395409000000001</v>
      </c>
      <c r="J22" s="8">
        <f t="shared" ca="1" si="13"/>
        <v>591.31594242300002</v>
      </c>
      <c r="K22" s="8">
        <f t="shared" ca="1" si="13"/>
        <v>6705.1587025890003</v>
      </c>
      <c r="L22" s="2" t="s">
        <v>17</v>
      </c>
      <c r="M22" s="3" cm="1">
        <f t="array" aca="1" ref="M22" ca="1">_xlfn.XLOOKUP(B22,$R$20:$R$46,_xlfn.XLOOKUP(G22,$S$19:$V$19,$S$20:$V$46))*1.5</f>
        <v>33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55</v>
      </c>
      <c r="X22">
        <v>4.9155160000000002</v>
      </c>
      <c r="Y22" s="2">
        <v>60.507615999999999</v>
      </c>
      <c r="Z22" s="2"/>
    </row>
    <row r="23" spans="1:26" ht="15" x14ac:dyDescent="0.25">
      <c r="A23" s="2" t="s">
        <v>26</v>
      </c>
      <c r="B23" s="3" t="str">
        <f ca="1">INDEX($W$3:$W$25,RANDBETWEEN(1,ROWS($W$3:$W$25)),1)</f>
        <v>Rongøy</v>
      </c>
      <c r="C23" s="3">
        <f ca="1">_xlfn.XLOOKUP(B23,$W$3:$W$25,$X$3:$X$25,0)</f>
        <v>4.9155160000000002</v>
      </c>
      <c r="D23" s="4">
        <f ca="1">_xlfn.XLOOKUP(B23,$W$3:$W$25,$Y$3:$Y$25,0)</f>
        <v>60.507615999999999</v>
      </c>
      <c r="E23" s="5">
        <f t="shared" ca="1" si="12"/>
        <v>545.72550183600003</v>
      </c>
      <c r="F23" s="5">
        <f t="shared" ca="1" si="12"/>
        <v>6717.6160359360001</v>
      </c>
      <c r="G23" s="3" t="str">
        <f t="shared" ca="1" si="11"/>
        <v>Bergenhus</v>
      </c>
      <c r="H23" s="6">
        <f t="shared" ca="1" si="4"/>
        <v>5.3261630000000002</v>
      </c>
      <c r="I23" s="63">
        <f t="shared" ca="1" si="5"/>
        <v>60.395409000000001</v>
      </c>
      <c r="J23" s="8">
        <f t="shared" ca="1" si="13"/>
        <v>591.31594242300002</v>
      </c>
      <c r="K23" s="8">
        <f t="shared" ca="1" si="13"/>
        <v>6705.1587025890003</v>
      </c>
      <c r="L23" s="2" t="s">
        <v>17</v>
      </c>
      <c r="M23" s="3" cm="1">
        <f t="array" aca="1" ref="M23" ca="1">_xlfn.XLOOKUP(B23,$R$20:$R$46,_xlfn.XLOOKUP(G23,$S$19:$V$19,$S$20:$V$46))*1.5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94</v>
      </c>
      <c r="X23">
        <v>5.0687990000000003</v>
      </c>
      <c r="Y23" s="2">
        <v>60.259569999999997</v>
      </c>
      <c r="Z23" s="2"/>
    </row>
    <row r="24" spans="1:26" ht="15" x14ac:dyDescent="0.25">
      <c r="A24" s="2" t="s">
        <v>26</v>
      </c>
      <c r="B24" s="3" t="str">
        <f ca="1">INDEX($W$3:$W$25,RANDBETWEEN(1,ROWS($W$3:$W$25)),1)</f>
        <v>Foldnes</v>
      </c>
      <c r="C24" s="3">
        <f ca="1">_xlfn.XLOOKUP(B24,$W$3:$W$25,$X$3:$X$25,0)</f>
        <v>5.1065680000000002</v>
      </c>
      <c r="D24" s="4">
        <f ca="1">_xlfn.XLOOKUP(B24,$W$3:$W$25,$Y$3:$Y$25,0)</f>
        <v>60.375988</v>
      </c>
      <c r="E24" s="5">
        <f t="shared" ca="1" si="12"/>
        <v>566.93628592800007</v>
      </c>
      <c r="F24" s="5">
        <f t="shared" ca="1" si="12"/>
        <v>6703.0025637480003</v>
      </c>
      <c r="G24" s="3" t="str">
        <f t="shared" ca="1" si="11"/>
        <v>Bergenhus</v>
      </c>
      <c r="H24" s="6">
        <f t="shared" ca="1" si="4"/>
        <v>5.3261630000000002</v>
      </c>
      <c r="I24" s="63">
        <f t="shared" ca="1" si="5"/>
        <v>60.395409000000001</v>
      </c>
      <c r="J24" s="8">
        <f t="shared" ca="1" si="13"/>
        <v>591.31594242300002</v>
      </c>
      <c r="K24" s="8">
        <f t="shared" ca="1" si="13"/>
        <v>6705.1587025890003</v>
      </c>
      <c r="L24" s="2" t="s">
        <v>17</v>
      </c>
      <c r="M24" s="3" cm="1">
        <f t="array" aca="1" ref="M24" ca="1">_xlfn.XLOOKUP(B24,$R$20:$R$46,_xlfn.XLOOKUP(G24,$S$19:$V$19,$S$20:$V$46))*1.5</f>
        <v>40.5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95</v>
      </c>
      <c r="X24">
        <v>5.0677450000000004</v>
      </c>
      <c r="Y24">
        <v>60.227445000000003</v>
      </c>
      <c r="Z24" s="3"/>
    </row>
    <row r="25" spans="1:26" ht="15" x14ac:dyDescent="0.25">
      <c r="A25" s="2" t="s">
        <v>26</v>
      </c>
      <c r="B25" s="3" t="str">
        <f ca="1">INDEX($W$3:$W$25,RANDBETWEEN(1,ROWS($W$3:$W$25)),1)</f>
        <v>Hammersland</v>
      </c>
      <c r="C25" s="3">
        <f ca="1">_xlfn.XLOOKUP(B25,$W$3:$W$25,$X$3:$X$25,0)</f>
        <v>5.0687990000000003</v>
      </c>
      <c r="D25" s="4">
        <f ca="1">_xlfn.XLOOKUP(B25,$W$3:$W$25,$Y$3:$Y$25,0)</f>
        <v>60.259569999999997</v>
      </c>
      <c r="E25" s="5">
        <f t="shared" ca="1" si="12"/>
        <v>562.743133779</v>
      </c>
      <c r="F25" s="5">
        <f t="shared" ca="1" si="12"/>
        <v>6690.07772097</v>
      </c>
      <c r="G25" s="3" t="str">
        <f t="shared" ca="1" si="11"/>
        <v>Årstad</v>
      </c>
      <c r="H25" s="6">
        <f t="shared" ca="1" si="4"/>
        <v>5.3523550000000002</v>
      </c>
      <c r="I25" s="63">
        <f t="shared" ca="1" si="5"/>
        <v>60.363500999999999</v>
      </c>
      <c r="J25" s="8">
        <f t="shared" ca="1" si="13"/>
        <v>594.22380445500005</v>
      </c>
      <c r="K25" s="8">
        <f t="shared" ca="1" si="13"/>
        <v>6701.6162445210002</v>
      </c>
      <c r="L25" s="2" t="s">
        <v>17</v>
      </c>
      <c r="M25" s="3" cm="1">
        <f t="array" aca="1" ref="M25" ca="1">_xlfn.XLOOKUP(B25,$R$20:$R$46,_xlfn.XLOOKUP(G25,$S$19:$V$19,$S$20:$V$46))*1.5</f>
        <v>57</v>
      </c>
      <c r="R25" s="58" t="s">
        <v>38</v>
      </c>
      <c r="S25" s="59">
        <v>20</v>
      </c>
      <c r="T25" s="16">
        <f t="shared" ref="T25:T46" si="14">S25+7</f>
        <v>27</v>
      </c>
      <c r="U25" s="23">
        <f t="shared" ref="U25:U46" si="15">S25+4</f>
        <v>24</v>
      </c>
      <c r="V25" s="24">
        <f t="shared" ref="V25:V46" si="16">S25+8</f>
        <v>28</v>
      </c>
      <c r="W25" t="s">
        <v>59</v>
      </c>
      <c r="X25">
        <v>5.0525099999999998</v>
      </c>
      <c r="Y25">
        <v>60.185890000000001</v>
      </c>
    </row>
    <row r="26" spans="1:26" ht="15" x14ac:dyDescent="0.25">
      <c r="A26" s="2" t="s">
        <v>26</v>
      </c>
      <c r="B26" s="3" t="str">
        <f ca="1">INDEX($W$3:$W$25,RANDBETWEEN(1,ROWS($W$3:$W$25)),1)</f>
        <v>Kolltveit</v>
      </c>
      <c r="C26" s="3">
        <f ca="1">_xlfn.XLOOKUP(B26,$W$3:$W$25,$X$3:$X$25,0)</f>
        <v>5.0878129999999997</v>
      </c>
      <c r="D26" s="4">
        <f ca="1">_xlfn.XLOOKUP(B26,$W$3:$W$25,$Y$3:$Y$25,0)</f>
        <v>60.352223000000002</v>
      </c>
      <c r="E26" s="5">
        <f t="shared" ca="1" si="12"/>
        <v>564.85408707299996</v>
      </c>
      <c r="F26" s="5">
        <f t="shared" ca="1" si="12"/>
        <v>6700.3641496830005</v>
      </c>
      <c r="G26" s="3" t="str">
        <f t="shared" ca="1" si="11"/>
        <v>Årstad</v>
      </c>
      <c r="H26" s="6">
        <f t="shared" ca="1" si="4"/>
        <v>5.3523550000000002</v>
      </c>
      <c r="I26" s="63">
        <f t="shared" ca="1" si="5"/>
        <v>60.363500999999999</v>
      </c>
      <c r="J26" s="8">
        <f t="shared" ca="1" si="13"/>
        <v>594.22380445500005</v>
      </c>
      <c r="K26" s="8">
        <f t="shared" ca="1" si="13"/>
        <v>6701.6162445210002</v>
      </c>
      <c r="L26" s="2" t="s">
        <v>17</v>
      </c>
      <c r="M26" s="3" cm="1">
        <f t="array" aca="1" ref="M26" ca="1">_xlfn.XLOOKUP(B26,$R$20:$R$46,_xlfn.XLOOKUP(G26,$S$19:$V$19,$S$20:$V$46))*1.5</f>
        <v>40.5</v>
      </c>
      <c r="R26" s="58" t="s">
        <v>39</v>
      </c>
      <c r="S26" s="33">
        <v>17</v>
      </c>
      <c r="T26" s="23">
        <f t="shared" si="14"/>
        <v>24</v>
      </c>
      <c r="U26" s="15">
        <f t="shared" si="15"/>
        <v>21</v>
      </c>
      <c r="V26" s="17">
        <f t="shared" si="16"/>
        <v>25</v>
      </c>
    </row>
    <row r="27" spans="1:26" ht="15" x14ac:dyDescent="0.25">
      <c r="A27" s="2" t="s">
        <v>26</v>
      </c>
      <c r="B27" s="3" t="str">
        <f ca="1">INDEX($W$3:$W$25,RANDBETWEEN(1,ROWS($W$3:$W$25)),1)</f>
        <v>Rongøy</v>
      </c>
      <c r="C27" s="3">
        <f ca="1">_xlfn.XLOOKUP(B27,$W$3:$W$25,$X$3:$X$25,0)</f>
        <v>4.9155160000000002</v>
      </c>
      <c r="D27" s="4">
        <f ca="1">_xlfn.XLOOKUP(B27,$W$3:$W$25,$Y$3:$Y$25,0)</f>
        <v>60.507615999999999</v>
      </c>
      <c r="E27" s="5">
        <f t="shared" ca="1" si="12"/>
        <v>545.72550183600003</v>
      </c>
      <c r="F27" s="5">
        <f t="shared" ca="1" si="12"/>
        <v>6717.6160359360001</v>
      </c>
      <c r="G27" s="3" t="str">
        <f t="shared" ca="1" si="11"/>
        <v>Ytrebygda</v>
      </c>
      <c r="H27" s="6">
        <f t="shared" ca="1" si="4"/>
        <v>5.2586760000000004</v>
      </c>
      <c r="I27" s="63">
        <f t="shared" ref="I27" ca="1" si="17">_xlfn.XLOOKUP(G27,$Z$3:$Z$6,$AB$3:$AB$6,0)</f>
        <v>60.290962</v>
      </c>
      <c r="J27" s="8">
        <f t="shared" ca="1" si="13"/>
        <v>583.82346819600002</v>
      </c>
      <c r="K27" s="8">
        <f t="shared" ca="1" si="13"/>
        <v>6693.5628922020005</v>
      </c>
      <c r="L27" s="2" t="s">
        <v>17</v>
      </c>
      <c r="M27" s="3" cm="1">
        <f t="array" aca="1" ref="M27" ca="1">_xlfn.XLOOKUP(B27,$R$20:$R$46,_xlfn.XLOOKUP(G27,$S$19:$V$19,$S$20:$V$46))*1.5</f>
        <v>61.5</v>
      </c>
      <c r="R27" s="58" t="s">
        <v>47</v>
      </c>
      <c r="S27" s="34">
        <v>15</v>
      </c>
      <c r="T27" s="35">
        <f t="shared" si="14"/>
        <v>22</v>
      </c>
      <c r="U27" s="19">
        <f t="shared" si="15"/>
        <v>19</v>
      </c>
      <c r="V27" s="21">
        <f t="shared" si="16"/>
        <v>23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92</v>
      </c>
      <c r="S28" s="59">
        <v>20</v>
      </c>
      <c r="T28" s="16">
        <f t="shared" si="14"/>
        <v>27</v>
      </c>
      <c r="U28" s="23">
        <f t="shared" si="15"/>
        <v>24</v>
      </c>
      <c r="V28" s="24">
        <f t="shared" si="16"/>
        <v>28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34</v>
      </c>
      <c r="S29" s="34">
        <v>15</v>
      </c>
      <c r="T29" s="35">
        <f t="shared" si="14"/>
        <v>22</v>
      </c>
      <c r="U29" s="19">
        <f t="shared" si="15"/>
        <v>19</v>
      </c>
      <c r="V29" s="21">
        <f t="shared" si="16"/>
        <v>23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37</v>
      </c>
      <c r="S30" s="15">
        <v>21</v>
      </c>
      <c r="T30" s="24">
        <f t="shared" si="14"/>
        <v>28</v>
      </c>
      <c r="U30" s="17">
        <f t="shared" si="15"/>
        <v>25</v>
      </c>
      <c r="V30" s="18">
        <f t="shared" si="16"/>
        <v>29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49</v>
      </c>
      <c r="S31" s="18">
        <v>29</v>
      </c>
      <c r="T31" s="36">
        <f t="shared" si="14"/>
        <v>36</v>
      </c>
      <c r="U31" s="37">
        <f t="shared" si="15"/>
        <v>33</v>
      </c>
      <c r="V31" s="38">
        <f t="shared" si="16"/>
        <v>37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35</v>
      </c>
      <c r="S32" s="39">
        <v>11</v>
      </c>
      <c r="T32" s="40">
        <f t="shared" si="14"/>
        <v>18</v>
      </c>
      <c r="U32" s="34">
        <f t="shared" si="15"/>
        <v>15</v>
      </c>
      <c r="V32" s="19">
        <f t="shared" si="16"/>
        <v>19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50</v>
      </c>
      <c r="S33" s="41"/>
      <c r="T33" s="42">
        <f t="shared" si="14"/>
        <v>7</v>
      </c>
      <c r="U33" s="43">
        <f t="shared" si="15"/>
        <v>4</v>
      </c>
      <c r="V33" s="44">
        <f t="shared" si="16"/>
        <v>8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51</v>
      </c>
      <c r="S34" s="45">
        <v>14</v>
      </c>
      <c r="T34" s="15">
        <f t="shared" si="14"/>
        <v>21</v>
      </c>
      <c r="U34" s="40">
        <f t="shared" si="15"/>
        <v>18</v>
      </c>
      <c r="V34" s="35">
        <f t="shared" si="16"/>
        <v>22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52</v>
      </c>
      <c r="S35" s="37">
        <v>33</v>
      </c>
      <c r="T35" s="46">
        <f t="shared" si="14"/>
        <v>40</v>
      </c>
      <c r="U35" s="38">
        <f t="shared" si="15"/>
        <v>37</v>
      </c>
      <c r="V35" s="47">
        <f t="shared" si="16"/>
        <v>41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93</v>
      </c>
      <c r="S36" s="33">
        <v>17</v>
      </c>
      <c r="T36" s="23">
        <f t="shared" si="14"/>
        <v>24</v>
      </c>
      <c r="U36" s="15">
        <f t="shared" si="15"/>
        <v>21</v>
      </c>
      <c r="V36" s="17">
        <f t="shared" si="16"/>
        <v>25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54</v>
      </c>
      <c r="S37" s="48">
        <v>32</v>
      </c>
      <c r="T37" s="49">
        <f t="shared" si="14"/>
        <v>39</v>
      </c>
      <c r="U37" s="36">
        <f t="shared" si="15"/>
        <v>36</v>
      </c>
      <c r="V37" s="46">
        <f t="shared" si="16"/>
        <v>40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55</v>
      </c>
      <c r="S38" s="38">
        <v>37</v>
      </c>
      <c r="T38" s="50">
        <f t="shared" si="14"/>
        <v>44</v>
      </c>
      <c r="U38" s="47">
        <f t="shared" si="15"/>
        <v>41</v>
      </c>
      <c r="V38" s="51">
        <f t="shared" si="16"/>
        <v>45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94</v>
      </c>
      <c r="S39" s="41">
        <v>30</v>
      </c>
      <c r="T39" s="42">
        <f t="shared" si="14"/>
        <v>37</v>
      </c>
      <c r="U39" s="43">
        <f t="shared" si="15"/>
        <v>34</v>
      </c>
      <c r="V39" s="44">
        <f t="shared" si="16"/>
        <v>38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32</v>
      </c>
      <c r="S40" s="46">
        <v>40</v>
      </c>
      <c r="T40" s="27">
        <f t="shared" si="14"/>
        <v>47</v>
      </c>
      <c r="U40" s="50">
        <f t="shared" si="15"/>
        <v>44</v>
      </c>
      <c r="V40" s="52">
        <f t="shared" si="16"/>
        <v>48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57</v>
      </c>
      <c r="S41" s="24">
        <v>28</v>
      </c>
      <c r="T41" s="53">
        <f t="shared" si="14"/>
        <v>35</v>
      </c>
      <c r="U41" s="48">
        <f t="shared" si="15"/>
        <v>32</v>
      </c>
      <c r="V41" s="36">
        <f t="shared" si="16"/>
        <v>36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t="s">
        <v>95</v>
      </c>
      <c r="S42" s="36">
        <v>36</v>
      </c>
      <c r="T42" s="25">
        <f t="shared" si="14"/>
        <v>43</v>
      </c>
      <c r="U42" s="46">
        <f t="shared" si="15"/>
        <v>40</v>
      </c>
      <c r="V42" s="50">
        <f t="shared" si="16"/>
        <v>44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59</v>
      </c>
      <c r="S43" s="50">
        <v>44</v>
      </c>
      <c r="T43" s="54">
        <f t="shared" si="14"/>
        <v>51</v>
      </c>
      <c r="U43" s="52">
        <f t="shared" si="15"/>
        <v>48</v>
      </c>
      <c r="V43" s="28">
        <f t="shared" si="16"/>
        <v>52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60</v>
      </c>
      <c r="S44" s="55">
        <v>30</v>
      </c>
      <c r="T44" s="38">
        <f t="shared" si="14"/>
        <v>37</v>
      </c>
      <c r="U44" s="56">
        <f t="shared" si="15"/>
        <v>34</v>
      </c>
      <c r="V44" s="57">
        <f t="shared" si="16"/>
        <v>38</v>
      </c>
    </row>
    <row r="45" spans="1:22" ht="15" x14ac:dyDescent="0.25">
      <c r="R45" s="58" t="s">
        <v>36</v>
      </c>
      <c r="S45" s="34">
        <v>15</v>
      </c>
      <c r="T45" s="35">
        <f t="shared" si="14"/>
        <v>22</v>
      </c>
      <c r="U45" s="19">
        <f t="shared" si="15"/>
        <v>19</v>
      </c>
      <c r="V45" s="21">
        <f t="shared" si="16"/>
        <v>23</v>
      </c>
    </row>
    <row r="46" spans="1:22" ht="15" x14ac:dyDescent="0.25">
      <c r="R46" s="58" t="s">
        <v>15</v>
      </c>
      <c r="S46" s="59">
        <v>26</v>
      </c>
      <c r="T46" s="16">
        <f t="shared" si="14"/>
        <v>33</v>
      </c>
      <c r="U46" s="23">
        <f t="shared" si="15"/>
        <v>30</v>
      </c>
      <c r="V46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88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Kolltveit</v>
      </c>
      <c r="C26" s="3">
        <f t="shared" ca="1" si="4"/>
        <v>5.0878129999999997</v>
      </c>
      <c r="D26" s="4">
        <f t="shared" ca="1" si="12"/>
        <v>60.352223000000002</v>
      </c>
      <c r="E26" s="5">
        <f t="shared" ca="1" si="14"/>
        <v>564.85408707299996</v>
      </c>
      <c r="F26" s="5">
        <f t="shared" ca="1" si="15"/>
        <v>6700.3641496830005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Kårtveit</v>
      </c>
      <c r="C7" s="3">
        <f t="shared" ref="C7:C16" ca="1" si="13">_xlfn.XLOOKUP(B7,$W$3:$W$12,$X$3:$X$12,0)</f>
        <v>4.9934529999999997</v>
      </c>
      <c r="D7" s="4">
        <f t="shared" ref="D7:D13" ca="1" si="14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2023-02-14T13:07:23Z</dcterms:modified>
</cp:coreProperties>
</file>