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/>
  <mc:AlternateContent xmlns:mc="http://schemas.openxmlformats.org/markup-compatibility/2006">
    <mc:Choice Requires="x15">
      <x15ac:absPath xmlns:x15ac="http://schemas.microsoft.com/office/spreadsheetml/2010/11/ac" url="/Users/jacobnitter/Documents/NTNU/Prosjektoppgave/Small Instances/"/>
    </mc:Choice>
  </mc:AlternateContent>
  <xr:revisionPtr revIDLastSave="0" documentId="13_ncr:1_{35228C9C-C915-404C-9DE0-A12B3028F5F5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mall4" sheetId="8" r:id="rId1"/>
    <sheet name="Small3" sheetId="1" r:id="rId2"/>
    <sheet name="Results" sheetId="2" r:id="rId3"/>
    <sheet name="Reisetider" sheetId="3" r:id="rId4"/>
    <sheet name="Koordinater" sheetId="4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7" i="8" l="1"/>
  <c r="C7" i="8" s="1"/>
  <c r="E7" i="8" s="1"/>
  <c r="G7" i="8"/>
  <c r="M7" i="8" s="1" a="1"/>
  <c r="M7" i="8" s="1"/>
  <c r="H7" i="8"/>
  <c r="J7" i="8" s="1"/>
  <c r="I7" i="8"/>
  <c r="K7" i="8" s="1"/>
  <c r="B8" i="8"/>
  <c r="C8" i="8" s="1"/>
  <c r="E8" i="8" s="1"/>
  <c r="G8" i="8"/>
  <c r="H8" i="8" s="1"/>
  <c r="J8" i="8" s="1"/>
  <c r="I8" i="8"/>
  <c r="K8" i="8"/>
  <c r="M8" i="8" a="1"/>
  <c r="M8" i="8" s="1"/>
  <c r="B9" i="8"/>
  <c r="C9" i="8" s="1"/>
  <c r="E9" i="8" s="1"/>
  <c r="G9" i="8"/>
  <c r="M9" i="8" s="1" a="1"/>
  <c r="M9" i="8" s="1"/>
  <c r="H9" i="8"/>
  <c r="J9" i="8" s="1"/>
  <c r="B10" i="8"/>
  <c r="C10" i="8" s="1"/>
  <c r="E10" i="8" s="1"/>
  <c r="G10" i="8"/>
  <c r="H10" i="8" s="1"/>
  <c r="J10" i="8" s="1"/>
  <c r="I10" i="8"/>
  <c r="K10" i="8"/>
  <c r="B11" i="8"/>
  <c r="C11" i="8" s="1"/>
  <c r="E11" i="8" s="1"/>
  <c r="D11" i="8"/>
  <c r="F11" i="8"/>
  <c r="G11" i="8"/>
  <c r="M11" i="8" s="1" a="1"/>
  <c r="M11" i="8" s="1"/>
  <c r="V47" i="8"/>
  <c r="U47" i="8"/>
  <c r="T47" i="8"/>
  <c r="V46" i="8"/>
  <c r="U46" i="8"/>
  <c r="T46" i="8"/>
  <c r="V45" i="8"/>
  <c r="U45" i="8"/>
  <c r="T45" i="8"/>
  <c r="V44" i="8"/>
  <c r="U44" i="8"/>
  <c r="T44" i="8"/>
  <c r="V43" i="8"/>
  <c r="U43" i="8"/>
  <c r="T43" i="8"/>
  <c r="V42" i="8"/>
  <c r="U42" i="8"/>
  <c r="T42" i="8"/>
  <c r="V41" i="8"/>
  <c r="U41" i="8"/>
  <c r="T41" i="8"/>
  <c r="V40" i="8"/>
  <c r="U40" i="8"/>
  <c r="T40" i="8"/>
  <c r="V39" i="8"/>
  <c r="U39" i="8"/>
  <c r="T39" i="8"/>
  <c r="V38" i="8"/>
  <c r="U38" i="8"/>
  <c r="T38" i="8"/>
  <c r="V37" i="8"/>
  <c r="U37" i="8"/>
  <c r="T37" i="8"/>
  <c r="V36" i="8"/>
  <c r="U36" i="8"/>
  <c r="T36" i="8"/>
  <c r="V35" i="8"/>
  <c r="U35" i="8"/>
  <c r="T35" i="8"/>
  <c r="V34" i="8"/>
  <c r="U34" i="8"/>
  <c r="T34" i="8"/>
  <c r="V33" i="8"/>
  <c r="U33" i="8"/>
  <c r="T33" i="8"/>
  <c r="V32" i="8"/>
  <c r="U32" i="8"/>
  <c r="T32" i="8"/>
  <c r="V31" i="8"/>
  <c r="U31" i="8"/>
  <c r="T31" i="8"/>
  <c r="V30" i="8"/>
  <c r="U30" i="8"/>
  <c r="T30" i="8"/>
  <c r="V29" i="8"/>
  <c r="U29" i="8"/>
  <c r="T29" i="8"/>
  <c r="V28" i="8"/>
  <c r="U28" i="8"/>
  <c r="T28" i="8"/>
  <c r="V27" i="8"/>
  <c r="U27" i="8"/>
  <c r="T27" i="8"/>
  <c r="V26" i="8"/>
  <c r="U26" i="8"/>
  <c r="T26" i="8"/>
  <c r="V25" i="8"/>
  <c r="U25" i="8"/>
  <c r="T25" i="8"/>
  <c r="Z24" i="8" a="1"/>
  <c r="Z24" i="8" s="1"/>
  <c r="G6" i="8"/>
  <c r="H6" i="8" s="1"/>
  <c r="J6" i="8" s="1"/>
  <c r="B6" i="8"/>
  <c r="G5" i="8"/>
  <c r="H5" i="8" s="1"/>
  <c r="J5" i="8" s="1"/>
  <c r="B5" i="8"/>
  <c r="D5" i="8" s="1"/>
  <c r="F5" i="8" s="1"/>
  <c r="G4" i="8"/>
  <c r="H4" i="8" s="1"/>
  <c r="J4" i="8" s="1"/>
  <c r="B4" i="8"/>
  <c r="M4" i="8" s="1" a="1"/>
  <c r="M4" i="8" s="1"/>
  <c r="M3" i="8" a="1"/>
  <c r="M3" i="8" s="1"/>
  <c r="J3" i="8"/>
  <c r="I3" i="8"/>
  <c r="K3" i="8" s="1"/>
  <c r="H3" i="8"/>
  <c r="D3" i="8"/>
  <c r="F3" i="8" s="1"/>
  <c r="C3" i="8"/>
  <c r="E3" i="8" s="1"/>
  <c r="M2" i="8" a="1"/>
  <c r="M2" i="8" s="1"/>
  <c r="K2" i="8"/>
  <c r="I2" i="8"/>
  <c r="H2" i="8"/>
  <c r="J2" i="8" s="1"/>
  <c r="D2" i="8"/>
  <c r="F2" i="8" s="1"/>
  <c r="C2" i="8"/>
  <c r="E2" i="8" s="1"/>
  <c r="M3" i="1" a="1"/>
  <c r="M3" i="1" s="1"/>
  <c r="M2" i="1" a="1"/>
  <c r="M2" i="1" s="1"/>
  <c r="I2" i="1"/>
  <c r="I3" i="1"/>
  <c r="H3" i="1"/>
  <c r="H2" i="1"/>
  <c r="D3" i="1"/>
  <c r="D2" i="1"/>
  <c r="C2" i="1"/>
  <c r="C3" i="1"/>
  <c r="F32" i="3"/>
  <c r="E32" i="3"/>
  <c r="D32" i="3"/>
  <c r="F31" i="3"/>
  <c r="E31" i="3"/>
  <c r="D31" i="3"/>
  <c r="F30" i="3"/>
  <c r="E30" i="3"/>
  <c r="D30" i="3"/>
  <c r="F29" i="3"/>
  <c r="E29" i="3"/>
  <c r="D29" i="3"/>
  <c r="F28" i="3"/>
  <c r="E28" i="3"/>
  <c r="D28" i="3"/>
  <c r="F27" i="3"/>
  <c r="E27" i="3"/>
  <c r="D27" i="3"/>
  <c r="F26" i="3"/>
  <c r="E26" i="3"/>
  <c r="D26" i="3"/>
  <c r="F25" i="3"/>
  <c r="E25" i="3"/>
  <c r="D25" i="3"/>
  <c r="F24" i="3"/>
  <c r="E24" i="3"/>
  <c r="D24" i="3"/>
  <c r="F23" i="3"/>
  <c r="E23" i="3"/>
  <c r="D23" i="3"/>
  <c r="F22" i="3"/>
  <c r="E22" i="3"/>
  <c r="D22" i="3"/>
  <c r="F21" i="3"/>
  <c r="E21" i="3"/>
  <c r="D21" i="3"/>
  <c r="F20" i="3"/>
  <c r="E20" i="3"/>
  <c r="D20" i="3"/>
  <c r="F19" i="3"/>
  <c r="E19" i="3"/>
  <c r="D19" i="3"/>
  <c r="F18" i="3"/>
  <c r="E18" i="3"/>
  <c r="D18" i="3"/>
  <c r="F17" i="3"/>
  <c r="E17" i="3"/>
  <c r="D17" i="3"/>
  <c r="F16" i="3"/>
  <c r="E16" i="3"/>
  <c r="D16" i="3"/>
  <c r="F15" i="3"/>
  <c r="E15" i="3"/>
  <c r="D15" i="3"/>
  <c r="F14" i="3"/>
  <c r="E14" i="3"/>
  <c r="D14" i="3"/>
  <c r="F13" i="3"/>
  <c r="E13" i="3"/>
  <c r="D13" i="3"/>
  <c r="F12" i="3"/>
  <c r="E12" i="3"/>
  <c r="D12" i="3"/>
  <c r="F11" i="3"/>
  <c r="E11" i="3"/>
  <c r="D11" i="3"/>
  <c r="F10" i="3"/>
  <c r="E10" i="3"/>
  <c r="D10" i="3"/>
  <c r="V47" i="1"/>
  <c r="U47" i="1"/>
  <c r="T47" i="1"/>
  <c r="V46" i="1"/>
  <c r="U46" i="1"/>
  <c r="T46" i="1"/>
  <c r="V45" i="1"/>
  <c r="U45" i="1"/>
  <c r="T45" i="1"/>
  <c r="V44" i="1"/>
  <c r="U44" i="1"/>
  <c r="T44" i="1"/>
  <c r="V43" i="1"/>
  <c r="U43" i="1"/>
  <c r="T43" i="1"/>
  <c r="V42" i="1"/>
  <c r="U42" i="1"/>
  <c r="T42" i="1"/>
  <c r="V41" i="1"/>
  <c r="U41" i="1"/>
  <c r="T41" i="1"/>
  <c r="V40" i="1"/>
  <c r="U40" i="1"/>
  <c r="T40" i="1"/>
  <c r="V39" i="1"/>
  <c r="U39" i="1"/>
  <c r="T39" i="1"/>
  <c r="V38" i="1"/>
  <c r="U38" i="1"/>
  <c r="T38" i="1"/>
  <c r="V37" i="1"/>
  <c r="U37" i="1"/>
  <c r="T37" i="1"/>
  <c r="V36" i="1"/>
  <c r="U36" i="1"/>
  <c r="T36" i="1"/>
  <c r="V35" i="1"/>
  <c r="U35" i="1"/>
  <c r="T35" i="1"/>
  <c r="V34" i="1"/>
  <c r="U34" i="1"/>
  <c r="T34" i="1"/>
  <c r="V33" i="1"/>
  <c r="U33" i="1"/>
  <c r="T33" i="1"/>
  <c r="V32" i="1"/>
  <c r="U32" i="1"/>
  <c r="T32" i="1"/>
  <c r="V31" i="1"/>
  <c r="U31" i="1"/>
  <c r="T31" i="1"/>
  <c r="V30" i="1"/>
  <c r="U30" i="1"/>
  <c r="T30" i="1"/>
  <c r="V29" i="1"/>
  <c r="U29" i="1"/>
  <c r="T29" i="1"/>
  <c r="V28" i="1"/>
  <c r="U28" i="1"/>
  <c r="T28" i="1"/>
  <c r="V27" i="1"/>
  <c r="U27" i="1"/>
  <c r="T27" i="1"/>
  <c r="V26" i="1"/>
  <c r="U26" i="1"/>
  <c r="T26" i="1"/>
  <c r="V25" i="1"/>
  <c r="U25" i="1"/>
  <c r="T25" i="1"/>
  <c r="Z24" i="1" a="1"/>
  <c r="Z24" i="1" s="1"/>
  <c r="G6" i="1"/>
  <c r="H6" i="1" s="1"/>
  <c r="J6" i="1" s="1"/>
  <c r="B6" i="1"/>
  <c r="C6" i="1" s="1"/>
  <c r="E6" i="1" s="1"/>
  <c r="G5" i="1"/>
  <c r="H5" i="1" s="1"/>
  <c r="J5" i="1" s="1"/>
  <c r="B5" i="1"/>
  <c r="C5" i="1" s="1"/>
  <c r="E5" i="1" s="1"/>
  <c r="G4" i="1"/>
  <c r="H4" i="1" s="1"/>
  <c r="J4" i="1" s="1"/>
  <c r="B4" i="1"/>
  <c r="C4" i="1" s="1"/>
  <c r="E4" i="1" s="1"/>
  <c r="K3" i="1"/>
  <c r="J3" i="1"/>
  <c r="F3" i="1"/>
  <c r="E3" i="1"/>
  <c r="K2" i="1"/>
  <c r="J2" i="1"/>
  <c r="F2" i="1"/>
  <c r="E2" i="1"/>
  <c r="D10" i="8" l="1"/>
  <c r="F10" i="8" s="1"/>
  <c r="D9" i="8"/>
  <c r="F9" i="8" s="1"/>
  <c r="D8" i="8"/>
  <c r="F8" i="8" s="1"/>
  <c r="D7" i="8"/>
  <c r="F7" i="8" s="1"/>
  <c r="M6" i="8" a="1"/>
  <c r="M6" i="8" s="1"/>
  <c r="I11" i="8"/>
  <c r="K11" i="8" s="1"/>
  <c r="H11" i="8"/>
  <c r="J11" i="8" s="1"/>
  <c r="M10" i="8" a="1"/>
  <c r="M10" i="8" s="1"/>
  <c r="I9" i="8"/>
  <c r="K9" i="8" s="1"/>
  <c r="I5" i="8"/>
  <c r="K5" i="8" s="1"/>
  <c r="C5" i="8"/>
  <c r="E5" i="8" s="1"/>
  <c r="I4" i="8"/>
  <c r="K4" i="8" s="1"/>
  <c r="I6" i="8"/>
  <c r="K6" i="8" s="1"/>
  <c r="M5" i="8" a="1"/>
  <c r="M5" i="8" s="1"/>
  <c r="C4" i="8"/>
  <c r="E4" i="8" s="1"/>
  <c r="C6" i="8"/>
  <c r="E6" i="8" s="1"/>
  <c r="D4" i="8"/>
  <c r="F4" i="8" s="1"/>
  <c r="D6" i="8"/>
  <c r="F6" i="8" s="1"/>
  <c r="M5" i="1" a="1"/>
  <c r="M5" i="1" s="1"/>
  <c r="M4" i="1" a="1"/>
  <c r="M4" i="1" s="1"/>
  <c r="M6" i="1" a="1"/>
  <c r="M6" i="1" s="1"/>
  <c r="I6" i="1"/>
  <c r="K6" i="1" s="1"/>
  <c r="I5" i="1"/>
  <c r="K5" i="1" s="1"/>
  <c r="I4" i="1"/>
  <c r="K4" i="1" s="1"/>
  <c r="D6" i="1"/>
  <c r="F6" i="1" s="1"/>
  <c r="D5" i="1"/>
  <c r="F5" i="1" s="1"/>
  <c r="D4" i="1"/>
  <c r="F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<sst xmlns="http://schemas.openxmlformats.org/spreadsheetml/2006/main" count="271" uniqueCount="92">
  <si>
    <t>Rider</t>
  </si>
  <si>
    <t>Origin location</t>
  </si>
  <si>
    <t>Origin X coo.</t>
  </si>
  <si>
    <t>Origin Y coo.</t>
  </si>
  <si>
    <t>Origin X in distance</t>
  </si>
  <si>
    <t>Origin Y in distance</t>
  </si>
  <si>
    <t>Destination location</t>
  </si>
  <si>
    <t>Destination X coo.</t>
  </si>
  <si>
    <t>Destination Y coo.</t>
  </si>
  <si>
    <t>Destination X in distance</t>
  </si>
  <si>
    <t>Destination Y in distance</t>
  </si>
  <si>
    <t>Time Window</t>
  </si>
  <si>
    <t>Max Ride time</t>
  </si>
  <si>
    <t>Capacity</t>
  </si>
  <si>
    <t>Driver</t>
  </si>
  <si>
    <t>Kårtveit</t>
  </si>
  <si>
    <t>Bergenhus</t>
  </si>
  <si>
    <t>0800, 0830</t>
  </si>
  <si>
    <t>Origins</t>
  </si>
  <si>
    <t>Origin X</t>
  </si>
  <si>
    <t>Origin Y</t>
  </si>
  <si>
    <t>Destination</t>
  </si>
  <si>
    <t>Destination X</t>
  </si>
  <si>
    <t>Destination Y</t>
  </si>
  <si>
    <t>0800, 0831</t>
  </si>
  <si>
    <t>Knappskog</t>
  </si>
  <si>
    <t>Passenger</t>
  </si>
  <si>
    <t>Kolltveit</t>
  </si>
  <si>
    <t>Laksevåg</t>
  </si>
  <si>
    <t>0800, 0832</t>
  </si>
  <si>
    <t>Ytrebygda</t>
  </si>
  <si>
    <t>0800, 0833</t>
  </si>
  <si>
    <t>Telavåg</t>
  </si>
  <si>
    <t>Årstad</t>
  </si>
  <si>
    <t>Straume</t>
  </si>
  <si>
    <t>Knarrevik</t>
  </si>
  <si>
    <t>Bildøyna</t>
  </si>
  <si>
    <t>Spjeld</t>
  </si>
  <si>
    <t>Foldnes</t>
  </si>
  <si>
    <t>Brattholmen</t>
  </si>
  <si>
    <t>Mellom knappskog og kolltveit</t>
  </si>
  <si>
    <t>Origin</t>
  </si>
  <si>
    <t>Blomøy</t>
  </si>
  <si>
    <t xml:space="preserve">Destinasjon </t>
  </si>
  <si>
    <t>Hellesøy</t>
  </si>
  <si>
    <t>Reisetid</t>
  </si>
  <si>
    <t>Vågo</t>
  </si>
  <si>
    <t>Arefjord</t>
  </si>
  <si>
    <t>Ebbesvika</t>
  </si>
  <si>
    <t>Landro</t>
  </si>
  <si>
    <t>Valen</t>
  </si>
  <si>
    <t>Hjelteryggen</t>
  </si>
  <si>
    <t>Skogsvåg</t>
  </si>
  <si>
    <t>Kleppe</t>
  </si>
  <si>
    <t>Solsvik</t>
  </si>
  <si>
    <t>Rongøy</t>
  </si>
  <si>
    <t>Hammersland</t>
  </si>
  <si>
    <t>Fjell gard - Kårtveit</t>
  </si>
  <si>
    <t>Vorland</t>
  </si>
  <si>
    <t>Tofterøy</t>
  </si>
  <si>
    <t>Skogsskiftet</t>
  </si>
  <si>
    <t>Kjøretid</t>
  </si>
  <si>
    <t>Optimalitetsgap</t>
  </si>
  <si>
    <t># passasjerer hentet</t>
  </si>
  <si>
    <t>Ekstra reisetid per rider</t>
  </si>
  <si>
    <t>Kilometer ekstra</t>
  </si>
  <si>
    <t xml:space="preserve">Rute </t>
  </si>
  <si>
    <t>Small 1</t>
  </si>
  <si>
    <t>Small 2</t>
  </si>
  <si>
    <t>Small 3</t>
  </si>
  <si>
    <t>Small 4</t>
  </si>
  <si>
    <t>Small 5</t>
  </si>
  <si>
    <t>Medium 1</t>
  </si>
  <si>
    <t>Medium 2</t>
  </si>
  <si>
    <t>Medium 3</t>
  </si>
  <si>
    <t>Medium 4</t>
  </si>
  <si>
    <t>Medium 5</t>
  </si>
  <si>
    <t>Large 1</t>
  </si>
  <si>
    <t>Large 2</t>
  </si>
  <si>
    <t>Large 3</t>
  </si>
  <si>
    <t>Large 4</t>
  </si>
  <si>
    <t>Large 5</t>
  </si>
  <si>
    <t xml:space="preserve">Antall passasjerer </t>
  </si>
  <si>
    <t>Antall drivers</t>
  </si>
  <si>
    <t xml:space="preserve">Small 1 </t>
  </si>
  <si>
    <t xml:space="preserve">Medium 4 </t>
  </si>
  <si>
    <t>Small</t>
  </si>
  <si>
    <t>0800, 0834</t>
  </si>
  <si>
    <t>0800, 0835</t>
  </si>
  <si>
    <t>0800, 0836</t>
  </si>
  <si>
    <t>0800, 0837</t>
  </si>
  <si>
    <t>0800, 0838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</si>
</sst>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1"/>
      <color rgb="FF000000"/>
      <name val="Arial"/>
    </font>
    <font>
      <sz val="11"/>
      <color theme="1"/>
      <name val="Arial"/>
      <scheme val="minor"/>
    </font>
    <font>
      <sz val="11"/>
      <color rgb="FF000000"/>
      <name val="Inconsolata"/>
    </font>
    <font>
      <sz val="11"/>
      <color theme="1"/>
      <name val="Calibri"/>
    </font>
    <font>
      <sz val="8"/>
      <name val="Arial"/>
      <scheme val="minor"/>
    </font>
  </fonts>
  <fills count="47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  <fill>
      <patternFill patternType="solid">
        <fgColor rgb="FFD4EBDC"/>
        <bgColor rgb="FFD4EBDC"/>
      </patternFill>
    </fill>
    <fill>
      <patternFill patternType="solid">
        <fgColor rgb="FFFCFCFF"/>
        <bgColor rgb="FFFCFCFF"/>
      </patternFill>
    </fill>
    <fill>
      <patternFill patternType="solid">
        <fgColor rgb="FFEEF6F3"/>
        <bgColor rgb="FFEEF6F3"/>
      </patternFill>
    </fill>
    <fill>
      <patternFill patternType="solid">
        <fgColor rgb="FFFCF6F9"/>
        <bgColor rgb="FFFCF6F9"/>
      </patternFill>
    </fill>
    <fill>
      <patternFill patternType="solid">
        <fgColor rgb="FFC6E6D1"/>
        <bgColor rgb="FFC6E6D1"/>
      </patternFill>
    </fill>
    <fill>
      <patternFill patternType="solid">
        <fgColor rgb="FFF5F9F9"/>
        <bgColor rgb="FFF5F9F9"/>
      </patternFill>
    </fill>
    <fill>
      <patternFill patternType="solid">
        <fgColor rgb="FFE1F1E8"/>
        <bgColor rgb="FFE1F1E8"/>
      </patternFill>
    </fill>
    <fill>
      <patternFill patternType="solid">
        <fgColor rgb="FFCDE9D6"/>
        <bgColor rgb="FFCDE9D6"/>
      </patternFill>
    </fill>
    <fill>
      <patternFill patternType="solid">
        <fgColor rgb="FFE8F3ED"/>
        <bgColor rgb="FFE8F3ED"/>
      </patternFill>
    </fill>
    <fill>
      <patternFill patternType="solid">
        <fgColor rgb="FFFCF9FC"/>
        <bgColor rgb="FFFCF9FC"/>
      </patternFill>
    </fill>
    <fill>
      <patternFill patternType="solid">
        <fgColor rgb="FFFBC7CA"/>
        <bgColor rgb="FFFBC7CA"/>
      </patternFill>
    </fill>
    <fill>
      <patternFill patternType="solid">
        <fgColor rgb="FFFAB0B2"/>
        <bgColor rgb="FFFAB0B2"/>
      </patternFill>
    </fill>
    <fill>
      <patternFill patternType="solid">
        <fgColor rgb="FFFBBABC"/>
        <bgColor rgb="FFFBBABC"/>
      </patternFill>
    </fill>
    <fill>
      <patternFill patternType="solid">
        <fgColor rgb="FFFAA9AB"/>
        <bgColor rgb="FFFAA9AB"/>
      </patternFill>
    </fill>
    <fill>
      <patternFill patternType="solid">
        <fgColor rgb="FFF9888A"/>
        <bgColor rgb="FFF9888A"/>
      </patternFill>
    </fill>
    <fill>
      <patternFill patternType="solid">
        <fgColor rgb="FFF97072"/>
        <bgColor rgb="FFF97072"/>
      </patternFill>
    </fill>
    <fill>
      <patternFill patternType="solid">
        <fgColor rgb="FFF97E80"/>
        <bgColor rgb="FFF97E80"/>
      </patternFill>
    </fill>
    <fill>
      <patternFill patternType="solid">
        <fgColor rgb="FFF8696B"/>
        <bgColor rgb="FFF8696B"/>
      </patternFill>
    </fill>
    <fill>
      <patternFill patternType="solid">
        <fgColor rgb="FFB9E1C5"/>
        <bgColor rgb="FFB9E1C5"/>
      </patternFill>
    </fill>
    <fill>
      <patternFill patternType="solid">
        <fgColor rgb="FFACDBBA"/>
        <bgColor rgb="FFACDBBA"/>
      </patternFill>
    </fill>
    <fill>
      <patternFill patternType="solid">
        <fgColor rgb="FFDAEEE2"/>
        <bgColor rgb="FFDAEEE2"/>
      </patternFill>
    </fill>
    <fill>
      <patternFill patternType="solid">
        <fgColor rgb="FFFCDEE1"/>
        <bgColor rgb="FFFCDEE1"/>
      </patternFill>
    </fill>
    <fill>
      <patternFill patternType="solid">
        <fgColor rgb="FFFCE8EB"/>
        <bgColor rgb="FFFCE8EB"/>
      </patternFill>
    </fill>
    <fill>
      <patternFill patternType="solid">
        <fgColor rgb="FFFCDBDE"/>
        <bgColor rgb="FFFCDBDE"/>
      </patternFill>
    </fill>
    <fill>
      <patternFill patternType="solid">
        <fgColor rgb="FF91D0A3"/>
        <bgColor rgb="FF91D0A3"/>
      </patternFill>
    </fill>
    <fill>
      <patternFill patternType="solid">
        <fgColor rgb="FFC0E3CB"/>
        <bgColor rgb="FFC0E3CB"/>
      </patternFill>
    </fill>
    <fill>
      <patternFill patternType="solid">
        <fgColor rgb="FF76C68C"/>
        <bgColor rgb="FF76C68C"/>
      </patternFill>
    </fill>
    <fill>
      <patternFill patternType="solid">
        <fgColor rgb="FF63BE7B"/>
        <bgColor rgb="FF63BE7B"/>
      </patternFill>
    </fill>
    <fill>
      <patternFill patternType="solid">
        <fgColor rgb="FF7DC891"/>
        <bgColor rgb="FF7DC891"/>
      </patternFill>
    </fill>
    <fill>
      <patternFill patternType="solid">
        <fgColor rgb="FFA5D8B4"/>
        <bgColor rgb="FFA5D8B4"/>
      </patternFill>
    </fill>
    <fill>
      <patternFill patternType="solid">
        <fgColor rgb="FFFBD1D4"/>
        <bgColor rgb="FFFBD1D4"/>
      </patternFill>
    </fill>
    <fill>
      <patternFill patternType="solid">
        <fgColor rgb="FFFBCED0"/>
        <bgColor rgb="FFFBCED0"/>
      </patternFill>
    </fill>
    <fill>
      <patternFill patternType="solid">
        <fgColor rgb="FFFCECEF"/>
        <bgColor rgb="FFFCECEF"/>
      </patternFill>
    </fill>
    <fill>
      <patternFill patternType="solid">
        <fgColor rgb="FFFBD4D7"/>
        <bgColor rgb="FFFBD4D7"/>
      </patternFill>
    </fill>
    <fill>
      <patternFill patternType="solid">
        <fgColor rgb="FFFBC4C6"/>
        <bgColor rgb="FFFBC4C6"/>
      </patternFill>
    </fill>
    <fill>
      <patternFill patternType="solid">
        <fgColor rgb="FFFBC0C3"/>
        <bgColor rgb="FFFBC0C3"/>
      </patternFill>
    </fill>
    <fill>
      <patternFill patternType="solid">
        <fgColor rgb="FFFBB6B9"/>
        <bgColor rgb="FFFBB6B9"/>
      </patternFill>
    </fill>
    <fill>
      <patternFill patternType="solid">
        <fgColor rgb="FFFCE2E5"/>
        <bgColor rgb="FFFCE2E5"/>
      </patternFill>
    </fill>
    <fill>
      <patternFill patternType="solid">
        <fgColor rgb="FFFAACAF"/>
        <bgColor rgb="FFFAACAF"/>
      </patternFill>
    </fill>
    <fill>
      <patternFill patternType="solid">
        <fgColor rgb="FFFCF2F5"/>
        <bgColor rgb="FFFCF2F5"/>
      </patternFill>
    </fill>
    <fill>
      <patternFill patternType="solid">
        <fgColor rgb="FFFCE5E8"/>
        <bgColor rgb="FFFCE5E8"/>
      </patternFill>
    </fill>
    <fill>
      <patternFill patternType="solid">
        <fgColor rgb="FFFBD8DA"/>
        <bgColor rgb="FFFBD8DA"/>
      </patternFill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64">
    <xf numFmtId="0" fontId="0" fillId="0" borderId="0" xfId="0" applyFont="1" applyAlignment="1"/>
    <xf numFmtId="0" fontId="1" fillId="0" borderId="1" xfId="0" applyFont="1" applyBorder="1" applyAlignment="1"/>
    <xf numFmtId="0" fontId="2" fillId="0" borderId="0" xfId="0" applyFont="1" applyAlignment="1"/>
    <xf numFmtId="0" fontId="2" fillId="0" borderId="0" xfId="0" applyFont="1"/>
    <xf numFmtId="0" fontId="3" fillId="2" borderId="0" xfId="0" applyFont="1" applyFill="1" applyAlignment="1">
      <alignment horizontal="right"/>
    </xf>
    <xf numFmtId="164" fontId="4" fillId="2" borderId="0" xfId="0" applyNumberFormat="1" applyFont="1" applyFill="1" applyAlignment="1">
      <alignment horizontal="right"/>
    </xf>
    <xf numFmtId="0" fontId="3" fillId="3" borderId="0" xfId="0" applyFont="1" applyFill="1" applyAlignment="1">
      <alignment horizontal="right"/>
    </xf>
    <xf numFmtId="0" fontId="4" fillId="3" borderId="0" xfId="0" applyFont="1" applyFill="1" applyAlignment="1">
      <alignment horizontal="right"/>
    </xf>
    <xf numFmtId="164" fontId="4" fillId="3" borderId="0" xfId="0" applyNumberFormat="1" applyFont="1" applyFill="1" applyAlignment="1">
      <alignment horizontal="right"/>
    </xf>
    <xf numFmtId="0" fontId="1" fillId="0" borderId="0" xfId="0" applyFont="1" applyAlignment="1"/>
    <xf numFmtId="0" fontId="4" fillId="2" borderId="0" xfId="0" applyFont="1" applyFill="1" applyAlignment="1">
      <alignment horizontal="right"/>
    </xf>
    <xf numFmtId="0" fontId="5" fillId="4" borderId="0" xfId="0" applyFont="1" applyFill="1" applyAlignment="1"/>
    <xf numFmtId="0" fontId="6" fillId="0" borderId="2" xfId="0" applyFont="1" applyBorder="1" applyAlignment="1"/>
    <xf numFmtId="0" fontId="6" fillId="0" borderId="3" xfId="0" applyFont="1" applyBorder="1" applyAlignment="1"/>
    <xf numFmtId="0" fontId="6" fillId="0" borderId="4" xfId="0" applyFont="1" applyBorder="1" applyAlignment="1"/>
    <xf numFmtId="0" fontId="6" fillId="5" borderId="0" xfId="0" applyFont="1" applyFill="1" applyAlignment="1">
      <alignment horizontal="right"/>
    </xf>
    <xf numFmtId="0" fontId="6" fillId="6" borderId="0" xfId="0" applyFont="1" applyFill="1" applyAlignment="1">
      <alignment horizontal="right"/>
    </xf>
    <xf numFmtId="0" fontId="6" fillId="7" borderId="0" xfId="0" applyFont="1" applyFill="1" applyAlignment="1">
      <alignment horizontal="right"/>
    </xf>
    <xf numFmtId="0" fontId="6" fillId="8" borderId="0" xfId="0" applyFont="1" applyFill="1" applyAlignment="1">
      <alignment horizontal="right"/>
    </xf>
    <xf numFmtId="0" fontId="6" fillId="9" borderId="0" xfId="0" applyFont="1" applyFill="1" applyAlignment="1">
      <alignment horizontal="right"/>
    </xf>
    <xf numFmtId="0" fontId="6" fillId="10" borderId="0" xfId="0" applyFont="1" applyFill="1" applyAlignment="1">
      <alignment horizontal="right"/>
    </xf>
    <xf numFmtId="0" fontId="6" fillId="11" borderId="0" xfId="0" applyFont="1" applyFill="1" applyAlignment="1">
      <alignment horizontal="right"/>
    </xf>
    <xf numFmtId="0" fontId="6" fillId="12" borderId="0" xfId="0" applyFont="1" applyFill="1" applyAlignment="1">
      <alignment horizontal="right"/>
    </xf>
    <xf numFmtId="0" fontId="6" fillId="13" borderId="0" xfId="0" applyFont="1" applyFill="1" applyAlignment="1">
      <alignment horizontal="right"/>
    </xf>
    <xf numFmtId="0" fontId="6" fillId="14" borderId="0" xfId="0" applyFont="1" applyFill="1" applyAlignment="1">
      <alignment horizontal="right"/>
    </xf>
    <xf numFmtId="0" fontId="6" fillId="15" borderId="0" xfId="0" applyFont="1" applyFill="1" applyAlignment="1">
      <alignment horizontal="right"/>
    </xf>
    <xf numFmtId="0" fontId="6" fillId="16" borderId="0" xfId="0" applyFont="1" applyFill="1" applyAlignment="1">
      <alignment horizontal="right"/>
    </xf>
    <xf numFmtId="0" fontId="6" fillId="17" borderId="0" xfId="0" applyFont="1" applyFill="1" applyAlignment="1">
      <alignment horizontal="right"/>
    </xf>
    <xf numFmtId="0" fontId="6" fillId="18" borderId="0" xfId="0" applyFont="1" applyFill="1" applyAlignment="1">
      <alignment horizontal="right"/>
    </xf>
    <xf numFmtId="0" fontId="6" fillId="19" borderId="0" xfId="0" applyFont="1" applyFill="1" applyAlignment="1">
      <alignment horizontal="right"/>
    </xf>
    <xf numFmtId="0" fontId="6" fillId="20" borderId="0" xfId="0" applyFont="1" applyFill="1" applyAlignment="1">
      <alignment horizontal="right"/>
    </xf>
    <xf numFmtId="0" fontId="6" fillId="21" borderId="0" xfId="0" applyFont="1" applyFill="1" applyAlignment="1">
      <alignment horizontal="right"/>
    </xf>
    <xf numFmtId="0" fontId="6" fillId="22" borderId="0" xfId="0" applyFont="1" applyFill="1" applyAlignment="1">
      <alignment horizontal="right"/>
    </xf>
    <xf numFmtId="0" fontId="6" fillId="23" borderId="0" xfId="0" applyFont="1" applyFill="1" applyAlignment="1">
      <alignment horizontal="right"/>
    </xf>
    <xf numFmtId="0" fontId="6" fillId="24" borderId="0" xfId="0" applyFont="1" applyFill="1" applyAlignment="1">
      <alignment horizontal="right"/>
    </xf>
    <xf numFmtId="0" fontId="6" fillId="25" borderId="0" xfId="0" applyFont="1" applyFill="1" applyAlignment="1">
      <alignment horizontal="right"/>
    </xf>
    <xf numFmtId="0" fontId="6" fillId="26" borderId="0" xfId="0" applyFont="1" applyFill="1" applyAlignment="1">
      <alignment horizontal="right"/>
    </xf>
    <xf numFmtId="0" fontId="6" fillId="27" borderId="0" xfId="0" applyFont="1" applyFill="1" applyAlignment="1">
      <alignment horizontal="right"/>
    </xf>
    <xf numFmtId="0" fontId="6" fillId="28" borderId="0" xfId="0" applyFont="1" applyFill="1" applyAlignment="1">
      <alignment horizontal="right"/>
    </xf>
    <xf numFmtId="0" fontId="6" fillId="29" borderId="0" xfId="0" applyFont="1" applyFill="1" applyAlignment="1">
      <alignment horizontal="right"/>
    </xf>
    <xf numFmtId="0" fontId="6" fillId="30" borderId="0" xfId="0" applyFont="1" applyFill="1" applyAlignment="1">
      <alignment horizontal="right"/>
    </xf>
    <xf numFmtId="0" fontId="6" fillId="0" borderId="0" xfId="0" applyFont="1" applyAlignment="1"/>
    <xf numFmtId="0" fontId="6" fillId="31" borderId="0" xfId="0" applyFont="1" applyFill="1" applyAlignment="1">
      <alignment horizontal="right"/>
    </xf>
    <xf numFmtId="0" fontId="6" fillId="32" borderId="0" xfId="0" applyFont="1" applyFill="1" applyAlignment="1">
      <alignment horizontal="right"/>
    </xf>
    <xf numFmtId="0" fontId="6" fillId="33" borderId="0" xfId="0" applyFont="1" applyFill="1" applyAlignment="1">
      <alignment horizontal="right"/>
    </xf>
    <xf numFmtId="0" fontId="6" fillId="34" borderId="0" xfId="0" applyFont="1" applyFill="1" applyAlignment="1">
      <alignment horizontal="right"/>
    </xf>
    <xf numFmtId="0" fontId="6" fillId="35" borderId="0" xfId="0" applyFont="1" applyFill="1" applyAlignment="1">
      <alignment horizontal="right"/>
    </xf>
    <xf numFmtId="0" fontId="6" fillId="36" borderId="0" xfId="0" applyFont="1" applyFill="1" applyAlignment="1">
      <alignment horizontal="right"/>
    </xf>
    <xf numFmtId="0" fontId="6" fillId="37" borderId="0" xfId="0" applyFont="1" applyFill="1" applyAlignment="1">
      <alignment horizontal="right"/>
    </xf>
    <xf numFmtId="0" fontId="6" fillId="38" borderId="0" xfId="0" applyFont="1" applyFill="1" applyAlignment="1">
      <alignment horizontal="right"/>
    </xf>
    <xf numFmtId="0" fontId="6" fillId="39" borderId="0" xfId="0" applyFont="1" applyFill="1" applyAlignment="1">
      <alignment horizontal="right"/>
    </xf>
    <xf numFmtId="0" fontId="6" fillId="40" borderId="0" xfId="0" applyFont="1" applyFill="1" applyAlignment="1">
      <alignment horizontal="right"/>
    </xf>
    <xf numFmtId="0" fontId="6" fillId="41" borderId="0" xfId="0" applyFont="1" applyFill="1" applyAlignment="1">
      <alignment horizontal="right"/>
    </xf>
    <xf numFmtId="0" fontId="6" fillId="42" borderId="0" xfId="0" applyFont="1" applyFill="1" applyAlignment="1">
      <alignment horizontal="right"/>
    </xf>
    <xf numFmtId="0" fontId="6" fillId="43" borderId="0" xfId="0" applyFont="1" applyFill="1" applyAlignment="1">
      <alignment horizontal="right"/>
    </xf>
    <xf numFmtId="0" fontId="6" fillId="44" borderId="0" xfId="0" applyFont="1" applyFill="1" applyAlignment="1">
      <alignment horizontal="right"/>
    </xf>
    <xf numFmtId="0" fontId="6" fillId="45" borderId="0" xfId="0" applyFont="1" applyFill="1" applyAlignment="1">
      <alignment horizontal="right"/>
    </xf>
    <xf numFmtId="0" fontId="6" fillId="46" borderId="0" xfId="0" applyFont="1" applyFill="1" applyAlignment="1">
      <alignment horizontal="right"/>
    </xf>
    <xf numFmtId="0" fontId="6" fillId="0" borderId="4" xfId="0" applyFont="1" applyBorder="1" applyAlignment="1"/>
    <xf numFmtId="0" fontId="6" fillId="12" borderId="0" xfId="0" applyFont="1" applyFill="1" applyAlignment="1">
      <alignment horizontal="right"/>
    </xf>
    <xf numFmtId="0" fontId="3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4" fillId="2" borderId="0" xfId="0" applyFont="1" applyFill="1" applyAlignment="1">
      <alignment horizontal="right"/>
    </xf>
    <xf numFmtId="0" fontId="4" fillId="3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A4E2F-6E69-2442-81F8-2E8A962ABB19}">
  <dimension ref="A1:AB932"/>
  <sheetViews>
    <sheetView tabSelected="1" workbookViewId="0">
      <selection activeCell="A11" sqref="A11"/>
    </sheetView>
  </sheetViews>
  <sheetFormatPr baseColWidth="10" defaultColWidth="12.6640625" defaultRowHeight="13" x14ac:dyDescent="0.15"/>
  <cols>
    <col min="2" max="2" width="10.6640625" customWidth="1"/>
    <col min="3" max="3" width="14.6640625" customWidth="1"/>
    <col min="4" max="4" width="14.1640625" customWidth="1"/>
    <col min="5" max="5" width="12.5" customWidth="1"/>
    <col min="6" max="8" width="16.83203125" customWidth="1"/>
    <col min="9" max="12" width="17.6640625" customWidth="1"/>
    <col min="19" max="19" width="19.5" customWidth="1"/>
  </cols>
  <sheetData>
    <row r="1" spans="1:2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" x14ac:dyDescent="0.15">
      <c r="A2" s="2" t="s">
        <v>14</v>
      </c>
      <c r="B2" s="2" t="s">
        <v>15</v>
      </c>
      <c r="C2" s="3">
        <f>_xlfn.XLOOKUP(B2,$W$3:$W$12,$X$3:$X$12,0)</f>
        <v>4.9934529999999997</v>
      </c>
      <c r="D2" s="4">
        <f>_xlfn.XLOOKUP(B2,$W$3:$W$12,$Y$3:$Y$12,0)</f>
        <v>60.388651000000003</v>
      </c>
      <c r="E2" s="5">
        <f t="shared" ref="E2:F6" si="0">C2*111.021</f>
        <v>554.37814551299994</v>
      </c>
      <c r="F2" s="5">
        <f t="shared" si="0"/>
        <v>6704.4084226710002</v>
      </c>
      <c r="G2" s="2" t="s">
        <v>16</v>
      </c>
      <c r="H2" s="6">
        <f>_xlfn.XLOOKUP(G2,$Z$3:$Z$6,$AA$3:$AA$6,0)</f>
        <v>5.3261630000000002</v>
      </c>
      <c r="I2" s="63">
        <f>_xlfn.XLOOKUP(G2,$Z$3:$Z$6,$AB$3:$AB$6,0)</f>
        <v>60.395409000000001</v>
      </c>
      <c r="J2" s="8">
        <f t="shared" ref="J2:K6" si="1">H2*111.021</f>
        <v>591.31594242300002</v>
      </c>
      <c r="K2" s="8">
        <f t="shared" si="1"/>
        <v>6705.1587025890003</v>
      </c>
      <c r="L2" s="2" t="s">
        <v>17</v>
      </c>
      <c r="M2" s="3" cm="1">
        <f t="array" ref="M2">_xlfn.XLOOKUP(B2,$R$20:$R$47,_xlfn.XLOOKUP(G2,$S$19:$V$19,$S$20:$V$47))*2</f>
        <v>66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" x14ac:dyDescent="0.15">
      <c r="A3" s="2" t="s">
        <v>14</v>
      </c>
      <c r="B3" s="2" t="s">
        <v>15</v>
      </c>
      <c r="C3" s="3">
        <f>_xlfn.XLOOKUP(B3,$W$3:$W$12,$X$3:$X$12,0)</f>
        <v>4.9934529999999997</v>
      </c>
      <c r="D3" s="4">
        <f t="shared" ref="D3:D5" si="2">_xlfn.XLOOKUP(B3,$W$3:$W$12,$Y$3:$Y$12,0)</f>
        <v>60.388651000000003</v>
      </c>
      <c r="E3" s="5">
        <f t="shared" si="0"/>
        <v>554.37814551299994</v>
      </c>
      <c r="F3" s="5">
        <f t="shared" si="0"/>
        <v>6704.4084226710002</v>
      </c>
      <c r="G3" s="2" t="s">
        <v>16</v>
      </c>
      <c r="H3" s="6">
        <f t="shared" ref="H3:H11" si="3">_xlfn.XLOOKUP(G3,$Z$3:$Z$6,$AA$3:$AA$6,0)</f>
        <v>5.3261630000000002</v>
      </c>
      <c r="I3" s="63">
        <f>_xlfn.XLOOKUP(G3,$Z$3:$Z$6,$AB$3:$AB$6,0)</f>
        <v>60.395409000000001</v>
      </c>
      <c r="J3" s="8">
        <f t="shared" si="1"/>
        <v>591.31594242300002</v>
      </c>
      <c r="K3" s="8">
        <f t="shared" si="1"/>
        <v>6705.1587025890003</v>
      </c>
      <c r="L3" s="2" t="s">
        <v>24</v>
      </c>
      <c r="M3" s="3" cm="1">
        <f t="array" ref="M3">_xlfn.XLOOKUP(B3,$R$20:$R$47,_xlfn.XLOOKUP(G3,$S$19:$V$19,$S$20:$V$47))*2</f>
        <v>66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" x14ac:dyDescent="0.15">
      <c r="A4" s="2" t="s">
        <v>26</v>
      </c>
      <c r="B4" s="3" t="str">
        <f t="shared" ref="B4:B11" ca="1" si="4">INDEX($W$3:$W$12,RANDBETWEEN(1,ROWS($W$3:$W$12)),1)</f>
        <v>Telavåg</v>
      </c>
      <c r="C4" s="3">
        <f t="shared" ref="C4:C11" ca="1" si="5">_xlfn.XLOOKUP(B4,$W$3:$W$12,$X$3:$X$12,0)</f>
        <v>4.9820219999999997</v>
      </c>
      <c r="D4" s="4">
        <f t="shared" ca="1" si="2"/>
        <v>60.261564</v>
      </c>
      <c r="E4" s="5">
        <f t="shared" ca="1" si="0"/>
        <v>553.10906446199999</v>
      </c>
      <c r="F4" s="5">
        <f t="shared" ca="1" si="0"/>
        <v>6690.2990968439999</v>
      </c>
      <c r="G4" s="3" t="str">
        <f t="shared" ref="G4:G11" ca="1" si="6">INDEX($Z$3:$Z$6,RANDBETWEEN(1,ROWS($Z$3:$Z$6)),1)</f>
        <v>Årstad</v>
      </c>
      <c r="H4" s="6">
        <f t="shared" ca="1" si="3"/>
        <v>5.3523550000000002</v>
      </c>
      <c r="I4" s="63">
        <f t="shared" ref="I4:I6" ca="1" si="7">_xlfn.XLOOKUP(G4,$Z$3:$Z$6,$AB$3:$AB$6,0)</f>
        <v>60.363500999999999</v>
      </c>
      <c r="J4" s="8">
        <f t="shared" ca="1" si="1"/>
        <v>594.22380445500005</v>
      </c>
      <c r="K4" s="8">
        <f t="shared" ca="1" si="1"/>
        <v>6701.6162445210002</v>
      </c>
      <c r="L4" s="2" t="s">
        <v>24</v>
      </c>
      <c r="M4" s="3" cm="1">
        <f t="array" aca="1" ref="M4" ca="1">_xlfn.XLOOKUP(B4,$R$20:$R$47,_xlfn.XLOOKUP(G4,$S$19:$V$19,$S$20:$V$47))*2</f>
        <v>96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" x14ac:dyDescent="0.15">
      <c r="A5" s="2" t="s">
        <v>26</v>
      </c>
      <c r="B5" s="3" t="str">
        <f t="shared" ca="1" si="4"/>
        <v>Foldnes</v>
      </c>
      <c r="C5" s="3">
        <f t="shared" ca="1" si="5"/>
        <v>5.1065680000000002</v>
      </c>
      <c r="D5" s="4">
        <f t="shared" ca="1" si="2"/>
        <v>60.375988</v>
      </c>
      <c r="E5" s="5">
        <f t="shared" ca="1" si="0"/>
        <v>566.93628592800007</v>
      </c>
      <c r="F5" s="5">
        <f t="shared" ca="1" si="0"/>
        <v>6703.0025637480003</v>
      </c>
      <c r="G5" s="3" t="str">
        <f t="shared" ca="1" si="6"/>
        <v>Årstad</v>
      </c>
      <c r="H5" s="6">
        <f t="shared" ca="1" si="3"/>
        <v>5.3523550000000002</v>
      </c>
      <c r="I5" s="63">
        <f t="shared" ca="1" si="7"/>
        <v>60.363500999999999</v>
      </c>
      <c r="J5" s="8">
        <f t="shared" ca="1" si="1"/>
        <v>594.22380445500005</v>
      </c>
      <c r="K5" s="8">
        <f t="shared" ca="1" si="1"/>
        <v>6701.6162445210002</v>
      </c>
      <c r="L5" s="2" t="s">
        <v>29</v>
      </c>
      <c r="M5" s="3" cm="1">
        <f t="array" aca="1" ref="M5" ca="1">_xlfn.XLOOKUP(B5,$R$20:$R$47,_xlfn.XLOOKUP(G5,$S$19:$V$19,$S$20:$V$47))*2</f>
        <v>56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" x14ac:dyDescent="0.15">
      <c r="A6" s="2" t="s">
        <v>26</v>
      </c>
      <c r="B6" s="3" t="str">
        <f t="shared" ca="1" si="4"/>
        <v>Kårtveit</v>
      </c>
      <c r="C6" s="3">
        <f t="shared" ca="1" si="5"/>
        <v>4.9934529999999997</v>
      </c>
      <c r="D6" s="4">
        <f ca="1">_xlfn.XLOOKUP(B6,$W$3:$W$12,$Y$3:$Y$12,0)</f>
        <v>60.388651000000003</v>
      </c>
      <c r="E6" s="5">
        <f t="shared" ca="1" si="0"/>
        <v>554.37814551299994</v>
      </c>
      <c r="F6" s="5">
        <f t="shared" ca="1" si="0"/>
        <v>6704.4084226710002</v>
      </c>
      <c r="G6" s="3" t="str">
        <f t="shared" ca="1" si="6"/>
        <v>Ytrebygda</v>
      </c>
      <c r="H6" s="6">
        <f t="shared" ca="1" si="3"/>
        <v>5.2586760000000004</v>
      </c>
      <c r="I6" s="63">
        <f t="shared" ca="1" si="7"/>
        <v>60.290962</v>
      </c>
      <c r="J6" s="8">
        <f t="shared" ca="1" si="1"/>
        <v>583.82346819600002</v>
      </c>
      <c r="K6" s="8">
        <f t="shared" ca="1" si="1"/>
        <v>6693.5628922020005</v>
      </c>
      <c r="L6" s="2" t="s">
        <v>31</v>
      </c>
      <c r="M6" s="3" cm="1">
        <f t="array" aca="1" ref="M6" ca="1">_xlfn.XLOOKUP(B6,$R$20:$R$47,_xlfn.XLOOKUP(G6,$S$19:$V$19,$S$20:$V$47))*2</f>
        <v>60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15">
      <c r="A7" s="2" t="s">
        <v>26</v>
      </c>
      <c r="B7" s="3" t="str">
        <f t="shared" ca="1" si="4"/>
        <v>Kolltveit</v>
      </c>
      <c r="C7" s="3">
        <f t="shared" ca="1" si="5"/>
        <v>5.0878129999999997</v>
      </c>
      <c r="D7" s="4">
        <f t="shared" ref="D7:D11" ca="1" si="8">_xlfn.XLOOKUP(B7,$W$3:$W$12,$Y$3:$Y$12,0)</f>
        <v>60.352223000000002</v>
      </c>
      <c r="E7" s="5">
        <f t="shared" ref="E7:E11" ca="1" si="9">C7*111.021</f>
        <v>564.85408707299996</v>
      </c>
      <c r="F7" s="5">
        <f t="shared" ref="F7:F11" ca="1" si="10">D7*111.021</f>
        <v>6700.3641496830005</v>
      </c>
      <c r="G7" s="3" t="str">
        <f t="shared" ca="1" si="6"/>
        <v>Bergenhus</v>
      </c>
      <c r="H7" s="6">
        <f t="shared" ca="1" si="3"/>
        <v>5.3261630000000002</v>
      </c>
      <c r="I7" s="63">
        <f t="shared" ref="I7:I11" ca="1" si="11">_xlfn.XLOOKUP(G7,$Z$3:$Z$6,$AB$3:$AB$6,0)</f>
        <v>60.395409000000001</v>
      </c>
      <c r="J7" s="8">
        <f t="shared" ref="J7:J11" ca="1" si="12">H7*111.021</f>
        <v>591.31594242300002</v>
      </c>
      <c r="K7" s="8">
        <f t="shared" ref="K7:K11" ca="1" si="13">I7*111.021</f>
        <v>6705.1587025890003</v>
      </c>
      <c r="L7" s="2" t="s">
        <v>87</v>
      </c>
      <c r="M7" s="3" cm="1">
        <f t="array" aca="1" ref="M7" ca="1">_xlfn.XLOOKUP(B7,$R$20:$R$47,_xlfn.XLOOKUP(G7,$S$19:$V$19,$S$20:$V$47))*2</f>
        <v>52</v>
      </c>
      <c r="W7" s="2" t="s">
        <v>34</v>
      </c>
      <c r="X7" s="4">
        <v>5.1213329999999999</v>
      </c>
      <c r="Y7" s="62">
        <v>60.356560999999999</v>
      </c>
    </row>
    <row r="8" spans="1:28" ht="14" x14ac:dyDescent="0.15">
      <c r="A8" s="2" t="s">
        <v>26</v>
      </c>
      <c r="B8" s="3" t="str">
        <f t="shared" ca="1" si="4"/>
        <v>Telavåg</v>
      </c>
      <c r="C8" s="3">
        <f t="shared" ca="1" si="5"/>
        <v>4.9820219999999997</v>
      </c>
      <c r="D8" s="4">
        <f t="shared" ca="1" si="8"/>
        <v>60.261564</v>
      </c>
      <c r="E8" s="5">
        <f t="shared" ca="1" si="9"/>
        <v>553.10906446199999</v>
      </c>
      <c r="F8" s="5">
        <f t="shared" ca="1" si="10"/>
        <v>6690.2990968439999</v>
      </c>
      <c r="G8" s="3" t="str">
        <f t="shared" ca="1" si="6"/>
        <v>Bergenhus</v>
      </c>
      <c r="H8" s="6">
        <f t="shared" ca="1" si="3"/>
        <v>5.3261630000000002</v>
      </c>
      <c r="I8" s="63">
        <f t="shared" ca="1" si="11"/>
        <v>60.395409000000001</v>
      </c>
      <c r="J8" s="8">
        <f t="shared" ca="1" si="12"/>
        <v>591.31594242300002</v>
      </c>
      <c r="K8" s="8">
        <f t="shared" ca="1" si="13"/>
        <v>6705.1587025890003</v>
      </c>
      <c r="L8" s="2" t="s">
        <v>88</v>
      </c>
      <c r="M8" s="3" cm="1">
        <f t="array" aca="1" ref="M8" ca="1">_xlfn.XLOOKUP(B8,$R$20:$R$47,_xlfn.XLOOKUP(G8,$S$19:$V$19,$S$20:$V$47))*2</f>
        <v>94</v>
      </c>
      <c r="W8" s="2" t="s">
        <v>35</v>
      </c>
      <c r="X8" s="4">
        <v>5.1530250000000004</v>
      </c>
      <c r="Y8" s="62">
        <v>60.368082999999999</v>
      </c>
    </row>
    <row r="9" spans="1:28" ht="14" x14ac:dyDescent="0.15">
      <c r="A9" s="2" t="s">
        <v>26</v>
      </c>
      <c r="B9" s="3" t="str">
        <f t="shared" ca="1" si="4"/>
        <v>Bildøyna</v>
      </c>
      <c r="C9" s="3">
        <f t="shared" ca="1" si="5"/>
        <v>5.1060850000000002</v>
      </c>
      <c r="D9" s="4">
        <f t="shared" ca="1" si="8"/>
        <v>60.354084999999998</v>
      </c>
      <c r="E9" s="5">
        <f t="shared" ca="1" si="9"/>
        <v>566.88266278499998</v>
      </c>
      <c r="F9" s="5">
        <f t="shared" ca="1" si="10"/>
        <v>6700.5708707849999</v>
      </c>
      <c r="G9" s="3" t="str">
        <f t="shared" ca="1" si="6"/>
        <v>Ytrebygda</v>
      </c>
      <c r="H9" s="6">
        <f t="shared" ca="1" si="3"/>
        <v>5.2586760000000004</v>
      </c>
      <c r="I9" s="63">
        <f t="shared" ca="1" si="11"/>
        <v>60.290962</v>
      </c>
      <c r="J9" s="8">
        <f t="shared" ca="1" si="12"/>
        <v>583.82346819600002</v>
      </c>
      <c r="K9" s="8">
        <f t="shared" ca="1" si="13"/>
        <v>6693.5628922020005</v>
      </c>
      <c r="L9" s="2" t="s">
        <v>89</v>
      </c>
      <c r="M9" s="3" cm="1">
        <f t="array" aca="1" ref="M9" ca="1">_xlfn.XLOOKUP(B9,$R$20:$R$47,_xlfn.XLOOKUP(G9,$S$19:$V$19,$S$20:$V$47))*2</f>
        <v>38</v>
      </c>
      <c r="W9" s="2" t="s">
        <v>36</v>
      </c>
      <c r="X9" s="2">
        <v>5.1060850000000002</v>
      </c>
      <c r="Y9" s="2">
        <v>60.354084999999998</v>
      </c>
    </row>
    <row r="10" spans="1:28" ht="14" x14ac:dyDescent="0.15">
      <c r="A10" s="2" t="s">
        <v>26</v>
      </c>
      <c r="B10" s="3" t="str">
        <f t="shared" ca="1" si="4"/>
        <v>Brattholmen</v>
      </c>
      <c r="C10" s="3">
        <f t="shared" ca="1" si="5"/>
        <v>5.1522740000000002</v>
      </c>
      <c r="D10" s="4">
        <f t="shared" ca="1" si="8"/>
        <v>60.354616</v>
      </c>
      <c r="E10" s="5">
        <f t="shared" ca="1" si="9"/>
        <v>572.01061175400002</v>
      </c>
      <c r="F10" s="5">
        <f t="shared" ca="1" si="10"/>
        <v>6700.629822936</v>
      </c>
      <c r="G10" s="3" t="str">
        <f t="shared" ca="1" si="6"/>
        <v>Årstad</v>
      </c>
      <c r="H10" s="6">
        <f t="shared" ca="1" si="3"/>
        <v>5.3523550000000002</v>
      </c>
      <c r="I10" s="63">
        <f t="shared" ca="1" si="11"/>
        <v>60.363500999999999</v>
      </c>
      <c r="J10" s="8">
        <f t="shared" ca="1" si="12"/>
        <v>594.22380445500005</v>
      </c>
      <c r="K10" s="8">
        <f t="shared" ca="1" si="13"/>
        <v>6701.6162445210002</v>
      </c>
      <c r="L10" s="2" t="s">
        <v>90</v>
      </c>
      <c r="M10" s="3" cm="1">
        <f t="array" aca="1" ref="M10" ca="1">_xlfn.XLOOKUP(B10,$R$20:$R$47,_xlfn.XLOOKUP(G10,$S$19:$V$19,$S$20:$V$47))*2</f>
        <v>50</v>
      </c>
      <c r="W10" s="2" t="s">
        <v>37</v>
      </c>
      <c r="X10" s="2">
        <v>5.0396080000000003</v>
      </c>
      <c r="Y10" s="2">
        <v>60.390343000000001</v>
      </c>
    </row>
    <row r="11" spans="1:28" ht="14" x14ac:dyDescent="0.15">
      <c r="A11" s="2" t="s">
        <v>26</v>
      </c>
      <c r="B11" s="3" t="str">
        <f t="shared" ca="1" si="4"/>
        <v>Brattholmen</v>
      </c>
      <c r="C11" s="3">
        <f t="shared" ca="1" si="5"/>
        <v>5.1522740000000002</v>
      </c>
      <c r="D11" s="4">
        <f t="shared" ca="1" si="8"/>
        <v>60.354616</v>
      </c>
      <c r="E11" s="5">
        <f t="shared" ca="1" si="9"/>
        <v>572.01061175400002</v>
      </c>
      <c r="F11" s="5">
        <f t="shared" ca="1" si="10"/>
        <v>6700.629822936</v>
      </c>
      <c r="G11" s="3" t="str">
        <f t="shared" ca="1" si="6"/>
        <v>Laksevåg</v>
      </c>
      <c r="H11" s="6">
        <f t="shared" ca="1" si="3"/>
        <v>5.2647930000000001</v>
      </c>
      <c r="I11" s="63">
        <f t="shared" ca="1" si="11"/>
        <v>60.379098999999997</v>
      </c>
      <c r="J11" s="8">
        <f t="shared" ca="1" si="12"/>
        <v>584.50258365299999</v>
      </c>
      <c r="K11" s="8">
        <f t="shared" ca="1" si="13"/>
        <v>6703.3479500789999</v>
      </c>
      <c r="L11" s="2" t="s">
        <v>91</v>
      </c>
      <c r="M11" s="3" cm="1">
        <f t="array" aca="1" ref="M11" ca="1">_xlfn.XLOOKUP(B11,$R$20:$R$47,_xlfn.XLOOKUP(G11,$S$19:$V$19,$S$20:$V$47))*2</f>
        <v>34</v>
      </c>
      <c r="Q11" s="9"/>
      <c r="W11" s="2" t="s">
        <v>38</v>
      </c>
      <c r="X11" s="2">
        <v>5.1065680000000002</v>
      </c>
      <c r="Y11" s="2">
        <v>60.375988</v>
      </c>
    </row>
    <row r="12" spans="1:28" ht="14" x14ac:dyDescent="0.15">
      <c r="D12" s="4"/>
      <c r="E12" s="5"/>
      <c r="F12" s="5"/>
      <c r="H12" s="6"/>
      <c r="I12" s="63"/>
      <c r="J12" s="8"/>
      <c r="K12" s="8"/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4" spans="1:28" ht="15.75" customHeight="1" x14ac:dyDescent="0.15"/>
    <row r="15" spans="1:28" ht="14" x14ac:dyDescent="0.15">
      <c r="D15" s="4"/>
      <c r="E15" s="5"/>
      <c r="F15" s="5"/>
      <c r="H15" s="6"/>
      <c r="I15" s="63"/>
      <c r="J15" s="8"/>
      <c r="K15" s="8"/>
    </row>
    <row r="16" spans="1:28" ht="14" x14ac:dyDescent="0.15">
      <c r="A16" s="11"/>
      <c r="D16" s="4"/>
      <c r="E16" s="5"/>
      <c r="F16" s="5"/>
      <c r="H16" s="6"/>
      <c r="I16" s="63"/>
      <c r="J16" s="8"/>
      <c r="K16" s="8"/>
    </row>
    <row r="17" spans="1:26" ht="14" x14ac:dyDescent="0.15">
      <c r="A17" s="11"/>
      <c r="D17" s="4"/>
      <c r="E17" s="5"/>
      <c r="F17" s="5"/>
      <c r="H17" s="6"/>
      <c r="I17" s="63"/>
      <c r="J17" s="8"/>
      <c r="K17" s="8"/>
    </row>
    <row r="18" spans="1:26" ht="14" x14ac:dyDescent="0.15">
      <c r="A18" s="11"/>
      <c r="D18" s="4"/>
      <c r="E18" s="5"/>
      <c r="F18" s="5"/>
      <c r="H18" s="6"/>
      <c r="I18" s="63"/>
      <c r="J18" s="8"/>
      <c r="K18" s="8"/>
    </row>
    <row r="19" spans="1:26" ht="15" x14ac:dyDescent="0.2">
      <c r="A19" s="11"/>
      <c r="D19" s="4"/>
      <c r="E19" s="5"/>
      <c r="F19" s="5"/>
      <c r="H19" s="6"/>
      <c r="I19" s="63"/>
      <c r="J19" s="8"/>
      <c r="K19" s="8"/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" x14ac:dyDescent="0.2">
      <c r="A20" s="11"/>
      <c r="D20" s="4"/>
      <c r="E20" s="5"/>
      <c r="F20" s="5"/>
      <c r="H20" s="6"/>
      <c r="I20" s="63"/>
      <c r="J20" s="8"/>
      <c r="K20" s="8"/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" x14ac:dyDescent="0.2">
      <c r="A21" s="11"/>
      <c r="D21" s="4"/>
      <c r="E21" s="5"/>
      <c r="F21" s="5"/>
      <c r="H21" s="6"/>
      <c r="I21" s="63"/>
      <c r="J21" s="8"/>
      <c r="K21" s="8"/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" x14ac:dyDescent="0.2">
      <c r="A22" s="11"/>
      <c r="D22" s="4"/>
      <c r="E22" s="5"/>
      <c r="F22" s="5"/>
      <c r="H22" s="6"/>
      <c r="I22" s="63"/>
      <c r="J22" s="8"/>
      <c r="K22" s="8"/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" x14ac:dyDescent="0.2">
      <c r="A23" s="11"/>
      <c r="D23" s="4"/>
      <c r="E23" s="5"/>
      <c r="F23" s="5"/>
      <c r="H23" s="6"/>
      <c r="I23" s="63"/>
      <c r="J23" s="8"/>
      <c r="K23" s="8"/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" x14ac:dyDescent="0.2">
      <c r="A24" s="11"/>
      <c r="D24" s="4"/>
      <c r="E24" s="5"/>
      <c r="F24" s="5"/>
      <c r="H24" s="6"/>
      <c r="I24" s="63"/>
      <c r="J24" s="8"/>
      <c r="K24" s="8"/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" x14ac:dyDescent="0.2">
      <c r="A25" s="11"/>
      <c r="D25" s="4"/>
      <c r="E25" s="5"/>
      <c r="F25" s="5"/>
      <c r="H25" s="6"/>
      <c r="I25" s="63"/>
      <c r="J25" s="8"/>
      <c r="K25" s="8"/>
      <c r="R25" s="58" t="s">
        <v>38</v>
      </c>
      <c r="S25" s="59">
        <v>20</v>
      </c>
      <c r="T25" s="16">
        <f t="shared" ref="T25:T47" si="14">S25+7</f>
        <v>27</v>
      </c>
      <c r="U25" s="23">
        <f t="shared" ref="U25:U47" si="15">S25+4</f>
        <v>24</v>
      </c>
      <c r="V25" s="24">
        <f t="shared" ref="V25:V47" si="16">S25+8</f>
        <v>28</v>
      </c>
    </row>
    <row r="26" spans="1:26" ht="15" x14ac:dyDescent="0.2">
      <c r="A26" s="11"/>
      <c r="D26" s="4"/>
      <c r="E26" s="5"/>
      <c r="F26" s="5"/>
      <c r="H26" s="6"/>
      <c r="I26" s="63"/>
      <c r="J26" s="8"/>
      <c r="K26" s="8"/>
      <c r="R26" s="58" t="s">
        <v>46</v>
      </c>
      <c r="S26" s="15">
        <v>21</v>
      </c>
      <c r="T26" s="24">
        <f t="shared" si="14"/>
        <v>28</v>
      </c>
      <c r="U26" s="17">
        <f t="shared" si="15"/>
        <v>25</v>
      </c>
      <c r="V26" s="18">
        <f t="shared" si="16"/>
        <v>29</v>
      </c>
    </row>
    <row r="27" spans="1:26" ht="15" x14ac:dyDescent="0.2">
      <c r="A27" s="11"/>
      <c r="D27" s="4"/>
      <c r="E27" s="5"/>
      <c r="F27" s="5"/>
      <c r="H27" s="6"/>
      <c r="I27" s="63"/>
      <c r="J27" s="8"/>
      <c r="K27" s="8"/>
      <c r="R27" s="58" t="s">
        <v>39</v>
      </c>
      <c r="S27" s="33">
        <v>17</v>
      </c>
      <c r="T27" s="23">
        <f t="shared" si="14"/>
        <v>24</v>
      </c>
      <c r="U27" s="15">
        <f t="shared" si="15"/>
        <v>21</v>
      </c>
      <c r="V27" s="17">
        <f t="shared" si="16"/>
        <v>25</v>
      </c>
    </row>
    <row r="28" spans="1:26" ht="15" x14ac:dyDescent="0.2">
      <c r="A28" s="11"/>
      <c r="D28" s="4"/>
      <c r="E28" s="5"/>
      <c r="F28" s="5"/>
      <c r="H28" s="6"/>
      <c r="I28" s="63"/>
      <c r="J28" s="8"/>
      <c r="K28" s="8"/>
      <c r="R28" s="58" t="s">
        <v>47</v>
      </c>
      <c r="S28" s="34">
        <v>15</v>
      </c>
      <c r="T28" s="35">
        <f t="shared" si="14"/>
        <v>22</v>
      </c>
      <c r="U28" s="19">
        <f t="shared" si="15"/>
        <v>19</v>
      </c>
      <c r="V28" s="21">
        <f t="shared" si="16"/>
        <v>23</v>
      </c>
    </row>
    <row r="29" spans="1:26" ht="15" x14ac:dyDescent="0.2">
      <c r="A29" s="11"/>
      <c r="D29" s="4"/>
      <c r="E29" s="5"/>
      <c r="F29" s="5"/>
      <c r="H29" s="6"/>
      <c r="I29" s="63"/>
      <c r="J29" s="8"/>
      <c r="K29" s="8"/>
      <c r="R29" s="58" t="s">
        <v>48</v>
      </c>
      <c r="S29" s="59">
        <v>20</v>
      </c>
      <c r="T29" s="16">
        <f t="shared" si="14"/>
        <v>27</v>
      </c>
      <c r="U29" s="23">
        <f t="shared" si="15"/>
        <v>24</v>
      </c>
      <c r="V29" s="24">
        <f t="shared" si="16"/>
        <v>28</v>
      </c>
    </row>
    <row r="30" spans="1:26" ht="15" x14ac:dyDescent="0.2">
      <c r="A30" s="11"/>
      <c r="D30" s="4"/>
      <c r="E30" s="5"/>
      <c r="F30" s="5"/>
      <c r="H30" s="6"/>
      <c r="I30" s="63"/>
      <c r="J30" s="8"/>
      <c r="K30" s="8"/>
      <c r="R30" s="58" t="s">
        <v>34</v>
      </c>
      <c r="S30" s="34">
        <v>15</v>
      </c>
      <c r="T30" s="35">
        <f t="shared" si="14"/>
        <v>22</v>
      </c>
      <c r="U30" s="19">
        <f t="shared" si="15"/>
        <v>19</v>
      </c>
      <c r="V30" s="21">
        <f t="shared" si="16"/>
        <v>23</v>
      </c>
    </row>
    <row r="31" spans="1:26" ht="15" x14ac:dyDescent="0.2">
      <c r="A31" s="11"/>
      <c r="D31" s="4"/>
      <c r="E31" s="5"/>
      <c r="F31" s="5"/>
      <c r="H31" s="6"/>
      <c r="I31" s="63"/>
      <c r="J31" s="8"/>
      <c r="K31" s="8"/>
      <c r="R31" s="58" t="s">
        <v>37</v>
      </c>
      <c r="S31" s="15">
        <v>21</v>
      </c>
      <c r="T31" s="24">
        <f t="shared" si="14"/>
        <v>28</v>
      </c>
      <c r="U31" s="17">
        <f t="shared" si="15"/>
        <v>25</v>
      </c>
      <c r="V31" s="18">
        <f t="shared" si="16"/>
        <v>29</v>
      </c>
    </row>
    <row r="32" spans="1:26" ht="15" x14ac:dyDescent="0.2">
      <c r="A32" s="11"/>
      <c r="D32" s="4"/>
      <c r="E32" s="5"/>
      <c r="F32" s="5"/>
      <c r="H32" s="6"/>
      <c r="I32" s="63"/>
      <c r="J32" s="8"/>
      <c r="K32" s="8"/>
      <c r="R32" s="58" t="s">
        <v>49</v>
      </c>
      <c r="S32" s="18">
        <v>29</v>
      </c>
      <c r="T32" s="36">
        <f t="shared" si="14"/>
        <v>36</v>
      </c>
      <c r="U32" s="37">
        <f t="shared" si="15"/>
        <v>33</v>
      </c>
      <c r="V32" s="38">
        <f t="shared" si="16"/>
        <v>37</v>
      </c>
    </row>
    <row r="33" spans="1:22" ht="15" x14ac:dyDescent="0.2">
      <c r="A33" s="11"/>
      <c r="D33" s="4"/>
      <c r="E33" s="5"/>
      <c r="F33" s="5"/>
      <c r="H33" s="6"/>
      <c r="I33" s="63"/>
      <c r="J33" s="8"/>
      <c r="K33" s="8"/>
      <c r="R33" s="58" t="s">
        <v>35</v>
      </c>
      <c r="S33" s="39">
        <v>11</v>
      </c>
      <c r="T33" s="40">
        <f t="shared" si="14"/>
        <v>18</v>
      </c>
      <c r="U33" s="34">
        <f t="shared" si="15"/>
        <v>15</v>
      </c>
      <c r="V33" s="19">
        <f t="shared" si="16"/>
        <v>19</v>
      </c>
    </row>
    <row r="34" spans="1:22" ht="15" x14ac:dyDescent="0.2">
      <c r="A34" s="11"/>
      <c r="D34" s="4"/>
      <c r="E34" s="5"/>
      <c r="F34" s="5"/>
      <c r="H34" s="6"/>
      <c r="I34" s="63"/>
      <c r="J34" s="8"/>
      <c r="K34" s="8"/>
      <c r="R34" s="58" t="s">
        <v>50</v>
      </c>
      <c r="S34" s="41"/>
      <c r="T34" s="42">
        <f t="shared" si="14"/>
        <v>7</v>
      </c>
      <c r="U34" s="43">
        <f t="shared" si="15"/>
        <v>4</v>
      </c>
      <c r="V34" s="44">
        <f t="shared" si="16"/>
        <v>8</v>
      </c>
    </row>
    <row r="35" spans="1:22" ht="15" x14ac:dyDescent="0.2">
      <c r="A35" s="11"/>
      <c r="D35" s="4"/>
      <c r="E35" s="5"/>
      <c r="F35" s="5"/>
      <c r="H35" s="6"/>
      <c r="I35" s="63"/>
      <c r="J35" s="8"/>
      <c r="K35" s="8"/>
      <c r="R35" s="58" t="s">
        <v>51</v>
      </c>
      <c r="S35" s="45">
        <v>14</v>
      </c>
      <c r="T35" s="15">
        <f t="shared" si="14"/>
        <v>21</v>
      </c>
      <c r="U35" s="40">
        <f t="shared" si="15"/>
        <v>18</v>
      </c>
      <c r="V35" s="35">
        <f t="shared" si="16"/>
        <v>22</v>
      </c>
    </row>
    <row r="36" spans="1:22" ht="15" x14ac:dyDescent="0.2">
      <c r="A36" s="11"/>
      <c r="D36" s="4"/>
      <c r="E36" s="5"/>
      <c r="F36" s="5"/>
      <c r="H36" s="6"/>
      <c r="I36" s="63"/>
      <c r="J36" s="8"/>
      <c r="K36" s="8"/>
      <c r="R36" s="58" t="s">
        <v>52</v>
      </c>
      <c r="S36" s="37">
        <v>33</v>
      </c>
      <c r="T36" s="46">
        <f t="shared" si="14"/>
        <v>40</v>
      </c>
      <c r="U36" s="38">
        <f t="shared" si="15"/>
        <v>37</v>
      </c>
      <c r="V36" s="47">
        <f t="shared" si="16"/>
        <v>41</v>
      </c>
    </row>
    <row r="37" spans="1:22" ht="15" x14ac:dyDescent="0.2">
      <c r="A37" s="11"/>
      <c r="D37" s="4"/>
      <c r="E37" s="5"/>
      <c r="F37" s="5"/>
      <c r="H37" s="6"/>
      <c r="I37" s="63"/>
      <c r="J37" s="8"/>
      <c r="K37" s="8"/>
      <c r="R37" s="58" t="s">
        <v>53</v>
      </c>
      <c r="S37" s="33">
        <v>17</v>
      </c>
      <c r="T37" s="23">
        <f t="shared" si="14"/>
        <v>24</v>
      </c>
      <c r="U37" s="15">
        <f t="shared" si="15"/>
        <v>21</v>
      </c>
      <c r="V37" s="17">
        <f t="shared" si="16"/>
        <v>25</v>
      </c>
    </row>
    <row r="38" spans="1:22" ht="15" x14ac:dyDescent="0.2">
      <c r="A38" s="11"/>
      <c r="D38" s="4"/>
      <c r="E38" s="5"/>
      <c r="F38" s="5"/>
      <c r="H38" s="6"/>
      <c r="I38" s="63"/>
      <c r="J38" s="8"/>
      <c r="K38" s="8"/>
      <c r="R38" s="58" t="s">
        <v>54</v>
      </c>
      <c r="S38" s="48">
        <v>32</v>
      </c>
      <c r="T38" s="49">
        <f t="shared" si="14"/>
        <v>39</v>
      </c>
      <c r="U38" s="36">
        <f t="shared" si="15"/>
        <v>36</v>
      </c>
      <c r="V38" s="46">
        <f t="shared" si="16"/>
        <v>40</v>
      </c>
    </row>
    <row r="39" spans="1:22" ht="15" x14ac:dyDescent="0.2">
      <c r="A39" s="11"/>
      <c r="D39" s="4"/>
      <c r="E39" s="5"/>
      <c r="F39" s="5"/>
      <c r="H39" s="6"/>
      <c r="I39" s="63"/>
      <c r="J39" s="8"/>
      <c r="K39" s="8"/>
      <c r="R39" s="58" t="s">
        <v>55</v>
      </c>
      <c r="S39" s="38">
        <v>37</v>
      </c>
      <c r="T39" s="50">
        <f t="shared" si="14"/>
        <v>44</v>
      </c>
      <c r="U39" s="47">
        <f t="shared" si="15"/>
        <v>41</v>
      </c>
      <c r="V39" s="51">
        <f t="shared" si="16"/>
        <v>45</v>
      </c>
    </row>
    <row r="40" spans="1:22" ht="15" x14ac:dyDescent="0.2">
      <c r="A40" s="11"/>
      <c r="D40" s="4"/>
      <c r="E40" s="5"/>
      <c r="F40" s="5"/>
      <c r="H40" s="6"/>
      <c r="I40" s="63"/>
      <c r="J40" s="8"/>
      <c r="K40" s="8"/>
      <c r="R40" s="58" t="s">
        <v>56</v>
      </c>
      <c r="S40" s="41"/>
      <c r="T40" s="42">
        <f t="shared" si="14"/>
        <v>7</v>
      </c>
      <c r="U40" s="43">
        <f t="shared" si="15"/>
        <v>4</v>
      </c>
      <c r="V40" s="44">
        <f t="shared" si="16"/>
        <v>8</v>
      </c>
    </row>
    <row r="41" spans="1:22" ht="15" x14ac:dyDescent="0.2">
      <c r="A41" s="11"/>
      <c r="D41" s="4"/>
      <c r="E41" s="5"/>
      <c r="F41" s="5"/>
      <c r="H41" s="6"/>
      <c r="I41" s="63"/>
      <c r="J41" s="8"/>
      <c r="K41" s="8"/>
      <c r="R41" s="58" t="s">
        <v>32</v>
      </c>
      <c r="S41" s="46">
        <v>40</v>
      </c>
      <c r="T41" s="27">
        <f t="shared" si="14"/>
        <v>47</v>
      </c>
      <c r="U41" s="50">
        <f t="shared" si="15"/>
        <v>44</v>
      </c>
      <c r="V41" s="52">
        <f t="shared" si="16"/>
        <v>48</v>
      </c>
    </row>
    <row r="42" spans="1:22" ht="15" x14ac:dyDescent="0.2">
      <c r="A42" s="11"/>
      <c r="D42" s="4"/>
      <c r="E42" s="5"/>
      <c r="F42" s="5"/>
      <c r="H42" s="6"/>
      <c r="I42" s="63"/>
      <c r="J42" s="8"/>
      <c r="K42" s="8"/>
      <c r="R42" s="58" t="s">
        <v>57</v>
      </c>
      <c r="S42" s="24">
        <v>28</v>
      </c>
      <c r="T42" s="53">
        <f t="shared" si="14"/>
        <v>35</v>
      </c>
      <c r="U42" s="48">
        <f t="shared" si="15"/>
        <v>32</v>
      </c>
      <c r="V42" s="36">
        <f t="shared" si="16"/>
        <v>36</v>
      </c>
    </row>
    <row r="43" spans="1:22" ht="15" x14ac:dyDescent="0.2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14"/>
        <v>43</v>
      </c>
      <c r="U43" s="46">
        <f t="shared" si="15"/>
        <v>40</v>
      </c>
      <c r="V43" s="50">
        <f t="shared" si="16"/>
        <v>44</v>
      </c>
    </row>
    <row r="44" spans="1:22" ht="15" x14ac:dyDescent="0.2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14"/>
        <v>51</v>
      </c>
      <c r="U44" s="52">
        <f t="shared" si="15"/>
        <v>48</v>
      </c>
      <c r="V44" s="28">
        <f t="shared" si="16"/>
        <v>52</v>
      </c>
    </row>
    <row r="45" spans="1:22" ht="15" x14ac:dyDescent="0.2">
      <c r="R45" s="58" t="s">
        <v>60</v>
      </c>
      <c r="S45" s="55">
        <v>30</v>
      </c>
      <c r="T45" s="38">
        <f t="shared" si="14"/>
        <v>37</v>
      </c>
      <c r="U45" s="56">
        <f t="shared" si="15"/>
        <v>34</v>
      </c>
      <c r="V45" s="57">
        <f t="shared" si="16"/>
        <v>38</v>
      </c>
    </row>
    <row r="46" spans="1:22" ht="15" x14ac:dyDescent="0.2">
      <c r="R46" s="58" t="s">
        <v>36</v>
      </c>
      <c r="S46" s="34">
        <v>15</v>
      </c>
      <c r="T46" s="35">
        <f t="shared" si="14"/>
        <v>22</v>
      </c>
      <c r="U46" s="19">
        <f t="shared" si="15"/>
        <v>19</v>
      </c>
      <c r="V46" s="21">
        <f t="shared" si="16"/>
        <v>23</v>
      </c>
    </row>
    <row r="47" spans="1:22" ht="15" x14ac:dyDescent="0.2">
      <c r="R47" s="58" t="s">
        <v>15</v>
      </c>
      <c r="S47" s="59">
        <v>26</v>
      </c>
      <c r="T47" s="16">
        <f t="shared" si="14"/>
        <v>33</v>
      </c>
      <c r="U47" s="23">
        <f t="shared" si="15"/>
        <v>30</v>
      </c>
      <c r="V47" s="24">
        <f t="shared" si="16"/>
        <v>34</v>
      </c>
    </row>
    <row r="932" spans="2:2" x14ac:dyDescent="0.15">
      <c r="B932" s="11"/>
    </row>
  </sheetData>
  <phoneticPr fontId="7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B932"/>
  <sheetViews>
    <sheetView workbookViewId="0">
      <selection activeCell="N14" sqref="A1:XFD1048576"/>
    </sheetView>
  </sheetViews>
  <sheetFormatPr baseColWidth="10" defaultColWidth="12.6640625" defaultRowHeight="15.75" customHeight="1" x14ac:dyDescent="0.15"/>
  <cols>
    <col min="2" max="2" width="10.6640625" customWidth="1"/>
    <col min="3" max="3" width="14.6640625" customWidth="1"/>
    <col min="4" max="4" width="14.1640625" customWidth="1"/>
    <col min="5" max="5" width="12.5" customWidth="1"/>
    <col min="6" max="8" width="16.83203125" customWidth="1"/>
    <col min="9" max="12" width="17.6640625" customWidth="1"/>
    <col min="13" max="13" width="12.6640625" customWidth="1"/>
    <col min="19" max="19" width="19.5" customWidth="1"/>
  </cols>
  <sheetData>
    <row r="1" spans="1:28" ht="13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" x14ac:dyDescent="0.15">
      <c r="A2" s="2" t="s">
        <v>14</v>
      </c>
      <c r="B2" s="2" t="s">
        <v>15</v>
      </c>
      <c r="C2" s="3">
        <f>_xlfn.XLOOKUP(B2,$W$3:$W$12,$X$3:$X$12,0)</f>
        <v>4.9934529999999997</v>
      </c>
      <c r="D2" s="4">
        <f>_xlfn.XLOOKUP(B2,$W$3:$W$12,$Y$3:$Y$12,0)</f>
        <v>60.388651000000003</v>
      </c>
      <c r="E2" s="5">
        <f t="shared" ref="E2:F2" si="0">C2*111.021</f>
        <v>554.37814551299994</v>
      </c>
      <c r="F2" s="5">
        <f t="shared" si="0"/>
        <v>6704.4084226710002</v>
      </c>
      <c r="G2" s="2" t="s">
        <v>16</v>
      </c>
      <c r="H2" s="6">
        <f>_xlfn.XLOOKUP(G2,$Z$3:$Z$6,$AA$3:$AA$6,0)</f>
        <v>5.3261630000000002</v>
      </c>
      <c r="I2" s="63">
        <f>_xlfn.XLOOKUP(G2,$Z$3:$Z$6,$AB$3:$AB$6,0)</f>
        <v>60.395409000000001</v>
      </c>
      <c r="J2" s="8">
        <f t="shared" ref="J2:K2" si="1">H2*111.021</f>
        <v>591.31594242300002</v>
      </c>
      <c r="K2" s="8">
        <f t="shared" si="1"/>
        <v>6705.1587025890003</v>
      </c>
      <c r="L2" s="2" t="s">
        <v>17</v>
      </c>
      <c r="M2" s="3" cm="1">
        <f t="array" ref="M2">_xlfn.XLOOKUP(B2,$R$20:$R$47,_xlfn.XLOOKUP(G2,$S$19:$V$19,$S$20:$V$47))*2</f>
        <v>66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" x14ac:dyDescent="0.15">
      <c r="A3" s="2" t="s">
        <v>14</v>
      </c>
      <c r="B3" s="2" t="s">
        <v>15</v>
      </c>
      <c r="C3" s="3">
        <f>_xlfn.XLOOKUP(B3,$W$3:$W$12,$X$3:$X$12,0)</f>
        <v>4.9934529999999997</v>
      </c>
      <c r="D3" s="4">
        <f t="shared" ref="D3:D5" si="2">_xlfn.XLOOKUP(B3,$W$3:$W$12,$Y$3:$Y$12,0)</f>
        <v>60.388651000000003</v>
      </c>
      <c r="E3" s="5">
        <f t="shared" ref="E3:F3" si="3">C3*111.021</f>
        <v>554.37814551299994</v>
      </c>
      <c r="F3" s="5">
        <f t="shared" si="3"/>
        <v>6704.4084226710002</v>
      </c>
      <c r="G3" s="2" t="s">
        <v>16</v>
      </c>
      <c r="H3" s="6">
        <f t="shared" ref="H3:H6" si="4">_xlfn.XLOOKUP(G3,$Z$3:$Z$6,$AA$3:$AA$6,0)</f>
        <v>5.3261630000000002</v>
      </c>
      <c r="I3" s="7">
        <f>_xlfn.XLOOKUP(G3,$Z$3:$Z$6,$AB$3:$AB$6,0)</f>
        <v>60.395409000000001</v>
      </c>
      <c r="J3" s="8">
        <f t="shared" ref="J3:K3" si="5">H3*111.021</f>
        <v>591.31594242300002</v>
      </c>
      <c r="K3" s="8">
        <f t="shared" si="5"/>
        <v>6705.1587025890003</v>
      </c>
      <c r="L3" s="2" t="s">
        <v>24</v>
      </c>
      <c r="M3" s="3" cm="1">
        <f t="array" ref="M3">_xlfn.XLOOKUP(B3,$R$20:$R$47,_xlfn.XLOOKUP(G3,$S$19:$V$19,$S$20:$V$47))*2</f>
        <v>66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10">
        <v>60.382877999999998</v>
      </c>
      <c r="Z3" s="2" t="s">
        <v>16</v>
      </c>
      <c r="AA3" s="6">
        <v>5.3261630000000002</v>
      </c>
      <c r="AB3" s="7">
        <v>60.395409000000001</v>
      </c>
    </row>
    <row r="4" spans="1:28" ht="14" x14ac:dyDescent="0.15">
      <c r="A4" s="2" t="s">
        <v>26</v>
      </c>
      <c r="B4" s="3" t="str">
        <f t="shared" ref="B4:B6" ca="1" si="6">INDEX($W$3:$W$12,RANDBETWEEN(1,ROWS($W$3:$W$12)),1)</f>
        <v>Kolltveit</v>
      </c>
      <c r="C4" s="3">
        <f t="shared" ref="C4:C6" ca="1" si="7">_xlfn.XLOOKUP(B4,$W$3:$W$12,$X$3:$X$12,0)</f>
        <v>5.0878129999999997</v>
      </c>
      <c r="D4" s="4">
        <f t="shared" ca="1" si="2"/>
        <v>60.352223000000002</v>
      </c>
      <c r="E4" s="5">
        <f t="shared" ref="E4:F4" ca="1" si="8">C4*111.021</f>
        <v>564.85408707299996</v>
      </c>
      <c r="F4" s="5">
        <f t="shared" ca="1" si="8"/>
        <v>6700.3641496830005</v>
      </c>
      <c r="G4" s="3" t="str">
        <f t="shared" ref="G4:G6" ca="1" si="9">INDEX($Z$3:$Z$6,RANDBETWEEN(1,ROWS($Z$3:$Z$6)),1)</f>
        <v>Bergenhus</v>
      </c>
      <c r="H4" s="6">
        <f t="shared" ca="1" si="4"/>
        <v>5.3261630000000002</v>
      </c>
      <c r="I4" s="63">
        <f t="shared" ref="I4:I6" ca="1" si="10">_xlfn.XLOOKUP(G4,$Z$3:$Z$6,$AB$3:$AB$6,0)</f>
        <v>60.395409000000001</v>
      </c>
      <c r="J4" s="8">
        <f t="shared" ref="J4:K4" ca="1" si="11">H4*111.021</f>
        <v>591.31594242300002</v>
      </c>
      <c r="K4" s="8">
        <f t="shared" ca="1" si="11"/>
        <v>6705.1587025890003</v>
      </c>
      <c r="L4" s="2" t="s">
        <v>24</v>
      </c>
      <c r="M4" s="3" cm="1">
        <f t="array" aca="1" ref="M4" ca="1">_xlfn.XLOOKUP(B4,$R$20:$R$47,_xlfn.XLOOKUP(G4,$S$19:$V$19,$S$20:$V$47))*2</f>
        <v>52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" x14ac:dyDescent="0.15">
      <c r="A5" s="2" t="s">
        <v>26</v>
      </c>
      <c r="B5" s="3" t="str">
        <f t="shared" ca="1" si="6"/>
        <v>Kårtveit</v>
      </c>
      <c r="C5" s="3">
        <f t="shared" ca="1" si="7"/>
        <v>4.9934529999999997</v>
      </c>
      <c r="D5" s="4">
        <f t="shared" ca="1" si="2"/>
        <v>60.388651000000003</v>
      </c>
      <c r="E5" s="5">
        <f t="shared" ref="E5:F5" ca="1" si="12">C5*111.021</f>
        <v>554.37814551299994</v>
      </c>
      <c r="F5" s="5">
        <f t="shared" ca="1" si="12"/>
        <v>6704.4084226710002</v>
      </c>
      <c r="G5" s="3" t="str">
        <f t="shared" ca="1" si="9"/>
        <v>Laksevåg</v>
      </c>
      <c r="H5" s="6">
        <f t="shared" ca="1" si="4"/>
        <v>5.2647930000000001</v>
      </c>
      <c r="I5" s="63">
        <f t="shared" ca="1" si="10"/>
        <v>60.379098999999997</v>
      </c>
      <c r="J5" s="8">
        <f t="shared" ref="J5:K5" ca="1" si="13">H5*111.021</f>
        <v>584.50258365299999</v>
      </c>
      <c r="K5" s="8">
        <f t="shared" ca="1" si="13"/>
        <v>6703.3479500789999</v>
      </c>
      <c r="L5" s="2" t="s">
        <v>29</v>
      </c>
      <c r="M5" s="3" cm="1">
        <f t="array" aca="1" ref="M5" ca="1">_xlfn.XLOOKUP(B5,$R$20:$R$47,_xlfn.XLOOKUP(G5,$S$19:$V$19,$S$20:$V$47))*2</f>
        <v>52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" x14ac:dyDescent="0.15">
      <c r="A6" s="2" t="s">
        <v>26</v>
      </c>
      <c r="B6" s="3" t="str">
        <f t="shared" ca="1" si="6"/>
        <v>Bildøyna</v>
      </c>
      <c r="C6" s="3">
        <f t="shared" ca="1" si="7"/>
        <v>5.1060850000000002</v>
      </c>
      <c r="D6" s="4">
        <f ca="1">_xlfn.XLOOKUP(B6,$W$3:$W$12,$Y$3:$Y$12,0)</f>
        <v>60.354084999999998</v>
      </c>
      <c r="E6" s="5">
        <f t="shared" ref="E6:F6" ca="1" si="14">C6*111.021</f>
        <v>566.88266278499998</v>
      </c>
      <c r="F6" s="5">
        <f t="shared" ca="1" si="14"/>
        <v>6700.5708707849999</v>
      </c>
      <c r="G6" s="3" t="str">
        <f t="shared" ca="1" si="9"/>
        <v>Laksevåg</v>
      </c>
      <c r="H6" s="6">
        <f t="shared" ca="1" si="4"/>
        <v>5.2647930000000001</v>
      </c>
      <c r="I6" s="63">
        <f t="shared" ca="1" si="10"/>
        <v>60.379098999999997</v>
      </c>
      <c r="J6" s="8">
        <f t="shared" ref="J6:K6" ca="1" si="15">H6*111.021</f>
        <v>584.50258365299999</v>
      </c>
      <c r="K6" s="8">
        <f t="shared" ca="1" si="15"/>
        <v>6703.3479500789999</v>
      </c>
      <c r="L6" s="2" t="s">
        <v>31</v>
      </c>
      <c r="M6" s="3" cm="1">
        <f t="array" aca="1" ref="M6" ca="1">_xlfn.XLOOKUP(B6,$R$20:$R$47,_xlfn.XLOOKUP(G6,$S$19:$V$19,$S$20:$V$47))*2</f>
        <v>30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15">
      <c r="D7" s="4"/>
      <c r="E7" s="5"/>
      <c r="F7" s="5"/>
      <c r="H7" s="6"/>
      <c r="I7" s="7"/>
      <c r="J7" s="8"/>
      <c r="K7" s="8"/>
      <c r="W7" s="2" t="s">
        <v>34</v>
      </c>
      <c r="X7" s="4">
        <v>5.1213329999999999</v>
      </c>
      <c r="Y7" s="10">
        <v>60.356560999999999</v>
      </c>
    </row>
    <row r="8" spans="1:28" ht="14" x14ac:dyDescent="0.15">
      <c r="D8" s="4"/>
      <c r="E8" s="5"/>
      <c r="F8" s="5"/>
      <c r="H8" s="6"/>
      <c r="I8" s="7"/>
      <c r="J8" s="8"/>
      <c r="K8" s="8"/>
      <c r="W8" s="2" t="s">
        <v>35</v>
      </c>
      <c r="X8" s="4">
        <v>5.1530250000000004</v>
      </c>
      <c r="Y8" s="10">
        <v>60.368082999999999</v>
      </c>
    </row>
    <row r="9" spans="1:28" ht="14" x14ac:dyDescent="0.15">
      <c r="D9" s="4"/>
      <c r="E9" s="5"/>
      <c r="F9" s="5"/>
      <c r="H9" s="6"/>
      <c r="I9" s="7"/>
      <c r="J9" s="8"/>
      <c r="K9" s="8"/>
      <c r="W9" s="2" t="s">
        <v>36</v>
      </c>
      <c r="X9" s="2">
        <v>5.1060850000000002</v>
      </c>
      <c r="Y9" s="2">
        <v>60.354084999999998</v>
      </c>
    </row>
    <row r="10" spans="1:28" ht="14" x14ac:dyDescent="0.15">
      <c r="D10" s="4"/>
      <c r="E10" s="5"/>
      <c r="F10" s="5"/>
      <c r="H10" s="6"/>
      <c r="I10" s="7"/>
      <c r="J10" s="8"/>
      <c r="K10" s="8"/>
      <c r="W10" s="2" t="s">
        <v>37</v>
      </c>
      <c r="X10" s="2">
        <v>5.0396080000000003</v>
      </c>
      <c r="Y10" s="2">
        <v>60.390343000000001</v>
      </c>
    </row>
    <row r="11" spans="1:28" ht="14" x14ac:dyDescent="0.15">
      <c r="D11" s="4"/>
      <c r="E11" s="5"/>
      <c r="F11" s="5"/>
      <c r="H11" s="6"/>
      <c r="I11" s="7"/>
      <c r="J11" s="8"/>
      <c r="K11" s="8"/>
      <c r="Q11" s="9"/>
      <c r="W11" s="2" t="s">
        <v>38</v>
      </c>
      <c r="X11" s="2">
        <v>5.1065680000000002</v>
      </c>
      <c r="Y11" s="2">
        <v>60.375988</v>
      </c>
    </row>
    <row r="12" spans="1:28" ht="14" x14ac:dyDescent="0.15">
      <c r="D12" s="4"/>
      <c r="E12" s="5"/>
      <c r="F12" s="5"/>
      <c r="H12" s="6"/>
      <c r="I12" s="7"/>
      <c r="J12" s="8"/>
      <c r="K12" s="8"/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4" spans="1:28" ht="15.75" customHeight="1" x14ac:dyDescent="0.15">
      <c r="N14" t="s">
        <v>86</v>
      </c>
    </row>
    <row r="15" spans="1:28" ht="14" x14ac:dyDescent="0.15">
      <c r="D15" s="4"/>
      <c r="E15" s="5"/>
      <c r="F15" s="5"/>
      <c r="H15" s="6"/>
      <c r="I15" s="7"/>
      <c r="J15" s="8"/>
      <c r="K15" s="8"/>
    </row>
    <row r="16" spans="1:28" ht="14" x14ac:dyDescent="0.15">
      <c r="A16" s="11"/>
      <c r="D16" s="4"/>
      <c r="E16" s="5"/>
      <c r="F16" s="5"/>
      <c r="H16" s="6"/>
      <c r="I16" s="7"/>
      <c r="J16" s="8"/>
      <c r="K16" s="8"/>
    </row>
    <row r="17" spans="1:26" ht="14" x14ac:dyDescent="0.15">
      <c r="A17" s="11"/>
      <c r="D17" s="4"/>
      <c r="E17" s="5"/>
      <c r="F17" s="5"/>
      <c r="H17" s="6"/>
      <c r="I17" s="7"/>
      <c r="J17" s="8"/>
      <c r="K17" s="8"/>
    </row>
    <row r="18" spans="1:26" ht="14" x14ac:dyDescent="0.15">
      <c r="A18" s="11"/>
      <c r="D18" s="4"/>
      <c r="E18" s="5"/>
      <c r="F18" s="5"/>
      <c r="H18" s="6"/>
      <c r="I18" s="7"/>
      <c r="J18" s="8"/>
      <c r="K18" s="8"/>
    </row>
    <row r="19" spans="1:26" ht="15" x14ac:dyDescent="0.2">
      <c r="A19" s="11"/>
      <c r="D19" s="4"/>
      <c r="E19" s="5"/>
      <c r="F19" s="5"/>
      <c r="H19" s="6"/>
      <c r="I19" s="7"/>
      <c r="J19" s="8"/>
      <c r="K19" s="8"/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" x14ac:dyDescent="0.2">
      <c r="A20" s="11"/>
      <c r="D20" s="4"/>
      <c r="E20" s="5"/>
      <c r="F20" s="5"/>
      <c r="H20" s="6"/>
      <c r="I20" s="7"/>
      <c r="J20" s="8"/>
      <c r="K20" s="8"/>
      <c r="R20" s="14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" x14ac:dyDescent="0.2">
      <c r="A21" s="11"/>
      <c r="D21" s="4"/>
      <c r="E21" s="5"/>
      <c r="F21" s="5"/>
      <c r="H21" s="6"/>
      <c r="I21" s="7"/>
      <c r="J21" s="8"/>
      <c r="K21" s="8"/>
      <c r="R21" s="14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" x14ac:dyDescent="0.2">
      <c r="A22" s="11"/>
      <c r="D22" s="4"/>
      <c r="E22" s="5"/>
      <c r="F22" s="5"/>
      <c r="H22" s="6"/>
      <c r="I22" s="7"/>
      <c r="J22" s="8"/>
      <c r="K22" s="8"/>
      <c r="R22" s="14" t="s">
        <v>40</v>
      </c>
      <c r="S22" s="22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" x14ac:dyDescent="0.2">
      <c r="A23" s="11"/>
      <c r="D23" s="4"/>
      <c r="E23" s="5"/>
      <c r="F23" s="5"/>
      <c r="H23" s="6"/>
      <c r="I23" s="7"/>
      <c r="J23" s="8"/>
      <c r="K23" s="8"/>
      <c r="R23" s="14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" x14ac:dyDescent="0.2">
      <c r="A24" s="11"/>
      <c r="D24" s="4"/>
      <c r="E24" s="5"/>
      <c r="F24" s="5"/>
      <c r="H24" s="6"/>
      <c r="I24" s="7"/>
      <c r="J24" s="8"/>
      <c r="K24" s="8"/>
      <c r="R24" s="14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" x14ac:dyDescent="0.2">
      <c r="A25" s="11"/>
      <c r="D25" s="4"/>
      <c r="E25" s="5"/>
      <c r="F25" s="5"/>
      <c r="H25" s="6"/>
      <c r="I25" s="7"/>
      <c r="J25" s="8"/>
      <c r="K25" s="8"/>
      <c r="R25" s="14" t="s">
        <v>38</v>
      </c>
      <c r="S25" s="22">
        <v>20</v>
      </c>
      <c r="T25" s="16">
        <f t="shared" ref="T25:T47" si="16">S25+7</f>
        <v>27</v>
      </c>
      <c r="U25" s="23">
        <f t="shared" ref="U25:U47" si="17">S25+4</f>
        <v>24</v>
      </c>
      <c r="V25" s="24">
        <f t="shared" ref="V25:V47" si="18">S25+8</f>
        <v>28</v>
      </c>
    </row>
    <row r="26" spans="1:26" ht="15" x14ac:dyDescent="0.2">
      <c r="A26" s="11"/>
      <c r="D26" s="4"/>
      <c r="E26" s="5"/>
      <c r="F26" s="5"/>
      <c r="H26" s="6"/>
      <c r="I26" s="7"/>
      <c r="J26" s="8"/>
      <c r="K26" s="8"/>
      <c r="R26" s="14" t="s">
        <v>46</v>
      </c>
      <c r="S26" s="15">
        <v>21</v>
      </c>
      <c r="T26" s="24">
        <f t="shared" si="16"/>
        <v>28</v>
      </c>
      <c r="U26" s="17">
        <f t="shared" si="17"/>
        <v>25</v>
      </c>
      <c r="V26" s="18">
        <f t="shared" si="18"/>
        <v>29</v>
      </c>
    </row>
    <row r="27" spans="1:26" ht="15" x14ac:dyDescent="0.2">
      <c r="A27" s="11"/>
      <c r="D27" s="4"/>
      <c r="E27" s="5"/>
      <c r="F27" s="5"/>
      <c r="H27" s="6"/>
      <c r="I27" s="7"/>
      <c r="J27" s="8"/>
      <c r="K27" s="8"/>
      <c r="R27" s="14" t="s">
        <v>39</v>
      </c>
      <c r="S27" s="33">
        <v>17</v>
      </c>
      <c r="T27" s="23">
        <f t="shared" si="16"/>
        <v>24</v>
      </c>
      <c r="U27" s="15">
        <f t="shared" si="17"/>
        <v>21</v>
      </c>
      <c r="V27" s="17">
        <f t="shared" si="18"/>
        <v>25</v>
      </c>
    </row>
    <row r="28" spans="1:26" ht="15" x14ac:dyDescent="0.2">
      <c r="A28" s="11"/>
      <c r="D28" s="4"/>
      <c r="E28" s="5"/>
      <c r="F28" s="5"/>
      <c r="H28" s="6"/>
      <c r="I28" s="7"/>
      <c r="J28" s="8"/>
      <c r="K28" s="8"/>
      <c r="R28" s="14" t="s">
        <v>47</v>
      </c>
      <c r="S28" s="34">
        <v>15</v>
      </c>
      <c r="T28" s="35">
        <f t="shared" si="16"/>
        <v>22</v>
      </c>
      <c r="U28" s="19">
        <f t="shared" si="17"/>
        <v>19</v>
      </c>
      <c r="V28" s="21">
        <f t="shared" si="18"/>
        <v>23</v>
      </c>
    </row>
    <row r="29" spans="1:26" ht="15" x14ac:dyDescent="0.2">
      <c r="A29" s="11"/>
      <c r="D29" s="4"/>
      <c r="E29" s="5"/>
      <c r="F29" s="5"/>
      <c r="H29" s="6"/>
      <c r="I29" s="7"/>
      <c r="J29" s="8"/>
      <c r="K29" s="8"/>
      <c r="R29" s="14" t="s">
        <v>48</v>
      </c>
      <c r="S29" s="22">
        <v>20</v>
      </c>
      <c r="T29" s="16">
        <f t="shared" si="16"/>
        <v>27</v>
      </c>
      <c r="U29" s="23">
        <f t="shared" si="17"/>
        <v>24</v>
      </c>
      <c r="V29" s="24">
        <f t="shared" si="18"/>
        <v>28</v>
      </c>
    </row>
    <row r="30" spans="1:26" ht="15" x14ac:dyDescent="0.2">
      <c r="A30" s="11"/>
      <c r="D30" s="4"/>
      <c r="E30" s="5"/>
      <c r="F30" s="5"/>
      <c r="H30" s="6"/>
      <c r="I30" s="7"/>
      <c r="J30" s="8"/>
      <c r="K30" s="8"/>
      <c r="R30" s="14" t="s">
        <v>34</v>
      </c>
      <c r="S30" s="34">
        <v>15</v>
      </c>
      <c r="T30" s="35">
        <f t="shared" si="16"/>
        <v>22</v>
      </c>
      <c r="U30" s="19">
        <f t="shared" si="17"/>
        <v>19</v>
      </c>
      <c r="V30" s="21">
        <f t="shared" si="18"/>
        <v>23</v>
      </c>
    </row>
    <row r="31" spans="1:26" ht="15" x14ac:dyDescent="0.2">
      <c r="A31" s="11"/>
      <c r="D31" s="4"/>
      <c r="E31" s="5"/>
      <c r="F31" s="5"/>
      <c r="H31" s="6"/>
      <c r="I31" s="7"/>
      <c r="J31" s="8"/>
      <c r="K31" s="8"/>
      <c r="R31" s="14" t="s">
        <v>37</v>
      </c>
      <c r="S31" s="15">
        <v>21</v>
      </c>
      <c r="T31" s="24">
        <f t="shared" si="16"/>
        <v>28</v>
      </c>
      <c r="U31" s="17">
        <f t="shared" si="17"/>
        <v>25</v>
      </c>
      <c r="V31" s="18">
        <f t="shared" si="18"/>
        <v>29</v>
      </c>
    </row>
    <row r="32" spans="1:26" ht="15" x14ac:dyDescent="0.2">
      <c r="A32" s="11"/>
      <c r="D32" s="4"/>
      <c r="E32" s="5"/>
      <c r="F32" s="5"/>
      <c r="H32" s="6"/>
      <c r="I32" s="7"/>
      <c r="J32" s="8"/>
      <c r="K32" s="8"/>
      <c r="R32" s="14" t="s">
        <v>49</v>
      </c>
      <c r="S32" s="18">
        <v>29</v>
      </c>
      <c r="T32" s="36">
        <f t="shared" si="16"/>
        <v>36</v>
      </c>
      <c r="U32" s="37">
        <f t="shared" si="17"/>
        <v>33</v>
      </c>
      <c r="V32" s="38">
        <f t="shared" si="18"/>
        <v>37</v>
      </c>
    </row>
    <row r="33" spans="1:22" ht="15" x14ac:dyDescent="0.2">
      <c r="A33" s="11"/>
      <c r="D33" s="4"/>
      <c r="E33" s="5"/>
      <c r="F33" s="5"/>
      <c r="H33" s="6"/>
      <c r="I33" s="7"/>
      <c r="J33" s="8"/>
      <c r="K33" s="8"/>
      <c r="R33" s="14" t="s">
        <v>35</v>
      </c>
      <c r="S33" s="39">
        <v>11</v>
      </c>
      <c r="T33" s="40">
        <f t="shared" si="16"/>
        <v>18</v>
      </c>
      <c r="U33" s="34">
        <f t="shared" si="17"/>
        <v>15</v>
      </c>
      <c r="V33" s="19">
        <f t="shared" si="18"/>
        <v>19</v>
      </c>
    </row>
    <row r="34" spans="1:22" ht="15" x14ac:dyDescent="0.2">
      <c r="A34" s="11"/>
      <c r="D34" s="4"/>
      <c r="E34" s="5"/>
      <c r="F34" s="5"/>
      <c r="H34" s="6"/>
      <c r="I34" s="7"/>
      <c r="J34" s="8"/>
      <c r="K34" s="8"/>
      <c r="R34" s="14" t="s">
        <v>50</v>
      </c>
      <c r="S34" s="41"/>
      <c r="T34" s="42">
        <f t="shared" si="16"/>
        <v>7</v>
      </c>
      <c r="U34" s="43">
        <f t="shared" si="17"/>
        <v>4</v>
      </c>
      <c r="V34" s="44">
        <f t="shared" si="18"/>
        <v>8</v>
      </c>
    </row>
    <row r="35" spans="1:22" ht="15" x14ac:dyDescent="0.2">
      <c r="A35" s="11"/>
      <c r="D35" s="4"/>
      <c r="E35" s="5"/>
      <c r="F35" s="5"/>
      <c r="H35" s="6"/>
      <c r="I35" s="7"/>
      <c r="J35" s="8"/>
      <c r="K35" s="8"/>
      <c r="R35" s="14" t="s">
        <v>51</v>
      </c>
      <c r="S35" s="45">
        <v>14</v>
      </c>
      <c r="T35" s="15">
        <f t="shared" si="16"/>
        <v>21</v>
      </c>
      <c r="U35" s="40">
        <f t="shared" si="17"/>
        <v>18</v>
      </c>
      <c r="V35" s="35">
        <f t="shared" si="18"/>
        <v>22</v>
      </c>
    </row>
    <row r="36" spans="1:22" ht="15" x14ac:dyDescent="0.2">
      <c r="A36" s="11"/>
      <c r="D36" s="4"/>
      <c r="E36" s="5"/>
      <c r="F36" s="5"/>
      <c r="H36" s="6"/>
      <c r="I36" s="7"/>
      <c r="J36" s="8"/>
      <c r="K36" s="8"/>
      <c r="R36" s="14" t="s">
        <v>52</v>
      </c>
      <c r="S36" s="37">
        <v>33</v>
      </c>
      <c r="T36" s="46">
        <f t="shared" si="16"/>
        <v>40</v>
      </c>
      <c r="U36" s="38">
        <f t="shared" si="17"/>
        <v>37</v>
      </c>
      <c r="V36" s="47">
        <f t="shared" si="18"/>
        <v>41</v>
      </c>
    </row>
    <row r="37" spans="1:22" ht="15" x14ac:dyDescent="0.2">
      <c r="A37" s="11"/>
      <c r="D37" s="4"/>
      <c r="E37" s="5"/>
      <c r="F37" s="5"/>
      <c r="H37" s="6"/>
      <c r="I37" s="7"/>
      <c r="J37" s="8"/>
      <c r="K37" s="8"/>
      <c r="R37" s="14" t="s">
        <v>53</v>
      </c>
      <c r="S37" s="33">
        <v>17</v>
      </c>
      <c r="T37" s="23">
        <f t="shared" si="16"/>
        <v>24</v>
      </c>
      <c r="U37" s="15">
        <f t="shared" si="17"/>
        <v>21</v>
      </c>
      <c r="V37" s="17">
        <f t="shared" si="18"/>
        <v>25</v>
      </c>
    </row>
    <row r="38" spans="1:22" ht="15" x14ac:dyDescent="0.2">
      <c r="A38" s="11"/>
      <c r="D38" s="4"/>
      <c r="E38" s="5"/>
      <c r="F38" s="5"/>
      <c r="H38" s="6"/>
      <c r="I38" s="7"/>
      <c r="J38" s="8"/>
      <c r="K38" s="8"/>
      <c r="R38" s="14" t="s">
        <v>54</v>
      </c>
      <c r="S38" s="48">
        <v>32</v>
      </c>
      <c r="T38" s="49">
        <f t="shared" si="16"/>
        <v>39</v>
      </c>
      <c r="U38" s="36">
        <f t="shared" si="17"/>
        <v>36</v>
      </c>
      <c r="V38" s="46">
        <f t="shared" si="18"/>
        <v>40</v>
      </c>
    </row>
    <row r="39" spans="1:22" ht="15" x14ac:dyDescent="0.2">
      <c r="A39" s="11"/>
      <c r="D39" s="4"/>
      <c r="E39" s="5"/>
      <c r="F39" s="5"/>
      <c r="H39" s="6"/>
      <c r="I39" s="7"/>
      <c r="J39" s="8"/>
      <c r="K39" s="8"/>
      <c r="R39" s="14" t="s">
        <v>55</v>
      </c>
      <c r="S39" s="38">
        <v>37</v>
      </c>
      <c r="T39" s="50">
        <f t="shared" si="16"/>
        <v>44</v>
      </c>
      <c r="U39" s="47">
        <f t="shared" si="17"/>
        <v>41</v>
      </c>
      <c r="V39" s="51">
        <f t="shared" si="18"/>
        <v>45</v>
      </c>
    </row>
    <row r="40" spans="1:22" ht="15" x14ac:dyDescent="0.2">
      <c r="A40" s="11"/>
      <c r="D40" s="4"/>
      <c r="E40" s="5"/>
      <c r="F40" s="5"/>
      <c r="H40" s="6"/>
      <c r="I40" s="7"/>
      <c r="J40" s="8"/>
      <c r="K40" s="8"/>
      <c r="R40" s="14" t="s">
        <v>56</v>
      </c>
      <c r="S40" s="41"/>
      <c r="T40" s="42">
        <f t="shared" si="16"/>
        <v>7</v>
      </c>
      <c r="U40" s="43">
        <f t="shared" si="17"/>
        <v>4</v>
      </c>
      <c r="V40" s="44">
        <f t="shared" si="18"/>
        <v>8</v>
      </c>
    </row>
    <row r="41" spans="1:22" ht="15" x14ac:dyDescent="0.2">
      <c r="A41" s="11"/>
      <c r="D41" s="4"/>
      <c r="E41" s="5"/>
      <c r="F41" s="5"/>
      <c r="H41" s="6"/>
      <c r="I41" s="7"/>
      <c r="J41" s="8"/>
      <c r="K41" s="8"/>
      <c r="R41" s="14" t="s">
        <v>32</v>
      </c>
      <c r="S41" s="46">
        <v>40</v>
      </c>
      <c r="T41" s="27">
        <f t="shared" si="16"/>
        <v>47</v>
      </c>
      <c r="U41" s="50">
        <f t="shared" si="17"/>
        <v>44</v>
      </c>
      <c r="V41" s="52">
        <f t="shared" si="18"/>
        <v>48</v>
      </c>
    </row>
    <row r="42" spans="1:22" ht="15" x14ac:dyDescent="0.2">
      <c r="A42" s="11"/>
      <c r="D42" s="4"/>
      <c r="E42" s="5"/>
      <c r="F42" s="5"/>
      <c r="H42" s="6"/>
      <c r="I42" s="7"/>
      <c r="J42" s="8"/>
      <c r="K42" s="8"/>
      <c r="R42" s="14" t="s">
        <v>57</v>
      </c>
      <c r="S42" s="24">
        <v>28</v>
      </c>
      <c r="T42" s="53">
        <f t="shared" si="16"/>
        <v>35</v>
      </c>
      <c r="U42" s="48">
        <f t="shared" si="17"/>
        <v>32</v>
      </c>
      <c r="V42" s="36">
        <f t="shared" si="18"/>
        <v>36</v>
      </c>
    </row>
    <row r="43" spans="1:22" ht="15" x14ac:dyDescent="0.2">
      <c r="A43" s="11"/>
      <c r="D43" s="4"/>
      <c r="E43" s="5"/>
      <c r="F43" s="5"/>
      <c r="H43" s="6"/>
      <c r="I43" s="7"/>
      <c r="J43" s="8"/>
      <c r="K43" s="8"/>
      <c r="R43" s="14" t="s">
        <v>58</v>
      </c>
      <c r="S43" s="36">
        <v>36</v>
      </c>
      <c r="T43" s="25">
        <f t="shared" si="16"/>
        <v>43</v>
      </c>
      <c r="U43" s="46">
        <f t="shared" si="17"/>
        <v>40</v>
      </c>
      <c r="V43" s="50">
        <f t="shared" si="18"/>
        <v>44</v>
      </c>
    </row>
    <row r="44" spans="1:22" ht="15" x14ac:dyDescent="0.2">
      <c r="A44" s="11"/>
      <c r="D44" s="4"/>
      <c r="E44" s="5"/>
      <c r="F44" s="5"/>
      <c r="H44" s="6"/>
      <c r="I44" s="7"/>
      <c r="J44" s="8"/>
      <c r="K44" s="8"/>
      <c r="R44" s="14" t="s">
        <v>59</v>
      </c>
      <c r="S44" s="50">
        <v>44</v>
      </c>
      <c r="T44" s="54">
        <f t="shared" si="16"/>
        <v>51</v>
      </c>
      <c r="U44" s="52">
        <f t="shared" si="17"/>
        <v>48</v>
      </c>
      <c r="V44" s="28">
        <f t="shared" si="18"/>
        <v>52</v>
      </c>
    </row>
    <row r="45" spans="1:22" ht="15" x14ac:dyDescent="0.2">
      <c r="R45" s="14" t="s">
        <v>60</v>
      </c>
      <c r="S45" s="55">
        <v>30</v>
      </c>
      <c r="T45" s="38">
        <f t="shared" si="16"/>
        <v>37</v>
      </c>
      <c r="U45" s="56">
        <f t="shared" si="17"/>
        <v>34</v>
      </c>
      <c r="V45" s="57">
        <f t="shared" si="18"/>
        <v>38</v>
      </c>
    </row>
    <row r="46" spans="1:22" ht="15" x14ac:dyDescent="0.2">
      <c r="R46" s="14" t="s">
        <v>36</v>
      </c>
      <c r="S46" s="34">
        <v>15</v>
      </c>
      <c r="T46" s="35">
        <f t="shared" si="16"/>
        <v>22</v>
      </c>
      <c r="U46" s="19">
        <f t="shared" si="17"/>
        <v>19</v>
      </c>
      <c r="V46" s="21">
        <f t="shared" si="18"/>
        <v>23</v>
      </c>
    </row>
    <row r="47" spans="1:22" ht="15" x14ac:dyDescent="0.2">
      <c r="R47" s="58" t="s">
        <v>15</v>
      </c>
      <c r="S47" s="59">
        <v>26</v>
      </c>
      <c r="T47" s="16">
        <f t="shared" si="16"/>
        <v>33</v>
      </c>
      <c r="U47" s="23">
        <f t="shared" si="17"/>
        <v>30</v>
      </c>
      <c r="V47" s="24">
        <f t="shared" si="18"/>
        <v>34</v>
      </c>
    </row>
    <row r="932" spans="2:2" ht="13" x14ac:dyDescent="0.15">
      <c r="B932" s="1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B2:H38"/>
  <sheetViews>
    <sheetView workbookViewId="0"/>
  </sheetViews>
  <sheetFormatPr baseColWidth="10" defaultColWidth="12.6640625" defaultRowHeight="15.75" customHeight="1" x14ac:dyDescent="0.15"/>
  <cols>
    <col min="3" max="3" width="16.33203125" customWidth="1"/>
    <col min="4" max="4" width="16.6640625" customWidth="1"/>
    <col min="5" max="5" width="17.1640625" customWidth="1"/>
    <col min="7" max="7" width="14" customWidth="1"/>
  </cols>
  <sheetData>
    <row r="2" spans="2:8" ht="15.75" customHeight="1" x14ac:dyDescent="0.15">
      <c r="C2" s="9" t="s">
        <v>61</v>
      </c>
      <c r="D2" s="9" t="s">
        <v>62</v>
      </c>
      <c r="E2" s="9" t="s">
        <v>63</v>
      </c>
      <c r="F2" s="9" t="s">
        <v>64</v>
      </c>
      <c r="G2" s="9" t="s">
        <v>65</v>
      </c>
      <c r="H2" s="9" t="s">
        <v>66</v>
      </c>
    </row>
    <row r="3" spans="2:8" ht="15.75" customHeight="1" x14ac:dyDescent="0.15">
      <c r="B3" s="2" t="s">
        <v>67</v>
      </c>
    </row>
    <row r="4" spans="2:8" ht="15.75" customHeight="1" x14ac:dyDescent="0.15">
      <c r="B4" s="2" t="s">
        <v>68</v>
      </c>
    </row>
    <row r="5" spans="2:8" ht="15.75" customHeight="1" x14ac:dyDescent="0.15">
      <c r="B5" s="2" t="s">
        <v>69</v>
      </c>
    </row>
    <row r="6" spans="2:8" ht="15.75" customHeight="1" x14ac:dyDescent="0.15">
      <c r="B6" s="2" t="s">
        <v>70</v>
      </c>
    </row>
    <row r="7" spans="2:8" ht="15.75" customHeight="1" x14ac:dyDescent="0.15">
      <c r="B7" s="2" t="s">
        <v>71</v>
      </c>
    </row>
    <row r="9" spans="2:8" ht="15.75" customHeight="1" x14ac:dyDescent="0.15">
      <c r="B9" s="2" t="s">
        <v>72</v>
      </c>
    </row>
    <row r="10" spans="2:8" ht="15.75" customHeight="1" x14ac:dyDescent="0.15">
      <c r="B10" s="2" t="s">
        <v>73</v>
      </c>
    </row>
    <row r="11" spans="2:8" ht="15.75" customHeight="1" x14ac:dyDescent="0.15">
      <c r="B11" s="2" t="s">
        <v>74</v>
      </c>
    </row>
    <row r="12" spans="2:8" ht="15.75" customHeight="1" x14ac:dyDescent="0.15">
      <c r="B12" s="2" t="s">
        <v>75</v>
      </c>
    </row>
    <row r="13" spans="2:8" ht="15.75" customHeight="1" x14ac:dyDescent="0.15">
      <c r="B13" s="2" t="s">
        <v>76</v>
      </c>
    </row>
    <row r="15" spans="2:8" ht="15.75" customHeight="1" x14ac:dyDescent="0.15">
      <c r="B15" s="2" t="s">
        <v>77</v>
      </c>
    </row>
    <row r="16" spans="2:8" ht="15.75" customHeight="1" x14ac:dyDescent="0.15">
      <c r="B16" s="2" t="s">
        <v>78</v>
      </c>
    </row>
    <row r="17" spans="2:4" ht="15.75" customHeight="1" x14ac:dyDescent="0.15">
      <c r="B17" s="2" t="s">
        <v>79</v>
      </c>
    </row>
    <row r="18" spans="2:4" ht="15.75" customHeight="1" x14ac:dyDescent="0.15">
      <c r="B18" s="2" t="s">
        <v>80</v>
      </c>
    </row>
    <row r="19" spans="2:4" ht="15.75" customHeight="1" x14ac:dyDescent="0.15">
      <c r="B19" s="2" t="s">
        <v>81</v>
      </c>
    </row>
    <row r="21" spans="2:4" ht="15.75" customHeight="1" x14ac:dyDescent="0.15">
      <c r="C21" s="9" t="s">
        <v>82</v>
      </c>
      <c r="D21" s="9" t="s">
        <v>83</v>
      </c>
    </row>
    <row r="22" spans="2:4" ht="15.75" customHeight="1" x14ac:dyDescent="0.15">
      <c r="B22" s="2" t="s">
        <v>84</v>
      </c>
      <c r="C22" s="2">
        <v>1</v>
      </c>
      <c r="D22" s="2">
        <v>1</v>
      </c>
    </row>
    <row r="23" spans="2:4" ht="15.75" customHeight="1" x14ac:dyDescent="0.15">
      <c r="B23" s="2" t="s">
        <v>68</v>
      </c>
      <c r="C23" s="2">
        <v>4</v>
      </c>
      <c r="D23" s="2">
        <v>1</v>
      </c>
    </row>
    <row r="24" spans="2:4" ht="15.75" customHeight="1" x14ac:dyDescent="0.15">
      <c r="B24" s="2" t="s">
        <v>69</v>
      </c>
      <c r="C24" s="2">
        <v>3</v>
      </c>
      <c r="D24" s="2">
        <v>2</v>
      </c>
    </row>
    <row r="25" spans="2:4" ht="15.75" customHeight="1" x14ac:dyDescent="0.15">
      <c r="B25" s="2" t="s">
        <v>70</v>
      </c>
      <c r="C25" s="2">
        <v>8</v>
      </c>
      <c r="D25" s="2">
        <v>2</v>
      </c>
    </row>
    <row r="26" spans="2:4" ht="15.75" customHeight="1" x14ac:dyDescent="0.15">
      <c r="B26" s="2" t="s">
        <v>71</v>
      </c>
      <c r="C26" s="2">
        <v>9</v>
      </c>
      <c r="D26" s="2">
        <v>3</v>
      </c>
    </row>
    <row r="28" spans="2:4" ht="15.75" customHeight="1" x14ac:dyDescent="0.15">
      <c r="B28" s="2" t="s">
        <v>72</v>
      </c>
      <c r="C28" s="2">
        <v>10</v>
      </c>
      <c r="D28" s="2">
        <v>5</v>
      </c>
    </row>
    <row r="29" spans="2:4" ht="15.75" customHeight="1" x14ac:dyDescent="0.15">
      <c r="B29" s="2" t="s">
        <v>73</v>
      </c>
      <c r="C29" s="2">
        <v>13</v>
      </c>
      <c r="D29" s="2">
        <v>5</v>
      </c>
    </row>
    <row r="30" spans="2:4" ht="15.75" customHeight="1" x14ac:dyDescent="0.15">
      <c r="B30" s="2" t="s">
        <v>74</v>
      </c>
      <c r="C30" s="2">
        <v>20</v>
      </c>
      <c r="D30" s="2">
        <v>5</v>
      </c>
    </row>
    <row r="31" spans="2:4" ht="15.75" customHeight="1" x14ac:dyDescent="0.15">
      <c r="B31" s="2" t="s">
        <v>85</v>
      </c>
      <c r="C31" s="2">
        <v>18</v>
      </c>
      <c r="D31" s="2">
        <v>7</v>
      </c>
    </row>
    <row r="32" spans="2:4" ht="15.75" customHeight="1" x14ac:dyDescent="0.15">
      <c r="B32" s="2" t="s">
        <v>76</v>
      </c>
      <c r="C32" s="2">
        <v>23</v>
      </c>
      <c r="D32" s="2">
        <v>7</v>
      </c>
    </row>
    <row r="34" spans="2:4" ht="15.75" customHeight="1" x14ac:dyDescent="0.15">
      <c r="B34" s="2" t="s">
        <v>77</v>
      </c>
      <c r="C34" s="2">
        <v>30</v>
      </c>
      <c r="D34" s="2">
        <v>10</v>
      </c>
    </row>
    <row r="35" spans="2:4" ht="15.75" customHeight="1" x14ac:dyDescent="0.15">
      <c r="B35" s="2" t="s">
        <v>78</v>
      </c>
      <c r="C35" s="2">
        <v>35</v>
      </c>
      <c r="D35" s="2">
        <v>10</v>
      </c>
    </row>
    <row r="36" spans="2:4" ht="15.75" customHeight="1" x14ac:dyDescent="0.15">
      <c r="B36" s="2" t="s">
        <v>79</v>
      </c>
      <c r="C36" s="2">
        <v>50</v>
      </c>
      <c r="D36" s="2">
        <v>13</v>
      </c>
    </row>
    <row r="37" spans="2:4" ht="15.75" customHeight="1" x14ac:dyDescent="0.15">
      <c r="B37" s="2" t="s">
        <v>80</v>
      </c>
      <c r="C37" s="2">
        <v>60</v>
      </c>
      <c r="D37" s="2">
        <v>17</v>
      </c>
    </row>
    <row r="38" spans="2:4" ht="15.75" customHeight="1" x14ac:dyDescent="0.15">
      <c r="B38" s="2" t="s">
        <v>81</v>
      </c>
      <c r="C38" s="2">
        <v>80</v>
      </c>
      <c r="D38" s="2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B4:F32"/>
  <sheetViews>
    <sheetView workbookViewId="0"/>
  </sheetViews>
  <sheetFormatPr baseColWidth="10" defaultColWidth="12.6640625" defaultRowHeight="15.75" customHeight="1" x14ac:dyDescent="0.15"/>
  <sheetData>
    <row r="4" spans="2:6" x14ac:dyDescent="0.2">
      <c r="B4" s="12"/>
      <c r="C4" s="13" t="s">
        <v>28</v>
      </c>
      <c r="D4" s="13" t="s">
        <v>16</v>
      </c>
      <c r="E4" s="13" t="s">
        <v>30</v>
      </c>
      <c r="F4" s="13" t="s">
        <v>33</v>
      </c>
    </row>
    <row r="5" spans="2:6" x14ac:dyDescent="0.2">
      <c r="B5" s="14" t="s">
        <v>25</v>
      </c>
      <c r="C5" s="15">
        <v>21</v>
      </c>
      <c r="D5" s="16">
        <v>27</v>
      </c>
      <c r="E5" s="17">
        <v>25</v>
      </c>
      <c r="F5" s="18">
        <v>29</v>
      </c>
    </row>
    <row r="6" spans="2:6" x14ac:dyDescent="0.2">
      <c r="B6" s="14" t="s">
        <v>27</v>
      </c>
      <c r="C6" s="19">
        <v>19</v>
      </c>
      <c r="D6" s="20">
        <v>26</v>
      </c>
      <c r="E6" s="21">
        <v>23</v>
      </c>
      <c r="F6" s="16">
        <v>27</v>
      </c>
    </row>
    <row r="7" spans="2:6" x14ac:dyDescent="0.2">
      <c r="B7" s="14" t="s">
        <v>40</v>
      </c>
      <c r="C7" s="22">
        <v>20</v>
      </c>
      <c r="D7" s="20">
        <v>26</v>
      </c>
      <c r="E7" s="23">
        <v>24</v>
      </c>
      <c r="F7" s="24">
        <v>28</v>
      </c>
    </row>
    <row r="8" spans="2:6" x14ac:dyDescent="0.2">
      <c r="B8" s="14" t="s">
        <v>42</v>
      </c>
      <c r="C8" s="25">
        <v>43</v>
      </c>
      <c r="D8" s="26">
        <v>50</v>
      </c>
      <c r="E8" s="27">
        <v>47</v>
      </c>
      <c r="F8" s="28">
        <v>52</v>
      </c>
    </row>
    <row r="9" spans="2:6" x14ac:dyDescent="0.2">
      <c r="B9" s="14" t="s">
        <v>44</v>
      </c>
      <c r="C9" s="29">
        <v>62</v>
      </c>
      <c r="D9" s="30">
        <v>69</v>
      </c>
      <c r="E9" s="31">
        <v>65</v>
      </c>
      <c r="F9" s="32">
        <v>71</v>
      </c>
    </row>
    <row r="10" spans="2:6" x14ac:dyDescent="0.2">
      <c r="B10" s="14" t="s">
        <v>38</v>
      </c>
      <c r="C10" s="22">
        <v>20</v>
      </c>
      <c r="D10" s="16">
        <f t="shared" ref="D10:D32" si="0">C10+7</f>
        <v>27</v>
      </c>
      <c r="E10" s="23">
        <f t="shared" ref="E10:E32" si="1">C10+4</f>
        <v>24</v>
      </c>
      <c r="F10" s="24">
        <f t="shared" ref="F10:F32" si="2">C10+8</f>
        <v>28</v>
      </c>
    </row>
    <row r="11" spans="2:6" x14ac:dyDescent="0.2">
      <c r="B11" s="14" t="s">
        <v>46</v>
      </c>
      <c r="C11" s="15">
        <v>21</v>
      </c>
      <c r="D11" s="24">
        <f t="shared" si="0"/>
        <v>28</v>
      </c>
      <c r="E11" s="17">
        <f t="shared" si="1"/>
        <v>25</v>
      </c>
      <c r="F11" s="18">
        <f t="shared" si="2"/>
        <v>29</v>
      </c>
    </row>
    <row r="12" spans="2:6" x14ac:dyDescent="0.2">
      <c r="B12" s="14" t="s">
        <v>39</v>
      </c>
      <c r="C12" s="33">
        <v>17</v>
      </c>
      <c r="D12" s="23">
        <f t="shared" si="0"/>
        <v>24</v>
      </c>
      <c r="E12" s="15">
        <f t="shared" si="1"/>
        <v>21</v>
      </c>
      <c r="F12" s="17">
        <f t="shared" si="2"/>
        <v>25</v>
      </c>
    </row>
    <row r="13" spans="2:6" x14ac:dyDescent="0.2">
      <c r="B13" s="14" t="s">
        <v>47</v>
      </c>
      <c r="C13" s="34">
        <v>15</v>
      </c>
      <c r="D13" s="35">
        <f t="shared" si="0"/>
        <v>22</v>
      </c>
      <c r="E13" s="19">
        <f t="shared" si="1"/>
        <v>19</v>
      </c>
      <c r="F13" s="21">
        <f t="shared" si="2"/>
        <v>23</v>
      </c>
    </row>
    <row r="14" spans="2:6" x14ac:dyDescent="0.2">
      <c r="B14" s="14" t="s">
        <v>48</v>
      </c>
      <c r="C14" s="22">
        <v>20</v>
      </c>
      <c r="D14" s="16">
        <f t="shared" si="0"/>
        <v>27</v>
      </c>
      <c r="E14" s="23">
        <f t="shared" si="1"/>
        <v>24</v>
      </c>
      <c r="F14" s="24">
        <f t="shared" si="2"/>
        <v>28</v>
      </c>
    </row>
    <row r="15" spans="2:6" x14ac:dyDescent="0.2">
      <c r="B15" s="14" t="s">
        <v>34</v>
      </c>
      <c r="C15" s="34">
        <v>15</v>
      </c>
      <c r="D15" s="35">
        <f t="shared" si="0"/>
        <v>22</v>
      </c>
      <c r="E15" s="19">
        <f t="shared" si="1"/>
        <v>19</v>
      </c>
      <c r="F15" s="21">
        <f t="shared" si="2"/>
        <v>23</v>
      </c>
    </row>
    <row r="16" spans="2:6" x14ac:dyDescent="0.2">
      <c r="B16" s="14" t="s">
        <v>37</v>
      </c>
      <c r="C16" s="15">
        <v>21</v>
      </c>
      <c r="D16" s="24">
        <f t="shared" si="0"/>
        <v>28</v>
      </c>
      <c r="E16" s="17">
        <f t="shared" si="1"/>
        <v>25</v>
      </c>
      <c r="F16" s="18">
        <f t="shared" si="2"/>
        <v>29</v>
      </c>
    </row>
    <row r="17" spans="2:6" x14ac:dyDescent="0.2">
      <c r="B17" s="14" t="s">
        <v>49</v>
      </c>
      <c r="C17" s="18">
        <v>29</v>
      </c>
      <c r="D17" s="36">
        <f t="shared" si="0"/>
        <v>36</v>
      </c>
      <c r="E17" s="37">
        <f t="shared" si="1"/>
        <v>33</v>
      </c>
      <c r="F17" s="38">
        <f t="shared" si="2"/>
        <v>37</v>
      </c>
    </row>
    <row r="18" spans="2:6" x14ac:dyDescent="0.2">
      <c r="B18" s="14" t="s">
        <v>35</v>
      </c>
      <c r="C18" s="39">
        <v>11</v>
      </c>
      <c r="D18" s="40">
        <f t="shared" si="0"/>
        <v>18</v>
      </c>
      <c r="E18" s="34">
        <f t="shared" si="1"/>
        <v>15</v>
      </c>
      <c r="F18" s="19">
        <f t="shared" si="2"/>
        <v>19</v>
      </c>
    </row>
    <row r="19" spans="2:6" x14ac:dyDescent="0.2">
      <c r="B19" s="14" t="s">
        <v>50</v>
      </c>
      <c r="C19" s="41"/>
      <c r="D19" s="42">
        <f t="shared" si="0"/>
        <v>7</v>
      </c>
      <c r="E19" s="43">
        <f t="shared" si="1"/>
        <v>4</v>
      </c>
      <c r="F19" s="44">
        <f t="shared" si="2"/>
        <v>8</v>
      </c>
    </row>
    <row r="20" spans="2:6" x14ac:dyDescent="0.2">
      <c r="B20" s="14" t="s">
        <v>51</v>
      </c>
      <c r="C20" s="45">
        <v>14</v>
      </c>
      <c r="D20" s="15">
        <f t="shared" si="0"/>
        <v>21</v>
      </c>
      <c r="E20" s="40">
        <f t="shared" si="1"/>
        <v>18</v>
      </c>
      <c r="F20" s="35">
        <f t="shared" si="2"/>
        <v>22</v>
      </c>
    </row>
    <row r="21" spans="2:6" x14ac:dyDescent="0.2">
      <c r="B21" s="14" t="s">
        <v>52</v>
      </c>
      <c r="C21" s="37">
        <v>33</v>
      </c>
      <c r="D21" s="46">
        <f t="shared" si="0"/>
        <v>40</v>
      </c>
      <c r="E21" s="38">
        <f t="shared" si="1"/>
        <v>37</v>
      </c>
      <c r="F21" s="47">
        <f t="shared" si="2"/>
        <v>41</v>
      </c>
    </row>
    <row r="22" spans="2:6" x14ac:dyDescent="0.2">
      <c r="B22" s="14" t="s">
        <v>53</v>
      </c>
      <c r="C22" s="33">
        <v>17</v>
      </c>
      <c r="D22" s="23">
        <f t="shared" si="0"/>
        <v>24</v>
      </c>
      <c r="E22" s="15">
        <f t="shared" si="1"/>
        <v>21</v>
      </c>
      <c r="F22" s="17">
        <f t="shared" si="2"/>
        <v>25</v>
      </c>
    </row>
    <row r="23" spans="2:6" x14ac:dyDescent="0.2">
      <c r="B23" s="14" t="s">
        <v>54</v>
      </c>
      <c r="C23" s="48">
        <v>32</v>
      </c>
      <c r="D23" s="49">
        <f t="shared" si="0"/>
        <v>39</v>
      </c>
      <c r="E23" s="36">
        <f t="shared" si="1"/>
        <v>36</v>
      </c>
      <c r="F23" s="46">
        <f t="shared" si="2"/>
        <v>40</v>
      </c>
    </row>
    <row r="24" spans="2:6" x14ac:dyDescent="0.2">
      <c r="B24" s="14" t="s">
        <v>55</v>
      </c>
      <c r="C24" s="38">
        <v>37</v>
      </c>
      <c r="D24" s="50">
        <f t="shared" si="0"/>
        <v>44</v>
      </c>
      <c r="E24" s="47">
        <f t="shared" si="1"/>
        <v>41</v>
      </c>
      <c r="F24" s="51">
        <f t="shared" si="2"/>
        <v>45</v>
      </c>
    </row>
    <row r="25" spans="2:6" x14ac:dyDescent="0.2">
      <c r="B25" s="14" t="s">
        <v>56</v>
      </c>
      <c r="C25" s="41"/>
      <c r="D25" s="42">
        <f t="shared" si="0"/>
        <v>7</v>
      </c>
      <c r="E25" s="43">
        <f t="shared" si="1"/>
        <v>4</v>
      </c>
      <c r="F25" s="44">
        <f t="shared" si="2"/>
        <v>8</v>
      </c>
    </row>
    <row r="26" spans="2:6" x14ac:dyDescent="0.2">
      <c r="B26" s="14" t="s">
        <v>32</v>
      </c>
      <c r="C26" s="46">
        <v>40</v>
      </c>
      <c r="D26" s="27">
        <f t="shared" si="0"/>
        <v>47</v>
      </c>
      <c r="E26" s="50">
        <f t="shared" si="1"/>
        <v>44</v>
      </c>
      <c r="F26" s="52">
        <f t="shared" si="2"/>
        <v>48</v>
      </c>
    </row>
    <row r="27" spans="2:6" x14ac:dyDescent="0.2">
      <c r="B27" s="14" t="s">
        <v>57</v>
      </c>
      <c r="C27" s="24">
        <v>28</v>
      </c>
      <c r="D27" s="53">
        <f t="shared" si="0"/>
        <v>35</v>
      </c>
      <c r="E27" s="48">
        <f t="shared" si="1"/>
        <v>32</v>
      </c>
      <c r="F27" s="36">
        <f t="shared" si="2"/>
        <v>36</v>
      </c>
    </row>
    <row r="28" spans="2:6" x14ac:dyDescent="0.2">
      <c r="B28" s="14" t="s">
        <v>58</v>
      </c>
      <c r="C28" s="36">
        <v>36</v>
      </c>
      <c r="D28" s="25">
        <f t="shared" si="0"/>
        <v>43</v>
      </c>
      <c r="E28" s="46">
        <f t="shared" si="1"/>
        <v>40</v>
      </c>
      <c r="F28" s="50">
        <f t="shared" si="2"/>
        <v>44</v>
      </c>
    </row>
    <row r="29" spans="2:6" x14ac:dyDescent="0.2">
      <c r="B29" s="14" t="s">
        <v>59</v>
      </c>
      <c r="C29" s="50">
        <v>44</v>
      </c>
      <c r="D29" s="54">
        <f t="shared" si="0"/>
        <v>51</v>
      </c>
      <c r="E29" s="52">
        <f t="shared" si="1"/>
        <v>48</v>
      </c>
      <c r="F29" s="28">
        <f t="shared" si="2"/>
        <v>52</v>
      </c>
    </row>
    <row r="30" spans="2:6" x14ac:dyDescent="0.2">
      <c r="B30" s="14" t="s">
        <v>60</v>
      </c>
      <c r="C30" s="55">
        <v>30</v>
      </c>
      <c r="D30" s="38">
        <f t="shared" si="0"/>
        <v>37</v>
      </c>
      <c r="E30" s="56">
        <f t="shared" si="1"/>
        <v>34</v>
      </c>
      <c r="F30" s="57">
        <f t="shared" si="2"/>
        <v>38</v>
      </c>
    </row>
    <row r="31" spans="2:6" x14ac:dyDescent="0.2">
      <c r="B31" s="14" t="s">
        <v>36</v>
      </c>
      <c r="C31" s="34">
        <v>15</v>
      </c>
      <c r="D31" s="35">
        <f t="shared" si="0"/>
        <v>22</v>
      </c>
      <c r="E31" s="19">
        <f t="shared" si="1"/>
        <v>19</v>
      </c>
      <c r="F31" s="21">
        <f t="shared" si="2"/>
        <v>23</v>
      </c>
    </row>
    <row r="32" spans="2:6" x14ac:dyDescent="0.2">
      <c r="B32" s="58" t="s">
        <v>15</v>
      </c>
      <c r="C32" s="59">
        <v>26</v>
      </c>
      <c r="D32" s="16">
        <f t="shared" si="0"/>
        <v>33</v>
      </c>
      <c r="E32" s="23">
        <f t="shared" si="1"/>
        <v>30</v>
      </c>
      <c r="F32" s="24">
        <f t="shared" si="2"/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C3:H13"/>
  <sheetViews>
    <sheetView workbookViewId="0"/>
  </sheetViews>
  <sheetFormatPr baseColWidth="10" defaultColWidth="12.6640625" defaultRowHeight="15.75" customHeight="1" x14ac:dyDescent="0.15"/>
  <sheetData>
    <row r="3" spans="3:8" ht="15.75" customHeight="1" x14ac:dyDescent="0.15">
      <c r="C3" s="1" t="s">
        <v>18</v>
      </c>
      <c r="D3" s="1" t="s">
        <v>19</v>
      </c>
      <c r="E3" s="1" t="s">
        <v>20</v>
      </c>
      <c r="F3" s="1" t="s">
        <v>21</v>
      </c>
      <c r="G3" s="1" t="s">
        <v>22</v>
      </c>
      <c r="H3" s="1" t="s">
        <v>23</v>
      </c>
    </row>
    <row r="4" spans="3:8" ht="15.75" customHeight="1" x14ac:dyDescent="0.15">
      <c r="C4" s="2" t="s">
        <v>25</v>
      </c>
      <c r="D4" s="60">
        <v>5.0559289999999999</v>
      </c>
      <c r="E4" s="61">
        <v>60.382877999999998</v>
      </c>
      <c r="F4" s="2" t="s">
        <v>16</v>
      </c>
      <c r="G4" s="60">
        <v>5.3261630000000002</v>
      </c>
      <c r="H4" s="61">
        <v>60.395409000000001</v>
      </c>
    </row>
    <row r="5" spans="3:8" ht="15.75" customHeight="1" x14ac:dyDescent="0.15">
      <c r="C5" s="2" t="s">
        <v>27</v>
      </c>
      <c r="D5" s="2">
        <v>5.0878129999999997</v>
      </c>
      <c r="E5" s="2">
        <v>60.352223000000002</v>
      </c>
      <c r="F5" s="2" t="s">
        <v>28</v>
      </c>
      <c r="G5" s="2">
        <v>5.2647930000000001</v>
      </c>
      <c r="H5" s="2">
        <v>60.379098999999997</v>
      </c>
    </row>
    <row r="6" spans="3:8" ht="15.75" customHeight="1" x14ac:dyDescent="0.15">
      <c r="C6" s="2" t="s">
        <v>15</v>
      </c>
      <c r="D6" s="2">
        <v>4.9934529999999997</v>
      </c>
      <c r="E6" s="2">
        <v>60.388651000000003</v>
      </c>
      <c r="F6" s="2" t="s">
        <v>30</v>
      </c>
      <c r="G6" s="2">
        <v>5.2586760000000004</v>
      </c>
      <c r="H6" s="2">
        <v>60.290962</v>
      </c>
    </row>
    <row r="7" spans="3:8" ht="15.75" customHeight="1" x14ac:dyDescent="0.15">
      <c r="C7" s="2" t="s">
        <v>32</v>
      </c>
      <c r="D7" s="2">
        <v>4.9820219999999997</v>
      </c>
      <c r="E7" s="2">
        <v>60.261564</v>
      </c>
      <c r="F7" s="2" t="s">
        <v>33</v>
      </c>
      <c r="G7" s="2">
        <v>5.3523550000000002</v>
      </c>
      <c r="H7" s="2">
        <v>60.363500999999999</v>
      </c>
    </row>
    <row r="8" spans="3:8" ht="15.75" customHeight="1" x14ac:dyDescent="0.15">
      <c r="C8" s="2" t="s">
        <v>34</v>
      </c>
      <c r="D8" s="60">
        <v>5.1213329999999999</v>
      </c>
      <c r="E8" s="61">
        <v>60.356560999999999</v>
      </c>
    </row>
    <row r="9" spans="3:8" ht="15.75" customHeight="1" x14ac:dyDescent="0.15">
      <c r="C9" s="2" t="s">
        <v>35</v>
      </c>
      <c r="D9" s="60">
        <v>5.1530250000000004</v>
      </c>
      <c r="E9" s="61">
        <v>60.368082999999999</v>
      </c>
    </row>
    <row r="10" spans="3:8" ht="15.75" customHeight="1" x14ac:dyDescent="0.15">
      <c r="C10" s="2" t="s">
        <v>36</v>
      </c>
      <c r="D10" s="2">
        <v>5.1060850000000002</v>
      </c>
      <c r="E10" s="2">
        <v>60.354084999999998</v>
      </c>
    </row>
    <row r="11" spans="3:8" ht="15.75" customHeight="1" x14ac:dyDescent="0.15">
      <c r="C11" s="2" t="s">
        <v>37</v>
      </c>
      <c r="D11" s="2">
        <v>5.0396080000000003</v>
      </c>
      <c r="E11" s="2">
        <v>60.390343000000001</v>
      </c>
    </row>
    <row r="12" spans="3:8" ht="15.75" customHeight="1" x14ac:dyDescent="0.15">
      <c r="C12" s="2" t="s">
        <v>38</v>
      </c>
      <c r="D12" s="2">
        <v>5.1065680000000002</v>
      </c>
      <c r="E12" s="2">
        <v>60.375988</v>
      </c>
    </row>
    <row r="13" spans="3:8" ht="15.75" customHeight="1" x14ac:dyDescent="0.15">
      <c r="C13" s="2" t="s">
        <v>39</v>
      </c>
      <c r="D13" s="2">
        <v>5.1522740000000002</v>
      </c>
      <c r="E13" s="2">
        <v>60.354616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Small4</vt:lpstr>
      <vt:lpstr>Small3</vt:lpstr>
      <vt:lpstr>Results</vt:lpstr>
      <vt:lpstr>Reisetider</vt:lpstr>
      <vt:lpstr>Koordinater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nitter.jacob@gmail.com</cp:lastModifiedBy>
  <dcterms:created xsi:type="dcterms:W3CDTF">2022-12-03T09:04:55Z</dcterms:created>
  <dcterms:modified xsi:type="dcterms:W3CDTF">2022-12-03T09:36:37Z</dcterms:modified>
</cp:coreProperties>
</file>