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8_{0C8FB881-C775-5C42-B562-3AF83D9CA4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5" l="1"/>
  <c r="C32" i="15" s="1"/>
  <c r="E32" i="15" s="1"/>
  <c r="G32" i="15"/>
  <c r="H32" i="15"/>
  <c r="J32" i="15" s="1"/>
  <c r="I32" i="15"/>
  <c r="K32" i="15" s="1"/>
  <c r="B33" i="15"/>
  <c r="C33" i="15"/>
  <c r="D33" i="15"/>
  <c r="F33" i="15" s="1"/>
  <c r="E33" i="15"/>
  <c r="G33" i="15"/>
  <c r="H33" i="15" s="1"/>
  <c r="J33" i="15" s="1"/>
  <c r="M33" i="15" a="1"/>
  <c r="M33" i="15"/>
  <c r="B34" i="15"/>
  <c r="C34" i="15" s="1"/>
  <c r="E34" i="15" s="1"/>
  <c r="G34" i="15"/>
  <c r="H34" i="15"/>
  <c r="J34" i="15" s="1"/>
  <c r="I34" i="15"/>
  <c r="K34" i="15" s="1"/>
  <c r="B35" i="15"/>
  <c r="C35" i="15"/>
  <c r="D35" i="15"/>
  <c r="F35" i="15" s="1"/>
  <c r="E35" i="15"/>
  <c r="G35" i="15"/>
  <c r="H35" i="15" s="1"/>
  <c r="J35" i="15" s="1"/>
  <c r="M35" i="15" a="1"/>
  <c r="M35" i="15"/>
  <c r="B36" i="15"/>
  <c r="C36" i="15" s="1"/>
  <c r="E36" i="15" s="1"/>
  <c r="G36" i="15"/>
  <c r="H36" i="15"/>
  <c r="J36" i="15" s="1"/>
  <c r="I36" i="15"/>
  <c r="K36" i="15" s="1"/>
  <c r="B37" i="15"/>
  <c r="C37" i="15"/>
  <c r="D37" i="15"/>
  <c r="F37" i="15" s="1"/>
  <c r="E37" i="15"/>
  <c r="G37" i="15"/>
  <c r="H37" i="15" s="1"/>
  <c r="J37" i="15" s="1"/>
  <c r="M37" i="15" a="1"/>
  <c r="M37" i="15"/>
  <c r="B38" i="15"/>
  <c r="C38" i="15" s="1"/>
  <c r="E38" i="15" s="1"/>
  <c r="G38" i="15"/>
  <c r="H38" i="15"/>
  <c r="J38" i="15" s="1"/>
  <c r="I38" i="15"/>
  <c r="K38" i="15" s="1"/>
  <c r="B39" i="15"/>
  <c r="C39" i="15"/>
  <c r="D39" i="15"/>
  <c r="F39" i="15" s="1"/>
  <c r="E39" i="15"/>
  <c r="G39" i="15"/>
  <c r="H39" i="15" s="1"/>
  <c r="J39" i="15" s="1"/>
  <c r="M39" i="15" a="1"/>
  <c r="M39" i="15"/>
  <c r="B40" i="15"/>
  <c r="C40" i="15" s="1"/>
  <c r="E40" i="15" s="1"/>
  <c r="G40" i="15"/>
  <c r="H40" i="15"/>
  <c r="J40" i="15" s="1"/>
  <c r="I40" i="15"/>
  <c r="K40" i="15" s="1"/>
  <c r="B41" i="15"/>
  <c r="C41" i="15"/>
  <c r="D41" i="15"/>
  <c r="F41" i="15" s="1"/>
  <c r="E41" i="15"/>
  <c r="G41" i="15"/>
  <c r="H41" i="15" s="1"/>
  <c r="J41" i="15" s="1"/>
  <c r="M41" i="15" a="1"/>
  <c r="M41" i="15"/>
  <c r="B42" i="15"/>
  <c r="D42" i="15" s="1"/>
  <c r="F42" i="15" s="1"/>
  <c r="C42" i="15"/>
  <c r="E42" i="15" s="1"/>
  <c r="G42" i="15"/>
  <c r="H42" i="15"/>
  <c r="J42" i="15" s="1"/>
  <c r="I42" i="15"/>
  <c r="K42" i="15" s="1"/>
  <c r="B9" i="15"/>
  <c r="D9" i="15" s="1"/>
  <c r="F9" i="15" s="1"/>
  <c r="C9" i="15"/>
  <c r="E9" i="15" s="1"/>
  <c r="G9" i="15"/>
  <c r="I9" i="15" s="1"/>
  <c r="K9" i="15" s="1"/>
  <c r="H9" i="15"/>
  <c r="J9" i="15" s="1"/>
  <c r="B10" i="15"/>
  <c r="C10" i="15" s="1"/>
  <c r="E10" i="15" s="1"/>
  <c r="G10" i="15"/>
  <c r="H10" i="15" s="1"/>
  <c r="J10" i="15" s="1"/>
  <c r="M10" i="15" a="1"/>
  <c r="M10" i="15"/>
  <c r="B11" i="15"/>
  <c r="D11" i="15" s="1"/>
  <c r="F11" i="15" s="1"/>
  <c r="C11" i="15"/>
  <c r="E11" i="15" s="1"/>
  <c r="G11" i="15"/>
  <c r="H11" i="15" s="1"/>
  <c r="J11" i="15" s="1"/>
  <c r="I11" i="15"/>
  <c r="K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M25" i="15" s="1" a="1"/>
  <c r="M25" i="15" s="1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H25" i="15"/>
  <c r="J25" i="15" s="1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M24" i="15" s="1" a="1"/>
  <c r="M24" i="15" s="1"/>
  <c r="G23" i="15"/>
  <c r="I23" i="15" s="1"/>
  <c r="K23" i="15" s="1"/>
  <c r="B23" i="15"/>
  <c r="G22" i="15"/>
  <c r="H22" i="15" s="1"/>
  <c r="J22" i="15" s="1"/>
  <c r="B22" i="15"/>
  <c r="M22" i="15" s="1" a="1"/>
  <c r="M22" i="15" s="1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I16" i="15"/>
  <c r="K16" i="15" s="1"/>
  <c r="G16" i="15"/>
  <c r="H16" i="15" s="1"/>
  <c r="J16" i="15" s="1"/>
  <c r="B16" i="15"/>
  <c r="M16" i="15" s="1" a="1"/>
  <c r="M16" i="15" s="1"/>
  <c r="G15" i="15"/>
  <c r="I15" i="15" s="1"/>
  <c r="K15" i="15" s="1"/>
  <c r="B15" i="15"/>
  <c r="M15" i="15" s="1" a="1"/>
  <c r="M15" i="15" s="1"/>
  <c r="G14" i="15"/>
  <c r="H14" i="15" s="1"/>
  <c r="J14" i="15" s="1"/>
  <c r="B14" i="15"/>
  <c r="G13" i="15"/>
  <c r="I13" i="15" s="1"/>
  <c r="K13" i="15" s="1"/>
  <c r="B13" i="15"/>
  <c r="M13" i="15" s="1" a="1"/>
  <c r="M13" i="15" s="1"/>
  <c r="G12" i="15"/>
  <c r="H12" i="15" s="1"/>
  <c r="J12" i="15" s="1"/>
  <c r="B12" i="15"/>
  <c r="M12" i="15" s="1" a="1"/>
  <c r="M12" i="15" s="1"/>
  <c r="G8" i="15"/>
  <c r="H8" i="15" s="1"/>
  <c r="J8" i="15" s="1"/>
  <c r="B8" i="15"/>
  <c r="G7" i="15"/>
  <c r="I7" i="15" s="1"/>
  <c r="K7" i="15" s="1"/>
  <c r="B7" i="15"/>
  <c r="M7" i="15" s="1" a="1"/>
  <c r="M7" i="15" s="1"/>
  <c r="G6" i="15"/>
  <c r="H6" i="15" s="1"/>
  <c r="J6" i="15" s="1"/>
  <c r="B6" i="15"/>
  <c r="M6" i="15" s="1" a="1"/>
  <c r="M6" i="15" s="1"/>
  <c r="G5" i="15"/>
  <c r="I5" i="15" s="1"/>
  <c r="K5" i="15" s="1"/>
  <c r="B5" i="15"/>
  <c r="M5" i="15" s="1" a="1"/>
  <c r="M5" i="15" s="1"/>
  <c r="G4" i="15"/>
  <c r="H4" i="15" s="1"/>
  <c r="J4" i="15" s="1"/>
  <c r="B4" i="15"/>
  <c r="M4" i="15" s="1" a="1"/>
  <c r="M4" i="15" s="1"/>
  <c r="G3" i="15"/>
  <c r="I3" i="15" s="1"/>
  <c r="K3" i="15" s="1"/>
  <c r="B3" i="15"/>
  <c r="M3" i="15" s="1" a="1"/>
  <c r="M3" i="15" s="1"/>
  <c r="G2" i="15"/>
  <c r="H2" i="15" s="1"/>
  <c r="J2" i="15" s="1"/>
  <c r="B2" i="15"/>
  <c r="G2" i="14"/>
  <c r="H2" i="14" s="1"/>
  <c r="J2" i="14" s="1"/>
  <c r="G3" i="14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D4" i="14"/>
  <c r="F4" i="14" s="1"/>
  <c r="C4" i="14"/>
  <c r="E4" i="14" s="1"/>
  <c r="I3" i="14"/>
  <c r="K3" i="14" s="1"/>
  <c r="H3" i="14"/>
  <c r="J3" i="14" s="1"/>
  <c r="D3" i="14"/>
  <c r="F3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2" i="15" l="1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<sst xmlns="http://schemas.openxmlformats.org/spreadsheetml/2006/main" count="1152" uniqueCount="92">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</sst>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abSelected="1" workbookViewId="0">
      <selection activeCell="N36" sqref="N3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:D5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2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2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60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80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:C42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ref="E9:E11" ca="1" si="14">C9*111.021</f>
        <v>561.31429350899998</v>
      </c>
      <c r="F9" s="5">
        <f t="shared" ref="F9:F11" ca="1" si="15">D9*111.021</f>
        <v>6703.7674984380001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Brattholmen</v>
      </c>
      <c r="C10" s="3">
        <f t="shared" ref="C10:C11" ca="1" si="18">_xlfn.XLOOKUP(B10,$W$3:$W$12,$X$3:$X$12,0)</f>
        <v>5.1522740000000002</v>
      </c>
      <c r="D10" s="4">
        <f t="shared" ref="D10:D11" ca="1" si="19">_xlfn.XLOOKUP(B10,$W$3:$W$12,$Y$3:$Y$12,0)</f>
        <v>60.354616</v>
      </c>
      <c r="E10" s="5">
        <f t="shared" ca="1" si="14"/>
        <v>572.01061175400002</v>
      </c>
      <c r="F10" s="5">
        <f t="shared" ca="1" si="15"/>
        <v>6700.629822936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48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Straume</v>
      </c>
      <c r="C11" s="3">
        <f t="shared" ca="1" si="18"/>
        <v>5.1213329999999999</v>
      </c>
      <c r="D11" s="4">
        <f t="shared" ca="1" si="19"/>
        <v>60.356560999999999</v>
      </c>
      <c r="E11" s="5">
        <f t="shared" ca="1" si="14"/>
        <v>568.57551099299997</v>
      </c>
      <c r="F11" s="5">
        <f t="shared" ca="1" si="15"/>
        <v>6700.8457587809999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15">
      <c r="A14" s="2" t="s">
        <v>26</v>
      </c>
      <c r="B14" s="3" t="str">
        <f t="shared" ca="1" si="0"/>
        <v>Telavåg</v>
      </c>
      <c r="C14" s="3">
        <f t="shared" ca="1" si="10"/>
        <v>4.9820219999999997</v>
      </c>
      <c r="D14" s="4">
        <f t="shared" ca="1" si="11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" x14ac:dyDescent="0.15">
      <c r="A15" s="2" t="s">
        <v>26</v>
      </c>
      <c r="B15" s="3" t="str">
        <f t="shared" ca="1" si="0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" x14ac:dyDescent="0.15">
      <c r="A16" s="2" t="s">
        <v>26</v>
      </c>
      <c r="B16" s="3" t="str">
        <f t="shared" ca="1" si="0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4" x14ac:dyDescent="0.15">
      <c r="A17" s="2" t="s">
        <v>26</v>
      </c>
      <c r="B17" s="3" t="str">
        <f t="shared" ca="1" si="0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" x14ac:dyDescent="0.15">
      <c r="A18" s="2" t="s">
        <v>26</v>
      </c>
      <c r="B18" s="3" t="str">
        <f t="shared" ca="1" si="0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3" ca="1" si="22">C18*111.021</f>
        <v>554.37814551299994</v>
      </c>
      <c r="F18" s="5">
        <f t="shared" ca="1" si="22"/>
        <v>6704.4084226710002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">
      <c r="A19" s="2" t="s">
        <v>26</v>
      </c>
      <c r="B19" s="3" t="str">
        <f t="shared" ca="1" si="0"/>
        <v>Kolltveit</v>
      </c>
      <c r="C19" s="3">
        <f t="shared" ca="1" si="10"/>
        <v>5.0878129999999997</v>
      </c>
      <c r="D19" s="4">
        <f t="shared" ca="1" si="11"/>
        <v>60.352223000000002</v>
      </c>
      <c r="E19" s="5">
        <f t="shared" ca="1" si="22"/>
        <v>564.85408707299996</v>
      </c>
      <c r="F19" s="5">
        <f t="shared" ca="1" si="22"/>
        <v>6700.3641496830005</v>
      </c>
      <c r="G19" s="3" t="str">
        <f t="shared" ca="1" si="2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23"/>
        <v>584.50258365299999</v>
      </c>
      <c r="K19" s="8">
        <f t="shared" ca="1" si="23"/>
        <v>6703.3479500789999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22"/>
        <v>564.85408707299996</v>
      </c>
      <c r="F20" s="5">
        <f t="shared" ca="1" si="22"/>
        <v>6700.3641496830005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22"/>
        <v>561.31429350899998</v>
      </c>
      <c r="F21" s="5">
        <f t="shared" ca="1" si="22"/>
        <v>6703.7674984380001</v>
      </c>
      <c r="G21" s="3" t="str">
        <f t="shared" ca="1" si="2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23"/>
        <v>583.82346819600002</v>
      </c>
      <c r="K21" s="8">
        <f t="shared" ca="1" si="23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Straume</v>
      </c>
      <c r="C22" s="3">
        <f t="shared" ca="1" si="10"/>
        <v>5.1213329999999999</v>
      </c>
      <c r="D22" s="4">
        <f t="shared" ca="1" si="11"/>
        <v>60.356560999999999</v>
      </c>
      <c r="E22" s="5">
        <f t="shared" ca="1" si="22"/>
        <v>568.57551099299997</v>
      </c>
      <c r="F22" s="5">
        <f t="shared" ca="1" si="22"/>
        <v>6700.8457587809999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23"/>
        <v>584.50258365299999</v>
      </c>
      <c r="K23" s="8">
        <f t="shared" ca="1" si="23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22"/>
        <v>561.31429350899998</v>
      </c>
      <c r="F24" s="5">
        <f t="shared" ca="1" si="22"/>
        <v>6703.7674984380001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Straume</v>
      </c>
      <c r="C25" s="3">
        <f t="shared" ca="1" si="10"/>
        <v>5.1213329999999999</v>
      </c>
      <c r="D25" s="4">
        <f t="shared" ca="1" si="11"/>
        <v>60.356560999999999</v>
      </c>
      <c r="E25" s="5">
        <f t="shared" ca="1" si="22"/>
        <v>568.57551099299997</v>
      </c>
      <c r="F25" s="5">
        <f t="shared" ca="1" si="22"/>
        <v>6700.8457587809999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Kårtveit</v>
      </c>
      <c r="C26" s="3">
        <f t="shared" ca="1" si="10"/>
        <v>4.9934529999999997</v>
      </c>
      <c r="D26" s="4">
        <f t="shared" ca="1" si="11"/>
        <v>60.388651000000003</v>
      </c>
      <c r="E26" s="5">
        <f t="shared" ca="1" si="22"/>
        <v>554.37814551299994</v>
      </c>
      <c r="F26" s="5">
        <f t="shared" ca="1" si="22"/>
        <v>6704.4084226710002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22"/>
        <v>564.85408707299996</v>
      </c>
      <c r="F27" s="5">
        <f t="shared" ca="1" si="22"/>
        <v>6700.3641496830005</v>
      </c>
      <c r="G27" s="3" t="str">
        <f t="shared" ca="1" si="2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23"/>
        <v>594.22380445500005</v>
      </c>
      <c r="K27" s="8">
        <f t="shared" ca="1" si="23"/>
        <v>6701.6162445210002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Knappskog</v>
      </c>
      <c r="C28" s="3">
        <f t="shared" ca="1" si="10"/>
        <v>5.0559289999999999</v>
      </c>
      <c r="D28" s="4">
        <f t="shared" ca="1" si="11"/>
        <v>60.382877999999998</v>
      </c>
      <c r="E28" s="5">
        <f t="shared" ca="1" si="22"/>
        <v>561.31429350899998</v>
      </c>
      <c r="F28" s="5">
        <f t="shared" ca="1" si="22"/>
        <v>6703.7674984380001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Spjeld</v>
      </c>
      <c r="C29" s="3">
        <f t="shared" ca="1" si="10"/>
        <v>5.0396080000000003</v>
      </c>
      <c r="D29" s="4">
        <f t="shared" ca="1" si="11"/>
        <v>60.390343000000001</v>
      </c>
      <c r="E29" s="5">
        <f t="shared" ca="1" si="22"/>
        <v>559.50231976800001</v>
      </c>
      <c r="F29" s="5">
        <f t="shared" ca="1" si="22"/>
        <v>6704.5962702030001</v>
      </c>
      <c r="G29" s="3" t="str">
        <f t="shared" ca="1" si="2"/>
        <v>Ytrebygda</v>
      </c>
      <c r="H29" s="6">
        <f t="shared" ca="1" si="12"/>
        <v>5.2586760000000004</v>
      </c>
      <c r="I29" s="63">
        <f t="shared" ca="1" si="13"/>
        <v>60.290962</v>
      </c>
      <c r="J29" s="8">
        <f t="shared" ca="1" si="23"/>
        <v>583.82346819600002</v>
      </c>
      <c r="K29" s="8">
        <f t="shared" ca="1" si="23"/>
        <v>6693.5628922020005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Spjeld</v>
      </c>
      <c r="C30" s="3">
        <f t="shared" ca="1" si="10"/>
        <v>5.0396080000000003</v>
      </c>
      <c r="D30" s="4">
        <f t="shared" ca="1" si="11"/>
        <v>60.390343000000001</v>
      </c>
      <c r="E30" s="5">
        <f t="shared" ca="1" si="22"/>
        <v>559.50231976800001</v>
      </c>
      <c r="F30" s="5">
        <f t="shared" ca="1" si="22"/>
        <v>6704.5962702030001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Kårtveit</v>
      </c>
      <c r="C31" s="3">
        <f t="shared" ca="1" si="10"/>
        <v>4.9934529999999997</v>
      </c>
      <c r="D31" s="4">
        <f t="shared" ca="1" si="11"/>
        <v>60.388651000000003</v>
      </c>
      <c r="E31" s="5">
        <f t="shared" ca="1" si="22"/>
        <v>554.37814551299994</v>
      </c>
      <c r="F31" s="5">
        <f t="shared" ca="1" si="22"/>
        <v>6704.4084226710002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Brattholmen</v>
      </c>
      <c r="C32" s="3">
        <f t="shared" ca="1" si="10"/>
        <v>5.1522740000000002</v>
      </c>
      <c r="D32" s="4">
        <f t="shared" ref="D32:D42" ca="1" si="27">_xlfn.XLOOKUP(B32,$W$3:$W$12,$Y$3:$Y$12,0)</f>
        <v>60.354616</v>
      </c>
      <c r="E32" s="5">
        <f t="shared" ca="1" si="22"/>
        <v>572.01061175400002</v>
      </c>
      <c r="F32" s="5">
        <f t="shared" ca="1" si="22"/>
        <v>6700.629822936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0"/>
        <v>5.0878129999999997</v>
      </c>
      <c r="D33" s="4">
        <f t="shared" ca="1" si="27"/>
        <v>60.352223000000002</v>
      </c>
      <c r="E33" s="5">
        <f t="shared" ca="1" si="22"/>
        <v>564.85408707299996</v>
      </c>
      <c r="F33" s="5">
        <f t="shared" ca="1" si="22"/>
        <v>6700.3641496830005</v>
      </c>
      <c r="G33" s="3" t="str">
        <f t="shared" ca="1" si="2"/>
        <v>Laksevåg</v>
      </c>
      <c r="H33" s="6">
        <f t="shared" ca="1" si="12"/>
        <v>5.2647930000000001</v>
      </c>
      <c r="I33" s="63">
        <f t="shared" ca="1" si="28"/>
        <v>60.379098999999997</v>
      </c>
      <c r="J33" s="8">
        <f t="shared" ca="1" si="23"/>
        <v>584.50258365299999</v>
      </c>
      <c r="K33" s="8">
        <f t="shared" ca="1" si="23"/>
        <v>6703.3479500789999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Brattholmen</v>
      </c>
      <c r="C34" s="3">
        <f t="shared" ca="1" si="10"/>
        <v>5.1522740000000002</v>
      </c>
      <c r="D34" s="4">
        <f t="shared" ca="1" si="27"/>
        <v>60.354616</v>
      </c>
      <c r="E34" s="5">
        <f t="shared" ref="E34:E42" ca="1" si="29">C34*111.021</f>
        <v>572.01061175400002</v>
      </c>
      <c r="F34" s="5">
        <f t="shared" ref="F34:F42" ca="1" si="30">D34*111.021</f>
        <v>6700.629822936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48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Knarrevik</v>
      </c>
      <c r="C35" s="3">
        <f t="shared" ca="1" si="10"/>
        <v>5.1530250000000004</v>
      </c>
      <c r="D35" s="4">
        <f t="shared" ca="1" si="27"/>
        <v>60.368082999999999</v>
      </c>
      <c r="E35" s="5">
        <f t="shared" ca="1" si="29"/>
        <v>572.0939885250001</v>
      </c>
      <c r="F35" s="5">
        <f t="shared" ca="1" si="30"/>
        <v>6702.1249427430002</v>
      </c>
      <c r="G35" s="3" t="str">
        <f t="shared" ca="1" si="2"/>
        <v>Laksevåg</v>
      </c>
      <c r="H35" s="6">
        <f t="shared" ca="1" si="12"/>
        <v>5.2647930000000001</v>
      </c>
      <c r="I35" s="63">
        <f t="shared" ca="1" si="28"/>
        <v>60.379098999999997</v>
      </c>
      <c r="J35" s="8">
        <f t="shared" ca="1" si="31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22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Straume</v>
      </c>
      <c r="C36" s="3">
        <f t="shared" ca="1" si="10"/>
        <v>5.1213329999999999</v>
      </c>
      <c r="D36" s="4">
        <f t="shared" ca="1" si="27"/>
        <v>60.356560999999999</v>
      </c>
      <c r="E36" s="5">
        <f t="shared" ca="1" si="29"/>
        <v>568.57551099299997</v>
      </c>
      <c r="F36" s="5">
        <f t="shared" ca="1" si="30"/>
        <v>6700.8457587809999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44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Kårtveit</v>
      </c>
      <c r="C37" s="3">
        <f t="shared" ca="1" si="10"/>
        <v>4.9934529999999997</v>
      </c>
      <c r="D37" s="4">
        <f t="shared" ca="1" si="27"/>
        <v>60.388651000000003</v>
      </c>
      <c r="E37" s="5">
        <f t="shared" ca="1" si="29"/>
        <v>554.37814551299994</v>
      </c>
      <c r="F37" s="5">
        <f t="shared" ca="1" si="30"/>
        <v>6704.4084226710002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60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Foldnes</v>
      </c>
      <c r="C38" s="3">
        <f t="shared" ca="1" si="10"/>
        <v>5.1065680000000002</v>
      </c>
      <c r="D38" s="4">
        <f t="shared" ca="1" si="27"/>
        <v>60.375988</v>
      </c>
      <c r="E38" s="5">
        <f t="shared" ca="1" si="29"/>
        <v>566.93628592800007</v>
      </c>
      <c r="F38" s="5">
        <f t="shared" ca="1" si="30"/>
        <v>6703.0025637480003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56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Bildøyna</v>
      </c>
      <c r="C39" s="3">
        <f t="shared" ca="1" si="10"/>
        <v>5.1060850000000002</v>
      </c>
      <c r="D39" s="4">
        <f t="shared" ca="1" si="27"/>
        <v>60.354084999999998</v>
      </c>
      <c r="E39" s="5">
        <f t="shared" ca="1" si="29"/>
        <v>566.88266278499998</v>
      </c>
      <c r="F39" s="5">
        <f t="shared" ca="1" si="30"/>
        <v>6700.5708707849999</v>
      </c>
      <c r="G39" s="3" t="str">
        <f t="shared" ca="1" si="2"/>
        <v>Ytrebygda</v>
      </c>
      <c r="H39" s="6">
        <f t="shared" ca="1" si="12"/>
        <v>5.2586760000000004</v>
      </c>
      <c r="I39" s="63">
        <f t="shared" ca="1" si="28"/>
        <v>60.290962</v>
      </c>
      <c r="J39" s="8">
        <f t="shared" ca="1" si="31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Kårtveit</v>
      </c>
      <c r="C40" s="3">
        <f t="shared" ca="1" si="10"/>
        <v>4.9934529999999997</v>
      </c>
      <c r="D40" s="4">
        <f t="shared" ca="1" si="27"/>
        <v>60.388651000000003</v>
      </c>
      <c r="E40" s="5">
        <f t="shared" ca="1" si="29"/>
        <v>554.37814551299994</v>
      </c>
      <c r="F40" s="5">
        <f t="shared" ca="1" si="30"/>
        <v>6704.4084226710002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52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Knarrevik</v>
      </c>
      <c r="C41" s="3">
        <f t="shared" ca="1" si="10"/>
        <v>5.1530250000000004</v>
      </c>
      <c r="D41" s="4">
        <f t="shared" ca="1" si="27"/>
        <v>60.368082999999999</v>
      </c>
      <c r="E41" s="5">
        <f t="shared" ca="1" si="29"/>
        <v>572.0939885250001</v>
      </c>
      <c r="F41" s="5">
        <f t="shared" ca="1" si="30"/>
        <v>6702.1249427430002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36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Brattholmen</v>
      </c>
      <c r="C42" s="3">
        <f t="shared" ca="1" si="10"/>
        <v>5.1522740000000002</v>
      </c>
      <c r="D42" s="4">
        <f t="shared" ca="1" si="27"/>
        <v>60.354616</v>
      </c>
      <c r="E42" s="5">
        <f t="shared" ca="1" si="29"/>
        <v>572.01061175400002</v>
      </c>
      <c r="F42" s="5">
        <f t="shared" ca="1" si="30"/>
        <v>6700.629822936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34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:D5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2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2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68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Knarrevik</v>
      </c>
      <c r="C8" s="3">
        <f t="shared" ref="C8:C32" ca="1" si="10">_xlfn.XLOOKUP(B8,$W$3:$W$12,$X$3:$X$12,0)</f>
        <v>5.1530250000000004</v>
      </c>
      <c r="D8" s="4">
        <f t="shared" ref="D8:D27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Årstad</v>
      </c>
      <c r="H8" s="6">
        <f t="shared" ref="H8:H32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Kårtveit</v>
      </c>
      <c r="C9" s="3">
        <f t="shared" ca="1" si="10"/>
        <v>4.9934529999999997</v>
      </c>
      <c r="D9" s="4">
        <f t="shared" ca="1" si="11"/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ref="G9:G32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9:B32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Spjeld</v>
      </c>
      <c r="C11" s="3">
        <f t="shared" ca="1" si="10"/>
        <v>5.0396080000000003</v>
      </c>
      <c r="D11" s="4">
        <f t="shared" ca="1" si="11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Telavåg</v>
      </c>
      <c r="C13" s="3">
        <f t="shared" ca="1" si="10"/>
        <v>4.9820219999999997</v>
      </c>
      <c r="D13" s="4">
        <f t="shared" ca="1" si="11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15">
      <c r="A14" s="2" t="s">
        <v>26</v>
      </c>
      <c r="B14" s="3" t="str">
        <f t="shared" ca="1" si="15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" x14ac:dyDescent="0.15">
      <c r="A15" s="2" t="s">
        <v>26</v>
      </c>
      <c r="B15" s="3" t="str">
        <f t="shared" ca="1" si="15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" x14ac:dyDescent="0.15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15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" x14ac:dyDescent="0.15">
      <c r="A18" s="2" t="s">
        <v>26</v>
      </c>
      <c r="B18" s="3" t="str">
        <f t="shared" ca="1" si="15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2" ca="1" si="16">C18*111.021</f>
        <v>554.37814551299994</v>
      </c>
      <c r="F18" s="5">
        <f t="shared" ca="1" si="16"/>
        <v>6704.4084226710002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2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">
      <c r="A19" s="2" t="s">
        <v>26</v>
      </c>
      <c r="B19" s="3" t="str">
        <f t="shared" ca="1" si="15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Straume</v>
      </c>
      <c r="C21" s="3">
        <f t="shared" ca="1" si="10"/>
        <v>5.1213329999999999</v>
      </c>
      <c r="D21" s="4">
        <f t="shared" ca="1" si="11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Kårtveit</v>
      </c>
      <c r="C26" s="3">
        <f t="shared" ca="1" si="10"/>
        <v>4.9934529999999997</v>
      </c>
      <c r="D26" s="4">
        <f t="shared" ca="1" si="11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66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Spjeld</v>
      </c>
      <c r="C28" s="3">
        <f t="shared" ca="1" si="10"/>
        <v>5.0396080000000003</v>
      </c>
      <c r="D28" s="4">
        <f t="shared" ref="D28:D32" ca="1" si="21">_xlfn.XLOOKUP(B28,$W$3:$W$12,$Y$3:$Y$12,0)</f>
        <v>60.390343000000001</v>
      </c>
      <c r="E28" s="5">
        <f t="shared" ca="1" si="16"/>
        <v>559.50231976800001</v>
      </c>
      <c r="F28" s="5">
        <f t="shared" ca="1" si="16"/>
        <v>6704.5962702030001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2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66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Knappskog</v>
      </c>
      <c r="C30" s="3">
        <f t="shared" ca="1" si="10"/>
        <v>5.0559289999999999</v>
      </c>
      <c r="D30" s="4">
        <f t="shared" ca="1" si="21"/>
        <v>60.382877999999998</v>
      </c>
      <c r="E30" s="5">
        <f t="shared" ca="1" si="16"/>
        <v>561.31429350899998</v>
      </c>
      <c r="F30" s="5">
        <f t="shared" ca="1" si="16"/>
        <v>6703.7674984380001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Telavåg</v>
      </c>
      <c r="C31" s="3">
        <f t="shared" ca="1" si="10"/>
        <v>4.9820219999999997</v>
      </c>
      <c r="D31" s="4">
        <f t="shared" ca="1" si="21"/>
        <v>60.261564</v>
      </c>
      <c r="E31" s="5">
        <f t="shared" ca="1" si="16"/>
        <v>553.10906446199999</v>
      </c>
      <c r="F31" s="5">
        <f t="shared" ca="1" si="16"/>
        <v>6690.2990968439999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80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7:B27" ca="1" si="14">INDEX($W$3:$W$12,RANDBETWEEN(1,ROWS($W$3:$W$12)),1)</f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ref="G7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3" t="str">
        <f t="shared" ca="1" si="14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" x14ac:dyDescent="0.15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14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14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" x14ac:dyDescent="0.15">
      <c r="A18" s="2" t="s">
        <v>26</v>
      </c>
      <c r="B18" s="3" t="str">
        <f t="shared" ca="1" si="14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7" ca="1" si="16">C18*111.021</f>
        <v>566.93628592800007</v>
      </c>
      <c r="F18" s="5">
        <f t="shared" ca="1" si="16"/>
        <v>6703.0025637480003</v>
      </c>
      <c r="G18" s="3" t="str">
        <f t="shared" ca="1" si="15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7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">
      <c r="A19" s="2" t="s">
        <v>26</v>
      </c>
      <c r="B19" s="3" t="str">
        <f t="shared" ca="1" si="14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Spjeld</v>
      </c>
      <c r="C20" s="3">
        <f t="shared" ca="1" si="4"/>
        <v>5.0396080000000003</v>
      </c>
      <c r="D20" s="4">
        <f t="shared" ca="1" si="5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94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Foldnes</v>
      </c>
      <c r="C22" s="3">
        <f t="shared" ca="1" si="4"/>
        <v>5.1065680000000002</v>
      </c>
      <c r="D22" s="4">
        <f t="shared" ca="1" si="5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Brattholmen</v>
      </c>
      <c r="C23" s="3">
        <f t="shared" ca="1" si="4"/>
        <v>5.1522740000000002</v>
      </c>
      <c r="D23" s="4">
        <f t="shared" ca="1" si="5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Kårtveit</v>
      </c>
      <c r="C25" s="3">
        <f t="shared" ca="1" si="4"/>
        <v>4.9934529999999997</v>
      </c>
      <c r="D25" s="4">
        <f t="shared" ca="1" si="5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60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Foldnes</v>
      </c>
      <c r="C26" s="3">
        <f t="shared" ca="1" si="4"/>
        <v>5.1065680000000002</v>
      </c>
      <c r="D26" s="4">
        <f t="shared" ca="1" si="5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Kårtveit</v>
      </c>
      <c r="C27" s="3">
        <f t="shared" ca="1" si="4"/>
        <v>4.9934529999999997</v>
      </c>
      <c r="D27" s="4">
        <f t="shared" ref="D27" ca="1" si="21">_xlfn.XLOOKUP(B27,$W$3:$W$12,$Y$3:$Y$12,0)</f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" x14ac:dyDescent="0.15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Bildøyna</v>
      </c>
      <c r="C20" s="3">
        <f t="shared" ca="1" si="4"/>
        <v>5.1060850000000002</v>
      </c>
      <c r="D20" s="4">
        <f t="shared" ref="D20:D26" ca="1" si="12">_xlfn.XLOOKUP(B20,$W$3:$W$12,$Y$3:$Y$12,0)</f>
        <v>60.354084999999998</v>
      </c>
      <c r="E20" s="5">
        <f t="shared" ca="1" si="10"/>
        <v>566.88266278499998</v>
      </c>
      <c r="F20" s="5">
        <f t="shared" ca="1" si="10"/>
        <v>6700.5708707849999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Knappskog</v>
      </c>
      <c r="C21" s="3">
        <f t="shared" ca="1" si="4"/>
        <v>5.0559289999999999</v>
      </c>
      <c r="D21" s="4">
        <f t="shared" ca="1" si="12"/>
        <v>60.382877999999998</v>
      </c>
      <c r="E21" s="5">
        <f t="shared" ca="1" si="10"/>
        <v>561.31429350899998</v>
      </c>
      <c r="F21" s="5">
        <f t="shared" ca="1" si="10"/>
        <v>6703.7674984380001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Telavåg</v>
      </c>
      <c r="C22" s="3">
        <f t="shared" ca="1" si="4"/>
        <v>4.9820219999999997</v>
      </c>
      <c r="D22" s="4">
        <f t="shared" ca="1" si="12"/>
        <v>60.261564</v>
      </c>
      <c r="E22" s="5">
        <f t="shared" ca="1" si="10"/>
        <v>553.10906446199999</v>
      </c>
      <c r="F22" s="5">
        <f t="shared" ca="1" si="10"/>
        <v>6690.2990968439999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Kårtveit</v>
      </c>
      <c r="C24" s="3">
        <f t="shared" ca="1" si="4"/>
        <v>4.9934529999999997</v>
      </c>
      <c r="D24" s="4">
        <f t="shared" ca="1" si="12"/>
        <v>60.388651000000003</v>
      </c>
      <c r="E24" s="5">
        <f t="shared" ca="1" si="10"/>
        <v>554.37814551299994</v>
      </c>
      <c r="F24" s="5">
        <f t="shared" ca="1" si="10"/>
        <v>6704.4084226710002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15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" x14ac:dyDescent="0.15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5:B16" ca="1" si="12">INDEX($W$3:$W$12,RANDBETWEEN(1,ROWS($W$3:$W$12)),1)</f>
        <v>Brattholmen</v>
      </c>
      <c r="C7" s="3">
        <f t="shared" ref="C5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5:G16" ca="1" si="15">INDEX($Z$3:$Z$6,RANDBETWEEN(1,ROWS($Z$3:$Z$6)),1)</f>
        <v>Laksevåg</v>
      </c>
      <c r="H7" s="6">
        <f t="shared" ref="H5:H16" ca="1" si="16">_xlfn.XLOOKUP(G7,$Z$3:$Z$6,$AA$3:$AA$6,0)</f>
        <v>5.2647930000000001</v>
      </c>
      <c r="I7" s="63">
        <f t="shared" ref="I5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Telavåg</v>
      </c>
      <c r="C11" s="3">
        <f t="shared" ca="1" si="13"/>
        <v>4.9820219999999997</v>
      </c>
      <c r="D11" s="4">
        <f t="shared" ca="1" si="14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3" t="str">
        <f t="shared" ca="1" si="12"/>
        <v>Straume</v>
      </c>
      <c r="C14" s="3">
        <f t="shared" ca="1" si="13"/>
        <v>5.1213329999999999</v>
      </c>
      <c r="D14" s="4">
        <f t="shared" ref="D14:D16" ca="1" si="18">_xlfn.XLOOKUP(B14,$W$3:$W$12,$Y$3:$Y$12,0)</f>
        <v>60.356560999999999</v>
      </c>
      <c r="E14" s="5">
        <f t="shared" ref="E14:E16" ca="1" si="19">C14*111.021</f>
        <v>568.57551099299997</v>
      </c>
      <c r="F14" s="5">
        <f t="shared" ref="F14:F16" ca="1" si="20">D14*111.021</f>
        <v>6700.8457587809999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12"/>
        <v>Telavåg</v>
      </c>
      <c r="C16" s="3">
        <f t="shared" ca="1" si="13"/>
        <v>4.9820219999999997</v>
      </c>
      <c r="D16" s="4">
        <f t="shared" ca="1" si="18"/>
        <v>60.261564</v>
      </c>
      <c r="E16" s="5">
        <f t="shared" ca="1" si="19"/>
        <v>553.10906446199999</v>
      </c>
      <c r="F16" s="5">
        <f t="shared" ca="1" si="20"/>
        <v>6690.2990968439999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4:B13" ca="1" si="8">INDEX($W$3:$W$12,RANDBETWEEN(1,ROWS($W$3:$W$12)),1)</f>
        <v>Bildøyna</v>
      </c>
      <c r="C5" s="3">
        <f t="shared" ref="C4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4:G13" ca="1" si="10">INDEX($Z$3:$Z$6,RANDBETWEEN(1,ROWS($Z$3:$Z$6)),1)</f>
        <v>Ytrebygda</v>
      </c>
      <c r="H5" s="6">
        <f t="shared" ca="1" si="3"/>
        <v>5.2586760000000004</v>
      </c>
      <c r="I5" s="63">
        <f t="shared" ref="I4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Telavåg</v>
      </c>
      <c r="C10" s="3">
        <f t="shared" ca="1" si="9"/>
        <v>4.9820219999999997</v>
      </c>
      <c r="D10" s="4">
        <f t="shared" ca="1" si="12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9"/>
        <v>5.1065680000000002</v>
      </c>
      <c r="D11" s="4">
        <f t="shared" ca="1" si="12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Bildøyna</v>
      </c>
      <c r="C12" s="3">
        <f t="shared" ca="1" si="9"/>
        <v>5.1060850000000002</v>
      </c>
      <c r="D12" s="4">
        <f t="shared" ref="D12:D13" ca="1" si="13">_xlfn.XLOOKUP(B12,$W$3:$W$12,$Y$3:$Y$12,0)</f>
        <v>60.354084999999998</v>
      </c>
      <c r="E12" s="5">
        <f t="shared" ref="E12:E13" ca="1" si="14">C12*111.021</f>
        <v>566.88266278499998</v>
      </c>
      <c r="F12" s="5">
        <f t="shared" ref="F12:F13" ca="1" si="15">D12*111.021</f>
        <v>6700.5708707849999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Straume</v>
      </c>
      <c r="C11" s="3">
        <f t="shared" ca="1" si="5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2022-12-03T11:57:22Z</dcterms:modified>
</cp:coreProperties>
</file>