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FastDan\Documents\MD_PhD Application\Python Analysis\fencer data\"/>
    </mc:Choice>
  </mc:AlternateContent>
  <xr:revisionPtr revIDLastSave="0" documentId="13_ncr:1_{BEE569DB-1032-4FEA-9FFE-6AE61A3C0BC4}" xr6:coauthVersionLast="47" xr6:coauthVersionMax="47" xr10:uidLastSave="{00000000-0000-0000-0000-000000000000}"/>
  <bookViews>
    <workbookView xWindow="-28920" yWindow="6075" windowWidth="29040" windowHeight="16440" activeTab="2" xr2:uid="{CD2684FF-1585-4EFB-A284-DAE4AEFE2B64}"/>
  </bookViews>
  <sheets>
    <sheet name="Cycle_2020-2021" sheetId="2" r:id="rId1"/>
    <sheet name="Cycle_2020-2021 argv" sheetId="3" r:id="rId2"/>
    <sheet name="Cycle_2021-2022" sheetId="1" r:id="rId3"/>
    <sheet name="Cycle_2021-2022_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3" i="1" l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E95" i="1"/>
  <c r="D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E73" i="1"/>
  <c r="D73" i="1"/>
  <c r="C73" i="1"/>
  <c r="E72" i="1"/>
  <c r="D72" i="1"/>
  <c r="C72" i="1"/>
  <c r="E71" i="1"/>
  <c r="D71" i="1"/>
  <c r="C71" i="1"/>
  <c r="E69" i="1"/>
  <c r="D69" i="1"/>
  <c r="C69" i="1"/>
  <c r="E68" i="1"/>
  <c r="D68" i="1"/>
  <c r="C68" i="1"/>
  <c r="E64" i="1"/>
  <c r="D64" i="1"/>
  <c r="C64" i="1"/>
  <c r="E63" i="1"/>
  <c r="D63" i="1"/>
  <c r="C63" i="1"/>
  <c r="E62" i="1"/>
  <c r="D62" i="1"/>
  <c r="C62" i="1"/>
  <c r="E51" i="1"/>
  <c r="D51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E83" i="4"/>
  <c r="E82" i="4"/>
  <c r="E84" i="4"/>
  <c r="D84" i="4"/>
  <c r="E81" i="4"/>
  <c r="D81" i="4"/>
  <c r="E80" i="4"/>
  <c r="E79" i="4"/>
  <c r="E78" i="4"/>
  <c r="E77" i="4"/>
  <c r="D91" i="4"/>
  <c r="D90" i="4"/>
  <c r="D89" i="4"/>
  <c r="D88" i="4"/>
  <c r="D87" i="4"/>
  <c r="D86" i="4"/>
  <c r="D85" i="4"/>
  <c r="D83" i="4"/>
  <c r="D82" i="4"/>
  <c r="D80" i="4"/>
  <c r="D79" i="4"/>
  <c r="D78" i="4"/>
  <c r="D77" i="4"/>
  <c r="E85" i="4"/>
  <c r="E86" i="4"/>
  <c r="E87" i="4"/>
  <c r="E88" i="4"/>
  <c r="E89" i="4"/>
  <c r="E90" i="4"/>
  <c r="E91" i="4"/>
  <c r="E66" i="4"/>
  <c r="D66" i="4"/>
  <c r="D58" i="4"/>
  <c r="D57" i="4"/>
  <c r="E54" i="4"/>
  <c r="D54" i="4"/>
  <c r="E51" i="4"/>
  <c r="D51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3" i="4"/>
  <c r="C42" i="4"/>
  <c r="E39" i="4"/>
  <c r="D39" i="4"/>
  <c r="C39" i="4"/>
  <c r="E36" i="4"/>
  <c r="D36" i="4"/>
  <c r="C36" i="4"/>
  <c r="C28" i="4"/>
  <c r="C27" i="4"/>
  <c r="E24" i="4"/>
  <c r="D24" i="4"/>
  <c r="C24" i="4"/>
  <c r="E21" i="4"/>
  <c r="D21" i="4"/>
  <c r="C21" i="4"/>
  <c r="C13" i="4"/>
  <c r="C12" i="4"/>
  <c r="E9" i="4"/>
  <c r="D9" i="4"/>
  <c r="C9" i="4"/>
  <c r="E6" i="4"/>
  <c r="D6" i="4"/>
  <c r="C6" i="4"/>
  <c r="E76" i="4"/>
  <c r="D76" i="4"/>
  <c r="E75" i="4"/>
  <c r="D75" i="4"/>
  <c r="E74" i="4"/>
  <c r="E73" i="4"/>
  <c r="D73" i="4"/>
  <c r="E69" i="4"/>
  <c r="D69" i="4"/>
  <c r="E72" i="4"/>
  <c r="D72" i="4"/>
  <c r="E71" i="4"/>
  <c r="D71" i="4"/>
  <c r="E70" i="4"/>
  <c r="D70" i="4"/>
  <c r="E68" i="4"/>
  <c r="D68" i="4"/>
  <c r="E67" i="4"/>
  <c r="D67" i="4"/>
  <c r="D64" i="4"/>
  <c r="E63" i="4"/>
  <c r="D63" i="4"/>
  <c r="E61" i="4"/>
  <c r="E58" i="4"/>
  <c r="E57" i="4"/>
  <c r="E64" i="4"/>
  <c r="E65" i="4"/>
  <c r="E62" i="4"/>
  <c r="D65" i="4"/>
  <c r="D74" i="4"/>
  <c r="D62" i="4"/>
  <c r="E49" i="4"/>
  <c r="E48" i="4"/>
  <c r="E50" i="4"/>
  <c r="E52" i="4"/>
  <c r="E53" i="4"/>
  <c r="E55" i="4"/>
  <c r="E56" i="4"/>
  <c r="E59" i="4"/>
  <c r="E60" i="4"/>
  <c r="E47" i="4"/>
  <c r="D47" i="4"/>
  <c r="D48" i="4"/>
  <c r="D49" i="4"/>
  <c r="D50" i="4"/>
  <c r="D52" i="4"/>
  <c r="D53" i="4"/>
  <c r="D55" i="4"/>
  <c r="D56" i="4"/>
  <c r="D59" i="4"/>
  <c r="D60" i="4"/>
  <c r="D61" i="4"/>
  <c r="E40" i="1"/>
  <c r="E43" i="1" s="1"/>
  <c r="E31" i="1"/>
  <c r="M9" i="3"/>
  <c r="G9" i="3"/>
  <c r="H9" i="3"/>
  <c r="I9" i="3"/>
  <c r="J9" i="3"/>
  <c r="K9" i="3"/>
  <c r="N9" i="3"/>
  <c r="O9" i="3"/>
  <c r="P9" i="3"/>
  <c r="Q9" i="3"/>
  <c r="R9" i="3"/>
  <c r="S9" i="3"/>
  <c r="M10" i="3"/>
  <c r="M8" i="3" s="1"/>
  <c r="K8" i="3"/>
  <c r="S8" i="3"/>
  <c r="N8" i="3"/>
  <c r="O8" i="3"/>
  <c r="P8" i="3"/>
  <c r="Q8" i="3"/>
  <c r="R8" i="3"/>
  <c r="I8" i="3"/>
  <c r="J8" i="3"/>
  <c r="H8" i="3"/>
  <c r="G8" i="3"/>
  <c r="F9" i="3"/>
  <c r="F8" i="3"/>
  <c r="E8" i="3"/>
  <c r="E9" i="3"/>
  <c r="E10" i="3"/>
  <c r="M11" i="3"/>
  <c r="G11" i="3"/>
  <c r="H11" i="3"/>
  <c r="I11" i="3"/>
  <c r="J11" i="3"/>
  <c r="K11" i="3"/>
  <c r="N11" i="3"/>
  <c r="O11" i="3"/>
  <c r="P11" i="3"/>
  <c r="Q11" i="3"/>
  <c r="R11" i="3"/>
  <c r="F11" i="3"/>
  <c r="E11" i="3"/>
  <c r="S10" i="3"/>
  <c r="F10" i="3"/>
  <c r="G10" i="3"/>
  <c r="H10" i="3"/>
  <c r="I10" i="3"/>
  <c r="J10" i="3"/>
  <c r="K10" i="3"/>
  <c r="L10" i="3"/>
  <c r="N10" i="3"/>
  <c r="O10" i="3"/>
  <c r="P10" i="3"/>
  <c r="Q10" i="3"/>
  <c r="R10" i="3"/>
  <c r="C40" i="1"/>
  <c r="D40" i="1" s="1"/>
  <c r="C37" i="1"/>
  <c r="D37" i="1" s="1"/>
  <c r="C31" i="1"/>
  <c r="D31" i="1" s="1"/>
  <c r="D33" i="1"/>
  <c r="E33" i="1"/>
  <c r="D36" i="1"/>
  <c r="E36" i="1"/>
  <c r="C24" i="1"/>
  <c r="C21" i="1"/>
  <c r="E21" i="1" s="1"/>
  <c r="C17" i="1"/>
  <c r="E17" i="1" s="1"/>
  <c r="E28" i="1"/>
  <c r="D28" i="1"/>
  <c r="C4" i="1"/>
  <c r="D4" i="1" s="1"/>
  <c r="C9" i="1"/>
  <c r="E9" i="1" s="1"/>
  <c r="E161" i="2"/>
  <c r="C150" i="2"/>
  <c r="E150" i="2" s="1"/>
  <c r="E147" i="2"/>
  <c r="C138" i="2"/>
  <c r="E138" i="2" s="1"/>
  <c r="C128" i="2"/>
  <c r="E128" i="2" s="1"/>
  <c r="C118" i="2"/>
  <c r="D118" i="2" s="1"/>
  <c r="C108" i="2"/>
  <c r="D108" i="2" s="1"/>
  <c r="E98" i="2"/>
  <c r="D98" i="2"/>
  <c r="C98" i="2"/>
  <c r="C80" i="2"/>
  <c r="E80" i="2" s="1"/>
  <c r="C63" i="2"/>
  <c r="D63" i="2" s="1"/>
  <c r="C54" i="2"/>
  <c r="D54" i="2" s="1"/>
  <c r="D44" i="2"/>
  <c r="E44" i="2"/>
  <c r="C44" i="2"/>
  <c r="C34" i="2"/>
  <c r="E34" i="2" s="1"/>
  <c r="E14" i="1"/>
  <c r="D14" i="1"/>
  <c r="E37" i="1" l="1"/>
  <c r="C43" i="1"/>
  <c r="D43" i="1" s="1"/>
  <c r="D21" i="1"/>
  <c r="D9" i="1"/>
  <c r="E4" i="1"/>
  <c r="D34" i="2"/>
  <c r="D80" i="2"/>
  <c r="E118" i="2"/>
  <c r="C27" i="1"/>
  <c r="D24" i="1"/>
  <c r="E24" i="1"/>
  <c r="D17" i="1"/>
  <c r="D150" i="2"/>
  <c r="D138" i="2"/>
  <c r="D128" i="2"/>
  <c r="E108" i="2"/>
  <c r="E63" i="2"/>
  <c r="E54" i="2"/>
  <c r="E27" i="1" l="1"/>
  <c r="D27" i="1"/>
</calcChain>
</file>

<file path=xl/sharedStrings.xml><?xml version="1.0" encoding="utf-8"?>
<sst xmlns="http://schemas.openxmlformats.org/spreadsheetml/2006/main" count="1127" uniqueCount="376">
  <si>
    <t>date</t>
  </si>
  <si>
    <t>action</t>
  </si>
  <si>
    <t>mean_GPA</t>
  </si>
  <si>
    <t>mean_MCAT</t>
  </si>
  <si>
    <t>Ranking System</t>
  </si>
  <si>
    <t>MA or WA or RA or DF &gt; AC &gt; IN &gt; RS &gt; WB &gt; NA or HO &gt; RJ or PR</t>
  </si>
  <si>
    <t>Code</t>
  </si>
  <si>
    <t>MA</t>
  </si>
  <si>
    <t>Meaning</t>
  </si>
  <si>
    <t>matriculation</t>
  </si>
  <si>
    <t>WA</t>
  </si>
  <si>
    <t>withdraw after acceptance</t>
  </si>
  <si>
    <t>RA</t>
  </si>
  <si>
    <t>rescinded acceptance</t>
  </si>
  <si>
    <t>DF</t>
  </si>
  <si>
    <t>deferral to future class</t>
  </si>
  <si>
    <t>AC</t>
  </si>
  <si>
    <t>acceptance</t>
  </si>
  <si>
    <t>IN</t>
  </si>
  <si>
    <t>interview</t>
  </si>
  <si>
    <t>ranked according to best outcome for each applicant</t>
  </si>
  <si>
    <t>RS</t>
  </si>
  <si>
    <t>request secondary</t>
  </si>
  <si>
    <t>WB</t>
  </si>
  <si>
    <t>withdraw before acceptance</t>
  </si>
  <si>
    <t>NA</t>
  </si>
  <si>
    <t>no action</t>
  </si>
  <si>
    <t>HO</t>
  </si>
  <si>
    <t>hold</t>
  </si>
  <si>
    <t>RJ</t>
  </si>
  <si>
    <t>rejection</t>
  </si>
  <si>
    <t>PR</t>
  </si>
  <si>
    <t>preliminary rejection</t>
  </si>
  <si>
    <t>total applicants</t>
  </si>
  <si>
    <t>withdraw before acceptance (WB)</t>
  </si>
  <si>
    <t>DR</t>
  </si>
  <si>
    <t>defer to registered SOM</t>
  </si>
  <si>
    <t>at least 1 MD/PhD acceptance</t>
  </si>
  <si>
    <t>At least 1 MD/PhD AC</t>
  </si>
  <si>
    <t>n</t>
  </si>
  <si>
    <t>Withdrew Before AC (WB)</t>
  </si>
  <si>
    <t>At least one MD/PhD AC</t>
  </si>
  <si>
    <t>Action</t>
  </si>
  <si>
    <t>Total GPA Mean</t>
  </si>
  <si>
    <t>Total MCAT</t>
  </si>
  <si>
    <t>Total MD/PhD Applicants</t>
  </si>
  <si>
    <t>Defer to SOM MD (DR)</t>
  </si>
  <si>
    <t>Rejected Groups (PR,PW,RJ)</t>
  </si>
  <si>
    <t>Withdrew After AC (WA)</t>
  </si>
  <si>
    <t>Current MD/PhD AC</t>
  </si>
  <si>
    <t>Available Active (AL,RS,IN)</t>
  </si>
  <si>
    <t>Available Passive (NA,HO)</t>
  </si>
  <si>
    <t>cGPA</t>
  </si>
  <si>
    <t>MCAT</t>
  </si>
  <si>
    <t>Rejected Group (PR,PW,RJ)</t>
  </si>
  <si>
    <t>Withdrew After AC</t>
  </si>
  <si>
    <t>Actively Available (AL,RS,IN)</t>
  </si>
  <si>
    <t>Passively Available (NA,HO)</t>
  </si>
  <si>
    <t>Withdrew before AC</t>
  </si>
  <si>
    <t>Preliminary Rejection</t>
  </si>
  <si>
    <t>Passive Withdrawal</t>
  </si>
  <si>
    <t>Reject</t>
  </si>
  <si>
    <t>Deferral to future year</t>
  </si>
  <si>
    <t>Currently Accepted</t>
  </si>
  <si>
    <t>Alternate</t>
  </si>
  <si>
    <t>Request Secondary</t>
  </si>
  <si>
    <t>Interview</t>
  </si>
  <si>
    <t>No Action</t>
  </si>
  <si>
    <t>Hold</t>
  </si>
  <si>
    <t>DATES</t>
  </si>
  <si>
    <t>END OF CYCLE</t>
  </si>
  <si>
    <t>At least 1 A</t>
  </si>
  <si>
    <t>W before A</t>
  </si>
  <si>
    <t>Rejection</t>
  </si>
  <si>
    <t>Available for A</t>
  </si>
  <si>
    <t>cGPA Avg.</t>
  </si>
  <si>
    <t>MCAT Avg.</t>
  </si>
  <si>
    <t>Predicted avg GPA of added</t>
  </si>
  <si>
    <t>Predicted average MCAT of added</t>
  </si>
  <si>
    <t># Added</t>
  </si>
  <si>
    <t># Rs reversed</t>
  </si>
  <si>
    <t># Committed</t>
  </si>
  <si>
    <t>2021 MD/PhD cycle (as of 11/01/2020)</t>
  </si>
  <si>
    <t>Total No.​</t>
  </si>
  <si>
    <t>total MCAT​</t>
  </si>
  <si>
    <t>Total GPA Mean​</t>
  </si>
  <si>
    <t>1924​</t>
  </si>
  <si>
    <t>510.8​</t>
  </si>
  <si>
    <t>3.67​</t>
  </si>
  <si>
    <t>Withdraw before AC</t>
  </si>
  <si>
    <t>16​</t>
  </si>
  <si>
    <t>515.0​</t>
  </si>
  <si>
    <t>3.79​</t>
  </si>
  <si>
    <t>962​</t>
  </si>
  <si>
    <t>511.2​</t>
  </si>
  <si>
    <t>3.66​</t>
  </si>
  <si>
    <t>Available Groups for INT/AC</t>
  </si>
  <si>
    <t>946​</t>
  </si>
  <si>
    <t>510.3​</t>
  </si>
  <si>
    <t>3.68​</t>
  </si>
  <si>
    <t>At least 1 MD/PhD Acceptance</t>
  </si>
  <si>
    <t>44​</t>
  </si>
  <si>
    <t>516.8​</t>
  </si>
  <si>
    <t>3.82​</t>
  </si>
  <si>
    <t>rejected groups</t>
  </si>
  <si>
    <t>TOTAL APPLICANTS</t>
  </si>
  <si>
    <t>Withdraw Before AC</t>
  </si>
  <si>
    <t>Rejected (PR, RJ, PW)</t>
  </si>
  <si>
    <t>Available for AC (NA,HO,AL,RS,IN)</t>
  </si>
  <si>
    <t>n​</t>
  </si>
  <si>
    <t>Total MCAT​</t>
  </si>
  <si>
    <t>Total Applicants</t>
  </si>
  <si>
    <t>2043​</t>
  </si>
  <si>
    <t>510.6​</t>
  </si>
  <si>
    <t>30​</t>
  </si>
  <si>
    <t>3.78​</t>
  </si>
  <si>
    <t>510.9​</t>
  </si>
  <si>
    <t>Rejected (PR, PW, RJ)</t>
  </si>
  <si>
    <t>1108​</t>
  </si>
  <si>
    <t>3.64​</t>
  </si>
  <si>
    <t>510.5​</t>
  </si>
  <si>
    <t>Defer to MD app (DR)</t>
  </si>
  <si>
    <t>18​</t>
  </si>
  <si>
    <t>3.76​</t>
  </si>
  <si>
    <t>515.8​</t>
  </si>
  <si>
    <t>143​</t>
  </si>
  <si>
    <t>3.81​</t>
  </si>
  <si>
    <t>517.5​</t>
  </si>
  <si>
    <t>Additional applicants available for interviews</t>
  </si>
  <si>
    <t>744​</t>
  </si>
  <si>
    <t>3.65​</t>
  </si>
  <si>
    <t>509.1​</t>
  </si>
  <si>
    <t>defer to MD app</t>
  </si>
  <si>
    <t>Application Status</t>
  </si>
  <si>
    <t>2052​</t>
  </si>
  <si>
    <t>Withdraw Before Acceptance</t>
  </si>
  <si>
    <t>21​</t>
  </si>
  <si>
    <t>3.71​</t>
  </si>
  <si>
    <t>507.1​</t>
  </si>
  <si>
    <t>1354​</t>
  </si>
  <si>
    <t>Defer to SOM MD only</t>
  </si>
  <si>
    <t>9​</t>
  </si>
  <si>
    <t>3.75​</t>
  </si>
  <si>
    <t>517.3​</t>
  </si>
  <si>
    <t>188​</t>
  </si>
  <si>
    <t>517.2​</t>
  </si>
  <si>
    <t>Withdraw After Acceptance</t>
  </si>
  <si>
    <t>1​</t>
  </si>
  <si>
    <t>3.92​</t>
  </si>
  <si>
    <t>512.0​</t>
  </si>
  <si>
    <t>Available for Interview or Acceptance</t>
  </si>
  <si>
    <t>480​</t>
  </si>
  <si>
    <t>508.3​</t>
  </si>
  <si>
    <t>available active</t>
  </si>
  <si>
    <t>available passive</t>
  </si>
  <si>
    <t>current MD/PhD accetances</t>
  </si>
  <si>
    <t>Action​</t>
  </si>
  <si>
    <t>2058​</t>
  </si>
  <si>
    <t>510.54​</t>
  </si>
  <si>
    <t>Withdrew before AC (WA)</t>
  </si>
  <si>
    <t>19​</t>
  </si>
  <si>
    <t>3.69​</t>
  </si>
  <si>
    <t>507.33​</t>
  </si>
  <si>
    <t>Referred to SOM (DR)</t>
  </si>
  <si>
    <t>7​</t>
  </si>
  <si>
    <t>3.70​</t>
  </si>
  <si>
    <t>517.43​</t>
  </si>
  <si>
    <t>Group Rejection (PR,PW,RJ)</t>
  </si>
  <si>
    <t>1338​</t>
  </si>
  <si>
    <t>3.63​</t>
  </si>
  <si>
    <t>509.95​</t>
  </si>
  <si>
    <t>At least one MD/PhD Acceptance (AC,DF,EM,MA,RA,WA)</t>
  </si>
  <si>
    <t>264​</t>
  </si>
  <si>
    <t>517.13​</t>
  </si>
  <si>
    <t>Withdrew after AC (WA)</t>
  </si>
  <si>
    <t>3​</t>
  </si>
  <si>
    <t>514.01​</t>
  </si>
  <si>
    <t>Current MD/PhD class (AC)</t>
  </si>
  <si>
    <t>261​</t>
  </si>
  <si>
    <t>517.15​</t>
  </si>
  <si>
    <t>Available for AC - Active</t>
  </si>
  <si>
    <t>290​</t>
  </si>
  <si>
    <t>509.75​</t>
  </si>
  <si>
    <t>Available for AC - Passive</t>
  </si>
  <si>
    <t>140​</t>
  </si>
  <si>
    <t>3.57​</t>
  </si>
  <si>
    <t>504.11​</t>
  </si>
  <si>
    <t>2059​</t>
  </si>
  <si>
    <t>23​</t>
  </si>
  <si>
    <t>509.4​</t>
  </si>
  <si>
    <t>Referred to SOM MD (DR)</t>
  </si>
  <si>
    <t>5​</t>
  </si>
  <si>
    <t>1335​</t>
  </si>
  <si>
    <t>3.62​</t>
  </si>
  <si>
    <t>509.5​</t>
  </si>
  <si>
    <t>321​</t>
  </si>
  <si>
    <t>3.83​</t>
  </si>
  <si>
    <t>517.6​</t>
  </si>
  <si>
    <t>6​</t>
  </si>
  <si>
    <t>3.85​</t>
  </si>
  <si>
    <t>Currently MD/PhD AC</t>
  </si>
  <si>
    <t>315​</t>
  </si>
  <si>
    <t>Actively being considered (AL,RS,IN)</t>
  </si>
  <si>
    <t>241​</t>
  </si>
  <si>
    <t>Passively being considered (NA,HO)</t>
  </si>
  <si>
    <t>134​</t>
  </si>
  <si>
    <t>3.58​</t>
  </si>
  <si>
    <t>504.3​</t>
  </si>
  <si>
    <t>Category</t>
  </si>
  <si>
    <t>Subgroup</t>
  </si>
  <si>
    <t>Withdrew Before AC</t>
  </si>
  <si>
    <t>27​</t>
  </si>
  <si>
    <t>508.20​</t>
  </si>
  <si>
    <t>Rejected (PR,PW,RJ)</t>
  </si>
  <si>
    <t>1403​</t>
  </si>
  <si>
    <t>509.21​</t>
  </si>
  <si>
    <t>419​</t>
  </si>
  <si>
    <t>517.06​</t>
  </si>
  <si>
    <t>4​</t>
  </si>
  <si>
    <t>3.89​</t>
  </si>
  <si>
    <t>517.00​</t>
  </si>
  <si>
    <t>Current AC</t>
  </si>
  <si>
    <t>415​</t>
  </si>
  <si>
    <t>98​</t>
  </si>
  <si>
    <t>507.48​</t>
  </si>
  <si>
    <t>Passively available (NA,HO)</t>
  </si>
  <si>
    <t>112​</t>
  </si>
  <si>
    <t>3.56​</t>
  </si>
  <si>
    <t>504.18​</t>
  </si>
  <si>
    <t>Group</t>
  </si>
  <si>
    <t>cGPA​</t>
  </si>
  <si>
    <t>MCAT​</t>
  </si>
  <si>
    <t>3.61​</t>
  </si>
  <si>
    <t>508.4​</t>
  </si>
  <si>
    <t>1373​</t>
  </si>
  <si>
    <t>3.60​</t>
  </si>
  <si>
    <t>508.6​</t>
  </si>
  <si>
    <t>104​</t>
  </si>
  <si>
    <t>3.38​</t>
  </si>
  <si>
    <t>501.3​</t>
  </si>
  <si>
    <t>PW</t>
  </si>
  <si>
    <t>10​</t>
  </si>
  <si>
    <t>504.6​</t>
  </si>
  <si>
    <t>1259​</t>
  </si>
  <si>
    <t>509.3​</t>
  </si>
  <si>
    <t>At least one MD/PhD Acceptance</t>
  </si>
  <si>
    <t>510​</t>
  </si>
  <si>
    <t>517.0​</t>
  </si>
  <si>
    <t>507​</t>
  </si>
  <si>
    <t>3.87​</t>
  </si>
  <si>
    <t>517.7​</t>
  </si>
  <si>
    <t>65​</t>
  </si>
  <si>
    <t>3.55​</t>
  </si>
  <si>
    <t>505.8​</t>
  </si>
  <si>
    <t>AL</t>
  </si>
  <si>
    <t>514.7​</t>
  </si>
  <si>
    <t>12​</t>
  </si>
  <si>
    <t>511.9​</t>
  </si>
  <si>
    <t>50​</t>
  </si>
  <si>
    <t>3.49​</t>
  </si>
  <si>
    <t>503.8​</t>
  </si>
  <si>
    <t>94​</t>
  </si>
  <si>
    <t>504.5​</t>
  </si>
  <si>
    <t>79​</t>
  </si>
  <si>
    <t>15​</t>
  </si>
  <si>
    <t>3.53​</t>
  </si>
  <si>
    <t>504.7​</t>
  </si>
  <si>
    <t>passive withdrawal</t>
  </si>
  <si>
    <t>rejected</t>
  </si>
  <si>
    <t>alternative list</t>
  </si>
  <si>
    <t>deferral to future year</t>
  </si>
  <si>
    <t>Sub-group</t>
  </si>
  <si>
    <t>Rejected group (PR,PW,RJ)</t>
  </si>
  <si>
    <t>Defer to later years</t>
  </si>
  <si>
    <t>Currently AC or Matric.</t>
  </si>
  <si>
    <t>Actively Available (RS,AL,IN)</t>
  </si>
  <si>
    <t>Group as of 04/01/2021</t>
  </si>
  <si>
    <t>Withdrew Before Acceptance</t>
  </si>
  <si>
    <t>Withdrew After Acceptance</t>
  </si>
  <si>
    <t>Defer to future year</t>
  </si>
  <si>
    <t>Currently Accepted / Matriculated</t>
  </si>
  <si>
    <t>Available - active (AL,RS,IN)</t>
  </si>
  <si>
    <t>Available - passive (NA,HO)</t>
  </si>
  <si>
    <t>subgroup</t>
  </si>
  <si>
    <t>total MCAT</t>
  </si>
  <si>
    <t>Defer to later year</t>
  </si>
  <si>
    <t>Current national class (AC,MA)</t>
  </si>
  <si>
    <t>Available active (AL,RS,IN)</t>
  </si>
  <si>
    <t>Available passive (NA,HO)</t>
  </si>
  <si>
    <t>All Applicants</t>
  </si>
  <si>
    <t>2064​</t>
  </si>
  <si>
    <t>Withdrawal before AC (WB)</t>
  </si>
  <si>
    <t>8​</t>
  </si>
  <si>
    <t>506.5​</t>
  </si>
  <si>
    <t>Rejected group (RJ,PW,PR)</t>
  </si>
  <si>
    <t>1189​</t>
  </si>
  <si>
    <t>506.6​</t>
  </si>
  <si>
    <t>AC,DF,EM,MA,RA,WA - At least 1 MD/PhD AC</t>
  </si>
  <si>
    <t>838​</t>
  </si>
  <si>
    <t>516.1​</t>
  </si>
  <si>
    <t>Withdraw after MD/PhD Acceptance (WA)</t>
  </si>
  <si>
    <t>52​</t>
  </si>
  <si>
    <t>3.86​</t>
  </si>
  <si>
    <t>516.0​</t>
  </si>
  <si>
    <t>Defer to future year (DF)</t>
  </si>
  <si>
    <t>514.3​</t>
  </si>
  <si>
    <t>Matriculation (only 1-2 programs)</t>
  </si>
  <si>
    <t>508.8​</t>
  </si>
  <si>
    <t>Currently Accepted (MD/PhD)</t>
  </si>
  <si>
    <t>761​</t>
  </si>
  <si>
    <t>516.2​</t>
  </si>
  <si>
    <t>Rescinded Acceptance</t>
  </si>
  <si>
    <t>-​</t>
  </si>
  <si>
    <t>Available Active (AL,RS)</t>
  </si>
  <si>
    <t>3.59​</t>
  </si>
  <si>
    <t>502.1​</t>
  </si>
  <si>
    <t>22​</t>
  </si>
  <si>
    <t>500.7​</t>
  </si>
  <si>
    <t>rescinded acceptances</t>
  </si>
  <si>
    <t>National MD/PhD Admission actions as of 06/15/2021</t>
  </si>
  <si>
    <t>Applicant number</t>
  </si>
  <si>
    <t>UG cGPA</t>
  </si>
  <si>
    <t>Defer to later class</t>
  </si>
  <si>
    <t>Matriculated</t>
  </si>
  <si>
    <t>Early Matriculation</t>
  </si>
  <si>
    <t>Rescinded AC</t>
  </si>
  <si>
    <t>-</t>
  </si>
  <si>
    <t>Withdraw After AC</t>
  </si>
  <si>
    <t>Accepted</t>
  </si>
  <si>
    <t>Missing Final Actions</t>
  </si>
  <si>
    <t>early matriculation</t>
  </si>
  <si>
    <t>Admission Action</t>
  </si>
  <si>
    <t>Withdraw Before AC (WB)</t>
  </si>
  <si>
    <t>Rejected group</t>
  </si>
  <si>
    <t>Preliminary Rejection (PR)</t>
  </si>
  <si>
    <t>Rejection (RJ)</t>
  </si>
  <si>
    <t>Defer to Regular (DR)</t>
  </si>
  <si>
    <t>Available - Passive</t>
  </si>
  <si>
    <t>No Action (NO)</t>
  </si>
  <si>
    <t>Hold (HO)</t>
  </si>
  <si>
    <t>Available - Active</t>
  </si>
  <si>
    <t>Request Secondary (RS)</t>
  </si>
  <si>
    <t>Interview (IN)</t>
  </si>
  <si>
    <t>interview scheduled</t>
  </si>
  <si>
    <t>available</t>
  </si>
  <si>
    <t>2022​</t>
  </si>
  <si>
    <t>1599​</t>
  </si>
  <si>
    <t>512.3​</t>
  </si>
  <si>
    <t>17​</t>
  </si>
  <si>
    <t>514.5​</t>
  </si>
  <si>
    <t>Rejected Groups</t>
  </si>
  <si>
    <t>177​</t>
  </si>
  <si>
    <t>512.5​</t>
  </si>
  <si>
    <t>0​</t>
  </si>
  <si>
    <t>335​</t>
  </si>
  <si>
    <t>513.4​</t>
  </si>
  <si>
    <t>14​</t>
  </si>
  <si>
    <t>518.4​</t>
  </si>
  <si>
    <t>3.91​</t>
  </si>
  <si>
    <t>AC,DF,EM,MA,RA,WA</t>
  </si>
  <si>
    <t>683​</t>
  </si>
  <si>
    <t>3.72​</t>
  </si>
  <si>
    <t>206​</t>
  </si>
  <si>
    <t>516.9​</t>
  </si>
  <si>
    <t>142​</t>
  </si>
  <si>
    <t>504.1​</t>
  </si>
  <si>
    <t>25​</t>
  </si>
  <si>
    <t>Metric</t>
  </si>
  <si>
    <t>GPA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</si>
  <si>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n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</si>
  <si>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GPA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</si>
  <si>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MCAT</t>
    </r>
  </si>
  <si>
    <t>predict_GPA</t>
  </si>
  <si>
    <t>predict_MCAT</t>
  </si>
  <si>
    <t>As of 12/02/2021</t>
  </si>
  <si>
    <t>Defer to Regular MD consideration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</si>
</sst>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1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EAE5-8E4F-44AE-BEEA-E9EE9F578FAC}">
  <dimension ref="A1:T168"/>
  <sheetViews>
    <sheetView workbookViewId="0">
      <pane ySplit="1" topLeftCell="A137" activePane="bottomLeft" state="frozen"/>
      <selection pane="bottomLeft" activeCell="S143" sqref="S143"/>
    </sheetView>
  </sheetViews>
  <sheetFormatPr defaultRowHeight="15" x14ac:dyDescent="0.25"/>
  <cols>
    <col min="1" max="1" width="13.5703125" customWidth="1"/>
    <col min="2" max="2" width="20.140625" customWidth="1"/>
    <col min="3" max="3" width="9.85546875" style="7" customWidth="1"/>
    <col min="4" max="4" width="14.42578125" customWidth="1"/>
    <col min="5" max="5" width="19.5703125" customWidth="1"/>
  </cols>
  <sheetData>
    <row r="1" spans="1:20" ht="15.75" thickBot="1" x14ac:dyDescent="0.3">
      <c r="A1" s="3" t="s">
        <v>0</v>
      </c>
      <c r="B1" s="3" t="s">
        <v>1</v>
      </c>
      <c r="C1" s="6" t="s">
        <v>39</v>
      </c>
      <c r="D1" s="3" t="s">
        <v>2</v>
      </c>
      <c r="E1" s="3" t="s">
        <v>3</v>
      </c>
      <c r="G1" t="s">
        <v>82</v>
      </c>
      <c r="H1" t="s">
        <v>83</v>
      </c>
      <c r="I1" t="s">
        <v>85</v>
      </c>
      <c r="J1" t="s">
        <v>84</v>
      </c>
      <c r="S1" s="2" t="s">
        <v>4</v>
      </c>
    </row>
    <row r="2" spans="1:20" x14ac:dyDescent="0.25">
      <c r="A2" s="1">
        <v>44136</v>
      </c>
      <c r="B2" t="s">
        <v>33</v>
      </c>
      <c r="C2" s="7">
        <v>1924</v>
      </c>
      <c r="D2">
        <v>3.67</v>
      </c>
      <c r="E2">
        <v>510.8</v>
      </c>
      <c r="G2" t="s">
        <v>45</v>
      </c>
      <c r="H2" t="s">
        <v>86</v>
      </c>
      <c r="I2" t="s">
        <v>88</v>
      </c>
      <c r="J2" t="s">
        <v>87</v>
      </c>
      <c r="S2" t="s">
        <v>5</v>
      </c>
    </row>
    <row r="3" spans="1:20" x14ac:dyDescent="0.25">
      <c r="A3" s="1">
        <v>44136</v>
      </c>
      <c r="B3" t="s">
        <v>34</v>
      </c>
      <c r="C3" s="7">
        <v>16</v>
      </c>
      <c r="D3">
        <v>3.79</v>
      </c>
      <c r="E3">
        <v>515</v>
      </c>
      <c r="G3" t="s">
        <v>89</v>
      </c>
      <c r="H3" t="s">
        <v>90</v>
      </c>
      <c r="I3" t="s">
        <v>92</v>
      </c>
      <c r="J3" t="s">
        <v>91</v>
      </c>
      <c r="S3" t="s">
        <v>20</v>
      </c>
    </row>
    <row r="4" spans="1:20" x14ac:dyDescent="0.25">
      <c r="A4" s="1">
        <v>44136</v>
      </c>
      <c r="B4" t="s">
        <v>104</v>
      </c>
      <c r="C4" s="7">
        <v>962</v>
      </c>
      <c r="D4">
        <v>3.66</v>
      </c>
      <c r="E4">
        <v>511.2</v>
      </c>
      <c r="G4" t="s">
        <v>47</v>
      </c>
      <c r="H4" t="s">
        <v>93</v>
      </c>
      <c r="I4" t="s">
        <v>95</v>
      </c>
      <c r="J4" t="s">
        <v>94</v>
      </c>
    </row>
    <row r="5" spans="1:20" ht="15.75" thickBot="1" x14ac:dyDescent="0.3">
      <c r="A5" s="1">
        <v>44136</v>
      </c>
      <c r="B5" t="s">
        <v>344</v>
      </c>
      <c r="C5" s="7">
        <v>946</v>
      </c>
      <c r="D5">
        <v>3.68</v>
      </c>
      <c r="E5">
        <v>510.3</v>
      </c>
      <c r="G5" t="s">
        <v>96</v>
      </c>
      <c r="H5" t="s">
        <v>97</v>
      </c>
      <c r="I5" t="s">
        <v>99</v>
      </c>
      <c r="J5" t="s">
        <v>98</v>
      </c>
      <c r="S5" s="2" t="s">
        <v>6</v>
      </c>
      <c r="T5" s="2" t="s">
        <v>8</v>
      </c>
    </row>
    <row r="6" spans="1:20" x14ac:dyDescent="0.25">
      <c r="A6" s="1">
        <v>44136</v>
      </c>
      <c r="B6" t="s">
        <v>37</v>
      </c>
      <c r="C6" s="7">
        <v>44</v>
      </c>
      <c r="D6">
        <v>3.82</v>
      </c>
      <c r="E6">
        <v>516.79999999999995</v>
      </c>
      <c r="G6" t="s">
        <v>100</v>
      </c>
      <c r="H6" t="s">
        <v>101</v>
      </c>
      <c r="I6" t="s">
        <v>103</v>
      </c>
      <c r="J6" t="s">
        <v>102</v>
      </c>
      <c r="L6" t="s">
        <v>42</v>
      </c>
      <c r="M6" t="s">
        <v>39</v>
      </c>
      <c r="N6" t="s">
        <v>43</v>
      </c>
      <c r="O6" t="s">
        <v>44</v>
      </c>
      <c r="S6" t="s">
        <v>7</v>
      </c>
      <c r="T6" t="s">
        <v>9</v>
      </c>
    </row>
    <row r="7" spans="1:20" x14ac:dyDescent="0.25">
      <c r="A7" s="1">
        <v>44151</v>
      </c>
      <c r="B7" t="s">
        <v>33</v>
      </c>
      <c r="C7" s="7">
        <v>2031</v>
      </c>
      <c r="D7">
        <v>3.66</v>
      </c>
      <c r="E7">
        <v>510.6</v>
      </c>
      <c r="L7" t="s">
        <v>105</v>
      </c>
      <c r="M7">
        <v>2031</v>
      </c>
      <c r="N7">
        <v>3.66</v>
      </c>
      <c r="O7">
        <v>510.6</v>
      </c>
      <c r="S7" t="s">
        <v>10</v>
      </c>
      <c r="T7" t="s">
        <v>11</v>
      </c>
    </row>
    <row r="8" spans="1:20" x14ac:dyDescent="0.25">
      <c r="A8" s="1">
        <v>44151</v>
      </c>
      <c r="B8" t="s">
        <v>34</v>
      </c>
      <c r="C8" s="7">
        <v>22</v>
      </c>
      <c r="D8">
        <v>3.75</v>
      </c>
      <c r="E8">
        <v>512.1</v>
      </c>
      <c r="L8" t="s">
        <v>106</v>
      </c>
      <c r="M8">
        <v>22</v>
      </c>
      <c r="N8">
        <v>3.75</v>
      </c>
      <c r="O8">
        <v>512.1</v>
      </c>
      <c r="S8" t="s">
        <v>12</v>
      </c>
      <c r="T8" t="s">
        <v>13</v>
      </c>
    </row>
    <row r="9" spans="1:20" x14ac:dyDescent="0.25">
      <c r="A9" s="1">
        <v>44151</v>
      </c>
      <c r="B9" t="s">
        <v>104</v>
      </c>
      <c r="C9" s="7">
        <v>1109</v>
      </c>
      <c r="D9">
        <v>3.65</v>
      </c>
      <c r="E9">
        <v>511</v>
      </c>
      <c r="L9" t="s">
        <v>107</v>
      </c>
      <c r="M9">
        <v>1109</v>
      </c>
      <c r="N9">
        <v>3.65</v>
      </c>
      <c r="O9">
        <v>511</v>
      </c>
      <c r="S9" t="s">
        <v>14</v>
      </c>
      <c r="T9" t="s">
        <v>15</v>
      </c>
    </row>
    <row r="10" spans="1:20" x14ac:dyDescent="0.25">
      <c r="A10" s="1">
        <v>44151</v>
      </c>
      <c r="B10" t="s">
        <v>37</v>
      </c>
      <c r="C10" s="7">
        <v>88</v>
      </c>
      <c r="D10">
        <v>3.82</v>
      </c>
      <c r="E10">
        <v>517.4</v>
      </c>
      <c r="L10" t="s">
        <v>38</v>
      </c>
      <c r="M10">
        <v>88</v>
      </c>
      <c r="N10">
        <v>3.82</v>
      </c>
      <c r="O10">
        <v>517.4</v>
      </c>
      <c r="S10" t="s">
        <v>16</v>
      </c>
      <c r="T10" t="s">
        <v>17</v>
      </c>
    </row>
    <row r="11" spans="1:20" x14ac:dyDescent="0.25">
      <c r="A11" s="1">
        <v>44151</v>
      </c>
      <c r="B11" t="s">
        <v>344</v>
      </c>
      <c r="C11" s="7">
        <v>812</v>
      </c>
      <c r="D11">
        <v>3.65</v>
      </c>
      <c r="E11">
        <v>509.2</v>
      </c>
      <c r="G11" t="s">
        <v>42</v>
      </c>
      <c r="H11" t="s">
        <v>109</v>
      </c>
      <c r="I11" t="s">
        <v>85</v>
      </c>
      <c r="J11" t="s">
        <v>110</v>
      </c>
      <c r="L11" t="s">
        <v>108</v>
      </c>
      <c r="M11">
        <v>812</v>
      </c>
      <c r="N11">
        <v>3.65</v>
      </c>
      <c r="O11">
        <v>509.2</v>
      </c>
      <c r="S11" t="s">
        <v>18</v>
      </c>
      <c r="T11" t="s">
        <v>19</v>
      </c>
    </row>
    <row r="12" spans="1:20" x14ac:dyDescent="0.25">
      <c r="A12" s="1">
        <v>44166</v>
      </c>
      <c r="B12" t="s">
        <v>33</v>
      </c>
      <c r="C12" s="7">
        <v>2043</v>
      </c>
      <c r="D12" s="4">
        <v>3.66</v>
      </c>
      <c r="E12" s="5">
        <v>510.6</v>
      </c>
      <c r="G12" t="s">
        <v>111</v>
      </c>
      <c r="H12" t="s">
        <v>112</v>
      </c>
      <c r="I12" t="s">
        <v>95</v>
      </c>
      <c r="J12" t="s">
        <v>113</v>
      </c>
      <c r="S12" t="s">
        <v>21</v>
      </c>
      <c r="T12" t="s">
        <v>22</v>
      </c>
    </row>
    <row r="13" spans="1:20" x14ac:dyDescent="0.25">
      <c r="A13" s="1">
        <v>44166</v>
      </c>
      <c r="B13" t="s">
        <v>34</v>
      </c>
      <c r="C13" s="7">
        <v>30</v>
      </c>
      <c r="D13" s="4">
        <v>3.78</v>
      </c>
      <c r="E13" s="5">
        <v>510.9</v>
      </c>
      <c r="G13" t="s">
        <v>40</v>
      </c>
      <c r="H13" t="s">
        <v>114</v>
      </c>
      <c r="I13" t="s">
        <v>115</v>
      </c>
      <c r="J13" t="s">
        <v>116</v>
      </c>
      <c r="S13" t="s">
        <v>23</v>
      </c>
      <c r="T13" t="s">
        <v>24</v>
      </c>
    </row>
    <row r="14" spans="1:20" x14ac:dyDescent="0.25">
      <c r="A14" s="1">
        <v>44166</v>
      </c>
      <c r="B14" t="s">
        <v>104</v>
      </c>
      <c r="C14" s="7">
        <v>1108</v>
      </c>
      <c r="D14" s="4">
        <v>3.64</v>
      </c>
      <c r="E14" s="5">
        <v>510.5</v>
      </c>
      <c r="G14" t="s">
        <v>117</v>
      </c>
      <c r="H14" t="s">
        <v>118</v>
      </c>
      <c r="I14" t="s">
        <v>119</v>
      </c>
      <c r="J14" t="s">
        <v>120</v>
      </c>
      <c r="S14" t="s">
        <v>25</v>
      </c>
      <c r="T14" t="s">
        <v>26</v>
      </c>
    </row>
    <row r="15" spans="1:20" x14ac:dyDescent="0.25">
      <c r="A15" s="1">
        <v>44166</v>
      </c>
      <c r="B15" t="s">
        <v>132</v>
      </c>
      <c r="C15" s="7">
        <v>18</v>
      </c>
      <c r="D15" s="4">
        <v>3.76</v>
      </c>
      <c r="E15" s="5">
        <v>515.79999999999995</v>
      </c>
      <c r="G15" t="s">
        <v>121</v>
      </c>
      <c r="H15" t="s">
        <v>122</v>
      </c>
      <c r="I15" t="s">
        <v>123</v>
      </c>
      <c r="J15" t="s">
        <v>124</v>
      </c>
      <c r="S15" t="s">
        <v>27</v>
      </c>
      <c r="T15" t="s">
        <v>28</v>
      </c>
    </row>
    <row r="16" spans="1:20" x14ac:dyDescent="0.25">
      <c r="A16" s="1">
        <v>44166</v>
      </c>
      <c r="B16" t="s">
        <v>37</v>
      </c>
      <c r="C16" s="7">
        <v>143</v>
      </c>
      <c r="D16" s="4">
        <v>3.81</v>
      </c>
      <c r="E16" s="5">
        <v>517.5</v>
      </c>
      <c r="G16" t="s">
        <v>41</v>
      </c>
      <c r="H16" t="s">
        <v>125</v>
      </c>
      <c r="I16" t="s">
        <v>126</v>
      </c>
      <c r="J16" t="s">
        <v>127</v>
      </c>
      <c r="S16" t="s">
        <v>29</v>
      </c>
      <c r="T16" t="s">
        <v>30</v>
      </c>
    </row>
    <row r="17" spans="1:20" x14ac:dyDescent="0.25">
      <c r="A17" s="1">
        <v>44166</v>
      </c>
      <c r="B17" t="s">
        <v>344</v>
      </c>
      <c r="C17" s="7">
        <v>744</v>
      </c>
      <c r="D17" s="4">
        <v>3.65</v>
      </c>
      <c r="E17" s="5">
        <v>509.1</v>
      </c>
      <c r="G17" t="s">
        <v>128</v>
      </c>
      <c r="H17" t="s">
        <v>129</v>
      </c>
      <c r="I17" t="s">
        <v>130</v>
      </c>
      <c r="J17" t="s">
        <v>131</v>
      </c>
      <c r="L17" t="s">
        <v>133</v>
      </c>
      <c r="M17" t="s">
        <v>39</v>
      </c>
      <c r="N17" t="s">
        <v>43</v>
      </c>
      <c r="O17" t="s">
        <v>44</v>
      </c>
      <c r="S17" t="s">
        <v>31</v>
      </c>
      <c r="T17" t="s">
        <v>32</v>
      </c>
    </row>
    <row r="18" spans="1:20" x14ac:dyDescent="0.25">
      <c r="A18" s="1">
        <v>44180</v>
      </c>
      <c r="B18" t="s">
        <v>33</v>
      </c>
      <c r="C18" s="7">
        <v>2052</v>
      </c>
      <c r="D18" s="4">
        <v>3.66</v>
      </c>
      <c r="E18" s="5">
        <v>510.6</v>
      </c>
      <c r="L18" t="s">
        <v>111</v>
      </c>
      <c r="M18" t="s">
        <v>134</v>
      </c>
      <c r="N18" t="s">
        <v>95</v>
      </c>
      <c r="O18" t="s">
        <v>113</v>
      </c>
      <c r="S18" t="s">
        <v>35</v>
      </c>
      <c r="T18" t="s">
        <v>36</v>
      </c>
    </row>
    <row r="19" spans="1:20" x14ac:dyDescent="0.25">
      <c r="A19" s="1">
        <v>44180</v>
      </c>
      <c r="B19" t="s">
        <v>34</v>
      </c>
      <c r="C19" s="7">
        <v>21</v>
      </c>
      <c r="D19" s="4">
        <v>3.71</v>
      </c>
      <c r="E19" s="5">
        <v>507.1</v>
      </c>
      <c r="L19" t="s">
        <v>135</v>
      </c>
      <c r="M19" t="s">
        <v>136</v>
      </c>
      <c r="N19" t="s">
        <v>137</v>
      </c>
      <c r="O19" t="s">
        <v>138</v>
      </c>
      <c r="S19" t="s">
        <v>240</v>
      </c>
      <c r="T19" t="s">
        <v>267</v>
      </c>
    </row>
    <row r="20" spans="1:20" x14ac:dyDescent="0.25">
      <c r="A20" s="1">
        <v>44180</v>
      </c>
      <c r="B20" t="s">
        <v>104</v>
      </c>
      <c r="C20" s="7">
        <v>1354</v>
      </c>
      <c r="D20" s="4">
        <v>3.64</v>
      </c>
      <c r="E20" s="5">
        <v>510.3</v>
      </c>
      <c r="L20" t="s">
        <v>117</v>
      </c>
      <c r="M20" t="s">
        <v>139</v>
      </c>
      <c r="N20" t="s">
        <v>119</v>
      </c>
      <c r="O20" t="s">
        <v>98</v>
      </c>
      <c r="S20" t="s">
        <v>254</v>
      </c>
      <c r="T20" t="s">
        <v>269</v>
      </c>
    </row>
    <row r="21" spans="1:20" x14ac:dyDescent="0.25">
      <c r="A21" s="1">
        <v>44180</v>
      </c>
      <c r="B21" t="s">
        <v>132</v>
      </c>
      <c r="C21" s="7">
        <v>9</v>
      </c>
      <c r="D21" s="4">
        <v>3.75</v>
      </c>
      <c r="E21" s="5">
        <v>517.29999999999995</v>
      </c>
      <c r="L21" t="s">
        <v>140</v>
      </c>
      <c r="M21" t="s">
        <v>141</v>
      </c>
      <c r="N21" t="s">
        <v>142</v>
      </c>
      <c r="O21" t="s">
        <v>143</v>
      </c>
    </row>
    <row r="22" spans="1:20" x14ac:dyDescent="0.25">
      <c r="A22" s="1">
        <v>44180</v>
      </c>
      <c r="B22" t="s">
        <v>37</v>
      </c>
      <c r="C22" s="7">
        <v>188</v>
      </c>
      <c r="D22" s="4">
        <v>3.82</v>
      </c>
      <c r="E22" s="5">
        <v>517.20000000000005</v>
      </c>
      <c r="L22" t="s">
        <v>100</v>
      </c>
      <c r="M22" t="s">
        <v>144</v>
      </c>
      <c r="N22" t="s">
        <v>103</v>
      </c>
      <c r="O22" t="s">
        <v>145</v>
      </c>
    </row>
    <row r="23" spans="1:20" x14ac:dyDescent="0.25">
      <c r="A23" s="1">
        <v>44180</v>
      </c>
      <c r="B23" t="s">
        <v>11</v>
      </c>
      <c r="C23" s="7">
        <v>1</v>
      </c>
      <c r="D23" s="4">
        <v>3.92</v>
      </c>
      <c r="E23" s="5">
        <v>512</v>
      </c>
      <c r="L23" t="s">
        <v>146</v>
      </c>
      <c r="M23" t="s">
        <v>147</v>
      </c>
      <c r="N23" t="s">
        <v>148</v>
      </c>
      <c r="O23" t="s">
        <v>149</v>
      </c>
    </row>
    <row r="24" spans="1:20" x14ac:dyDescent="0.25">
      <c r="A24" s="1">
        <v>44180</v>
      </c>
      <c r="B24" t="s">
        <v>344</v>
      </c>
      <c r="C24" s="7">
        <v>480</v>
      </c>
      <c r="D24" s="4">
        <v>3.64</v>
      </c>
      <c r="E24" s="5">
        <v>508.3</v>
      </c>
      <c r="G24" t="s">
        <v>42</v>
      </c>
      <c r="H24" t="s">
        <v>39</v>
      </c>
      <c r="I24" t="s">
        <v>43</v>
      </c>
      <c r="J24" t="s">
        <v>44</v>
      </c>
      <c r="L24" t="s">
        <v>150</v>
      </c>
      <c r="M24" t="s">
        <v>151</v>
      </c>
      <c r="N24" t="s">
        <v>119</v>
      </c>
      <c r="O24" t="s">
        <v>152</v>
      </c>
    </row>
    <row r="25" spans="1:20" x14ac:dyDescent="0.25">
      <c r="A25" s="1">
        <v>44189</v>
      </c>
      <c r="B25" t="s">
        <v>33</v>
      </c>
      <c r="C25">
        <v>2058</v>
      </c>
      <c r="D25">
        <v>3.66</v>
      </c>
      <c r="E25">
        <v>510.5</v>
      </c>
      <c r="G25" t="s">
        <v>45</v>
      </c>
      <c r="H25">
        <v>2058</v>
      </c>
      <c r="I25">
        <v>3.66</v>
      </c>
      <c r="J25">
        <v>510.5</v>
      </c>
    </row>
    <row r="26" spans="1:20" x14ac:dyDescent="0.25">
      <c r="A26" s="1">
        <v>44189</v>
      </c>
      <c r="B26" t="s">
        <v>34</v>
      </c>
      <c r="C26">
        <v>20</v>
      </c>
      <c r="D26">
        <v>3.71</v>
      </c>
      <c r="E26">
        <v>507.8</v>
      </c>
      <c r="G26" t="s">
        <v>40</v>
      </c>
      <c r="H26">
        <v>20</v>
      </c>
      <c r="I26">
        <v>3.71</v>
      </c>
      <c r="J26">
        <v>507.8</v>
      </c>
    </row>
    <row r="27" spans="1:20" x14ac:dyDescent="0.25">
      <c r="A27" s="1">
        <v>44189</v>
      </c>
      <c r="B27" t="s">
        <v>132</v>
      </c>
      <c r="C27">
        <v>7</v>
      </c>
      <c r="D27">
        <v>3.7</v>
      </c>
      <c r="E27">
        <v>517.4</v>
      </c>
      <c r="G27" t="s">
        <v>46</v>
      </c>
      <c r="H27">
        <v>7</v>
      </c>
      <c r="I27">
        <v>3.7</v>
      </c>
      <c r="J27">
        <v>517.4</v>
      </c>
    </row>
    <row r="28" spans="1:20" x14ac:dyDescent="0.25">
      <c r="A28" s="1">
        <v>44189</v>
      </c>
      <c r="B28" t="s">
        <v>104</v>
      </c>
      <c r="C28">
        <v>1343</v>
      </c>
      <c r="D28">
        <v>3.63</v>
      </c>
      <c r="E28">
        <v>510</v>
      </c>
      <c r="G28" t="s">
        <v>47</v>
      </c>
      <c r="H28">
        <v>1343</v>
      </c>
      <c r="I28">
        <v>3.63</v>
      </c>
      <c r="J28">
        <v>510</v>
      </c>
    </row>
    <row r="29" spans="1:20" x14ac:dyDescent="0.25">
      <c r="A29" s="1">
        <v>44189</v>
      </c>
      <c r="B29" t="s">
        <v>37</v>
      </c>
      <c r="C29">
        <v>257</v>
      </c>
      <c r="D29">
        <v>3.82</v>
      </c>
      <c r="E29">
        <v>517.29999999999995</v>
      </c>
      <c r="G29" t="s">
        <v>38</v>
      </c>
      <c r="H29">
        <v>257</v>
      </c>
      <c r="I29">
        <v>3.82</v>
      </c>
      <c r="J29">
        <v>517.29999999999995</v>
      </c>
    </row>
    <row r="30" spans="1:20" x14ac:dyDescent="0.25">
      <c r="A30" s="1">
        <v>44189</v>
      </c>
      <c r="B30" t="s">
        <v>11</v>
      </c>
      <c r="C30">
        <v>3</v>
      </c>
      <c r="D30">
        <v>3.75</v>
      </c>
      <c r="E30">
        <v>514</v>
      </c>
      <c r="G30" t="s">
        <v>48</v>
      </c>
      <c r="H30">
        <v>3</v>
      </c>
      <c r="I30">
        <v>3.75</v>
      </c>
      <c r="J30">
        <v>514</v>
      </c>
    </row>
    <row r="31" spans="1:20" x14ac:dyDescent="0.25">
      <c r="A31" s="1">
        <v>44189</v>
      </c>
      <c r="B31" t="s">
        <v>155</v>
      </c>
      <c r="C31">
        <v>254</v>
      </c>
      <c r="D31">
        <v>3.82</v>
      </c>
      <c r="E31">
        <v>517.29999999999995</v>
      </c>
      <c r="G31" t="s">
        <v>49</v>
      </c>
      <c r="H31">
        <v>254</v>
      </c>
      <c r="I31">
        <v>3.82</v>
      </c>
      <c r="J31">
        <v>517.29999999999995</v>
      </c>
    </row>
    <row r="32" spans="1:20" x14ac:dyDescent="0.25">
      <c r="A32" s="1">
        <v>44189</v>
      </c>
      <c r="B32" t="s">
        <v>153</v>
      </c>
      <c r="C32">
        <v>291</v>
      </c>
      <c r="D32">
        <v>3.66</v>
      </c>
      <c r="E32">
        <v>509.8</v>
      </c>
      <c r="G32" t="s">
        <v>50</v>
      </c>
      <c r="H32">
        <v>291</v>
      </c>
      <c r="I32">
        <v>3.66</v>
      </c>
      <c r="J32">
        <v>509.8</v>
      </c>
    </row>
    <row r="33" spans="1:16" x14ac:dyDescent="0.25">
      <c r="A33" s="1">
        <v>44189</v>
      </c>
      <c r="B33" t="s">
        <v>154</v>
      </c>
      <c r="C33">
        <v>140</v>
      </c>
      <c r="D33">
        <v>3.57</v>
      </c>
      <c r="E33">
        <v>504.1</v>
      </c>
      <c r="G33" t="s">
        <v>51</v>
      </c>
      <c r="H33">
        <v>140</v>
      </c>
      <c r="I33">
        <v>3.57</v>
      </c>
      <c r="J33">
        <v>504.1</v>
      </c>
    </row>
    <row r="34" spans="1:16" x14ac:dyDescent="0.25">
      <c r="A34" s="1">
        <v>44189</v>
      </c>
      <c r="B34" t="s">
        <v>344</v>
      </c>
      <c r="C34">
        <f>SUM(C32:C33)</f>
        <v>431</v>
      </c>
      <c r="D34">
        <f>D32*(C32/C34) + D33*(C33/C34)</f>
        <v>3.6307656612528998</v>
      </c>
      <c r="E34">
        <f>E32*(C32/C34) + E33*(C33/C34)</f>
        <v>507.94849187935029</v>
      </c>
      <c r="L34" t="s">
        <v>156</v>
      </c>
      <c r="M34" t="s">
        <v>209</v>
      </c>
      <c r="N34" t="s">
        <v>109</v>
      </c>
      <c r="O34" t="s">
        <v>85</v>
      </c>
      <c r="P34" t="s">
        <v>110</v>
      </c>
    </row>
    <row r="35" spans="1:16" x14ac:dyDescent="0.25">
      <c r="A35" s="1">
        <v>44193</v>
      </c>
      <c r="B35" t="s">
        <v>33</v>
      </c>
      <c r="C35">
        <v>2058</v>
      </c>
      <c r="D35">
        <v>3.66</v>
      </c>
      <c r="E35">
        <v>510.54</v>
      </c>
      <c r="L35" t="s">
        <v>45</v>
      </c>
      <c r="N35" t="s">
        <v>157</v>
      </c>
      <c r="O35" t="s">
        <v>95</v>
      </c>
      <c r="P35" t="s">
        <v>158</v>
      </c>
    </row>
    <row r="36" spans="1:16" x14ac:dyDescent="0.25">
      <c r="A36" s="1">
        <v>44193</v>
      </c>
      <c r="B36" t="s">
        <v>34</v>
      </c>
      <c r="C36">
        <v>19</v>
      </c>
      <c r="D36">
        <v>3.69</v>
      </c>
      <c r="E36">
        <v>507.33</v>
      </c>
      <c r="L36" t="s">
        <v>159</v>
      </c>
      <c r="N36" t="s">
        <v>160</v>
      </c>
      <c r="O36" t="s">
        <v>161</v>
      </c>
      <c r="P36" t="s">
        <v>162</v>
      </c>
    </row>
    <row r="37" spans="1:16" x14ac:dyDescent="0.25">
      <c r="A37" s="1">
        <v>44193</v>
      </c>
      <c r="B37" t="s">
        <v>132</v>
      </c>
      <c r="C37">
        <v>7</v>
      </c>
      <c r="D37">
        <v>3.7</v>
      </c>
      <c r="E37">
        <v>517.42999999999995</v>
      </c>
      <c r="L37" t="s">
        <v>163</v>
      </c>
      <c r="N37" t="s">
        <v>164</v>
      </c>
      <c r="O37" t="s">
        <v>165</v>
      </c>
      <c r="P37" t="s">
        <v>166</v>
      </c>
    </row>
    <row r="38" spans="1:16" x14ac:dyDescent="0.25">
      <c r="A38" s="1">
        <v>44193</v>
      </c>
      <c r="B38" t="s">
        <v>104</v>
      </c>
      <c r="C38">
        <v>1338</v>
      </c>
      <c r="D38">
        <v>3.63</v>
      </c>
      <c r="E38">
        <v>509.95</v>
      </c>
      <c r="L38" t="s">
        <v>167</v>
      </c>
      <c r="N38" t="s">
        <v>168</v>
      </c>
      <c r="O38" t="s">
        <v>169</v>
      </c>
      <c r="P38" t="s">
        <v>170</v>
      </c>
    </row>
    <row r="39" spans="1:16" x14ac:dyDescent="0.25">
      <c r="A39" s="1">
        <v>44193</v>
      </c>
      <c r="B39" t="s">
        <v>37</v>
      </c>
      <c r="C39">
        <v>264</v>
      </c>
      <c r="D39">
        <v>3.81</v>
      </c>
      <c r="E39">
        <v>517.13</v>
      </c>
      <c r="L39" t="s">
        <v>171</v>
      </c>
      <c r="N39" t="s">
        <v>172</v>
      </c>
      <c r="O39" t="s">
        <v>126</v>
      </c>
      <c r="P39" t="s">
        <v>173</v>
      </c>
    </row>
    <row r="40" spans="1:16" x14ac:dyDescent="0.25">
      <c r="A40" s="1">
        <v>44193</v>
      </c>
      <c r="B40" t="s">
        <v>11</v>
      </c>
      <c r="C40" s="7">
        <v>3</v>
      </c>
      <c r="D40">
        <v>3.75</v>
      </c>
      <c r="E40">
        <v>514.01</v>
      </c>
      <c r="M40" t="s">
        <v>174</v>
      </c>
      <c r="N40" t="s">
        <v>175</v>
      </c>
      <c r="O40" t="s">
        <v>142</v>
      </c>
      <c r="P40" t="s">
        <v>176</v>
      </c>
    </row>
    <row r="41" spans="1:16" x14ac:dyDescent="0.25">
      <c r="A41" s="1">
        <v>44193</v>
      </c>
      <c r="B41" t="s">
        <v>155</v>
      </c>
      <c r="C41" s="7">
        <v>261</v>
      </c>
      <c r="D41">
        <v>3.81</v>
      </c>
      <c r="E41">
        <v>517.15</v>
      </c>
      <c r="M41" t="s">
        <v>177</v>
      </c>
      <c r="N41" t="s">
        <v>178</v>
      </c>
      <c r="O41" t="s">
        <v>126</v>
      </c>
      <c r="P41" t="s">
        <v>179</v>
      </c>
    </row>
    <row r="42" spans="1:16" x14ac:dyDescent="0.25">
      <c r="A42" s="1">
        <v>44193</v>
      </c>
      <c r="B42" t="s">
        <v>153</v>
      </c>
      <c r="C42" s="7">
        <v>290</v>
      </c>
      <c r="D42">
        <v>3.66</v>
      </c>
      <c r="E42">
        <v>509.75</v>
      </c>
      <c r="L42" t="s">
        <v>180</v>
      </c>
      <c r="N42" t="s">
        <v>181</v>
      </c>
      <c r="O42" t="s">
        <v>95</v>
      </c>
      <c r="P42" t="s">
        <v>182</v>
      </c>
    </row>
    <row r="43" spans="1:16" x14ac:dyDescent="0.25">
      <c r="A43" s="1">
        <v>44193</v>
      </c>
      <c r="B43" t="s">
        <v>154</v>
      </c>
      <c r="C43" s="7">
        <v>140</v>
      </c>
      <c r="D43">
        <v>3.57</v>
      </c>
      <c r="E43">
        <v>504.11</v>
      </c>
      <c r="L43" t="s">
        <v>183</v>
      </c>
      <c r="N43" t="s">
        <v>184</v>
      </c>
      <c r="O43" t="s">
        <v>185</v>
      </c>
      <c r="P43" t="s">
        <v>186</v>
      </c>
    </row>
    <row r="44" spans="1:16" x14ac:dyDescent="0.25">
      <c r="A44" s="1">
        <v>44193</v>
      </c>
      <c r="B44" t="s">
        <v>344</v>
      </c>
      <c r="C44">
        <f>SUM(C42:C43)</f>
        <v>430</v>
      </c>
      <c r="D44">
        <f>D42*(C42/C44) + D43*(C43/C44)</f>
        <v>3.6306976744186046</v>
      </c>
      <c r="E44">
        <f>E42*(C42/C44) + E43*(C43/C44)</f>
        <v>507.91372093023256</v>
      </c>
      <c r="G44" t="s">
        <v>208</v>
      </c>
      <c r="H44" t="s">
        <v>209</v>
      </c>
      <c r="I44" t="s">
        <v>39</v>
      </c>
      <c r="J44" t="s">
        <v>52</v>
      </c>
      <c r="K44" t="s">
        <v>53</v>
      </c>
    </row>
    <row r="45" spans="1:16" x14ac:dyDescent="0.25">
      <c r="A45" s="1">
        <v>44207</v>
      </c>
      <c r="B45" t="s">
        <v>33</v>
      </c>
      <c r="C45" s="7">
        <v>2059</v>
      </c>
      <c r="D45">
        <v>3.66</v>
      </c>
      <c r="E45">
        <v>510.5</v>
      </c>
      <c r="G45" t="s">
        <v>111</v>
      </c>
      <c r="I45" t="s">
        <v>187</v>
      </c>
      <c r="J45" t="s">
        <v>95</v>
      </c>
      <c r="K45" t="s">
        <v>120</v>
      </c>
    </row>
    <row r="46" spans="1:16" x14ac:dyDescent="0.25">
      <c r="A46" s="1">
        <v>44207</v>
      </c>
      <c r="B46" t="s">
        <v>34</v>
      </c>
      <c r="C46" s="7">
        <v>23</v>
      </c>
      <c r="D46">
        <v>3.7</v>
      </c>
      <c r="E46">
        <v>509.4</v>
      </c>
      <c r="G46" t="s">
        <v>40</v>
      </c>
      <c r="I46" t="s">
        <v>188</v>
      </c>
      <c r="J46" t="s">
        <v>165</v>
      </c>
      <c r="K46" t="s">
        <v>189</v>
      </c>
    </row>
    <row r="47" spans="1:16" x14ac:dyDescent="0.25">
      <c r="A47" s="1">
        <v>44207</v>
      </c>
      <c r="B47" t="s">
        <v>132</v>
      </c>
      <c r="C47" s="7">
        <v>5</v>
      </c>
      <c r="D47">
        <v>3.65</v>
      </c>
      <c r="E47">
        <v>517.20000000000005</v>
      </c>
      <c r="G47" t="s">
        <v>190</v>
      </c>
      <c r="I47" t="s">
        <v>191</v>
      </c>
      <c r="J47" t="s">
        <v>130</v>
      </c>
      <c r="K47" t="s">
        <v>145</v>
      </c>
    </row>
    <row r="48" spans="1:16" x14ac:dyDescent="0.25">
      <c r="A48" s="1">
        <v>44207</v>
      </c>
      <c r="B48" t="s">
        <v>104</v>
      </c>
      <c r="C48" s="7">
        <v>1335</v>
      </c>
      <c r="D48">
        <v>3.62</v>
      </c>
      <c r="E48">
        <v>509.5</v>
      </c>
      <c r="G48" t="s">
        <v>54</v>
      </c>
      <c r="I48" t="s">
        <v>192</v>
      </c>
      <c r="J48" t="s">
        <v>193</v>
      </c>
      <c r="K48" t="s">
        <v>194</v>
      </c>
    </row>
    <row r="49" spans="1:16" x14ac:dyDescent="0.25">
      <c r="A49" s="1">
        <v>44207</v>
      </c>
      <c r="B49" t="s">
        <v>37</v>
      </c>
      <c r="C49" s="7">
        <v>321</v>
      </c>
      <c r="D49">
        <v>3.83</v>
      </c>
      <c r="E49">
        <v>517.6</v>
      </c>
      <c r="G49" t="s">
        <v>41</v>
      </c>
      <c r="I49" t="s">
        <v>195</v>
      </c>
      <c r="J49" t="s">
        <v>196</v>
      </c>
      <c r="K49" t="s">
        <v>197</v>
      </c>
    </row>
    <row r="50" spans="1:16" x14ac:dyDescent="0.25">
      <c r="A50" s="1">
        <v>44207</v>
      </c>
      <c r="B50" t="s">
        <v>11</v>
      </c>
      <c r="C50" s="7">
        <v>6</v>
      </c>
      <c r="D50">
        <v>3.85</v>
      </c>
      <c r="E50">
        <v>517.20000000000005</v>
      </c>
      <c r="H50" t="s">
        <v>48</v>
      </c>
      <c r="I50" t="s">
        <v>198</v>
      </c>
      <c r="J50" t="s">
        <v>199</v>
      </c>
      <c r="K50" t="s">
        <v>145</v>
      </c>
    </row>
    <row r="51" spans="1:16" x14ac:dyDescent="0.25">
      <c r="A51" s="1">
        <v>44207</v>
      </c>
      <c r="B51" t="s">
        <v>155</v>
      </c>
      <c r="C51" s="7">
        <v>315</v>
      </c>
      <c r="D51">
        <v>3.83</v>
      </c>
      <c r="E51">
        <v>517.6</v>
      </c>
      <c r="H51" t="s">
        <v>200</v>
      </c>
      <c r="I51" t="s">
        <v>201</v>
      </c>
      <c r="J51" t="s">
        <v>196</v>
      </c>
      <c r="K51" t="s">
        <v>197</v>
      </c>
    </row>
    <row r="52" spans="1:16" x14ac:dyDescent="0.25">
      <c r="A52" s="1">
        <v>44207</v>
      </c>
      <c r="B52" t="s">
        <v>153</v>
      </c>
      <c r="C52" s="7">
        <v>241</v>
      </c>
      <c r="D52">
        <v>3.64</v>
      </c>
      <c r="E52">
        <v>509.5</v>
      </c>
      <c r="G52" t="s">
        <v>202</v>
      </c>
      <c r="I52" t="s">
        <v>203</v>
      </c>
      <c r="J52" t="s">
        <v>119</v>
      </c>
      <c r="K52" t="s">
        <v>194</v>
      </c>
    </row>
    <row r="53" spans="1:16" x14ac:dyDescent="0.25">
      <c r="A53" s="1">
        <v>44207</v>
      </c>
      <c r="B53" t="s">
        <v>154</v>
      </c>
      <c r="C53" s="7">
        <v>134</v>
      </c>
      <c r="D53">
        <v>3.58</v>
      </c>
      <c r="E53">
        <v>504.3</v>
      </c>
      <c r="G53" t="s">
        <v>204</v>
      </c>
      <c r="I53" t="s">
        <v>205</v>
      </c>
      <c r="J53" t="s">
        <v>206</v>
      </c>
      <c r="K53" t="s">
        <v>207</v>
      </c>
    </row>
    <row r="54" spans="1:16" x14ac:dyDescent="0.25">
      <c r="A54" s="1">
        <v>44207</v>
      </c>
      <c r="B54" t="s">
        <v>344</v>
      </c>
      <c r="C54">
        <f>SUM(C52:C53)</f>
        <v>375</v>
      </c>
      <c r="D54">
        <f>D52*(C52/C54) + D53*(C53/C54)</f>
        <v>3.6185600000000004</v>
      </c>
      <c r="E54">
        <f>E52*(C52/C54) + E53*(C53/C54)</f>
        <v>507.64186666666671</v>
      </c>
      <c r="L54" t="s">
        <v>208</v>
      </c>
      <c r="M54" t="s">
        <v>209</v>
      </c>
      <c r="N54" t="s">
        <v>39</v>
      </c>
      <c r="O54" t="s">
        <v>52</v>
      </c>
      <c r="P54" t="s">
        <v>53</v>
      </c>
    </row>
    <row r="55" spans="1:16" x14ac:dyDescent="0.25">
      <c r="A55" s="1">
        <v>44228</v>
      </c>
      <c r="B55" t="s">
        <v>33</v>
      </c>
      <c r="C55" s="7">
        <v>2059</v>
      </c>
      <c r="D55">
        <v>3.66</v>
      </c>
      <c r="E55">
        <v>510.54</v>
      </c>
      <c r="L55" t="s">
        <v>45</v>
      </c>
      <c r="N55" t="s">
        <v>187</v>
      </c>
      <c r="O55" t="s">
        <v>95</v>
      </c>
      <c r="P55" t="s">
        <v>158</v>
      </c>
    </row>
    <row r="56" spans="1:16" x14ac:dyDescent="0.25">
      <c r="A56" s="1">
        <v>44228</v>
      </c>
      <c r="B56" t="s">
        <v>34</v>
      </c>
      <c r="C56" s="7">
        <v>27</v>
      </c>
      <c r="D56">
        <v>3.58</v>
      </c>
      <c r="E56">
        <v>508.2</v>
      </c>
      <c r="L56" t="s">
        <v>210</v>
      </c>
      <c r="N56" t="s">
        <v>211</v>
      </c>
      <c r="O56" t="s">
        <v>206</v>
      </c>
      <c r="P56" t="s">
        <v>212</v>
      </c>
    </row>
    <row r="57" spans="1:16" x14ac:dyDescent="0.25">
      <c r="A57" s="1">
        <v>44228</v>
      </c>
      <c r="B57" t="s">
        <v>104</v>
      </c>
      <c r="C57" s="7">
        <v>1403</v>
      </c>
      <c r="D57">
        <v>3.62</v>
      </c>
      <c r="E57">
        <v>509.21</v>
      </c>
      <c r="L57" t="s">
        <v>213</v>
      </c>
      <c r="N57" t="s">
        <v>214</v>
      </c>
      <c r="O57" t="s">
        <v>193</v>
      </c>
      <c r="P57" t="s">
        <v>215</v>
      </c>
    </row>
    <row r="58" spans="1:16" x14ac:dyDescent="0.25">
      <c r="A58" s="1">
        <v>44228</v>
      </c>
      <c r="B58" t="s">
        <v>37</v>
      </c>
      <c r="C58" s="7">
        <v>419</v>
      </c>
      <c r="D58">
        <v>3.82</v>
      </c>
      <c r="E58">
        <v>517.05999999999995</v>
      </c>
      <c r="L58" t="s">
        <v>38</v>
      </c>
      <c r="N58" t="s">
        <v>216</v>
      </c>
      <c r="O58" t="s">
        <v>103</v>
      </c>
      <c r="P58" t="s">
        <v>217</v>
      </c>
    </row>
    <row r="59" spans="1:16" x14ac:dyDescent="0.25">
      <c r="A59" s="1">
        <v>44228</v>
      </c>
      <c r="B59" t="s">
        <v>11</v>
      </c>
      <c r="C59" s="7">
        <v>4</v>
      </c>
      <c r="D59">
        <v>3.89</v>
      </c>
      <c r="E59">
        <v>517</v>
      </c>
      <c r="M59" t="s">
        <v>55</v>
      </c>
      <c r="N59" t="s">
        <v>218</v>
      </c>
      <c r="O59" t="s">
        <v>219</v>
      </c>
      <c r="P59" t="s">
        <v>220</v>
      </c>
    </row>
    <row r="60" spans="1:16" x14ac:dyDescent="0.25">
      <c r="A60" s="1">
        <v>44228</v>
      </c>
      <c r="B60" t="s">
        <v>155</v>
      </c>
      <c r="C60" s="7">
        <v>415</v>
      </c>
      <c r="D60">
        <v>3.82</v>
      </c>
      <c r="E60">
        <v>517.05999999999995</v>
      </c>
      <c r="M60" t="s">
        <v>221</v>
      </c>
      <c r="N60" t="s">
        <v>222</v>
      </c>
      <c r="O60" t="s">
        <v>103</v>
      </c>
      <c r="P60" t="s">
        <v>217</v>
      </c>
    </row>
    <row r="61" spans="1:16" x14ac:dyDescent="0.25">
      <c r="A61" s="1">
        <v>44228</v>
      </c>
      <c r="B61" t="s">
        <v>153</v>
      </c>
      <c r="C61" s="7">
        <v>98</v>
      </c>
      <c r="D61">
        <v>3.62</v>
      </c>
      <c r="E61">
        <v>507.48</v>
      </c>
      <c r="L61" t="s">
        <v>56</v>
      </c>
      <c r="N61" t="s">
        <v>223</v>
      </c>
      <c r="O61" t="s">
        <v>193</v>
      </c>
      <c r="P61" t="s">
        <v>224</v>
      </c>
    </row>
    <row r="62" spans="1:16" x14ac:dyDescent="0.25">
      <c r="A62" s="1">
        <v>44228</v>
      </c>
      <c r="B62" t="s">
        <v>154</v>
      </c>
      <c r="C62" s="7">
        <v>112</v>
      </c>
      <c r="D62">
        <v>3.56</v>
      </c>
      <c r="E62">
        <v>504.18</v>
      </c>
      <c r="L62" t="s">
        <v>225</v>
      </c>
      <c r="N62" t="s">
        <v>226</v>
      </c>
      <c r="O62" t="s">
        <v>227</v>
      </c>
      <c r="P62" t="s">
        <v>228</v>
      </c>
    </row>
    <row r="63" spans="1:16" x14ac:dyDescent="0.25">
      <c r="A63" s="1">
        <v>44228</v>
      </c>
      <c r="B63" t="s">
        <v>344</v>
      </c>
      <c r="C63">
        <f>SUM(C61:C62)</f>
        <v>210</v>
      </c>
      <c r="D63">
        <f>D61*(C61/C63) + D62*(C62/C63)</f>
        <v>3.5880000000000001</v>
      </c>
      <c r="E63">
        <f>E61*(C61/C63) + E62*(C62/C63)</f>
        <v>505.72</v>
      </c>
      <c r="G63" t="s">
        <v>229</v>
      </c>
      <c r="H63" t="s">
        <v>209</v>
      </c>
      <c r="I63" t="s">
        <v>109</v>
      </c>
      <c r="J63" t="s">
        <v>230</v>
      </c>
      <c r="K63" t="s">
        <v>231</v>
      </c>
    </row>
    <row r="64" spans="1:16" x14ac:dyDescent="0.25">
      <c r="A64" s="1">
        <v>44242</v>
      </c>
      <c r="B64" t="s">
        <v>33</v>
      </c>
      <c r="C64" s="7">
        <v>2058</v>
      </c>
      <c r="D64">
        <v>3.66</v>
      </c>
      <c r="E64">
        <v>510.6</v>
      </c>
      <c r="G64" t="s">
        <v>45</v>
      </c>
      <c r="I64" t="s">
        <v>157</v>
      </c>
      <c r="J64" t="s">
        <v>95</v>
      </c>
      <c r="K64" t="s">
        <v>113</v>
      </c>
    </row>
    <row r="65" spans="1:16" x14ac:dyDescent="0.25">
      <c r="A65" s="1">
        <v>44242</v>
      </c>
      <c r="B65" t="s">
        <v>34</v>
      </c>
      <c r="C65" s="7">
        <v>16</v>
      </c>
      <c r="D65">
        <v>3.61</v>
      </c>
      <c r="E65">
        <v>508.4</v>
      </c>
      <c r="G65" t="s">
        <v>106</v>
      </c>
      <c r="H65" t="s">
        <v>23</v>
      </c>
      <c r="I65" t="s">
        <v>90</v>
      </c>
      <c r="J65" t="s">
        <v>232</v>
      </c>
      <c r="K65" t="s">
        <v>233</v>
      </c>
    </row>
    <row r="66" spans="1:16" x14ac:dyDescent="0.25">
      <c r="A66" s="1">
        <v>44242</v>
      </c>
      <c r="B66" t="s">
        <v>104</v>
      </c>
      <c r="C66" s="7">
        <v>1373</v>
      </c>
      <c r="D66">
        <v>3.6</v>
      </c>
      <c r="E66">
        <v>508.6</v>
      </c>
      <c r="G66" t="s">
        <v>54</v>
      </c>
      <c r="I66" t="s">
        <v>234</v>
      </c>
      <c r="J66" t="s">
        <v>235</v>
      </c>
      <c r="K66" t="s">
        <v>236</v>
      </c>
    </row>
    <row r="67" spans="1:16" x14ac:dyDescent="0.25">
      <c r="A67" s="1">
        <v>44242</v>
      </c>
      <c r="B67" t="s">
        <v>32</v>
      </c>
      <c r="C67" s="7">
        <v>104</v>
      </c>
      <c r="D67">
        <v>3.38</v>
      </c>
      <c r="E67">
        <v>501.3</v>
      </c>
      <c r="H67" t="s">
        <v>31</v>
      </c>
      <c r="I67" t="s">
        <v>237</v>
      </c>
      <c r="J67" t="s">
        <v>238</v>
      </c>
      <c r="K67" t="s">
        <v>239</v>
      </c>
    </row>
    <row r="68" spans="1:16" x14ac:dyDescent="0.25">
      <c r="A68" s="1">
        <v>44242</v>
      </c>
      <c r="B68" t="s">
        <v>267</v>
      </c>
      <c r="C68" s="7">
        <v>10</v>
      </c>
      <c r="D68">
        <v>3.65</v>
      </c>
      <c r="E68">
        <v>504.6</v>
      </c>
      <c r="H68" t="s">
        <v>240</v>
      </c>
      <c r="I68" t="s">
        <v>241</v>
      </c>
      <c r="J68" t="s">
        <v>130</v>
      </c>
      <c r="K68" t="s">
        <v>242</v>
      </c>
    </row>
    <row r="69" spans="1:16" x14ac:dyDescent="0.25">
      <c r="A69" s="1">
        <v>44242</v>
      </c>
      <c r="B69" t="s">
        <v>268</v>
      </c>
      <c r="C69" s="7">
        <v>1259</v>
      </c>
      <c r="D69">
        <v>3.62</v>
      </c>
      <c r="E69">
        <v>509.3</v>
      </c>
      <c r="H69" t="s">
        <v>29</v>
      </c>
      <c r="I69" t="s">
        <v>243</v>
      </c>
      <c r="J69" t="s">
        <v>193</v>
      </c>
      <c r="K69" t="s">
        <v>244</v>
      </c>
    </row>
    <row r="70" spans="1:16" x14ac:dyDescent="0.25">
      <c r="A70" s="1">
        <v>44242</v>
      </c>
      <c r="B70" t="s">
        <v>37</v>
      </c>
      <c r="C70" s="7">
        <v>510</v>
      </c>
      <c r="D70">
        <v>3.82</v>
      </c>
      <c r="E70">
        <v>517</v>
      </c>
      <c r="G70" t="s">
        <v>245</v>
      </c>
      <c r="I70" t="s">
        <v>246</v>
      </c>
      <c r="J70" t="s">
        <v>103</v>
      </c>
      <c r="K70" t="s">
        <v>247</v>
      </c>
    </row>
    <row r="71" spans="1:16" x14ac:dyDescent="0.25">
      <c r="A71" s="1">
        <v>44242</v>
      </c>
      <c r="B71" t="s">
        <v>155</v>
      </c>
      <c r="C71" s="7">
        <v>507</v>
      </c>
      <c r="D71">
        <v>3.82</v>
      </c>
      <c r="E71">
        <v>517</v>
      </c>
      <c r="H71" t="s">
        <v>16</v>
      </c>
      <c r="I71" t="s">
        <v>248</v>
      </c>
      <c r="J71" t="s">
        <v>103</v>
      </c>
      <c r="K71" t="s">
        <v>247</v>
      </c>
    </row>
    <row r="72" spans="1:16" x14ac:dyDescent="0.25">
      <c r="A72" s="1">
        <v>44242</v>
      </c>
      <c r="B72" t="s">
        <v>11</v>
      </c>
      <c r="C72" s="7">
        <v>3</v>
      </c>
      <c r="D72">
        <v>3.87</v>
      </c>
      <c r="E72">
        <v>517.70000000000005</v>
      </c>
      <c r="H72" t="s">
        <v>10</v>
      </c>
      <c r="I72" t="s">
        <v>175</v>
      </c>
      <c r="J72" t="s">
        <v>249</v>
      </c>
      <c r="K72" t="s">
        <v>250</v>
      </c>
    </row>
    <row r="73" spans="1:16" x14ac:dyDescent="0.25">
      <c r="A73" s="1">
        <v>44242</v>
      </c>
      <c r="B73" t="s">
        <v>153</v>
      </c>
      <c r="C73" s="7">
        <v>65</v>
      </c>
      <c r="D73">
        <v>3.55</v>
      </c>
      <c r="E73">
        <v>505.8</v>
      </c>
      <c r="G73" t="s">
        <v>56</v>
      </c>
      <c r="I73" t="s">
        <v>251</v>
      </c>
      <c r="J73" t="s">
        <v>252</v>
      </c>
      <c r="K73" t="s">
        <v>253</v>
      </c>
    </row>
    <row r="74" spans="1:16" x14ac:dyDescent="0.25">
      <c r="A74" s="1">
        <v>44242</v>
      </c>
      <c r="B74" t="s">
        <v>269</v>
      </c>
      <c r="C74" s="7">
        <v>3</v>
      </c>
      <c r="D74">
        <v>3.64</v>
      </c>
      <c r="E74">
        <v>514.70000000000005</v>
      </c>
      <c r="H74" t="s">
        <v>254</v>
      </c>
      <c r="I74" t="s">
        <v>175</v>
      </c>
      <c r="J74" t="s">
        <v>119</v>
      </c>
      <c r="K74" t="s">
        <v>255</v>
      </c>
    </row>
    <row r="75" spans="1:16" x14ac:dyDescent="0.25">
      <c r="A75" s="1">
        <v>44242</v>
      </c>
      <c r="B75" t="s">
        <v>19</v>
      </c>
      <c r="C75" s="7">
        <v>12</v>
      </c>
      <c r="D75">
        <v>3.76</v>
      </c>
      <c r="E75">
        <v>511.9</v>
      </c>
      <c r="H75" t="s">
        <v>18</v>
      </c>
      <c r="I75" t="s">
        <v>256</v>
      </c>
      <c r="J75" t="s">
        <v>123</v>
      </c>
      <c r="K75" t="s">
        <v>257</v>
      </c>
    </row>
    <row r="76" spans="1:16" x14ac:dyDescent="0.25">
      <c r="A76" s="1">
        <v>44242</v>
      </c>
      <c r="B76" t="s">
        <v>22</v>
      </c>
      <c r="C76" s="7">
        <v>50</v>
      </c>
      <c r="D76">
        <v>3.49</v>
      </c>
      <c r="E76">
        <v>503.8</v>
      </c>
      <c r="H76" t="s">
        <v>21</v>
      </c>
      <c r="I76" t="s">
        <v>258</v>
      </c>
      <c r="J76" t="s">
        <v>259</v>
      </c>
      <c r="K76" t="s">
        <v>260</v>
      </c>
    </row>
    <row r="77" spans="1:16" x14ac:dyDescent="0.25">
      <c r="A77" s="1">
        <v>44242</v>
      </c>
      <c r="B77" t="s">
        <v>154</v>
      </c>
      <c r="C77" s="7">
        <v>94</v>
      </c>
      <c r="D77">
        <v>3.57</v>
      </c>
      <c r="E77">
        <v>504.5</v>
      </c>
      <c r="G77" t="s">
        <v>57</v>
      </c>
      <c r="I77" t="s">
        <v>261</v>
      </c>
      <c r="J77" t="s">
        <v>185</v>
      </c>
      <c r="K77" t="s">
        <v>262</v>
      </c>
    </row>
    <row r="78" spans="1:16" x14ac:dyDescent="0.25">
      <c r="A78" s="1">
        <v>44242</v>
      </c>
      <c r="B78" t="s">
        <v>26</v>
      </c>
      <c r="C78" s="7">
        <v>79</v>
      </c>
      <c r="D78">
        <v>3.58</v>
      </c>
      <c r="E78">
        <v>504.5</v>
      </c>
      <c r="H78" t="s">
        <v>25</v>
      </c>
      <c r="I78" t="s">
        <v>263</v>
      </c>
      <c r="J78" t="s">
        <v>206</v>
      </c>
      <c r="K78" t="s">
        <v>262</v>
      </c>
    </row>
    <row r="79" spans="1:16" x14ac:dyDescent="0.25">
      <c r="A79" s="1">
        <v>44242</v>
      </c>
      <c r="B79" t="s">
        <v>28</v>
      </c>
      <c r="C79" s="7">
        <v>15</v>
      </c>
      <c r="D79">
        <v>3.53</v>
      </c>
      <c r="E79">
        <v>504.7</v>
      </c>
      <c r="H79" t="s">
        <v>27</v>
      </c>
      <c r="I79" t="s">
        <v>264</v>
      </c>
      <c r="J79" t="s">
        <v>265</v>
      </c>
      <c r="K79" t="s">
        <v>266</v>
      </c>
    </row>
    <row r="80" spans="1:16" x14ac:dyDescent="0.25">
      <c r="A80" s="1">
        <v>44242</v>
      </c>
      <c r="B80" t="s">
        <v>344</v>
      </c>
      <c r="C80" s="7">
        <f>SUM(C73,C77)</f>
        <v>159</v>
      </c>
      <c r="D80">
        <f>D73*(C73/C80) + D77*(C77/C80)</f>
        <v>3.5618238993710691</v>
      </c>
      <c r="E80">
        <f>E73*(C73/C80) + E77*(C77/C80)</f>
        <v>505.03144654088055</v>
      </c>
      <c r="L80" t="s">
        <v>229</v>
      </c>
      <c r="M80" t="s">
        <v>209</v>
      </c>
      <c r="N80" t="s">
        <v>39</v>
      </c>
      <c r="O80" t="s">
        <v>52</v>
      </c>
      <c r="P80" t="s">
        <v>53</v>
      </c>
    </row>
    <row r="81" spans="1:16" x14ac:dyDescent="0.25">
      <c r="A81" s="1">
        <v>44256</v>
      </c>
      <c r="B81" t="s">
        <v>33</v>
      </c>
      <c r="C81">
        <v>2058</v>
      </c>
      <c r="D81">
        <v>3.66</v>
      </c>
      <c r="E81">
        <v>510.5</v>
      </c>
      <c r="L81" t="s">
        <v>45</v>
      </c>
      <c r="N81">
        <v>2058</v>
      </c>
      <c r="O81">
        <v>3.66</v>
      </c>
      <c r="P81">
        <v>510.5</v>
      </c>
    </row>
    <row r="82" spans="1:16" x14ac:dyDescent="0.25">
      <c r="A82" s="1">
        <v>44256</v>
      </c>
      <c r="B82" t="s">
        <v>34</v>
      </c>
      <c r="C82">
        <v>11</v>
      </c>
      <c r="D82">
        <v>3.54</v>
      </c>
      <c r="E82">
        <v>506.6</v>
      </c>
      <c r="L82" t="s">
        <v>58</v>
      </c>
      <c r="N82">
        <v>11</v>
      </c>
      <c r="O82">
        <v>3.54</v>
      </c>
      <c r="P82">
        <v>506.6</v>
      </c>
    </row>
    <row r="83" spans="1:16" x14ac:dyDescent="0.25">
      <c r="A83" s="1">
        <v>44256</v>
      </c>
      <c r="B83" t="s">
        <v>104</v>
      </c>
      <c r="C83">
        <v>1312</v>
      </c>
      <c r="D83">
        <v>3.59</v>
      </c>
      <c r="E83">
        <v>508.1</v>
      </c>
      <c r="L83" t="s">
        <v>54</v>
      </c>
      <c r="N83">
        <v>1312</v>
      </c>
      <c r="O83">
        <v>3.59</v>
      </c>
      <c r="P83">
        <v>508.1</v>
      </c>
    </row>
    <row r="84" spans="1:16" x14ac:dyDescent="0.25">
      <c r="A84" s="1">
        <v>44256</v>
      </c>
      <c r="B84" t="s">
        <v>32</v>
      </c>
      <c r="C84">
        <v>90</v>
      </c>
      <c r="D84">
        <v>3.36</v>
      </c>
      <c r="E84">
        <v>500.5</v>
      </c>
      <c r="M84" t="s">
        <v>59</v>
      </c>
      <c r="N84">
        <v>90</v>
      </c>
      <c r="O84">
        <v>3.36</v>
      </c>
      <c r="P84">
        <v>500.5</v>
      </c>
    </row>
    <row r="85" spans="1:16" x14ac:dyDescent="0.25">
      <c r="A85" s="1">
        <v>44256</v>
      </c>
      <c r="B85" t="s">
        <v>267</v>
      </c>
      <c r="C85">
        <v>11</v>
      </c>
      <c r="D85">
        <v>3.8</v>
      </c>
      <c r="E85">
        <v>510.1</v>
      </c>
      <c r="M85" t="s">
        <v>60</v>
      </c>
      <c r="N85">
        <v>11</v>
      </c>
      <c r="O85">
        <v>3.8</v>
      </c>
      <c r="P85">
        <v>510.1</v>
      </c>
    </row>
    <row r="86" spans="1:16" x14ac:dyDescent="0.25">
      <c r="A86" s="1">
        <v>44256</v>
      </c>
      <c r="B86" t="s">
        <v>268</v>
      </c>
      <c r="C86">
        <v>1211</v>
      </c>
      <c r="D86">
        <v>3.61</v>
      </c>
      <c r="E86">
        <v>508.7</v>
      </c>
      <c r="M86" t="s">
        <v>61</v>
      </c>
      <c r="N86">
        <v>1211</v>
      </c>
      <c r="O86">
        <v>3.61</v>
      </c>
      <c r="P86">
        <v>508.7</v>
      </c>
    </row>
    <row r="87" spans="1:16" x14ac:dyDescent="0.25">
      <c r="A87" s="1">
        <v>44256</v>
      </c>
      <c r="B87" t="s">
        <v>37</v>
      </c>
      <c r="C87">
        <v>609</v>
      </c>
      <c r="D87">
        <v>3.81</v>
      </c>
      <c r="E87">
        <v>516.9</v>
      </c>
      <c r="L87" t="s">
        <v>41</v>
      </c>
      <c r="N87">
        <v>609</v>
      </c>
      <c r="O87">
        <v>3.81</v>
      </c>
      <c r="P87">
        <v>516.9</v>
      </c>
    </row>
    <row r="88" spans="1:16" x14ac:dyDescent="0.25">
      <c r="A88" s="1">
        <v>44256</v>
      </c>
      <c r="B88" t="s">
        <v>11</v>
      </c>
      <c r="C88">
        <v>1</v>
      </c>
      <c r="D88">
        <v>3.92</v>
      </c>
      <c r="E88">
        <v>512</v>
      </c>
      <c r="M88" t="s">
        <v>55</v>
      </c>
      <c r="N88">
        <v>1</v>
      </c>
      <c r="O88">
        <v>3.92</v>
      </c>
      <c r="P88">
        <v>512</v>
      </c>
    </row>
    <row r="89" spans="1:16" x14ac:dyDescent="0.25">
      <c r="A89" s="1">
        <v>44256</v>
      </c>
      <c r="B89" t="s">
        <v>270</v>
      </c>
      <c r="C89">
        <v>1</v>
      </c>
      <c r="D89">
        <v>3.95</v>
      </c>
      <c r="E89">
        <v>507</v>
      </c>
      <c r="M89" t="s">
        <v>62</v>
      </c>
      <c r="N89">
        <v>1</v>
      </c>
      <c r="O89">
        <v>3.95</v>
      </c>
      <c r="P89">
        <v>507</v>
      </c>
    </row>
    <row r="90" spans="1:16" x14ac:dyDescent="0.25">
      <c r="A90" s="1">
        <v>44256</v>
      </c>
      <c r="B90" t="s">
        <v>155</v>
      </c>
      <c r="C90">
        <v>607</v>
      </c>
      <c r="D90">
        <v>3.81</v>
      </c>
      <c r="E90">
        <v>516.9</v>
      </c>
      <c r="M90" t="s">
        <v>63</v>
      </c>
      <c r="N90">
        <v>607</v>
      </c>
      <c r="O90">
        <v>3.81</v>
      </c>
      <c r="P90">
        <v>516.9</v>
      </c>
    </row>
    <row r="91" spans="1:16" x14ac:dyDescent="0.25">
      <c r="A91" s="1">
        <v>44256</v>
      </c>
      <c r="B91" t="s">
        <v>153</v>
      </c>
      <c r="C91">
        <v>55</v>
      </c>
      <c r="D91">
        <v>3.52</v>
      </c>
      <c r="E91">
        <v>503.9</v>
      </c>
      <c r="L91" t="s">
        <v>56</v>
      </c>
      <c r="N91">
        <v>55</v>
      </c>
      <c r="O91">
        <v>3.52</v>
      </c>
      <c r="P91">
        <v>503.9</v>
      </c>
    </row>
    <row r="92" spans="1:16" x14ac:dyDescent="0.25">
      <c r="A92" s="1">
        <v>44256</v>
      </c>
      <c r="B92" t="s">
        <v>269</v>
      </c>
      <c r="C92">
        <v>6</v>
      </c>
      <c r="D92">
        <v>3.68</v>
      </c>
      <c r="E92">
        <v>512.29999999999995</v>
      </c>
      <c r="M92" t="s">
        <v>64</v>
      </c>
      <c r="N92">
        <v>6</v>
      </c>
      <c r="O92">
        <v>3.68</v>
      </c>
      <c r="P92">
        <v>512.29999999999995</v>
      </c>
    </row>
    <row r="93" spans="1:16" x14ac:dyDescent="0.25">
      <c r="A93" s="1">
        <v>44256</v>
      </c>
      <c r="B93" t="s">
        <v>22</v>
      </c>
      <c r="C93">
        <v>40</v>
      </c>
      <c r="D93">
        <v>3.45</v>
      </c>
      <c r="E93">
        <v>501.9</v>
      </c>
      <c r="M93" t="s">
        <v>65</v>
      </c>
      <c r="N93">
        <v>40</v>
      </c>
      <c r="O93">
        <v>3.45</v>
      </c>
      <c r="P93">
        <v>501.9</v>
      </c>
    </row>
    <row r="94" spans="1:16" x14ac:dyDescent="0.25">
      <c r="A94" s="1">
        <v>44256</v>
      </c>
      <c r="B94" t="s">
        <v>19</v>
      </c>
      <c r="C94">
        <v>9</v>
      </c>
      <c r="D94">
        <v>3.75</v>
      </c>
      <c r="E94">
        <v>507.3</v>
      </c>
      <c r="M94" t="s">
        <v>66</v>
      </c>
      <c r="N94">
        <v>9</v>
      </c>
      <c r="O94">
        <v>3.75</v>
      </c>
      <c r="P94">
        <v>507.3</v>
      </c>
    </row>
    <row r="95" spans="1:16" x14ac:dyDescent="0.25">
      <c r="A95" s="1">
        <v>44256</v>
      </c>
      <c r="B95" t="s">
        <v>154</v>
      </c>
      <c r="C95">
        <v>71</v>
      </c>
      <c r="D95">
        <v>3.51</v>
      </c>
      <c r="E95">
        <v>502.3</v>
      </c>
      <c r="L95" t="s">
        <v>57</v>
      </c>
      <c r="N95">
        <v>71</v>
      </c>
      <c r="O95">
        <v>3.51</v>
      </c>
      <c r="P95">
        <v>502.3</v>
      </c>
    </row>
    <row r="96" spans="1:16" x14ac:dyDescent="0.25">
      <c r="A96" s="1">
        <v>44256</v>
      </c>
      <c r="B96" t="s">
        <v>26</v>
      </c>
      <c r="C96">
        <v>61</v>
      </c>
      <c r="D96">
        <v>3.51</v>
      </c>
      <c r="E96">
        <v>502</v>
      </c>
      <c r="M96" t="s">
        <v>67</v>
      </c>
      <c r="N96">
        <v>61</v>
      </c>
      <c r="O96">
        <v>3.51</v>
      </c>
      <c r="P96">
        <v>502</v>
      </c>
    </row>
    <row r="97" spans="1:16" x14ac:dyDescent="0.25">
      <c r="A97" s="1">
        <v>44256</v>
      </c>
      <c r="B97" t="s">
        <v>28</v>
      </c>
      <c r="C97">
        <v>10</v>
      </c>
      <c r="D97">
        <v>3.52</v>
      </c>
      <c r="E97">
        <v>504.1</v>
      </c>
      <c r="M97" t="s">
        <v>68</v>
      </c>
      <c r="N97">
        <v>10</v>
      </c>
      <c r="O97">
        <v>3.52</v>
      </c>
      <c r="P97">
        <v>504.1</v>
      </c>
    </row>
    <row r="98" spans="1:16" x14ac:dyDescent="0.25">
      <c r="A98" s="1">
        <v>44256</v>
      </c>
      <c r="B98" t="s">
        <v>344</v>
      </c>
      <c r="C98" s="7">
        <f>SUM(C91,C95)</f>
        <v>126</v>
      </c>
      <c r="D98">
        <f>D91*(C91/C98) + D95*(C95/C98)</f>
        <v>3.5143650793650796</v>
      </c>
      <c r="E98">
        <f>E91*(C91/C98) + E95*(C95/C98)</f>
        <v>502.99841269841272</v>
      </c>
      <c r="G98" t="s">
        <v>229</v>
      </c>
      <c r="H98" t="s">
        <v>271</v>
      </c>
      <c r="I98" t="s">
        <v>39</v>
      </c>
      <c r="J98" t="s">
        <v>52</v>
      </c>
      <c r="K98" t="s">
        <v>53</v>
      </c>
    </row>
    <row r="99" spans="1:16" x14ac:dyDescent="0.25">
      <c r="A99" s="1">
        <v>44273</v>
      </c>
      <c r="B99" t="s">
        <v>33</v>
      </c>
      <c r="C99">
        <v>2061</v>
      </c>
      <c r="D99">
        <v>3.66</v>
      </c>
      <c r="E99">
        <v>511.6</v>
      </c>
      <c r="G99" t="s">
        <v>45</v>
      </c>
      <c r="I99">
        <v>2061</v>
      </c>
      <c r="J99">
        <v>3.66</v>
      </c>
      <c r="K99">
        <v>511.6</v>
      </c>
    </row>
    <row r="100" spans="1:16" x14ac:dyDescent="0.25">
      <c r="A100" s="1">
        <v>44273</v>
      </c>
      <c r="B100" t="s">
        <v>34</v>
      </c>
      <c r="C100">
        <v>8</v>
      </c>
      <c r="D100">
        <v>3.44</v>
      </c>
      <c r="E100">
        <v>505.8</v>
      </c>
      <c r="G100" t="s">
        <v>210</v>
      </c>
      <c r="I100">
        <v>8</v>
      </c>
      <c r="J100">
        <v>3.44</v>
      </c>
      <c r="K100">
        <v>505.8</v>
      </c>
    </row>
    <row r="101" spans="1:16" x14ac:dyDescent="0.25">
      <c r="A101" s="1">
        <v>44273</v>
      </c>
      <c r="B101" t="s">
        <v>104</v>
      </c>
      <c r="C101">
        <v>1283</v>
      </c>
      <c r="D101">
        <v>3.58</v>
      </c>
      <c r="E101">
        <v>508.7</v>
      </c>
      <c r="G101" t="s">
        <v>272</v>
      </c>
      <c r="I101">
        <v>1283</v>
      </c>
      <c r="J101">
        <v>3.58</v>
      </c>
      <c r="K101">
        <v>508.7</v>
      </c>
    </row>
    <row r="102" spans="1:16" x14ac:dyDescent="0.25">
      <c r="A102" s="1">
        <v>44273</v>
      </c>
      <c r="B102" t="s">
        <v>37</v>
      </c>
      <c r="C102">
        <v>695</v>
      </c>
      <c r="D102">
        <v>3.81</v>
      </c>
      <c r="E102">
        <v>517.1</v>
      </c>
      <c r="G102" t="s">
        <v>41</v>
      </c>
      <c r="I102">
        <v>695</v>
      </c>
      <c r="J102">
        <v>3.81</v>
      </c>
      <c r="K102">
        <v>517.1</v>
      </c>
    </row>
    <row r="103" spans="1:16" x14ac:dyDescent="0.25">
      <c r="A103" s="1">
        <v>44273</v>
      </c>
      <c r="B103" t="s">
        <v>11</v>
      </c>
      <c r="C103">
        <v>5</v>
      </c>
      <c r="D103">
        <v>3.89</v>
      </c>
      <c r="E103">
        <v>514.20000000000005</v>
      </c>
      <c r="H103" t="s">
        <v>55</v>
      </c>
      <c r="I103">
        <v>5</v>
      </c>
      <c r="J103">
        <v>3.89</v>
      </c>
      <c r="K103">
        <v>514.20000000000005</v>
      </c>
    </row>
    <row r="104" spans="1:16" x14ac:dyDescent="0.25">
      <c r="A104" s="1">
        <v>44273</v>
      </c>
      <c r="B104" t="s">
        <v>270</v>
      </c>
      <c r="C104">
        <v>1</v>
      </c>
      <c r="D104">
        <v>3.95</v>
      </c>
      <c r="E104">
        <v>507</v>
      </c>
      <c r="H104" t="s">
        <v>273</v>
      </c>
      <c r="I104">
        <v>1</v>
      </c>
      <c r="J104">
        <v>3.95</v>
      </c>
      <c r="K104">
        <v>507</v>
      </c>
    </row>
    <row r="105" spans="1:16" x14ac:dyDescent="0.25">
      <c r="A105" s="1">
        <v>44273</v>
      </c>
      <c r="B105" t="s">
        <v>155</v>
      </c>
      <c r="C105">
        <v>689</v>
      </c>
      <c r="D105">
        <v>3.81</v>
      </c>
      <c r="E105">
        <v>517.20000000000005</v>
      </c>
      <c r="H105" t="s">
        <v>274</v>
      </c>
      <c r="I105">
        <v>689</v>
      </c>
      <c r="J105">
        <v>3.81</v>
      </c>
      <c r="K105">
        <v>517.20000000000005</v>
      </c>
    </row>
    <row r="106" spans="1:16" x14ac:dyDescent="0.25">
      <c r="A106" s="1">
        <v>44273</v>
      </c>
      <c r="B106" t="s">
        <v>153</v>
      </c>
      <c r="C106">
        <v>35</v>
      </c>
      <c r="D106">
        <v>3.53</v>
      </c>
      <c r="E106">
        <v>504.2</v>
      </c>
      <c r="G106" t="s">
        <v>275</v>
      </c>
      <c r="I106">
        <v>35</v>
      </c>
      <c r="J106">
        <v>3.53</v>
      </c>
      <c r="K106">
        <v>504.2</v>
      </c>
    </row>
    <row r="107" spans="1:16" x14ac:dyDescent="0.25">
      <c r="A107" s="1">
        <v>44273</v>
      </c>
      <c r="B107" t="s">
        <v>154</v>
      </c>
      <c r="C107">
        <v>40</v>
      </c>
      <c r="D107">
        <v>3.46</v>
      </c>
      <c r="E107">
        <v>502.2</v>
      </c>
      <c r="G107" t="s">
        <v>57</v>
      </c>
      <c r="I107">
        <v>40</v>
      </c>
      <c r="J107">
        <v>3.46</v>
      </c>
      <c r="K107">
        <v>502.2</v>
      </c>
    </row>
    <row r="108" spans="1:16" x14ac:dyDescent="0.25">
      <c r="A108" s="1">
        <v>44273</v>
      </c>
      <c r="B108" t="s">
        <v>344</v>
      </c>
      <c r="C108">
        <f>SUM(C106:C107)</f>
        <v>75</v>
      </c>
      <c r="D108">
        <f>D106*(C106/C108) + D107*(C107/C108)</f>
        <v>3.4926666666666666</v>
      </c>
      <c r="E108">
        <f>E106*(C106/C108) + E107*(C107/C108)</f>
        <v>503.13333333333333</v>
      </c>
      <c r="L108" t="s">
        <v>276</v>
      </c>
      <c r="M108" t="s">
        <v>209</v>
      </c>
      <c r="N108" t="s">
        <v>39</v>
      </c>
      <c r="O108" t="s">
        <v>43</v>
      </c>
      <c r="P108" t="s">
        <v>44</v>
      </c>
    </row>
    <row r="109" spans="1:16" x14ac:dyDescent="0.25">
      <c r="A109" s="1">
        <v>44287</v>
      </c>
      <c r="B109" t="s">
        <v>33</v>
      </c>
      <c r="C109">
        <v>2064</v>
      </c>
      <c r="D109">
        <v>3.66</v>
      </c>
      <c r="E109">
        <v>510.5</v>
      </c>
      <c r="L109" t="s">
        <v>45</v>
      </c>
      <c r="N109">
        <v>2064</v>
      </c>
      <c r="O109">
        <v>3.66</v>
      </c>
      <c r="P109">
        <v>510.5</v>
      </c>
    </row>
    <row r="110" spans="1:16" x14ac:dyDescent="0.25">
      <c r="A110" s="1">
        <v>44287</v>
      </c>
      <c r="B110" t="s">
        <v>34</v>
      </c>
      <c r="C110">
        <v>7</v>
      </c>
      <c r="D110">
        <v>3.49</v>
      </c>
      <c r="E110">
        <v>503.6</v>
      </c>
      <c r="L110" t="s">
        <v>277</v>
      </c>
      <c r="N110">
        <v>7</v>
      </c>
      <c r="O110">
        <v>3.49</v>
      </c>
      <c r="P110">
        <v>503.6</v>
      </c>
    </row>
    <row r="111" spans="1:16" x14ac:dyDescent="0.25">
      <c r="A111" s="1">
        <v>44287</v>
      </c>
      <c r="B111" t="s">
        <v>104</v>
      </c>
      <c r="C111">
        <v>1263</v>
      </c>
      <c r="D111">
        <v>3.58</v>
      </c>
      <c r="E111">
        <v>507.4</v>
      </c>
      <c r="L111" t="s">
        <v>47</v>
      </c>
      <c r="N111">
        <v>1263</v>
      </c>
      <c r="O111">
        <v>3.58</v>
      </c>
      <c r="P111">
        <v>507.4</v>
      </c>
    </row>
    <row r="112" spans="1:16" x14ac:dyDescent="0.25">
      <c r="A112" s="1">
        <v>44287</v>
      </c>
      <c r="B112" t="s">
        <v>37</v>
      </c>
      <c r="C112">
        <v>727</v>
      </c>
      <c r="D112">
        <v>3.8</v>
      </c>
      <c r="E112">
        <v>516.4</v>
      </c>
      <c r="L112" t="s">
        <v>245</v>
      </c>
      <c r="N112">
        <v>727</v>
      </c>
      <c r="O112">
        <v>3.8</v>
      </c>
      <c r="P112">
        <v>516.4</v>
      </c>
    </row>
    <row r="113" spans="1:16" x14ac:dyDescent="0.25">
      <c r="A113" s="1">
        <v>44287</v>
      </c>
      <c r="B113" t="s">
        <v>11</v>
      </c>
      <c r="C113">
        <v>8</v>
      </c>
      <c r="D113">
        <v>3.92</v>
      </c>
      <c r="E113">
        <v>515.6</v>
      </c>
      <c r="M113" t="s">
        <v>278</v>
      </c>
      <c r="N113">
        <v>8</v>
      </c>
      <c r="O113">
        <v>3.92</v>
      </c>
      <c r="P113">
        <v>515.6</v>
      </c>
    </row>
    <row r="114" spans="1:16" x14ac:dyDescent="0.25">
      <c r="A114" s="1">
        <v>44287</v>
      </c>
      <c r="B114" t="s">
        <v>270</v>
      </c>
      <c r="C114">
        <v>1</v>
      </c>
      <c r="D114">
        <v>3.95</v>
      </c>
      <c r="E114">
        <v>507</v>
      </c>
      <c r="M114" t="s">
        <v>279</v>
      </c>
      <c r="N114">
        <v>1</v>
      </c>
      <c r="O114">
        <v>3.95</v>
      </c>
      <c r="P114">
        <v>507</v>
      </c>
    </row>
    <row r="115" spans="1:16" x14ac:dyDescent="0.25">
      <c r="A115" s="1">
        <v>44287</v>
      </c>
      <c r="B115" t="s">
        <v>155</v>
      </c>
      <c r="C115">
        <v>718</v>
      </c>
      <c r="D115">
        <v>3.8</v>
      </c>
      <c r="E115">
        <v>516.4</v>
      </c>
      <c r="M115" t="s">
        <v>280</v>
      </c>
      <c r="N115">
        <v>718</v>
      </c>
      <c r="O115">
        <v>3.8</v>
      </c>
      <c r="P115">
        <v>516.4</v>
      </c>
    </row>
    <row r="116" spans="1:16" x14ac:dyDescent="0.25">
      <c r="A116" s="1">
        <v>44287</v>
      </c>
      <c r="B116" t="s">
        <v>153</v>
      </c>
      <c r="C116">
        <v>31</v>
      </c>
      <c r="D116">
        <v>3.55</v>
      </c>
      <c r="E116">
        <v>503.7</v>
      </c>
      <c r="L116" t="s">
        <v>281</v>
      </c>
      <c r="N116">
        <v>31</v>
      </c>
      <c r="O116">
        <v>3.55</v>
      </c>
      <c r="P116">
        <v>503.7</v>
      </c>
    </row>
    <row r="117" spans="1:16" x14ac:dyDescent="0.25">
      <c r="A117" s="1">
        <v>44287</v>
      </c>
      <c r="B117" t="s">
        <v>154</v>
      </c>
      <c r="C117">
        <v>36</v>
      </c>
      <c r="D117">
        <v>3.44</v>
      </c>
      <c r="E117">
        <v>499.7</v>
      </c>
      <c r="L117" t="s">
        <v>282</v>
      </c>
      <c r="N117">
        <v>36</v>
      </c>
      <c r="O117">
        <v>3.44</v>
      </c>
      <c r="P117">
        <v>499.7</v>
      </c>
    </row>
    <row r="118" spans="1:16" x14ac:dyDescent="0.25">
      <c r="A118" s="1">
        <v>44287</v>
      </c>
      <c r="B118" t="s">
        <v>344</v>
      </c>
      <c r="C118">
        <f>SUM(C116:C117)</f>
        <v>67</v>
      </c>
      <c r="D118">
        <f>D116*(C116/C118) + D117*(C117/C118)</f>
        <v>3.4908955223880596</v>
      </c>
      <c r="E118">
        <f>E116*(C116/C118) + E117*(C117/C118)</f>
        <v>501.55074626865667</v>
      </c>
      <c r="G118" t="s">
        <v>229</v>
      </c>
      <c r="H118" t="s">
        <v>283</v>
      </c>
      <c r="I118" t="s">
        <v>39</v>
      </c>
      <c r="J118" t="s">
        <v>43</v>
      </c>
      <c r="K118" t="s">
        <v>284</v>
      </c>
    </row>
    <row r="119" spans="1:16" x14ac:dyDescent="0.25">
      <c r="A119" s="1">
        <v>44301</v>
      </c>
      <c r="B119" t="s">
        <v>33</v>
      </c>
      <c r="C119">
        <v>2063</v>
      </c>
      <c r="D119">
        <v>3.66</v>
      </c>
      <c r="E119">
        <v>510.5</v>
      </c>
      <c r="G119" t="s">
        <v>111</v>
      </c>
      <c r="I119">
        <v>2063</v>
      </c>
      <c r="J119">
        <v>3.66</v>
      </c>
      <c r="K119">
        <v>510.5</v>
      </c>
    </row>
    <row r="120" spans="1:16" x14ac:dyDescent="0.25">
      <c r="A120" s="1">
        <v>44301</v>
      </c>
      <c r="B120" t="s">
        <v>34</v>
      </c>
      <c r="C120">
        <v>7</v>
      </c>
      <c r="D120">
        <v>3.49</v>
      </c>
      <c r="E120">
        <v>503.6</v>
      </c>
      <c r="G120" t="s">
        <v>40</v>
      </c>
      <c r="I120">
        <v>7</v>
      </c>
      <c r="J120">
        <v>3.49</v>
      </c>
      <c r="K120">
        <v>503.6</v>
      </c>
    </row>
    <row r="121" spans="1:16" x14ac:dyDescent="0.25">
      <c r="A121" s="1">
        <v>44301</v>
      </c>
      <c r="B121" t="s">
        <v>104</v>
      </c>
      <c r="C121">
        <v>1267</v>
      </c>
      <c r="D121">
        <v>3.57</v>
      </c>
      <c r="E121">
        <v>507.3</v>
      </c>
      <c r="G121" t="s">
        <v>47</v>
      </c>
      <c r="I121">
        <v>1267</v>
      </c>
      <c r="J121">
        <v>3.57</v>
      </c>
      <c r="K121">
        <v>507.3</v>
      </c>
    </row>
    <row r="122" spans="1:16" x14ac:dyDescent="0.25">
      <c r="A122" s="1">
        <v>44301</v>
      </c>
      <c r="B122" t="s">
        <v>37</v>
      </c>
      <c r="C122">
        <v>735</v>
      </c>
      <c r="D122">
        <v>3.8</v>
      </c>
      <c r="E122">
        <v>516.4</v>
      </c>
      <c r="G122" t="s">
        <v>41</v>
      </c>
      <c r="I122">
        <v>735</v>
      </c>
      <c r="J122">
        <v>3.8</v>
      </c>
      <c r="K122">
        <v>516.4</v>
      </c>
    </row>
    <row r="123" spans="1:16" x14ac:dyDescent="0.25">
      <c r="A123" s="1">
        <v>44301</v>
      </c>
      <c r="B123" t="s">
        <v>270</v>
      </c>
      <c r="C123">
        <v>3</v>
      </c>
      <c r="D123">
        <v>3.62</v>
      </c>
      <c r="E123">
        <v>505.3</v>
      </c>
      <c r="H123" t="s">
        <v>285</v>
      </c>
      <c r="I123">
        <v>3</v>
      </c>
      <c r="J123">
        <v>3.62</v>
      </c>
      <c r="K123">
        <v>505.3</v>
      </c>
    </row>
    <row r="124" spans="1:16" x14ac:dyDescent="0.25">
      <c r="A124" s="1">
        <v>44301</v>
      </c>
      <c r="B124" t="s">
        <v>11</v>
      </c>
      <c r="C124">
        <v>13</v>
      </c>
      <c r="D124">
        <v>3.89</v>
      </c>
      <c r="E124">
        <v>514.4</v>
      </c>
      <c r="H124" t="s">
        <v>55</v>
      </c>
      <c r="I124">
        <v>13</v>
      </c>
      <c r="J124">
        <v>3.89</v>
      </c>
      <c r="K124">
        <v>514.4</v>
      </c>
    </row>
    <row r="125" spans="1:16" x14ac:dyDescent="0.25">
      <c r="A125" s="1">
        <v>44301</v>
      </c>
      <c r="B125" t="s">
        <v>155</v>
      </c>
      <c r="C125">
        <v>719</v>
      </c>
      <c r="D125">
        <v>3.8</v>
      </c>
      <c r="E125">
        <v>516.5</v>
      </c>
      <c r="G125" t="s">
        <v>286</v>
      </c>
      <c r="I125">
        <v>719</v>
      </c>
      <c r="J125">
        <v>3.8</v>
      </c>
      <c r="K125">
        <v>516.5</v>
      </c>
    </row>
    <row r="126" spans="1:16" x14ac:dyDescent="0.25">
      <c r="A126" s="1">
        <v>44301</v>
      </c>
      <c r="B126" t="s">
        <v>153</v>
      </c>
      <c r="C126">
        <v>21</v>
      </c>
      <c r="D126">
        <v>3.59</v>
      </c>
      <c r="E126">
        <v>503.9</v>
      </c>
      <c r="G126" t="s">
        <v>287</v>
      </c>
      <c r="I126">
        <v>21</v>
      </c>
      <c r="J126">
        <v>3.59</v>
      </c>
      <c r="K126">
        <v>503.9</v>
      </c>
    </row>
    <row r="127" spans="1:16" x14ac:dyDescent="0.25">
      <c r="A127" s="1">
        <v>44301</v>
      </c>
      <c r="B127" t="s">
        <v>154</v>
      </c>
      <c r="C127">
        <v>33</v>
      </c>
      <c r="D127">
        <v>3.41</v>
      </c>
      <c r="E127">
        <v>499.5</v>
      </c>
      <c r="G127" t="s">
        <v>288</v>
      </c>
      <c r="I127">
        <v>33</v>
      </c>
      <c r="J127">
        <v>3.41</v>
      </c>
      <c r="K127">
        <v>499.5</v>
      </c>
    </row>
    <row r="128" spans="1:16" x14ac:dyDescent="0.25">
      <c r="A128" s="1">
        <v>44301</v>
      </c>
      <c r="B128" t="s">
        <v>344</v>
      </c>
      <c r="C128">
        <f>SUM(C126:C127)</f>
        <v>54</v>
      </c>
      <c r="D128">
        <f>D126*(C126/C128) + D127*(C127/C128)</f>
        <v>3.4800000000000004</v>
      </c>
      <c r="E128">
        <f>E126*(C126/C128) + E127*(C127/C128)</f>
        <v>501.21111111111111</v>
      </c>
      <c r="L128" t="s">
        <v>229</v>
      </c>
      <c r="M128" t="s">
        <v>283</v>
      </c>
      <c r="N128" t="s">
        <v>39</v>
      </c>
      <c r="O128" t="s">
        <v>43</v>
      </c>
      <c r="P128" t="s">
        <v>284</v>
      </c>
    </row>
    <row r="129" spans="1:16" x14ac:dyDescent="0.25">
      <c r="A129" s="1">
        <v>44317</v>
      </c>
      <c r="B129" t="s">
        <v>33</v>
      </c>
      <c r="C129">
        <v>2061</v>
      </c>
      <c r="D129">
        <v>3.66</v>
      </c>
      <c r="E129">
        <v>510.5</v>
      </c>
      <c r="L129" t="s">
        <v>111</v>
      </c>
      <c r="N129">
        <v>2061</v>
      </c>
      <c r="O129">
        <v>3.66</v>
      </c>
      <c r="P129">
        <v>510.5</v>
      </c>
    </row>
    <row r="130" spans="1:16" x14ac:dyDescent="0.25">
      <c r="A130" s="1">
        <v>44317</v>
      </c>
      <c r="B130" t="s">
        <v>34</v>
      </c>
      <c r="C130">
        <v>7</v>
      </c>
      <c r="D130">
        <v>3.49</v>
      </c>
      <c r="E130">
        <v>503.6</v>
      </c>
      <c r="L130" t="s">
        <v>40</v>
      </c>
      <c r="N130">
        <v>7</v>
      </c>
      <c r="O130">
        <v>3.49</v>
      </c>
      <c r="P130">
        <v>503.6</v>
      </c>
    </row>
    <row r="131" spans="1:16" x14ac:dyDescent="0.25">
      <c r="A131" s="1">
        <v>44317</v>
      </c>
      <c r="B131" t="s">
        <v>104</v>
      </c>
      <c r="C131">
        <v>1236</v>
      </c>
      <c r="D131">
        <v>3.56</v>
      </c>
      <c r="E131">
        <v>507</v>
      </c>
      <c r="L131" t="s">
        <v>47</v>
      </c>
      <c r="N131">
        <v>1236</v>
      </c>
      <c r="O131">
        <v>3.56</v>
      </c>
      <c r="P131">
        <v>507</v>
      </c>
    </row>
    <row r="132" spans="1:16" x14ac:dyDescent="0.25">
      <c r="A132" s="1">
        <v>44317</v>
      </c>
      <c r="B132" t="s">
        <v>37</v>
      </c>
      <c r="C132">
        <v>782</v>
      </c>
      <c r="D132">
        <v>3.8</v>
      </c>
      <c r="E132">
        <v>516.20000000000005</v>
      </c>
      <c r="L132" t="s">
        <v>41</v>
      </c>
      <c r="N132">
        <v>782</v>
      </c>
      <c r="O132">
        <v>3.8</v>
      </c>
      <c r="P132">
        <v>516.20000000000005</v>
      </c>
    </row>
    <row r="133" spans="1:16" x14ac:dyDescent="0.25">
      <c r="A133" s="1">
        <v>44317</v>
      </c>
      <c r="B133" t="s">
        <v>270</v>
      </c>
      <c r="C133">
        <v>8</v>
      </c>
      <c r="D133">
        <v>3.82</v>
      </c>
      <c r="E133">
        <v>512.4</v>
      </c>
      <c r="M133" t="s">
        <v>285</v>
      </c>
      <c r="N133">
        <v>8</v>
      </c>
      <c r="O133">
        <v>3.82</v>
      </c>
      <c r="P133">
        <v>512.4</v>
      </c>
    </row>
    <row r="134" spans="1:16" x14ac:dyDescent="0.25">
      <c r="A134" s="1">
        <v>44317</v>
      </c>
      <c r="B134" t="s">
        <v>11</v>
      </c>
      <c r="C134">
        <v>37</v>
      </c>
      <c r="D134">
        <v>3.87</v>
      </c>
      <c r="E134">
        <v>515.5</v>
      </c>
      <c r="M134" t="s">
        <v>55</v>
      </c>
      <c r="N134">
        <v>37</v>
      </c>
      <c r="O134">
        <v>3.87</v>
      </c>
      <c r="P134">
        <v>515.5</v>
      </c>
    </row>
    <row r="135" spans="1:16" x14ac:dyDescent="0.25">
      <c r="A135" s="1">
        <v>44317</v>
      </c>
      <c r="B135" t="s">
        <v>155</v>
      </c>
      <c r="C135">
        <v>737</v>
      </c>
      <c r="D135">
        <v>3.79</v>
      </c>
      <c r="E135">
        <v>516.20000000000005</v>
      </c>
      <c r="L135" t="s">
        <v>286</v>
      </c>
      <c r="N135">
        <v>737</v>
      </c>
      <c r="O135">
        <v>3.79</v>
      </c>
      <c r="P135">
        <v>516.20000000000005</v>
      </c>
    </row>
    <row r="136" spans="1:16" x14ac:dyDescent="0.25">
      <c r="A136" s="1">
        <v>44317</v>
      </c>
      <c r="B136" t="s">
        <v>153</v>
      </c>
      <c r="C136">
        <v>11</v>
      </c>
      <c r="D136">
        <v>3.65</v>
      </c>
      <c r="E136">
        <v>504.4</v>
      </c>
      <c r="L136" t="s">
        <v>287</v>
      </c>
      <c r="N136">
        <v>11</v>
      </c>
      <c r="O136">
        <v>3.65</v>
      </c>
      <c r="P136">
        <v>504.4</v>
      </c>
    </row>
    <row r="137" spans="1:16" x14ac:dyDescent="0.25">
      <c r="A137" s="1">
        <v>44317</v>
      </c>
      <c r="B137" t="s">
        <v>154</v>
      </c>
      <c r="C137">
        <v>25</v>
      </c>
      <c r="D137">
        <v>3.49</v>
      </c>
      <c r="E137">
        <v>500.6</v>
      </c>
      <c r="L137" t="s">
        <v>288</v>
      </c>
      <c r="N137">
        <v>25</v>
      </c>
      <c r="O137">
        <v>3.49</v>
      </c>
      <c r="P137">
        <v>500.6</v>
      </c>
    </row>
    <row r="138" spans="1:16" x14ac:dyDescent="0.25">
      <c r="A138" s="1">
        <v>44317</v>
      </c>
      <c r="B138" t="s">
        <v>344</v>
      </c>
      <c r="C138">
        <f>SUM(C136:C137)</f>
        <v>36</v>
      </c>
      <c r="D138">
        <f>D136*(C136/C138) + D137*(C137/C138)</f>
        <v>3.5388888888888888</v>
      </c>
      <c r="E138">
        <f>E136*(C136/C138) + E137*(C137/C138)</f>
        <v>501.76111111111118</v>
      </c>
      <c r="G138" t="s">
        <v>42</v>
      </c>
      <c r="H138" t="s">
        <v>109</v>
      </c>
      <c r="I138" t="s">
        <v>230</v>
      </c>
      <c r="J138" t="s">
        <v>231</v>
      </c>
    </row>
    <row r="139" spans="1:16" x14ac:dyDescent="0.25">
      <c r="A139" s="1">
        <v>44348</v>
      </c>
      <c r="B139" t="s">
        <v>33</v>
      </c>
      <c r="C139" s="7">
        <v>2064</v>
      </c>
      <c r="D139">
        <v>3.66</v>
      </c>
      <c r="E139">
        <v>510.5</v>
      </c>
      <c r="G139" t="s">
        <v>289</v>
      </c>
      <c r="H139" t="s">
        <v>290</v>
      </c>
      <c r="I139" t="s">
        <v>95</v>
      </c>
      <c r="J139" t="s">
        <v>120</v>
      </c>
    </row>
    <row r="140" spans="1:16" x14ac:dyDescent="0.25">
      <c r="A140" s="1">
        <v>44348</v>
      </c>
      <c r="B140" t="s">
        <v>34</v>
      </c>
      <c r="C140" s="7">
        <v>8</v>
      </c>
      <c r="D140">
        <v>3.56</v>
      </c>
      <c r="E140">
        <v>506.5</v>
      </c>
      <c r="G140" t="s">
        <v>291</v>
      </c>
      <c r="H140" t="s">
        <v>292</v>
      </c>
      <c r="I140" t="s">
        <v>227</v>
      </c>
      <c r="J140" t="s">
        <v>293</v>
      </c>
    </row>
    <row r="141" spans="1:16" x14ac:dyDescent="0.25">
      <c r="A141" s="1">
        <v>44348</v>
      </c>
      <c r="B141" t="s">
        <v>104</v>
      </c>
      <c r="C141" s="7">
        <v>1189</v>
      </c>
      <c r="D141">
        <v>3.55</v>
      </c>
      <c r="E141">
        <v>506.6</v>
      </c>
      <c r="G141" t="s">
        <v>294</v>
      </c>
      <c r="H141" t="s">
        <v>295</v>
      </c>
      <c r="I141" t="s">
        <v>252</v>
      </c>
      <c r="J141" t="s">
        <v>296</v>
      </c>
    </row>
    <row r="142" spans="1:16" x14ac:dyDescent="0.25">
      <c r="A142" s="1">
        <v>44348</v>
      </c>
      <c r="B142" t="s">
        <v>37</v>
      </c>
      <c r="C142" s="7">
        <v>838</v>
      </c>
      <c r="D142">
        <v>3.79</v>
      </c>
      <c r="E142">
        <v>516.1</v>
      </c>
      <c r="G142" t="s">
        <v>297</v>
      </c>
      <c r="H142" t="s">
        <v>298</v>
      </c>
      <c r="I142" t="s">
        <v>92</v>
      </c>
      <c r="J142" t="s">
        <v>299</v>
      </c>
    </row>
    <row r="143" spans="1:16" x14ac:dyDescent="0.25">
      <c r="A143" s="1">
        <v>44348</v>
      </c>
      <c r="B143" t="s">
        <v>11</v>
      </c>
      <c r="C143" s="7">
        <v>52</v>
      </c>
      <c r="D143">
        <v>3.86</v>
      </c>
      <c r="E143">
        <v>516</v>
      </c>
      <c r="G143" t="s">
        <v>300</v>
      </c>
      <c r="H143" t="s">
        <v>301</v>
      </c>
      <c r="I143" t="s">
        <v>302</v>
      </c>
      <c r="J143" t="s">
        <v>303</v>
      </c>
    </row>
    <row r="144" spans="1:16" x14ac:dyDescent="0.25">
      <c r="A144" s="1">
        <v>44348</v>
      </c>
      <c r="B144" t="s">
        <v>270</v>
      </c>
      <c r="C144" s="7">
        <v>19</v>
      </c>
      <c r="D144">
        <v>3.81</v>
      </c>
      <c r="E144">
        <v>514.29999999999995</v>
      </c>
      <c r="G144" t="s">
        <v>304</v>
      </c>
      <c r="H144" t="s">
        <v>160</v>
      </c>
      <c r="I144" t="s">
        <v>126</v>
      </c>
      <c r="J144" t="s">
        <v>305</v>
      </c>
    </row>
    <row r="145" spans="1:16" x14ac:dyDescent="0.25">
      <c r="A145" s="1">
        <v>44348</v>
      </c>
      <c r="B145" t="s">
        <v>9</v>
      </c>
      <c r="C145" s="7">
        <v>5</v>
      </c>
      <c r="D145">
        <v>3.79</v>
      </c>
      <c r="E145">
        <v>508.8</v>
      </c>
      <c r="G145" t="s">
        <v>306</v>
      </c>
      <c r="H145" t="s">
        <v>191</v>
      </c>
      <c r="I145" t="s">
        <v>92</v>
      </c>
      <c r="J145" t="s">
        <v>307</v>
      </c>
    </row>
    <row r="146" spans="1:16" x14ac:dyDescent="0.25">
      <c r="A146" s="1">
        <v>44348</v>
      </c>
      <c r="B146" t="s">
        <v>155</v>
      </c>
      <c r="C146" s="7">
        <v>761</v>
      </c>
      <c r="D146">
        <v>3.79</v>
      </c>
      <c r="E146">
        <v>516.20000000000005</v>
      </c>
      <c r="G146" t="s">
        <v>308</v>
      </c>
      <c r="H146" t="s">
        <v>309</v>
      </c>
      <c r="I146" t="s">
        <v>92</v>
      </c>
      <c r="J146" t="s">
        <v>310</v>
      </c>
    </row>
    <row r="147" spans="1:16" x14ac:dyDescent="0.25">
      <c r="A147" s="1">
        <v>44348</v>
      </c>
      <c r="B147" t="s">
        <v>318</v>
      </c>
      <c r="C147" s="7">
        <v>1</v>
      </c>
      <c r="D147">
        <v>3.89</v>
      </c>
      <c r="E147" t="e">
        <f>na</f>
        <v>#NAME?</v>
      </c>
      <c r="G147" t="s">
        <v>311</v>
      </c>
      <c r="H147" t="s">
        <v>147</v>
      </c>
      <c r="I147" t="s">
        <v>219</v>
      </c>
      <c r="J147" t="s">
        <v>312</v>
      </c>
    </row>
    <row r="148" spans="1:16" x14ac:dyDescent="0.25">
      <c r="A148" s="1">
        <v>44348</v>
      </c>
      <c r="B148" t="s">
        <v>153</v>
      </c>
      <c r="C148" s="7">
        <v>7</v>
      </c>
      <c r="D148">
        <v>3.59</v>
      </c>
      <c r="E148">
        <v>502.1</v>
      </c>
      <c r="G148" t="s">
        <v>313</v>
      </c>
      <c r="H148" t="s">
        <v>164</v>
      </c>
      <c r="I148" t="s">
        <v>314</v>
      </c>
      <c r="J148" t="s">
        <v>315</v>
      </c>
    </row>
    <row r="149" spans="1:16" x14ac:dyDescent="0.25">
      <c r="A149" s="1">
        <v>44348</v>
      </c>
      <c r="B149" t="s">
        <v>154</v>
      </c>
      <c r="C149" s="7">
        <v>22</v>
      </c>
      <c r="D149">
        <v>3.49</v>
      </c>
      <c r="E149">
        <v>500.7</v>
      </c>
      <c r="G149" t="s">
        <v>51</v>
      </c>
      <c r="H149" t="s">
        <v>316</v>
      </c>
      <c r="I149" t="s">
        <v>259</v>
      </c>
      <c r="J149" t="s">
        <v>317</v>
      </c>
    </row>
    <row r="150" spans="1:16" x14ac:dyDescent="0.25">
      <c r="A150" s="1">
        <v>44348</v>
      </c>
      <c r="B150" t="s">
        <v>344</v>
      </c>
      <c r="C150">
        <f>SUM(C148:C149)</f>
        <v>29</v>
      </c>
      <c r="D150">
        <f>D148*(C148/C150) + D149*(C149/C150)</f>
        <v>3.5141379310344831</v>
      </c>
      <c r="E150">
        <f>E148*(C148/C150) + E149*(C149/C150)</f>
        <v>501.03793103448277</v>
      </c>
      <c r="L150" t="s">
        <v>319</v>
      </c>
      <c r="N150" t="s">
        <v>320</v>
      </c>
      <c r="O150" t="s">
        <v>321</v>
      </c>
      <c r="P150" t="s">
        <v>53</v>
      </c>
    </row>
    <row r="151" spans="1:16" x14ac:dyDescent="0.25">
      <c r="A151" s="1">
        <v>44362</v>
      </c>
      <c r="B151" t="s">
        <v>33</v>
      </c>
      <c r="C151">
        <v>2063</v>
      </c>
      <c r="D151">
        <v>3.66</v>
      </c>
      <c r="E151">
        <v>510.5</v>
      </c>
      <c r="L151" t="s">
        <v>45</v>
      </c>
      <c r="N151">
        <v>2063</v>
      </c>
      <c r="O151">
        <v>3.66</v>
      </c>
      <c r="P151">
        <v>510.5</v>
      </c>
    </row>
    <row r="152" spans="1:16" x14ac:dyDescent="0.25">
      <c r="A152" s="1">
        <v>44362</v>
      </c>
      <c r="B152" t="s">
        <v>34</v>
      </c>
      <c r="C152">
        <v>8</v>
      </c>
      <c r="D152">
        <v>3.56</v>
      </c>
      <c r="E152">
        <v>506.5</v>
      </c>
      <c r="L152" t="s">
        <v>106</v>
      </c>
      <c r="N152">
        <v>8</v>
      </c>
      <c r="O152">
        <v>3.56</v>
      </c>
      <c r="P152">
        <v>506.5</v>
      </c>
    </row>
    <row r="153" spans="1:16" x14ac:dyDescent="0.25">
      <c r="A153" s="1">
        <v>44362</v>
      </c>
      <c r="B153" t="s">
        <v>104</v>
      </c>
      <c r="C153">
        <v>1190</v>
      </c>
      <c r="D153">
        <v>3.66</v>
      </c>
      <c r="E153">
        <v>510.7</v>
      </c>
      <c r="L153" t="s">
        <v>54</v>
      </c>
      <c r="N153">
        <v>1190</v>
      </c>
      <c r="O153">
        <v>3.66</v>
      </c>
      <c r="P153">
        <v>510.7</v>
      </c>
    </row>
    <row r="154" spans="1:16" x14ac:dyDescent="0.25">
      <c r="A154" s="1">
        <v>44362</v>
      </c>
      <c r="B154" t="s">
        <v>268</v>
      </c>
      <c r="C154">
        <v>1087</v>
      </c>
      <c r="D154">
        <v>3.56</v>
      </c>
      <c r="E154">
        <v>506.9</v>
      </c>
      <c r="M154" t="s">
        <v>73</v>
      </c>
      <c r="N154">
        <v>1087</v>
      </c>
      <c r="O154">
        <v>3.56</v>
      </c>
      <c r="P154">
        <v>506.9</v>
      </c>
    </row>
    <row r="155" spans="1:16" x14ac:dyDescent="0.25">
      <c r="A155" s="1">
        <v>44362</v>
      </c>
      <c r="B155" t="s">
        <v>267</v>
      </c>
      <c r="C155">
        <v>53</v>
      </c>
      <c r="D155">
        <v>3.55</v>
      </c>
      <c r="E155">
        <v>502.4</v>
      </c>
      <c r="M155" t="s">
        <v>60</v>
      </c>
      <c r="N155">
        <v>53</v>
      </c>
      <c r="O155">
        <v>3.55</v>
      </c>
      <c r="P155">
        <v>502.4</v>
      </c>
    </row>
    <row r="156" spans="1:16" x14ac:dyDescent="0.25">
      <c r="A156" s="1">
        <v>44362</v>
      </c>
      <c r="B156" t="s">
        <v>32</v>
      </c>
      <c r="C156">
        <v>50</v>
      </c>
      <c r="D156">
        <v>3.45</v>
      </c>
      <c r="E156">
        <v>500.7</v>
      </c>
      <c r="M156" t="s">
        <v>59</v>
      </c>
      <c r="N156">
        <v>50</v>
      </c>
      <c r="O156">
        <v>3.45</v>
      </c>
      <c r="P156">
        <v>500.7</v>
      </c>
    </row>
    <row r="157" spans="1:16" x14ac:dyDescent="0.25">
      <c r="A157" s="1">
        <v>44362</v>
      </c>
      <c r="B157" t="s">
        <v>37</v>
      </c>
      <c r="C157">
        <v>841</v>
      </c>
      <c r="D157">
        <v>3.79</v>
      </c>
      <c r="E157">
        <v>516.1</v>
      </c>
      <c r="L157" t="s">
        <v>38</v>
      </c>
      <c r="N157">
        <v>841</v>
      </c>
      <c r="O157">
        <v>3.79</v>
      </c>
      <c r="P157">
        <v>516.1</v>
      </c>
    </row>
    <row r="158" spans="1:16" x14ac:dyDescent="0.25">
      <c r="A158" s="1">
        <v>44362</v>
      </c>
      <c r="B158" t="s">
        <v>270</v>
      </c>
      <c r="C158">
        <v>20</v>
      </c>
      <c r="D158">
        <v>3.82</v>
      </c>
      <c r="E158">
        <v>514.20000000000005</v>
      </c>
      <c r="M158" t="s">
        <v>322</v>
      </c>
      <c r="N158">
        <v>20</v>
      </c>
      <c r="O158">
        <v>3.82</v>
      </c>
      <c r="P158">
        <v>514.20000000000005</v>
      </c>
    </row>
    <row r="159" spans="1:16" x14ac:dyDescent="0.25">
      <c r="A159" s="1">
        <v>44362</v>
      </c>
      <c r="B159" t="s">
        <v>9</v>
      </c>
      <c r="C159">
        <v>63</v>
      </c>
      <c r="D159">
        <v>3.81</v>
      </c>
      <c r="E159">
        <v>515.20000000000005</v>
      </c>
      <c r="M159" t="s">
        <v>323</v>
      </c>
      <c r="N159">
        <v>63</v>
      </c>
      <c r="O159">
        <v>3.81</v>
      </c>
      <c r="P159">
        <v>515.20000000000005</v>
      </c>
    </row>
    <row r="160" spans="1:16" x14ac:dyDescent="0.25">
      <c r="A160" s="1">
        <v>44362</v>
      </c>
      <c r="B160" t="s">
        <v>330</v>
      </c>
      <c r="C160">
        <v>13</v>
      </c>
      <c r="D160">
        <v>3.78</v>
      </c>
      <c r="E160">
        <v>516.20000000000005</v>
      </c>
      <c r="M160" t="s">
        <v>324</v>
      </c>
      <c r="N160">
        <v>13</v>
      </c>
      <c r="O160">
        <v>3.78</v>
      </c>
      <c r="P160">
        <v>516.20000000000005</v>
      </c>
    </row>
    <row r="161" spans="1:16" x14ac:dyDescent="0.25">
      <c r="A161" s="1">
        <v>44362</v>
      </c>
      <c r="B161" t="s">
        <v>318</v>
      </c>
      <c r="C161">
        <v>1</v>
      </c>
      <c r="D161">
        <v>3.89</v>
      </c>
      <c r="E161" t="e">
        <f>na</f>
        <v>#NAME?</v>
      </c>
      <c r="M161" t="s">
        <v>325</v>
      </c>
      <c r="N161">
        <v>1</v>
      </c>
      <c r="O161">
        <v>3.89</v>
      </c>
      <c r="P161" t="s">
        <v>326</v>
      </c>
    </row>
    <row r="162" spans="1:16" x14ac:dyDescent="0.25">
      <c r="A162" s="1">
        <v>44362</v>
      </c>
      <c r="B162" t="s">
        <v>11</v>
      </c>
      <c r="C162">
        <v>53</v>
      </c>
      <c r="D162">
        <v>3.86</v>
      </c>
      <c r="E162">
        <v>515.79999999999995</v>
      </c>
      <c r="M162" t="s">
        <v>327</v>
      </c>
      <c r="N162">
        <v>53</v>
      </c>
      <c r="O162">
        <v>3.86</v>
      </c>
      <c r="P162">
        <v>515.79999999999995</v>
      </c>
    </row>
    <row r="163" spans="1:16" x14ac:dyDescent="0.25">
      <c r="A163" s="1">
        <v>44362</v>
      </c>
      <c r="B163" t="s">
        <v>155</v>
      </c>
      <c r="C163">
        <v>691</v>
      </c>
      <c r="D163">
        <v>3.79</v>
      </c>
      <c r="E163">
        <v>516.20000000000005</v>
      </c>
      <c r="M163" t="s">
        <v>328</v>
      </c>
      <c r="N163">
        <v>691</v>
      </c>
      <c r="O163">
        <v>3.79</v>
      </c>
      <c r="P163">
        <v>516.20000000000005</v>
      </c>
    </row>
    <row r="164" spans="1:16" x14ac:dyDescent="0.25">
      <c r="A164" s="1">
        <v>44362</v>
      </c>
      <c r="B164" t="s">
        <v>26</v>
      </c>
      <c r="C164">
        <v>20</v>
      </c>
      <c r="D164">
        <v>3.46</v>
      </c>
      <c r="E164">
        <v>500.5</v>
      </c>
      <c r="M164" t="s">
        <v>67</v>
      </c>
      <c r="N164">
        <v>20</v>
      </c>
      <c r="O164">
        <v>3.46</v>
      </c>
      <c r="P164">
        <v>500.5</v>
      </c>
    </row>
    <row r="165" spans="1:16" x14ac:dyDescent="0.25">
      <c r="A165" s="1">
        <v>44362</v>
      </c>
      <c r="B165" t="s">
        <v>28</v>
      </c>
      <c r="C165">
        <v>2</v>
      </c>
      <c r="D165">
        <v>3.81</v>
      </c>
      <c r="E165">
        <v>503</v>
      </c>
      <c r="M165" t="s">
        <v>68</v>
      </c>
      <c r="N165">
        <v>2</v>
      </c>
      <c r="O165">
        <v>3.81</v>
      </c>
      <c r="P165">
        <v>503</v>
      </c>
    </row>
    <row r="166" spans="1:16" x14ac:dyDescent="0.25">
      <c r="A166" s="1">
        <v>44362</v>
      </c>
      <c r="B166" t="s">
        <v>269</v>
      </c>
      <c r="C166">
        <v>3</v>
      </c>
      <c r="D166">
        <v>3.59</v>
      </c>
      <c r="E166">
        <v>509</v>
      </c>
      <c r="M166" t="s">
        <v>64</v>
      </c>
      <c r="N166">
        <v>3</v>
      </c>
      <c r="O166">
        <v>3.59</v>
      </c>
      <c r="P166">
        <v>509</v>
      </c>
    </row>
    <row r="167" spans="1:16" x14ac:dyDescent="0.25">
      <c r="A167" s="1">
        <v>44362</v>
      </c>
      <c r="B167" t="s">
        <v>22</v>
      </c>
      <c r="C167">
        <v>3</v>
      </c>
      <c r="D167">
        <v>3.56</v>
      </c>
      <c r="E167">
        <v>492.7</v>
      </c>
      <c r="M167" t="s">
        <v>65</v>
      </c>
      <c r="N167">
        <v>3</v>
      </c>
      <c r="O167">
        <v>3.56</v>
      </c>
      <c r="P167">
        <v>492.7</v>
      </c>
    </row>
    <row r="168" spans="1:16" x14ac:dyDescent="0.25">
      <c r="A168" s="1">
        <v>44362</v>
      </c>
      <c r="B168" t="s">
        <v>344</v>
      </c>
      <c r="C168">
        <v>28</v>
      </c>
      <c r="D168">
        <v>3.51</v>
      </c>
      <c r="E168">
        <v>500.7</v>
      </c>
      <c r="L168" t="s">
        <v>329</v>
      </c>
      <c r="N168">
        <v>28</v>
      </c>
      <c r="O168">
        <v>3.51</v>
      </c>
      <c r="P168">
        <v>500.7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0403-B5D2-4EA3-8F86-A674DBAB247F}">
  <dimension ref="A1:S12"/>
  <sheetViews>
    <sheetView workbookViewId="0">
      <selection activeCell="A2" sqref="A2:E2"/>
    </sheetView>
  </sheetViews>
  <sheetFormatPr defaultRowHeight="15" x14ac:dyDescent="0.25"/>
  <cols>
    <col min="1" max="1" width="32.140625" customWidth="1"/>
    <col min="2" max="2" width="13.28515625" customWidth="1"/>
    <col min="3" max="3" width="13.42578125" customWidth="1"/>
    <col min="4" max="4" width="13.140625" customWidth="1"/>
    <col min="5" max="5" width="13.42578125" customWidth="1"/>
    <col min="6" max="6" width="14.5703125" customWidth="1"/>
    <col min="7" max="7" width="12.5703125" customWidth="1"/>
    <col min="8" max="8" width="13.140625" customWidth="1"/>
    <col min="9" max="9" width="13.85546875" customWidth="1"/>
    <col min="10" max="10" width="12.5703125" customWidth="1"/>
    <col min="11" max="11" width="14.140625" customWidth="1"/>
    <col min="12" max="12" width="11.7109375" customWidth="1"/>
    <col min="13" max="13" width="12.42578125" customWidth="1"/>
    <col min="14" max="14" width="12.140625" customWidth="1"/>
    <col min="15" max="15" width="10.85546875" customWidth="1"/>
    <col min="16" max="16" width="12.7109375" customWidth="1"/>
    <col min="19" max="19" width="14.7109375" customWidth="1"/>
  </cols>
  <sheetData>
    <row r="1" spans="1:19" x14ac:dyDescent="0.25">
      <c r="A1" t="s">
        <v>69</v>
      </c>
      <c r="B1" s="1">
        <v>44106</v>
      </c>
      <c r="C1" s="1">
        <v>44119</v>
      </c>
      <c r="D1" s="1">
        <v>44125</v>
      </c>
      <c r="E1" s="1">
        <v>44136</v>
      </c>
      <c r="F1" s="1">
        <v>44151</v>
      </c>
      <c r="G1" s="1">
        <v>44167</v>
      </c>
      <c r="H1" s="1">
        <v>44180</v>
      </c>
      <c r="I1" s="1">
        <v>44189</v>
      </c>
      <c r="J1" s="1">
        <v>44193</v>
      </c>
      <c r="K1" s="1">
        <v>44207</v>
      </c>
      <c r="L1" s="1">
        <v>44224</v>
      </c>
      <c r="M1" s="1">
        <v>44228</v>
      </c>
      <c r="N1" s="1">
        <v>44242</v>
      </c>
      <c r="O1" s="1">
        <v>44256</v>
      </c>
      <c r="P1" s="1">
        <v>44270</v>
      </c>
      <c r="Q1" s="1">
        <v>44287</v>
      </c>
      <c r="R1" s="1">
        <v>44317</v>
      </c>
      <c r="S1" t="s">
        <v>70</v>
      </c>
    </row>
    <row r="2" spans="1:19" x14ac:dyDescent="0.25">
      <c r="A2" t="s">
        <v>71</v>
      </c>
      <c r="B2">
        <v>0</v>
      </c>
      <c r="C2">
        <v>0</v>
      </c>
      <c r="D2">
        <v>11</v>
      </c>
      <c r="E2">
        <v>44</v>
      </c>
      <c r="F2">
        <v>88</v>
      </c>
      <c r="G2">
        <v>143</v>
      </c>
      <c r="H2">
        <v>188</v>
      </c>
      <c r="I2">
        <v>254</v>
      </c>
      <c r="J2">
        <v>264</v>
      </c>
      <c r="K2">
        <v>321</v>
      </c>
      <c r="L2">
        <v>402</v>
      </c>
      <c r="M2">
        <v>419</v>
      </c>
      <c r="N2">
        <v>510</v>
      </c>
      <c r="O2">
        <v>609</v>
      </c>
      <c r="P2">
        <v>695</v>
      </c>
      <c r="Q2">
        <v>727</v>
      </c>
      <c r="R2">
        <v>782</v>
      </c>
      <c r="S2">
        <v>841</v>
      </c>
    </row>
    <row r="3" spans="1:19" x14ac:dyDescent="0.25">
      <c r="A3" t="s">
        <v>72</v>
      </c>
      <c r="B3">
        <v>15</v>
      </c>
      <c r="C3">
        <v>18</v>
      </c>
      <c r="E3">
        <v>16</v>
      </c>
      <c r="F3">
        <v>22</v>
      </c>
      <c r="G3">
        <v>30</v>
      </c>
      <c r="H3">
        <v>21</v>
      </c>
      <c r="I3">
        <v>20</v>
      </c>
      <c r="J3">
        <v>19</v>
      </c>
      <c r="K3">
        <v>23</v>
      </c>
      <c r="L3">
        <v>23</v>
      </c>
      <c r="M3">
        <v>27</v>
      </c>
      <c r="N3">
        <v>16</v>
      </c>
      <c r="O3">
        <v>11</v>
      </c>
      <c r="P3">
        <v>8</v>
      </c>
      <c r="Q3">
        <v>7</v>
      </c>
      <c r="R3">
        <v>7</v>
      </c>
      <c r="S3">
        <v>8</v>
      </c>
    </row>
    <row r="4" spans="1:19" x14ac:dyDescent="0.25">
      <c r="A4" t="s">
        <v>73</v>
      </c>
      <c r="B4">
        <v>632</v>
      </c>
      <c r="C4">
        <v>874</v>
      </c>
      <c r="E4">
        <v>962</v>
      </c>
      <c r="F4">
        <v>1109</v>
      </c>
      <c r="G4">
        <v>1126</v>
      </c>
      <c r="H4">
        <v>1354</v>
      </c>
      <c r="I4">
        <v>1343</v>
      </c>
      <c r="J4">
        <v>1338</v>
      </c>
      <c r="K4">
        <v>1335</v>
      </c>
      <c r="M4">
        <v>1403</v>
      </c>
      <c r="N4">
        <v>1373</v>
      </c>
      <c r="O4">
        <v>1312</v>
      </c>
      <c r="P4">
        <v>1283</v>
      </c>
      <c r="Q4">
        <v>1263</v>
      </c>
      <c r="R4">
        <v>1236</v>
      </c>
    </row>
    <row r="5" spans="1:19" x14ac:dyDescent="0.25">
      <c r="A5" t="s">
        <v>74</v>
      </c>
      <c r="B5">
        <v>1090</v>
      </c>
      <c r="C5">
        <v>947</v>
      </c>
      <c r="E5">
        <v>946</v>
      </c>
      <c r="F5">
        <v>812</v>
      </c>
      <c r="G5">
        <v>744</v>
      </c>
      <c r="H5">
        <v>480</v>
      </c>
      <c r="I5">
        <v>431</v>
      </c>
      <c r="J5">
        <v>430</v>
      </c>
      <c r="K5">
        <v>375</v>
      </c>
      <c r="M5">
        <v>210</v>
      </c>
      <c r="N5">
        <v>159</v>
      </c>
      <c r="O5">
        <v>126</v>
      </c>
      <c r="P5">
        <v>75</v>
      </c>
      <c r="Q5">
        <v>67</v>
      </c>
      <c r="R5">
        <v>36</v>
      </c>
    </row>
    <row r="6" spans="1:19" x14ac:dyDescent="0.25">
      <c r="A6" t="s">
        <v>75</v>
      </c>
      <c r="D6">
        <v>3.86</v>
      </c>
      <c r="E6">
        <v>3.82</v>
      </c>
      <c r="F6">
        <v>3.82</v>
      </c>
      <c r="G6">
        <v>3.81</v>
      </c>
      <c r="H6">
        <v>3.82</v>
      </c>
      <c r="I6">
        <v>3.82</v>
      </c>
      <c r="J6">
        <v>3.81</v>
      </c>
      <c r="K6">
        <v>3.83</v>
      </c>
      <c r="M6">
        <v>3.82</v>
      </c>
      <c r="N6">
        <v>3.82</v>
      </c>
      <c r="O6">
        <v>3.81</v>
      </c>
      <c r="P6">
        <v>3.81</v>
      </c>
      <c r="Q6">
        <v>3.8</v>
      </c>
      <c r="R6">
        <v>3.8</v>
      </c>
      <c r="S6">
        <v>3.79</v>
      </c>
    </row>
    <row r="7" spans="1:19" x14ac:dyDescent="0.25">
      <c r="A7" t="s">
        <v>76</v>
      </c>
      <c r="D7">
        <v>520.4</v>
      </c>
      <c r="E7">
        <v>516.79999999999995</v>
      </c>
      <c r="F7">
        <v>517.4</v>
      </c>
      <c r="G7">
        <v>517.5</v>
      </c>
      <c r="H7">
        <v>517.20000000000005</v>
      </c>
      <c r="I7">
        <v>517.29999999999995</v>
      </c>
      <c r="J7">
        <v>517.13</v>
      </c>
      <c r="K7">
        <v>517.6</v>
      </c>
      <c r="M7">
        <v>517.05999999999995</v>
      </c>
      <c r="N7">
        <v>517</v>
      </c>
      <c r="O7">
        <v>516.9</v>
      </c>
      <c r="P7">
        <v>517.1</v>
      </c>
      <c r="Q7">
        <v>516.4</v>
      </c>
      <c r="R7">
        <v>516.20000000000005</v>
      </c>
      <c r="S7">
        <v>516.1</v>
      </c>
    </row>
    <row r="8" spans="1:19" x14ac:dyDescent="0.25">
      <c r="A8" t="s">
        <v>77</v>
      </c>
      <c r="E8">
        <f t="shared" ref="E8:K8" si="0">(E6-D6*(D2/E2))/(E10/E2)</f>
        <v>3.8066666666666666</v>
      </c>
      <c r="F8">
        <f t="shared" si="0"/>
        <v>3.82</v>
      </c>
      <c r="G8">
        <f t="shared" si="0"/>
        <v>3.7939999999999996</v>
      </c>
      <c r="H8">
        <f t="shared" si="0"/>
        <v>3.8517777777777775</v>
      </c>
      <c r="I8">
        <f t="shared" si="0"/>
        <v>3.82</v>
      </c>
      <c r="J8">
        <f t="shared" si="0"/>
        <v>3.5560000000000014</v>
      </c>
      <c r="K8">
        <f t="shared" si="0"/>
        <v>3.92263157894737</v>
      </c>
      <c r="M8">
        <f>(M6-K6*(K2/M2))/(M10/M2)</f>
        <v>3.787244897959182</v>
      </c>
      <c r="N8">
        <f t="shared" ref="N8:R8" si="1">(N6-M6*(M2/N2))/(N10/N2)</f>
        <v>3.8200000000000016</v>
      </c>
      <c r="O8">
        <f t="shared" si="1"/>
        <v>3.7584848484848496</v>
      </c>
      <c r="P8">
        <f t="shared" si="1"/>
        <v>3.81</v>
      </c>
      <c r="Q8">
        <f t="shared" si="1"/>
        <v>3.5828124999999966</v>
      </c>
      <c r="R8">
        <f t="shared" si="1"/>
        <v>3.8000000000000043</v>
      </c>
      <c r="S8">
        <f>(S6-R6*(R2/S2))/(S10/S2)</f>
        <v>3.6574576271186441</v>
      </c>
    </row>
    <row r="9" spans="1:19" x14ac:dyDescent="0.25">
      <c r="A9" t="s">
        <v>78</v>
      </c>
      <c r="E9">
        <f>(E7-D7*(D2/E2))/(E10/E2)</f>
        <v>515.59999999999991</v>
      </c>
      <c r="F9">
        <f>(F7-E7*(E2/F2))/(F10/F2)</f>
        <v>518</v>
      </c>
      <c r="G9">
        <f t="shared" ref="G9:S9" si="2">(G7-F7*(F2/G2))/(G10/G2)</f>
        <v>517.66000000000008</v>
      </c>
      <c r="H9">
        <f t="shared" si="2"/>
        <v>516.2466666666669</v>
      </c>
      <c r="I9">
        <f t="shared" si="2"/>
        <v>517.58484848484818</v>
      </c>
      <c r="J9">
        <f t="shared" si="2"/>
        <v>512.81200000000024</v>
      </c>
      <c r="K9">
        <f t="shared" si="2"/>
        <v>519.77684210526331</v>
      </c>
      <c r="M9">
        <f>(M7-K7*(K2/M2))/(M10/M2)</f>
        <v>515.29122448979558</v>
      </c>
      <c r="N9">
        <f t="shared" si="2"/>
        <v>516.72373626373667</v>
      </c>
      <c r="O9">
        <f t="shared" si="2"/>
        <v>516.38484848484836</v>
      </c>
      <c r="P9">
        <f t="shared" si="2"/>
        <v>518.51627906976773</v>
      </c>
      <c r="Q9">
        <f t="shared" si="2"/>
        <v>501.19687499999912</v>
      </c>
      <c r="R9">
        <f t="shared" si="2"/>
        <v>513.55636363636518</v>
      </c>
      <c r="S9">
        <f t="shared" si="2"/>
        <v>514.77457627118599</v>
      </c>
    </row>
    <row r="10" spans="1:19" x14ac:dyDescent="0.25">
      <c r="A10" t="s">
        <v>79</v>
      </c>
      <c r="E10">
        <f>E2-D2</f>
        <v>33</v>
      </c>
      <c r="F10">
        <f t="shared" ref="F10:R10" si="3">F2-E2</f>
        <v>44</v>
      </c>
      <c r="G10">
        <f t="shared" si="3"/>
        <v>55</v>
      </c>
      <c r="H10">
        <f t="shared" si="3"/>
        <v>45</v>
      </c>
      <c r="I10">
        <f t="shared" si="3"/>
        <v>66</v>
      </c>
      <c r="J10">
        <f t="shared" si="3"/>
        <v>10</v>
      </c>
      <c r="K10">
        <f t="shared" si="3"/>
        <v>57</v>
      </c>
      <c r="L10">
        <f t="shared" si="3"/>
        <v>81</v>
      </c>
      <c r="M10">
        <f>M2-K2</f>
        <v>98</v>
      </c>
      <c r="N10">
        <f t="shared" si="3"/>
        <v>91</v>
      </c>
      <c r="O10">
        <f t="shared" si="3"/>
        <v>99</v>
      </c>
      <c r="P10">
        <f t="shared" si="3"/>
        <v>86</v>
      </c>
      <c r="Q10">
        <f t="shared" si="3"/>
        <v>32</v>
      </c>
      <c r="R10">
        <f t="shared" si="3"/>
        <v>55</v>
      </c>
      <c r="S10">
        <f>S2-R2</f>
        <v>59</v>
      </c>
    </row>
    <row r="11" spans="1:19" x14ac:dyDescent="0.25">
      <c r="A11" t="s">
        <v>80</v>
      </c>
      <c r="E11">
        <f>ABS(E4-C4)</f>
        <v>88</v>
      </c>
      <c r="F11">
        <f>ABS(F4-E4)</f>
        <v>147</v>
      </c>
      <c r="G11">
        <f t="shared" ref="G11:R11" si="4">ABS(G4-F4)</f>
        <v>17</v>
      </c>
      <c r="H11">
        <f t="shared" si="4"/>
        <v>228</v>
      </c>
      <c r="I11">
        <f t="shared" si="4"/>
        <v>11</v>
      </c>
      <c r="J11">
        <f t="shared" si="4"/>
        <v>5</v>
      </c>
      <c r="K11">
        <f t="shared" si="4"/>
        <v>3</v>
      </c>
      <c r="M11">
        <f>ABS(M4-K4)</f>
        <v>68</v>
      </c>
      <c r="N11">
        <f t="shared" si="4"/>
        <v>30</v>
      </c>
      <c r="O11">
        <f t="shared" si="4"/>
        <v>61</v>
      </c>
      <c r="P11">
        <f t="shared" si="4"/>
        <v>29</v>
      </c>
      <c r="Q11">
        <f t="shared" si="4"/>
        <v>20</v>
      </c>
      <c r="R11">
        <f t="shared" si="4"/>
        <v>27</v>
      </c>
    </row>
    <row r="12" spans="1:19" x14ac:dyDescent="0.25">
      <c r="A1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18D1-8B78-478F-AB82-0C3782384149}">
  <dimension ref="A1:T103"/>
  <sheetViews>
    <sheetView tabSelected="1" workbookViewId="0">
      <pane ySplit="1" topLeftCell="A74" activePane="bottomLeft" state="frozen"/>
      <selection pane="bottomLeft" activeCell="J89" sqref="J89"/>
    </sheetView>
  </sheetViews>
  <sheetFormatPr defaultRowHeight="15" x14ac:dyDescent="0.25"/>
  <cols>
    <col min="1" max="1" width="13.5703125" customWidth="1"/>
    <col min="2" max="2" width="35.28515625" customWidth="1"/>
    <col min="3" max="3" width="9.85546875" customWidth="1"/>
    <col min="4" max="4" width="14.42578125" customWidth="1"/>
    <col min="5" max="5" width="19.5703125" customWidth="1"/>
  </cols>
  <sheetData>
    <row r="1" spans="1:20" ht="15.75" thickBot="1" x14ac:dyDescent="0.3">
      <c r="A1" s="3" t="s">
        <v>0</v>
      </c>
      <c r="B1" s="3" t="s">
        <v>1</v>
      </c>
      <c r="C1" s="3" t="s">
        <v>39</v>
      </c>
      <c r="D1" s="3" t="s">
        <v>2</v>
      </c>
      <c r="E1" s="3" t="s">
        <v>3</v>
      </c>
      <c r="S1" s="2" t="s">
        <v>4</v>
      </c>
    </row>
    <row r="2" spans="1:20" x14ac:dyDescent="0.25">
      <c r="A2" s="1">
        <v>44454</v>
      </c>
      <c r="B2" t="s">
        <v>33</v>
      </c>
      <c r="C2">
        <v>1503</v>
      </c>
      <c r="D2">
        <v>3.73</v>
      </c>
      <c r="E2">
        <v>512.9</v>
      </c>
      <c r="S2" t="s">
        <v>5</v>
      </c>
    </row>
    <row r="3" spans="1:20" x14ac:dyDescent="0.25">
      <c r="A3" s="1">
        <v>44454</v>
      </c>
      <c r="B3" t="s">
        <v>34</v>
      </c>
      <c r="C3">
        <v>13</v>
      </c>
      <c r="D3">
        <v>3.75</v>
      </c>
      <c r="E3">
        <v>512.6</v>
      </c>
      <c r="S3" t="s">
        <v>20</v>
      </c>
    </row>
    <row r="4" spans="1:20" x14ac:dyDescent="0.25">
      <c r="A4" s="1">
        <v>44454</v>
      </c>
      <c r="B4" t="s">
        <v>104</v>
      </c>
      <c r="C4">
        <f>SUM(C5:C6)</f>
        <v>248</v>
      </c>
      <c r="D4">
        <f>D5*(C5/C4) + D6*(C6/C4)</f>
        <v>3.633064516129032</v>
      </c>
      <c r="E4">
        <f>E5*(C5/C4) + E6*(C6/C4)</f>
        <v>510.64354838709676</v>
      </c>
    </row>
    <row r="5" spans="1:20" ht="15.75" thickBot="1" x14ac:dyDescent="0.3">
      <c r="A5" s="1">
        <v>44454</v>
      </c>
      <c r="B5" t="s">
        <v>32</v>
      </c>
      <c r="C5">
        <v>159</v>
      </c>
      <c r="D5">
        <v>3.59</v>
      </c>
      <c r="E5">
        <v>510.5</v>
      </c>
      <c r="S5" s="2" t="s">
        <v>6</v>
      </c>
      <c r="T5" s="2" t="s">
        <v>8</v>
      </c>
    </row>
    <row r="6" spans="1:20" x14ac:dyDescent="0.25">
      <c r="A6" s="1">
        <v>44454</v>
      </c>
      <c r="B6" t="s">
        <v>30</v>
      </c>
      <c r="C6">
        <v>89</v>
      </c>
      <c r="D6">
        <v>3.71</v>
      </c>
      <c r="E6">
        <v>510.9</v>
      </c>
      <c r="S6" t="s">
        <v>7</v>
      </c>
      <c r="T6" t="s">
        <v>9</v>
      </c>
    </row>
    <row r="7" spans="1:20" x14ac:dyDescent="0.25">
      <c r="A7" s="1">
        <v>44454</v>
      </c>
      <c r="B7" t="s">
        <v>132</v>
      </c>
      <c r="C7">
        <v>4</v>
      </c>
      <c r="D7">
        <v>3.98</v>
      </c>
      <c r="E7">
        <v>520.29999999999995</v>
      </c>
      <c r="S7" t="s">
        <v>10</v>
      </c>
      <c r="T7" t="s">
        <v>11</v>
      </c>
    </row>
    <row r="8" spans="1:20" x14ac:dyDescent="0.25">
      <c r="A8" s="1">
        <v>44454</v>
      </c>
      <c r="B8" t="s">
        <v>344</v>
      </c>
      <c r="C8">
        <v>1238</v>
      </c>
      <c r="D8">
        <v>3.7410500807754441</v>
      </c>
      <c r="E8">
        <v>513.29353796445878</v>
      </c>
      <c r="S8" t="s">
        <v>12</v>
      </c>
      <c r="T8" t="s">
        <v>13</v>
      </c>
    </row>
    <row r="9" spans="1:20" x14ac:dyDescent="0.25">
      <c r="A9" s="1">
        <v>44454</v>
      </c>
      <c r="B9" t="s">
        <v>153</v>
      </c>
      <c r="C9">
        <f>SUM(C10:C13)</f>
        <v>1238</v>
      </c>
      <c r="D9">
        <f>D10*(C10/C9) + D11*(C11/C9) + D12*(C12/C9) + D13*(C13/C9)</f>
        <v>3.7410500807754441</v>
      </c>
      <c r="E9">
        <f>E10*(C10/C9) + E11*(C11/C9) + E12*(C12/C9) + E13*(C13/C9)</f>
        <v>513.29353796445878</v>
      </c>
      <c r="S9" t="s">
        <v>14</v>
      </c>
      <c r="T9" t="s">
        <v>15</v>
      </c>
    </row>
    <row r="10" spans="1:20" x14ac:dyDescent="0.25">
      <c r="A10" s="1">
        <v>44454</v>
      </c>
      <c r="B10" t="s">
        <v>26</v>
      </c>
      <c r="C10">
        <v>115</v>
      </c>
      <c r="D10">
        <v>3.64</v>
      </c>
      <c r="E10">
        <v>505.8</v>
      </c>
      <c r="S10" t="s">
        <v>16</v>
      </c>
      <c r="T10" t="s">
        <v>17</v>
      </c>
    </row>
    <row r="11" spans="1:20" x14ac:dyDescent="0.25">
      <c r="A11" s="1">
        <v>44454</v>
      </c>
      <c r="B11" t="s">
        <v>28</v>
      </c>
      <c r="C11">
        <v>35</v>
      </c>
      <c r="D11">
        <v>3.63</v>
      </c>
      <c r="E11">
        <v>504.2</v>
      </c>
      <c r="S11" t="s">
        <v>18</v>
      </c>
      <c r="T11" t="s">
        <v>19</v>
      </c>
    </row>
    <row r="12" spans="1:20" x14ac:dyDescent="0.25">
      <c r="A12" s="1">
        <v>44454</v>
      </c>
      <c r="B12" t="s">
        <v>22</v>
      </c>
      <c r="C12">
        <v>903</v>
      </c>
      <c r="D12">
        <v>3.74</v>
      </c>
      <c r="E12">
        <v>513.79999999999995</v>
      </c>
      <c r="S12" t="s">
        <v>21</v>
      </c>
      <c r="T12" t="s">
        <v>22</v>
      </c>
    </row>
    <row r="13" spans="1:20" x14ac:dyDescent="0.25">
      <c r="A13" s="1">
        <v>44454</v>
      </c>
      <c r="B13" t="s">
        <v>343</v>
      </c>
      <c r="C13">
        <v>185</v>
      </c>
      <c r="D13">
        <v>3.83</v>
      </c>
      <c r="E13">
        <v>517.20000000000005</v>
      </c>
      <c r="G13" t="s">
        <v>331</v>
      </c>
      <c r="I13" t="s">
        <v>39</v>
      </c>
      <c r="J13" t="s">
        <v>52</v>
      </c>
      <c r="K13" t="s">
        <v>53</v>
      </c>
      <c r="S13" t="s">
        <v>23</v>
      </c>
      <c r="T13" t="s">
        <v>24</v>
      </c>
    </row>
    <row r="14" spans="1:20" x14ac:dyDescent="0.25">
      <c r="A14" s="1">
        <v>44454</v>
      </c>
      <c r="B14" t="s">
        <v>37</v>
      </c>
      <c r="C14">
        <v>0</v>
      </c>
      <c r="D14" t="e">
        <f>NA()</f>
        <v>#N/A</v>
      </c>
      <c r="E14" t="e">
        <f>NA()</f>
        <v>#N/A</v>
      </c>
      <c r="G14" t="s">
        <v>105</v>
      </c>
      <c r="I14">
        <v>1574</v>
      </c>
      <c r="J14">
        <v>3.72</v>
      </c>
      <c r="K14">
        <v>512.5</v>
      </c>
      <c r="S14" t="s">
        <v>25</v>
      </c>
      <c r="T14" t="s">
        <v>26</v>
      </c>
    </row>
    <row r="15" spans="1:20" x14ac:dyDescent="0.25">
      <c r="A15" s="1">
        <v>44470</v>
      </c>
      <c r="B15" t="s">
        <v>33</v>
      </c>
      <c r="C15">
        <v>1574</v>
      </c>
      <c r="D15">
        <v>3.72</v>
      </c>
      <c r="E15">
        <v>512.5</v>
      </c>
      <c r="G15" t="s">
        <v>332</v>
      </c>
      <c r="I15">
        <v>12</v>
      </c>
      <c r="J15">
        <v>3.83</v>
      </c>
      <c r="K15">
        <v>515.29999999999995</v>
      </c>
      <c r="S15" t="s">
        <v>27</v>
      </c>
      <c r="T15" t="s">
        <v>28</v>
      </c>
    </row>
    <row r="16" spans="1:20" x14ac:dyDescent="0.25">
      <c r="A16" s="1">
        <v>44470</v>
      </c>
      <c r="B16" t="s">
        <v>34</v>
      </c>
      <c r="C16">
        <v>12</v>
      </c>
      <c r="D16">
        <v>3.83</v>
      </c>
      <c r="E16">
        <v>515.29999999999995</v>
      </c>
      <c r="G16" t="s">
        <v>333</v>
      </c>
      <c r="S16" t="s">
        <v>29</v>
      </c>
      <c r="T16" t="s">
        <v>30</v>
      </c>
    </row>
    <row r="17" spans="1:20" x14ac:dyDescent="0.25">
      <c r="A17" s="1">
        <v>44470</v>
      </c>
      <c r="B17" t="s">
        <v>104</v>
      </c>
      <c r="C17">
        <f>SUM(C18:C19)</f>
        <v>497</v>
      </c>
      <c r="D17">
        <f>D18*(C18/C17) + D19*(C19/C17)</f>
        <v>3.6895975855130785</v>
      </c>
      <c r="E17">
        <f>E18*(C18/C17) + E19*(C19/C17)</f>
        <v>512.48189134808854</v>
      </c>
      <c r="H17" t="s">
        <v>334</v>
      </c>
      <c r="I17">
        <v>169</v>
      </c>
      <c r="J17">
        <v>3.65</v>
      </c>
      <c r="K17">
        <v>510.7</v>
      </c>
      <c r="S17" t="s">
        <v>31</v>
      </c>
      <c r="T17" t="s">
        <v>32</v>
      </c>
    </row>
    <row r="18" spans="1:20" x14ac:dyDescent="0.25">
      <c r="A18" s="1">
        <v>44470</v>
      </c>
      <c r="B18" t="s">
        <v>32</v>
      </c>
      <c r="C18">
        <v>169</v>
      </c>
      <c r="D18">
        <v>3.65</v>
      </c>
      <c r="E18">
        <v>510.7</v>
      </c>
      <c r="H18" t="s">
        <v>335</v>
      </c>
      <c r="I18">
        <v>328</v>
      </c>
      <c r="J18">
        <v>3.71</v>
      </c>
      <c r="K18">
        <v>513.4</v>
      </c>
      <c r="S18" t="s">
        <v>35</v>
      </c>
      <c r="T18" t="s">
        <v>36</v>
      </c>
    </row>
    <row r="19" spans="1:20" x14ac:dyDescent="0.25">
      <c r="A19" s="1">
        <v>44470</v>
      </c>
      <c r="B19" t="s">
        <v>30</v>
      </c>
      <c r="C19">
        <v>328</v>
      </c>
      <c r="D19">
        <v>3.71</v>
      </c>
      <c r="E19">
        <v>513.4</v>
      </c>
      <c r="H19" t="s">
        <v>336</v>
      </c>
      <c r="I19">
        <v>2</v>
      </c>
      <c r="J19">
        <v>3.87</v>
      </c>
      <c r="K19">
        <v>521.5</v>
      </c>
      <c r="S19" t="s">
        <v>240</v>
      </c>
      <c r="T19" t="s">
        <v>267</v>
      </c>
    </row>
    <row r="20" spans="1:20" x14ac:dyDescent="0.25">
      <c r="A20" s="1">
        <v>44470</v>
      </c>
      <c r="B20" t="s">
        <v>132</v>
      </c>
      <c r="C20">
        <v>2</v>
      </c>
      <c r="D20">
        <v>3.87</v>
      </c>
      <c r="E20">
        <v>521.5</v>
      </c>
      <c r="G20" t="s">
        <v>337</v>
      </c>
      <c r="S20" t="s">
        <v>254</v>
      </c>
      <c r="T20" t="s">
        <v>269</v>
      </c>
    </row>
    <row r="21" spans="1:20" x14ac:dyDescent="0.25">
      <c r="A21" s="1">
        <v>44470</v>
      </c>
      <c r="B21" t="s">
        <v>154</v>
      </c>
      <c r="C21">
        <f>SUM(C22:C23)</f>
        <v>163</v>
      </c>
      <c r="D21">
        <f>D22*(C22/C21) + D23*(C23/C21)</f>
        <v>3.588834355828221</v>
      </c>
      <c r="E21">
        <f>E22*(C22/C21) + E23*(C23/C21)</f>
        <v>504.48098159509203</v>
      </c>
      <c r="H21" t="s">
        <v>338</v>
      </c>
      <c r="I21">
        <v>137</v>
      </c>
      <c r="J21">
        <v>3.6</v>
      </c>
      <c r="K21">
        <v>504.8</v>
      </c>
    </row>
    <row r="22" spans="1:20" x14ac:dyDescent="0.25">
      <c r="A22" s="1">
        <v>44470</v>
      </c>
      <c r="B22" t="s">
        <v>26</v>
      </c>
      <c r="C22">
        <v>137</v>
      </c>
      <c r="D22">
        <v>3.6</v>
      </c>
      <c r="E22">
        <v>504.8</v>
      </c>
      <c r="H22" t="s">
        <v>339</v>
      </c>
      <c r="I22">
        <v>26</v>
      </c>
      <c r="J22">
        <v>3.53</v>
      </c>
      <c r="K22">
        <v>502.8</v>
      </c>
    </row>
    <row r="23" spans="1:20" x14ac:dyDescent="0.25">
      <c r="A23" s="1">
        <v>44470</v>
      </c>
      <c r="B23" t="s">
        <v>28</v>
      </c>
      <c r="C23">
        <v>26</v>
      </c>
      <c r="D23">
        <v>3.53</v>
      </c>
      <c r="E23">
        <v>502.8</v>
      </c>
      <c r="G23" t="s">
        <v>340</v>
      </c>
    </row>
    <row r="24" spans="1:20" x14ac:dyDescent="0.25">
      <c r="A24" s="1">
        <v>44470</v>
      </c>
      <c r="B24" t="s">
        <v>153</v>
      </c>
      <c r="C24">
        <f>SUM(C25:C26)</f>
        <v>900</v>
      </c>
      <c r="D24">
        <f>D25*(C25/C24) + D26*(C26/C24)</f>
        <v>3.7562666666666664</v>
      </c>
      <c r="E24">
        <f>E25*(C25/C24) + E26*(C26/C24)</f>
        <v>513.66311111111122</v>
      </c>
      <c r="H24" t="s">
        <v>341</v>
      </c>
      <c r="I24">
        <v>703</v>
      </c>
      <c r="J24">
        <v>3.73</v>
      </c>
      <c r="K24">
        <v>512.70000000000005</v>
      </c>
    </row>
    <row r="25" spans="1:20" x14ac:dyDescent="0.25">
      <c r="A25" s="1">
        <v>44470</v>
      </c>
      <c r="B25" t="s">
        <v>22</v>
      </c>
      <c r="C25">
        <v>703</v>
      </c>
      <c r="D25">
        <v>3.73</v>
      </c>
      <c r="E25">
        <v>512.70000000000005</v>
      </c>
      <c r="H25" t="s">
        <v>342</v>
      </c>
      <c r="I25">
        <v>197</v>
      </c>
      <c r="J25">
        <v>3.85</v>
      </c>
      <c r="K25">
        <v>517.1</v>
      </c>
    </row>
    <row r="26" spans="1:20" x14ac:dyDescent="0.25">
      <c r="A26" s="1">
        <v>44470</v>
      </c>
      <c r="B26" t="s">
        <v>343</v>
      </c>
      <c r="C26">
        <v>197</v>
      </c>
      <c r="D26">
        <v>3.85</v>
      </c>
      <c r="E26">
        <v>517.1</v>
      </c>
    </row>
    <row r="27" spans="1:20" x14ac:dyDescent="0.25">
      <c r="A27" s="1">
        <v>44470</v>
      </c>
      <c r="B27" t="s">
        <v>344</v>
      </c>
      <c r="C27">
        <f>SUM(C21,C24)</f>
        <v>1063</v>
      </c>
      <c r="D27">
        <f>D21*(C21/C27) + D24*(C24/C27)</f>
        <v>3.7305926622765755</v>
      </c>
      <c r="E27">
        <f>E21*(C21/C27) + E24*(C24/C27)</f>
        <v>512.25512699905937</v>
      </c>
      <c r="M27" s="1">
        <v>44474</v>
      </c>
      <c r="N27" t="s">
        <v>345</v>
      </c>
    </row>
    <row r="28" spans="1:20" x14ac:dyDescent="0.25">
      <c r="A28" s="1">
        <v>44470</v>
      </c>
      <c r="B28" t="s">
        <v>37</v>
      </c>
      <c r="C28">
        <v>0</v>
      </c>
      <c r="D28" t="e">
        <f>NA()</f>
        <v>#N/A</v>
      </c>
      <c r="E28" t="e">
        <f>NA()</f>
        <v>#N/A</v>
      </c>
      <c r="M28" t="s">
        <v>42</v>
      </c>
      <c r="N28" t="s">
        <v>109</v>
      </c>
      <c r="O28" t="s">
        <v>231</v>
      </c>
      <c r="P28" t="s">
        <v>230</v>
      </c>
      <c r="Q28" s="1"/>
    </row>
    <row r="29" spans="1:20" x14ac:dyDescent="0.25">
      <c r="A29" s="1">
        <v>44474</v>
      </c>
      <c r="B29" t="s">
        <v>33</v>
      </c>
      <c r="C29">
        <v>1599</v>
      </c>
      <c r="D29">
        <v>3.71</v>
      </c>
      <c r="E29">
        <v>512.29999999999995</v>
      </c>
      <c r="M29" t="s">
        <v>105</v>
      </c>
      <c r="N29" t="s">
        <v>346</v>
      </c>
      <c r="O29" t="s">
        <v>347</v>
      </c>
      <c r="P29" t="s">
        <v>137</v>
      </c>
    </row>
    <row r="30" spans="1:20" x14ac:dyDescent="0.25">
      <c r="A30" s="1">
        <v>44474</v>
      </c>
      <c r="B30" t="s">
        <v>34</v>
      </c>
      <c r="C30">
        <v>17</v>
      </c>
      <c r="D30">
        <v>3.79</v>
      </c>
      <c r="E30">
        <v>514.5</v>
      </c>
      <c r="M30" t="s">
        <v>23</v>
      </c>
      <c r="N30" t="s">
        <v>348</v>
      </c>
      <c r="O30" t="s">
        <v>349</v>
      </c>
      <c r="P30" t="s">
        <v>92</v>
      </c>
    </row>
    <row r="31" spans="1:20" x14ac:dyDescent="0.25">
      <c r="A31" s="1">
        <v>44474</v>
      </c>
      <c r="B31" t="s">
        <v>104</v>
      </c>
      <c r="C31">
        <f>SUM(C32:C34)</f>
        <v>512</v>
      </c>
      <c r="D31">
        <f>D32*(C32/C31) + D34*(C34/C31)</f>
        <v>3.6858007812499998</v>
      </c>
      <c r="E31">
        <f>E32*(C32/C31) + E34*(C34/C31)</f>
        <v>512.50117187499995</v>
      </c>
      <c r="M31" t="s">
        <v>350</v>
      </c>
    </row>
    <row r="32" spans="1:20" x14ac:dyDescent="0.25">
      <c r="A32" s="1">
        <v>44474</v>
      </c>
      <c r="B32" t="s">
        <v>32</v>
      </c>
      <c r="C32">
        <v>177</v>
      </c>
      <c r="D32">
        <v>3.64</v>
      </c>
      <c r="E32">
        <v>510.8</v>
      </c>
      <c r="M32" t="s">
        <v>31</v>
      </c>
      <c r="N32" t="s">
        <v>351</v>
      </c>
      <c r="O32" t="s">
        <v>87</v>
      </c>
      <c r="P32" t="s">
        <v>119</v>
      </c>
    </row>
    <row r="33" spans="1:16" x14ac:dyDescent="0.25">
      <c r="A33" s="1">
        <v>44474</v>
      </c>
      <c r="B33" t="s">
        <v>267</v>
      </c>
      <c r="C33">
        <v>0</v>
      </c>
      <c r="D33" t="e">
        <f>NA()</f>
        <v>#N/A</v>
      </c>
      <c r="E33" t="e">
        <f>NA()</f>
        <v>#N/A</v>
      </c>
      <c r="M33" t="s">
        <v>240</v>
      </c>
      <c r="N33" t="s">
        <v>353</v>
      </c>
      <c r="O33" t="s">
        <v>312</v>
      </c>
      <c r="P33" t="s">
        <v>312</v>
      </c>
    </row>
    <row r="34" spans="1:16" x14ac:dyDescent="0.25">
      <c r="A34" s="1">
        <v>44474</v>
      </c>
      <c r="B34" t="s">
        <v>30</v>
      </c>
      <c r="C34">
        <v>335</v>
      </c>
      <c r="D34">
        <v>3.71</v>
      </c>
      <c r="E34">
        <v>513.4</v>
      </c>
      <c r="M34" t="s">
        <v>29</v>
      </c>
      <c r="N34" t="s">
        <v>354</v>
      </c>
      <c r="O34" t="s">
        <v>355</v>
      </c>
      <c r="P34" t="s">
        <v>137</v>
      </c>
    </row>
    <row r="35" spans="1:16" x14ac:dyDescent="0.25">
      <c r="A35" s="1">
        <v>44474</v>
      </c>
      <c r="B35" t="s">
        <v>132</v>
      </c>
      <c r="C35">
        <v>14</v>
      </c>
      <c r="D35">
        <v>3.91</v>
      </c>
      <c r="E35">
        <v>518.4</v>
      </c>
      <c r="M35" t="s">
        <v>35</v>
      </c>
      <c r="N35" t="s">
        <v>356</v>
      </c>
      <c r="O35" t="s">
        <v>357</v>
      </c>
      <c r="P35" t="s">
        <v>358</v>
      </c>
    </row>
    <row r="36" spans="1:16" x14ac:dyDescent="0.25">
      <c r="A36" s="1">
        <v>44474</v>
      </c>
      <c r="B36" t="s">
        <v>37</v>
      </c>
      <c r="C36">
        <v>0</v>
      </c>
      <c r="D36" t="e">
        <f>NA()</f>
        <v>#N/A</v>
      </c>
      <c r="E36" t="e">
        <f>NA()</f>
        <v>#N/A</v>
      </c>
      <c r="M36" t="s">
        <v>359</v>
      </c>
      <c r="N36" t="s">
        <v>353</v>
      </c>
      <c r="O36" t="s">
        <v>312</v>
      </c>
      <c r="P36" t="s">
        <v>312</v>
      </c>
    </row>
    <row r="37" spans="1:16" x14ac:dyDescent="0.25">
      <c r="A37" s="1">
        <v>44474</v>
      </c>
      <c r="B37" t="s">
        <v>153</v>
      </c>
      <c r="C37">
        <f>SUM(C38:C39)</f>
        <v>889</v>
      </c>
      <c r="D37">
        <f>D38*(C38/C37) + D39*(C39/C37)</f>
        <v>3.750123734533183</v>
      </c>
      <c r="E37">
        <f>E38*(C38/C37) + E39*(C39/C37)</f>
        <v>513.51957255343086</v>
      </c>
      <c r="M37" t="s">
        <v>340</v>
      </c>
    </row>
    <row r="38" spans="1:16" x14ac:dyDescent="0.25">
      <c r="A38" s="1">
        <v>44474</v>
      </c>
      <c r="B38" t="s">
        <v>22</v>
      </c>
      <c r="C38">
        <v>683</v>
      </c>
      <c r="D38">
        <v>3.72</v>
      </c>
      <c r="E38">
        <v>512.5</v>
      </c>
      <c r="M38" t="s">
        <v>21</v>
      </c>
      <c r="N38" t="s">
        <v>360</v>
      </c>
      <c r="O38" t="s">
        <v>352</v>
      </c>
      <c r="P38" t="s">
        <v>361</v>
      </c>
    </row>
    <row r="39" spans="1:16" x14ac:dyDescent="0.25">
      <c r="A39" s="1">
        <v>44474</v>
      </c>
      <c r="B39" t="s">
        <v>343</v>
      </c>
      <c r="C39">
        <v>206</v>
      </c>
      <c r="D39">
        <v>3.85</v>
      </c>
      <c r="E39">
        <v>516.9</v>
      </c>
      <c r="M39" t="s">
        <v>18</v>
      </c>
      <c r="N39" t="s">
        <v>362</v>
      </c>
      <c r="O39" t="s">
        <v>363</v>
      </c>
      <c r="P39" t="s">
        <v>199</v>
      </c>
    </row>
    <row r="40" spans="1:16" x14ac:dyDescent="0.25">
      <c r="A40" s="1">
        <v>44474</v>
      </c>
      <c r="B40" t="s">
        <v>154</v>
      </c>
      <c r="C40">
        <f>SUM(C41:C42)</f>
        <v>167</v>
      </c>
      <c r="D40">
        <f>D41*(C41/C40) + D42*(C42/C40)</f>
        <v>3.5725149700598804</v>
      </c>
      <c r="E40">
        <f>E41*(C41/C40) + E42*(C42/C40)</f>
        <v>503.80059880239526</v>
      </c>
      <c r="M40" t="s">
        <v>337</v>
      </c>
    </row>
    <row r="41" spans="1:16" x14ac:dyDescent="0.25">
      <c r="A41" s="1">
        <v>44474</v>
      </c>
      <c r="B41" t="s">
        <v>26</v>
      </c>
      <c r="C41">
        <v>142</v>
      </c>
      <c r="D41">
        <v>3.58</v>
      </c>
      <c r="E41">
        <v>504.1</v>
      </c>
      <c r="M41" t="s">
        <v>25</v>
      </c>
      <c r="N41" t="s">
        <v>364</v>
      </c>
      <c r="O41" t="s">
        <v>365</v>
      </c>
      <c r="P41" t="s">
        <v>206</v>
      </c>
    </row>
    <row r="42" spans="1:16" x14ac:dyDescent="0.25">
      <c r="A42" s="1">
        <v>44474</v>
      </c>
      <c r="B42" t="s">
        <v>28</v>
      </c>
      <c r="C42">
        <v>25</v>
      </c>
      <c r="D42">
        <v>3.53</v>
      </c>
      <c r="E42">
        <v>502.1</v>
      </c>
      <c r="M42" t="s">
        <v>27</v>
      </c>
      <c r="N42" t="s">
        <v>366</v>
      </c>
      <c r="O42" t="s">
        <v>315</v>
      </c>
      <c r="P42" t="s">
        <v>265</v>
      </c>
    </row>
    <row r="43" spans="1:16" x14ac:dyDescent="0.25">
      <c r="A43" s="1">
        <v>44474</v>
      </c>
      <c r="B43" t="s">
        <v>344</v>
      </c>
      <c r="C43">
        <f>SUM(C37,C40)</f>
        <v>1056</v>
      </c>
      <c r="D43">
        <f>D37*(C37/C43) + D40*(C40/C43)</f>
        <v>3.7220359848484845</v>
      </c>
      <c r="E43">
        <f>E37*(C37/C43) + E40*(C40/C43)</f>
        <v>511.98257575757577</v>
      </c>
    </row>
    <row r="44" spans="1:16" x14ac:dyDescent="0.25">
      <c r="A44" s="1">
        <v>44501</v>
      </c>
      <c r="B44" t="s">
        <v>33</v>
      </c>
      <c r="C44">
        <v>1710</v>
      </c>
      <c r="D44" t="e">
        <f>NA()</f>
        <v>#N/A</v>
      </c>
      <c r="E44" t="e">
        <f>NA()</f>
        <v>#N/A</v>
      </c>
    </row>
    <row r="45" spans="1:16" x14ac:dyDescent="0.25">
      <c r="A45" s="1">
        <v>44501</v>
      </c>
      <c r="B45" t="s">
        <v>34</v>
      </c>
      <c r="C45" t="e">
        <f>NA()</f>
        <v>#N/A</v>
      </c>
      <c r="D45" t="e">
        <f>NA()</f>
        <v>#N/A</v>
      </c>
      <c r="E45" t="e">
        <f>NA()</f>
        <v>#N/A</v>
      </c>
    </row>
    <row r="46" spans="1:16" x14ac:dyDescent="0.25">
      <c r="A46" s="1">
        <v>44501</v>
      </c>
      <c r="B46" t="s">
        <v>104</v>
      </c>
      <c r="C46" t="e">
        <f>NA()</f>
        <v>#N/A</v>
      </c>
      <c r="D46" t="e">
        <f>NA()</f>
        <v>#N/A</v>
      </c>
      <c r="E46" t="e">
        <f>NA()</f>
        <v>#N/A</v>
      </c>
    </row>
    <row r="47" spans="1:16" x14ac:dyDescent="0.25">
      <c r="A47" s="1">
        <v>44501</v>
      </c>
      <c r="B47" t="s">
        <v>32</v>
      </c>
      <c r="C47" t="e">
        <f>NA()</f>
        <v>#N/A</v>
      </c>
      <c r="D47" t="e">
        <f>NA()</f>
        <v>#N/A</v>
      </c>
      <c r="E47" t="e">
        <f>NA()</f>
        <v>#N/A</v>
      </c>
    </row>
    <row r="48" spans="1:16" x14ac:dyDescent="0.25">
      <c r="A48" s="1">
        <v>44501</v>
      </c>
      <c r="B48" t="s">
        <v>267</v>
      </c>
      <c r="C48" t="e">
        <f>NA()</f>
        <v>#N/A</v>
      </c>
      <c r="D48" t="e">
        <f>NA()</f>
        <v>#N/A</v>
      </c>
      <c r="E48" t="e">
        <f>NA()</f>
        <v>#N/A</v>
      </c>
    </row>
    <row r="49" spans="1:10" x14ac:dyDescent="0.25">
      <c r="A49" s="1">
        <v>44501</v>
      </c>
      <c r="B49" t="s">
        <v>30</v>
      </c>
      <c r="C49" t="e">
        <f>NA()</f>
        <v>#N/A</v>
      </c>
      <c r="D49" t="e">
        <f>NA()</f>
        <v>#N/A</v>
      </c>
      <c r="E49" t="e">
        <f>NA()</f>
        <v>#N/A</v>
      </c>
    </row>
    <row r="50" spans="1:10" x14ac:dyDescent="0.25">
      <c r="A50" s="1">
        <v>44501</v>
      </c>
      <c r="B50" t="s">
        <v>132</v>
      </c>
      <c r="C50" t="e">
        <f>NA()</f>
        <v>#N/A</v>
      </c>
      <c r="D50" t="e">
        <f>NA()</f>
        <v>#N/A</v>
      </c>
      <c r="E50" t="e">
        <f>NA()</f>
        <v>#N/A</v>
      </c>
    </row>
    <row r="51" spans="1:10" x14ac:dyDescent="0.25">
      <c r="A51" s="1">
        <v>44501</v>
      </c>
      <c r="B51" t="s">
        <v>37</v>
      </c>
      <c r="C51">
        <v>61</v>
      </c>
      <c r="D51" t="e">
        <f>NA()</f>
        <v>#N/A</v>
      </c>
      <c r="E51" t="e">
        <f>NA()</f>
        <v>#N/A</v>
      </c>
    </row>
    <row r="52" spans="1:10" x14ac:dyDescent="0.25">
      <c r="A52" s="1">
        <v>44501</v>
      </c>
      <c r="B52" t="s">
        <v>153</v>
      </c>
      <c r="C52" t="e">
        <f>NA()</f>
        <v>#N/A</v>
      </c>
      <c r="D52" t="e">
        <f>NA()</f>
        <v>#N/A</v>
      </c>
      <c r="E52" t="e">
        <f>NA()</f>
        <v>#N/A</v>
      </c>
    </row>
    <row r="53" spans="1:10" x14ac:dyDescent="0.25">
      <c r="A53" s="1">
        <v>44501</v>
      </c>
      <c r="B53" t="s">
        <v>22</v>
      </c>
      <c r="C53" t="e">
        <f>NA()</f>
        <v>#N/A</v>
      </c>
      <c r="D53" t="e">
        <f>NA()</f>
        <v>#N/A</v>
      </c>
      <c r="E53" t="e">
        <f>NA()</f>
        <v>#N/A</v>
      </c>
    </row>
    <row r="54" spans="1:10" x14ac:dyDescent="0.25">
      <c r="A54" s="1">
        <v>44501</v>
      </c>
      <c r="B54" t="s">
        <v>343</v>
      </c>
      <c r="C54" t="e">
        <f>NA()</f>
        <v>#N/A</v>
      </c>
      <c r="D54" t="e">
        <f>NA()</f>
        <v>#N/A</v>
      </c>
      <c r="E54" t="e">
        <f>NA()</f>
        <v>#N/A</v>
      </c>
    </row>
    <row r="55" spans="1:10" x14ac:dyDescent="0.25">
      <c r="A55" s="1">
        <v>44501</v>
      </c>
      <c r="B55" t="s">
        <v>154</v>
      </c>
      <c r="C55" t="e">
        <f>NA()</f>
        <v>#N/A</v>
      </c>
      <c r="D55" t="e">
        <f>NA()</f>
        <v>#N/A</v>
      </c>
      <c r="E55" t="e">
        <f>NA()</f>
        <v>#N/A</v>
      </c>
    </row>
    <row r="56" spans="1:10" x14ac:dyDescent="0.25">
      <c r="A56" s="1">
        <v>44501</v>
      </c>
      <c r="B56" t="s">
        <v>26</v>
      </c>
      <c r="C56" t="e">
        <f>NA()</f>
        <v>#N/A</v>
      </c>
      <c r="D56" t="e">
        <f>NA()</f>
        <v>#N/A</v>
      </c>
      <c r="E56" t="e">
        <f>NA()</f>
        <v>#N/A</v>
      </c>
    </row>
    <row r="57" spans="1:10" x14ac:dyDescent="0.25">
      <c r="A57" s="1">
        <v>44501</v>
      </c>
      <c r="B57" t="s">
        <v>28</v>
      </c>
      <c r="C57" t="e">
        <f>NA()</f>
        <v>#N/A</v>
      </c>
      <c r="D57" t="e">
        <f>NA()</f>
        <v>#N/A</v>
      </c>
      <c r="E57" t="e">
        <f>NA()</f>
        <v>#N/A</v>
      </c>
    </row>
    <row r="58" spans="1:10" x14ac:dyDescent="0.25">
      <c r="A58" s="1">
        <v>44501</v>
      </c>
      <c r="B58" t="s">
        <v>344</v>
      </c>
      <c r="C58" t="e">
        <f>NA()</f>
        <v>#N/A</v>
      </c>
      <c r="D58" t="e">
        <f>NA()</f>
        <v>#N/A</v>
      </c>
      <c r="E58" t="e">
        <f>NA()</f>
        <v>#N/A</v>
      </c>
      <c r="G58" t="s">
        <v>374</v>
      </c>
      <c r="H58" t="s">
        <v>39</v>
      </c>
      <c r="I58" t="s">
        <v>52</v>
      </c>
      <c r="J58" t="s">
        <v>53</v>
      </c>
    </row>
    <row r="59" spans="1:10" x14ac:dyDescent="0.25">
      <c r="A59" s="1">
        <v>44532</v>
      </c>
      <c r="B59" t="s">
        <v>33</v>
      </c>
      <c r="C59">
        <v>1756</v>
      </c>
      <c r="D59">
        <v>3.69</v>
      </c>
      <c r="E59">
        <v>511.5</v>
      </c>
      <c r="G59" t="s">
        <v>45</v>
      </c>
      <c r="H59">
        <v>1756</v>
      </c>
      <c r="I59">
        <v>3.69</v>
      </c>
      <c r="J59">
        <v>511.5</v>
      </c>
    </row>
    <row r="60" spans="1:10" x14ac:dyDescent="0.25">
      <c r="A60" s="1">
        <v>44532</v>
      </c>
      <c r="B60" t="s">
        <v>34</v>
      </c>
      <c r="C60">
        <v>37</v>
      </c>
      <c r="D60">
        <v>3.79</v>
      </c>
      <c r="E60">
        <v>514.5</v>
      </c>
      <c r="G60" t="s">
        <v>106</v>
      </c>
      <c r="H60">
        <v>37</v>
      </c>
      <c r="I60">
        <v>3.79</v>
      </c>
      <c r="J60">
        <v>514.5</v>
      </c>
    </row>
    <row r="61" spans="1:10" x14ac:dyDescent="0.25">
      <c r="A61" s="1">
        <v>44532</v>
      </c>
      <c r="B61" t="s">
        <v>104</v>
      </c>
      <c r="C61">
        <v>891</v>
      </c>
      <c r="D61">
        <v>3.67</v>
      </c>
      <c r="E61">
        <v>511.3</v>
      </c>
      <c r="G61" t="s">
        <v>375</v>
      </c>
      <c r="H61">
        <v>17</v>
      </c>
      <c r="I61">
        <v>3.81</v>
      </c>
      <c r="J61">
        <v>515.9</v>
      </c>
    </row>
    <row r="62" spans="1:10" x14ac:dyDescent="0.25">
      <c r="A62" s="1">
        <v>44532</v>
      </c>
      <c r="B62" t="s">
        <v>32</v>
      </c>
      <c r="C62" t="e">
        <f>NA()</f>
        <v>#N/A</v>
      </c>
      <c r="D62" t="e">
        <f>NA()</f>
        <v>#N/A</v>
      </c>
      <c r="E62" t="e">
        <f>NA()</f>
        <v>#N/A</v>
      </c>
      <c r="G62" t="s">
        <v>213</v>
      </c>
      <c r="H62">
        <v>891</v>
      </c>
      <c r="I62">
        <v>3.67</v>
      </c>
      <c r="J62">
        <v>511.3</v>
      </c>
    </row>
    <row r="63" spans="1:10" x14ac:dyDescent="0.25">
      <c r="A63" s="1">
        <v>44532</v>
      </c>
      <c r="B63" t="s">
        <v>267</v>
      </c>
      <c r="C63" t="e">
        <f>NA()</f>
        <v>#N/A</v>
      </c>
      <c r="D63" t="e">
        <f>NA()</f>
        <v>#N/A</v>
      </c>
      <c r="E63" t="e">
        <f>NA()</f>
        <v>#N/A</v>
      </c>
      <c r="G63" t="s">
        <v>38</v>
      </c>
      <c r="H63">
        <v>160</v>
      </c>
      <c r="I63">
        <v>3.84</v>
      </c>
      <c r="J63">
        <v>517.6</v>
      </c>
    </row>
    <row r="64" spans="1:10" x14ac:dyDescent="0.25">
      <c r="A64" s="1">
        <v>44532</v>
      </c>
      <c r="B64" t="s">
        <v>30</v>
      </c>
      <c r="C64" t="e">
        <f>NA()</f>
        <v>#N/A</v>
      </c>
      <c r="D64" t="e">
        <f>NA()</f>
        <v>#N/A</v>
      </c>
      <c r="E64" t="e">
        <f>NA()</f>
        <v>#N/A</v>
      </c>
      <c r="G64" t="s">
        <v>287</v>
      </c>
      <c r="H64">
        <v>479</v>
      </c>
      <c r="I64">
        <v>3.71</v>
      </c>
      <c r="J64">
        <v>511.8</v>
      </c>
    </row>
    <row r="65" spans="1:10" x14ac:dyDescent="0.25">
      <c r="A65" s="1">
        <v>44532</v>
      </c>
      <c r="B65" t="s">
        <v>132</v>
      </c>
      <c r="C65">
        <v>17</v>
      </c>
      <c r="D65">
        <v>3.81</v>
      </c>
      <c r="E65">
        <v>515.9</v>
      </c>
      <c r="G65" t="s">
        <v>288</v>
      </c>
      <c r="H65">
        <v>172</v>
      </c>
      <c r="I65">
        <v>3.57</v>
      </c>
      <c r="J65">
        <v>504.1</v>
      </c>
    </row>
    <row r="66" spans="1:10" x14ac:dyDescent="0.25">
      <c r="A66" s="1">
        <v>44532</v>
      </c>
      <c r="B66" t="s">
        <v>37</v>
      </c>
      <c r="C66">
        <v>160</v>
      </c>
      <c r="D66">
        <v>3.84</v>
      </c>
      <c r="E66">
        <v>517.6</v>
      </c>
    </row>
    <row r="67" spans="1:10" x14ac:dyDescent="0.25">
      <c r="A67" s="1">
        <v>44532</v>
      </c>
      <c r="B67" t="s">
        <v>153</v>
      </c>
      <c r="C67">
        <v>479</v>
      </c>
      <c r="D67">
        <v>3.71</v>
      </c>
      <c r="E67">
        <v>511.8</v>
      </c>
    </row>
    <row r="68" spans="1:10" x14ac:dyDescent="0.25">
      <c r="A68" s="1">
        <v>44532</v>
      </c>
      <c r="B68" t="s">
        <v>22</v>
      </c>
      <c r="C68" t="e">
        <f>NA()</f>
        <v>#N/A</v>
      </c>
      <c r="D68" t="e">
        <f>NA()</f>
        <v>#N/A</v>
      </c>
      <c r="E68" t="e">
        <f>NA()</f>
        <v>#N/A</v>
      </c>
    </row>
    <row r="69" spans="1:10" x14ac:dyDescent="0.25">
      <c r="A69" s="1">
        <v>44532</v>
      </c>
      <c r="B69" t="s">
        <v>343</v>
      </c>
      <c r="C69" t="e">
        <f>NA()</f>
        <v>#N/A</v>
      </c>
      <c r="D69" t="e">
        <f>NA()</f>
        <v>#N/A</v>
      </c>
      <c r="E69" t="e">
        <f>NA()</f>
        <v>#N/A</v>
      </c>
    </row>
    <row r="70" spans="1:10" x14ac:dyDescent="0.25">
      <c r="A70" s="1">
        <v>44532</v>
      </c>
      <c r="B70" t="s">
        <v>154</v>
      </c>
      <c r="C70">
        <v>172</v>
      </c>
      <c r="D70">
        <v>3.57</v>
      </c>
      <c r="E70">
        <v>504.1</v>
      </c>
    </row>
    <row r="71" spans="1:10" x14ac:dyDescent="0.25">
      <c r="A71" s="1">
        <v>44532</v>
      </c>
      <c r="B71" t="s">
        <v>26</v>
      </c>
      <c r="C71" t="e">
        <f>NA()</f>
        <v>#N/A</v>
      </c>
      <c r="D71" t="e">
        <f>NA()</f>
        <v>#N/A</v>
      </c>
      <c r="E71" t="e">
        <f>NA()</f>
        <v>#N/A</v>
      </c>
    </row>
    <row r="72" spans="1:10" x14ac:dyDescent="0.25">
      <c r="A72" s="1">
        <v>44532</v>
      </c>
      <c r="B72" t="s">
        <v>28</v>
      </c>
      <c r="C72" t="e">
        <f>NA()</f>
        <v>#N/A</v>
      </c>
      <c r="D72" t="e">
        <f>NA()</f>
        <v>#N/A</v>
      </c>
      <c r="E72" t="e">
        <f>NA()</f>
        <v>#N/A</v>
      </c>
    </row>
    <row r="73" spans="1:10" x14ac:dyDescent="0.25">
      <c r="A73" s="1">
        <v>44532</v>
      </c>
      <c r="B73" t="s">
        <v>344</v>
      </c>
      <c r="C73" t="e">
        <f>NA()</f>
        <v>#N/A</v>
      </c>
      <c r="D73" t="e">
        <f>NA()</f>
        <v>#N/A</v>
      </c>
      <c r="E73" t="e">
        <f>NA()</f>
        <v>#N/A</v>
      </c>
    </row>
    <row r="74" spans="1:10" x14ac:dyDescent="0.25">
      <c r="A74" s="1">
        <v>44542</v>
      </c>
      <c r="B74" t="s">
        <v>33</v>
      </c>
      <c r="C74">
        <v>1762</v>
      </c>
      <c r="D74" t="e">
        <f>NA()</f>
        <v>#N/A</v>
      </c>
      <c r="E74" t="e">
        <f>NA()</f>
        <v>#N/A</v>
      </c>
    </row>
    <row r="75" spans="1:10" x14ac:dyDescent="0.25">
      <c r="A75" s="1">
        <v>44542</v>
      </c>
      <c r="B75" t="s">
        <v>34</v>
      </c>
      <c r="C75" t="e">
        <f>NA()</f>
        <v>#N/A</v>
      </c>
      <c r="D75" t="e">
        <f>NA()</f>
        <v>#N/A</v>
      </c>
      <c r="E75" t="e">
        <f>NA()</f>
        <v>#N/A</v>
      </c>
    </row>
    <row r="76" spans="1:10" x14ac:dyDescent="0.25">
      <c r="A76" s="1">
        <v>44542</v>
      </c>
      <c r="B76" t="s">
        <v>104</v>
      </c>
      <c r="C76" t="e">
        <f>NA()</f>
        <v>#N/A</v>
      </c>
      <c r="D76" t="e">
        <f>NA()</f>
        <v>#N/A</v>
      </c>
      <c r="E76" t="e">
        <f>NA()</f>
        <v>#N/A</v>
      </c>
    </row>
    <row r="77" spans="1:10" x14ac:dyDescent="0.25">
      <c r="A77" s="1">
        <v>44542</v>
      </c>
      <c r="B77" t="s">
        <v>32</v>
      </c>
      <c r="C77" t="e">
        <f>NA()</f>
        <v>#N/A</v>
      </c>
      <c r="D77" t="e">
        <f>NA()</f>
        <v>#N/A</v>
      </c>
      <c r="E77" t="e">
        <f>NA()</f>
        <v>#N/A</v>
      </c>
    </row>
    <row r="78" spans="1:10" x14ac:dyDescent="0.25">
      <c r="A78" s="1">
        <v>44542</v>
      </c>
      <c r="B78" t="s">
        <v>267</v>
      </c>
      <c r="C78" t="e">
        <f>NA()</f>
        <v>#N/A</v>
      </c>
      <c r="D78" t="e">
        <f>NA()</f>
        <v>#N/A</v>
      </c>
      <c r="E78" t="e">
        <f>NA()</f>
        <v>#N/A</v>
      </c>
    </row>
    <row r="79" spans="1:10" x14ac:dyDescent="0.25">
      <c r="A79" s="1">
        <v>44542</v>
      </c>
      <c r="B79" t="s">
        <v>30</v>
      </c>
      <c r="C79" t="e">
        <f>NA()</f>
        <v>#N/A</v>
      </c>
      <c r="D79" t="e">
        <f>NA()</f>
        <v>#N/A</v>
      </c>
      <c r="E79" t="e">
        <f>NA()</f>
        <v>#N/A</v>
      </c>
    </row>
    <row r="80" spans="1:10" x14ac:dyDescent="0.25">
      <c r="A80" s="1">
        <v>44542</v>
      </c>
      <c r="B80" t="s">
        <v>132</v>
      </c>
      <c r="C80" t="e">
        <f>NA()</f>
        <v>#N/A</v>
      </c>
      <c r="D80" t="e">
        <f>NA()</f>
        <v>#N/A</v>
      </c>
      <c r="E80" t="e">
        <f>NA()</f>
        <v>#N/A</v>
      </c>
    </row>
    <row r="81" spans="1:5" x14ac:dyDescent="0.25">
      <c r="A81" s="1">
        <v>44542</v>
      </c>
      <c r="B81" t="s">
        <v>37</v>
      </c>
      <c r="C81">
        <v>201</v>
      </c>
      <c r="D81" t="e">
        <f>NA()</f>
        <v>#N/A</v>
      </c>
      <c r="E81" t="e">
        <f>NA()</f>
        <v>#N/A</v>
      </c>
    </row>
    <row r="82" spans="1:5" x14ac:dyDescent="0.25">
      <c r="A82" s="1">
        <v>44542</v>
      </c>
      <c r="B82" t="s">
        <v>153</v>
      </c>
      <c r="C82" t="e">
        <f>NA()</f>
        <v>#N/A</v>
      </c>
      <c r="D82" t="e">
        <f>NA()</f>
        <v>#N/A</v>
      </c>
      <c r="E82" t="e">
        <f>NA()</f>
        <v>#N/A</v>
      </c>
    </row>
    <row r="83" spans="1:5" x14ac:dyDescent="0.25">
      <c r="A83" s="1">
        <v>44542</v>
      </c>
      <c r="B83" t="s">
        <v>22</v>
      </c>
      <c r="C83" t="e">
        <f>NA()</f>
        <v>#N/A</v>
      </c>
      <c r="D83" t="e">
        <f>NA()</f>
        <v>#N/A</v>
      </c>
      <c r="E83" t="e">
        <f>NA()</f>
        <v>#N/A</v>
      </c>
    </row>
    <row r="84" spans="1:5" x14ac:dyDescent="0.25">
      <c r="A84" s="1">
        <v>44542</v>
      </c>
      <c r="B84" t="s">
        <v>343</v>
      </c>
      <c r="C84" t="e">
        <f>NA()</f>
        <v>#N/A</v>
      </c>
      <c r="D84" t="e">
        <f>NA()</f>
        <v>#N/A</v>
      </c>
      <c r="E84" t="e">
        <f>NA()</f>
        <v>#N/A</v>
      </c>
    </row>
    <row r="85" spans="1:5" x14ac:dyDescent="0.25">
      <c r="A85" s="1">
        <v>44542</v>
      </c>
      <c r="B85" t="s">
        <v>154</v>
      </c>
      <c r="C85" t="e">
        <f>NA()</f>
        <v>#N/A</v>
      </c>
      <c r="D85" t="e">
        <f>NA()</f>
        <v>#N/A</v>
      </c>
      <c r="E85" t="e">
        <f>NA()</f>
        <v>#N/A</v>
      </c>
    </row>
    <row r="86" spans="1:5" x14ac:dyDescent="0.25">
      <c r="A86" s="1">
        <v>44542</v>
      </c>
      <c r="B86" t="s">
        <v>26</v>
      </c>
      <c r="C86" t="e">
        <f>NA()</f>
        <v>#N/A</v>
      </c>
      <c r="D86" t="e">
        <f>NA()</f>
        <v>#N/A</v>
      </c>
      <c r="E86" t="e">
        <f>NA()</f>
        <v>#N/A</v>
      </c>
    </row>
    <row r="87" spans="1:5" x14ac:dyDescent="0.25">
      <c r="A87" s="1">
        <v>44542</v>
      </c>
      <c r="B87" t="s">
        <v>28</v>
      </c>
      <c r="C87" t="e">
        <f>NA()</f>
        <v>#N/A</v>
      </c>
      <c r="D87" t="e">
        <f>NA()</f>
        <v>#N/A</v>
      </c>
      <c r="E87" t="e">
        <f>NA()</f>
        <v>#N/A</v>
      </c>
    </row>
    <row r="88" spans="1:5" x14ac:dyDescent="0.25">
      <c r="A88" s="1">
        <v>44542</v>
      </c>
      <c r="B88" t="s">
        <v>344</v>
      </c>
      <c r="C88" t="e">
        <f>NA()</f>
        <v>#N/A</v>
      </c>
      <c r="D88" t="e">
        <f>NA()</f>
        <v>#N/A</v>
      </c>
      <c r="E88" t="e">
        <f>NA()</f>
        <v>#N/A</v>
      </c>
    </row>
    <row r="89" spans="1:5" x14ac:dyDescent="0.25">
      <c r="A89" s="1">
        <v>44555</v>
      </c>
      <c r="B89" t="s">
        <v>33</v>
      </c>
      <c r="C89">
        <v>1765</v>
      </c>
      <c r="D89" t="e">
        <f>NA()</f>
        <v>#N/A</v>
      </c>
      <c r="E89" t="e">
        <f>NA()</f>
        <v>#N/A</v>
      </c>
    </row>
    <row r="90" spans="1:5" x14ac:dyDescent="0.25">
      <c r="A90" s="1">
        <v>44555</v>
      </c>
      <c r="B90" t="s">
        <v>34</v>
      </c>
      <c r="C90" t="e">
        <f>NA()</f>
        <v>#N/A</v>
      </c>
      <c r="D90" t="e">
        <f>NA()</f>
        <v>#N/A</v>
      </c>
      <c r="E90" t="e">
        <f>NA()</f>
        <v>#N/A</v>
      </c>
    </row>
    <row r="91" spans="1:5" x14ac:dyDescent="0.25">
      <c r="A91" s="1">
        <v>44555</v>
      </c>
      <c r="B91" t="s">
        <v>104</v>
      </c>
      <c r="C91" t="e">
        <f>NA()</f>
        <v>#N/A</v>
      </c>
      <c r="D91" t="e">
        <f>NA()</f>
        <v>#N/A</v>
      </c>
      <c r="E91" t="e">
        <f>NA()</f>
        <v>#N/A</v>
      </c>
    </row>
    <row r="92" spans="1:5" x14ac:dyDescent="0.25">
      <c r="A92" s="1">
        <v>44555</v>
      </c>
      <c r="B92" t="s">
        <v>32</v>
      </c>
      <c r="C92" t="e">
        <f>NA()</f>
        <v>#N/A</v>
      </c>
      <c r="D92" t="e">
        <f>NA()</f>
        <v>#N/A</v>
      </c>
      <c r="E92" t="e">
        <f>NA()</f>
        <v>#N/A</v>
      </c>
    </row>
    <row r="93" spans="1:5" x14ac:dyDescent="0.25">
      <c r="A93" s="1">
        <v>44555</v>
      </c>
      <c r="B93" t="s">
        <v>267</v>
      </c>
      <c r="C93" t="e">
        <f>NA()</f>
        <v>#N/A</v>
      </c>
      <c r="D93" t="e">
        <f>NA()</f>
        <v>#N/A</v>
      </c>
      <c r="E93" t="e">
        <f>NA()</f>
        <v>#N/A</v>
      </c>
    </row>
    <row r="94" spans="1:5" x14ac:dyDescent="0.25">
      <c r="A94" s="1">
        <v>44555</v>
      </c>
      <c r="B94" t="s">
        <v>30</v>
      </c>
      <c r="C94" t="e">
        <f>NA()</f>
        <v>#N/A</v>
      </c>
      <c r="D94" t="e">
        <f>NA()</f>
        <v>#N/A</v>
      </c>
      <c r="E94" t="e">
        <f>NA()</f>
        <v>#N/A</v>
      </c>
    </row>
    <row r="95" spans="1:5" x14ac:dyDescent="0.25">
      <c r="A95" s="1">
        <v>44555</v>
      </c>
      <c r="B95" t="s">
        <v>132</v>
      </c>
      <c r="C95">
        <v>1</v>
      </c>
      <c r="D95" t="e">
        <f>NA()</f>
        <v>#N/A</v>
      </c>
      <c r="E95" t="e">
        <f>NA()</f>
        <v>#N/A</v>
      </c>
    </row>
    <row r="96" spans="1:5" x14ac:dyDescent="0.25">
      <c r="A96" s="1">
        <v>44555</v>
      </c>
      <c r="B96" t="s">
        <v>37</v>
      </c>
      <c r="C96">
        <v>329</v>
      </c>
      <c r="D96" t="e">
        <f>NA()</f>
        <v>#N/A</v>
      </c>
      <c r="E96" t="e">
        <f>NA()</f>
        <v>#N/A</v>
      </c>
    </row>
    <row r="97" spans="1:5" x14ac:dyDescent="0.25">
      <c r="A97" s="1">
        <v>44555</v>
      </c>
      <c r="B97" t="s">
        <v>153</v>
      </c>
      <c r="C97" t="e">
        <f>NA()</f>
        <v>#N/A</v>
      </c>
      <c r="D97" t="e">
        <f>NA()</f>
        <v>#N/A</v>
      </c>
      <c r="E97" t="e">
        <f>NA()</f>
        <v>#N/A</v>
      </c>
    </row>
    <row r="98" spans="1:5" x14ac:dyDescent="0.25">
      <c r="A98" s="1">
        <v>44555</v>
      </c>
      <c r="B98" t="s">
        <v>22</v>
      </c>
      <c r="C98" t="e">
        <f>NA()</f>
        <v>#N/A</v>
      </c>
      <c r="D98" t="e">
        <f>NA()</f>
        <v>#N/A</v>
      </c>
      <c r="E98" t="e">
        <f>NA()</f>
        <v>#N/A</v>
      </c>
    </row>
    <row r="99" spans="1:5" x14ac:dyDescent="0.25">
      <c r="A99" s="1">
        <v>44555</v>
      </c>
      <c r="B99" t="s">
        <v>343</v>
      </c>
      <c r="C99" t="e">
        <f>NA()</f>
        <v>#N/A</v>
      </c>
      <c r="D99" t="e">
        <f>NA()</f>
        <v>#N/A</v>
      </c>
      <c r="E99" t="e">
        <f>NA()</f>
        <v>#N/A</v>
      </c>
    </row>
    <row r="100" spans="1:5" x14ac:dyDescent="0.25">
      <c r="A100" s="1">
        <v>44555</v>
      </c>
      <c r="B100" t="s">
        <v>154</v>
      </c>
      <c r="C100" t="e">
        <f>NA()</f>
        <v>#N/A</v>
      </c>
      <c r="D100" t="e">
        <f>NA()</f>
        <v>#N/A</v>
      </c>
      <c r="E100" t="e">
        <f>NA()</f>
        <v>#N/A</v>
      </c>
    </row>
    <row r="101" spans="1:5" x14ac:dyDescent="0.25">
      <c r="A101" s="1">
        <v>44555</v>
      </c>
      <c r="B101" t="s">
        <v>26</v>
      </c>
      <c r="C101" t="e">
        <f>NA()</f>
        <v>#N/A</v>
      </c>
      <c r="D101" t="e">
        <f>NA()</f>
        <v>#N/A</v>
      </c>
      <c r="E101" t="e">
        <f>NA()</f>
        <v>#N/A</v>
      </c>
    </row>
    <row r="102" spans="1:5" x14ac:dyDescent="0.25">
      <c r="A102" s="1">
        <v>44555</v>
      </c>
      <c r="B102" t="s">
        <v>28</v>
      </c>
      <c r="C102" t="e">
        <f>NA()</f>
        <v>#N/A</v>
      </c>
      <c r="D102" t="e">
        <f>NA()</f>
        <v>#N/A</v>
      </c>
      <c r="E102" t="e">
        <f>NA()</f>
        <v>#N/A</v>
      </c>
    </row>
    <row r="103" spans="1:5" x14ac:dyDescent="0.25">
      <c r="A103" s="1">
        <v>44555</v>
      </c>
      <c r="B103" t="s">
        <v>344</v>
      </c>
      <c r="C103" t="e">
        <f>NA()</f>
        <v>#N/A</v>
      </c>
      <c r="D103" t="e">
        <f>NA()</f>
        <v>#N/A</v>
      </c>
      <c r="E103" t="e">
        <f>NA()</f>
        <v>#N/A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10B4-7AF2-4DAE-BF17-FA18602AB5E2}">
  <dimension ref="A1:N121"/>
  <sheetViews>
    <sheetView workbookViewId="0">
      <pane ySplit="1" topLeftCell="A2" activePane="bottomLeft" state="frozen"/>
      <selection pane="bottomLeft" activeCell="F93" sqref="F93"/>
    </sheetView>
  </sheetViews>
  <sheetFormatPr defaultRowHeight="15" x14ac:dyDescent="0.25"/>
  <cols>
    <col min="1" max="1" width="14.7109375" customWidth="1"/>
    <col min="2" max="2" width="35.140625" customWidth="1"/>
    <col min="3" max="3" width="11" customWidth="1"/>
    <col min="4" max="4" width="12.140625" customWidth="1"/>
    <col min="5" max="5" width="13.5703125" customWidth="1"/>
    <col min="6" max="6" width="13.28515625" customWidth="1"/>
    <col min="10" max="10" width="11.85546875" customWidth="1"/>
  </cols>
  <sheetData>
    <row r="1" spans="1:14" s="2" customFormat="1" ht="15.75" thickBot="1" x14ac:dyDescent="0.3">
      <c r="A1" s="2" t="s">
        <v>367</v>
      </c>
      <c r="B1" s="2" t="s">
        <v>69</v>
      </c>
      <c r="C1" s="11">
        <v>44454</v>
      </c>
      <c r="D1" s="11">
        <v>44470</v>
      </c>
      <c r="E1" s="11">
        <v>44474</v>
      </c>
      <c r="F1" s="11">
        <v>44501</v>
      </c>
      <c r="J1" s="12"/>
      <c r="K1" s="12"/>
      <c r="L1" s="12"/>
      <c r="M1" s="12"/>
      <c r="N1" s="12"/>
    </row>
    <row r="2" spans="1:14" x14ac:dyDescent="0.25">
      <c r="A2" s="8" t="s">
        <v>39</v>
      </c>
      <c r="B2" t="s">
        <v>33</v>
      </c>
      <c r="C2">
        <v>1503</v>
      </c>
      <c r="D2">
        <v>1574</v>
      </c>
      <c r="E2">
        <v>1599</v>
      </c>
    </row>
    <row r="3" spans="1:14" x14ac:dyDescent="0.25">
      <c r="A3" s="8" t="s">
        <v>39</v>
      </c>
      <c r="B3" t="s">
        <v>34</v>
      </c>
      <c r="C3">
        <v>13</v>
      </c>
      <c r="D3">
        <v>12</v>
      </c>
      <c r="E3">
        <v>17</v>
      </c>
    </row>
    <row r="4" spans="1:14" x14ac:dyDescent="0.25">
      <c r="A4" s="8" t="s">
        <v>39</v>
      </c>
      <c r="B4" t="s">
        <v>104</v>
      </c>
      <c r="C4">
        <v>248</v>
      </c>
      <c r="D4">
        <v>497</v>
      </c>
      <c r="E4">
        <v>512</v>
      </c>
    </row>
    <row r="5" spans="1:14" x14ac:dyDescent="0.25">
      <c r="A5" s="8" t="s">
        <v>39</v>
      </c>
      <c r="B5" t="s">
        <v>32</v>
      </c>
      <c r="C5">
        <v>159</v>
      </c>
      <c r="D5">
        <v>169</v>
      </c>
      <c r="E5">
        <v>177</v>
      </c>
    </row>
    <row r="6" spans="1:14" x14ac:dyDescent="0.25">
      <c r="A6" s="8" t="s">
        <v>39</v>
      </c>
      <c r="B6" t="s">
        <v>267</v>
      </c>
      <c r="C6" t="e">
        <f>NA()</f>
        <v>#N/A</v>
      </c>
      <c r="D6" t="e">
        <f>NA()</f>
        <v>#N/A</v>
      </c>
      <c r="E6" t="e">
        <f>NA()</f>
        <v>#N/A</v>
      </c>
    </row>
    <row r="7" spans="1:14" x14ac:dyDescent="0.25">
      <c r="A7" s="8" t="s">
        <v>39</v>
      </c>
      <c r="B7" t="s">
        <v>30</v>
      </c>
      <c r="C7">
        <v>89</v>
      </c>
      <c r="D7">
        <v>328</v>
      </c>
      <c r="E7">
        <v>335</v>
      </c>
    </row>
    <row r="8" spans="1:14" x14ac:dyDescent="0.25">
      <c r="A8" s="8" t="s">
        <v>39</v>
      </c>
      <c r="B8" t="s">
        <v>132</v>
      </c>
      <c r="C8">
        <v>4</v>
      </c>
      <c r="D8">
        <v>2</v>
      </c>
      <c r="E8">
        <v>14</v>
      </c>
    </row>
    <row r="9" spans="1:14" x14ac:dyDescent="0.25">
      <c r="A9" s="8" t="s">
        <v>39</v>
      </c>
      <c r="B9" t="s">
        <v>37</v>
      </c>
      <c r="C9" t="e">
        <f>NA()</f>
        <v>#N/A</v>
      </c>
      <c r="D9" t="e">
        <f>NA()</f>
        <v>#N/A</v>
      </c>
      <c r="E9" t="e">
        <f>NA()</f>
        <v>#N/A</v>
      </c>
    </row>
    <row r="10" spans="1:14" x14ac:dyDescent="0.25">
      <c r="A10" s="8" t="s">
        <v>39</v>
      </c>
      <c r="B10" t="s">
        <v>153</v>
      </c>
      <c r="C10">
        <v>1238</v>
      </c>
      <c r="D10">
        <v>900</v>
      </c>
      <c r="E10">
        <v>889</v>
      </c>
    </row>
    <row r="11" spans="1:14" x14ac:dyDescent="0.25">
      <c r="A11" s="8" t="s">
        <v>39</v>
      </c>
      <c r="B11" t="s">
        <v>22</v>
      </c>
      <c r="C11">
        <v>903</v>
      </c>
      <c r="D11">
        <v>703</v>
      </c>
      <c r="E11">
        <v>683</v>
      </c>
    </row>
    <row r="12" spans="1:14" x14ac:dyDescent="0.25">
      <c r="A12" s="8" t="s">
        <v>39</v>
      </c>
      <c r="B12" t="s">
        <v>343</v>
      </c>
      <c r="C12" t="e">
        <f>NA()</f>
        <v>#N/A</v>
      </c>
      <c r="D12">
        <v>197</v>
      </c>
      <c r="E12">
        <v>206</v>
      </c>
    </row>
    <row r="13" spans="1:14" x14ac:dyDescent="0.25">
      <c r="A13" s="8" t="s">
        <v>39</v>
      </c>
      <c r="B13" t="s">
        <v>154</v>
      </c>
      <c r="C13" t="e">
        <f>NA()</f>
        <v>#N/A</v>
      </c>
      <c r="D13">
        <v>163</v>
      </c>
      <c r="E13">
        <v>167</v>
      </c>
    </row>
    <row r="14" spans="1:14" x14ac:dyDescent="0.25">
      <c r="A14" s="8" t="s">
        <v>39</v>
      </c>
      <c r="B14" t="s">
        <v>26</v>
      </c>
      <c r="C14">
        <v>115</v>
      </c>
      <c r="D14">
        <v>137</v>
      </c>
      <c r="E14">
        <v>142</v>
      </c>
    </row>
    <row r="15" spans="1:14" x14ac:dyDescent="0.25">
      <c r="A15" s="8" t="s">
        <v>39</v>
      </c>
      <c r="B15" t="s">
        <v>28</v>
      </c>
      <c r="C15">
        <v>35</v>
      </c>
      <c r="D15">
        <v>26</v>
      </c>
      <c r="E15">
        <v>25</v>
      </c>
    </row>
    <row r="16" spans="1:14" x14ac:dyDescent="0.25">
      <c r="A16" s="8" t="s">
        <v>39</v>
      </c>
      <c r="B16" t="s">
        <v>344</v>
      </c>
      <c r="C16">
        <v>1238</v>
      </c>
      <c r="D16">
        <v>1063</v>
      </c>
      <c r="E16">
        <v>1056</v>
      </c>
    </row>
    <row r="17" spans="1:5" x14ac:dyDescent="0.25">
      <c r="A17" s="9" t="s">
        <v>368</v>
      </c>
      <c r="B17" t="s">
        <v>33</v>
      </c>
      <c r="C17">
        <v>3.73</v>
      </c>
      <c r="D17">
        <v>3.72</v>
      </c>
      <c r="E17">
        <v>3.71</v>
      </c>
    </row>
    <row r="18" spans="1:5" x14ac:dyDescent="0.25">
      <c r="A18" s="9" t="s">
        <v>368</v>
      </c>
      <c r="B18" t="s">
        <v>34</v>
      </c>
      <c r="C18">
        <v>3.75</v>
      </c>
      <c r="D18">
        <v>3.83</v>
      </c>
      <c r="E18">
        <v>3.79</v>
      </c>
    </row>
    <row r="19" spans="1:5" x14ac:dyDescent="0.25">
      <c r="A19" s="9" t="s">
        <v>368</v>
      </c>
      <c r="B19" t="s">
        <v>104</v>
      </c>
      <c r="C19">
        <v>3.633064516129032</v>
      </c>
      <c r="D19">
        <v>3.6895975855130785</v>
      </c>
      <c r="E19">
        <v>3.6858007812499998</v>
      </c>
    </row>
    <row r="20" spans="1:5" x14ac:dyDescent="0.25">
      <c r="A20" s="9" t="s">
        <v>368</v>
      </c>
      <c r="B20" t="s">
        <v>32</v>
      </c>
      <c r="C20">
        <v>3.59</v>
      </c>
      <c r="D20">
        <v>3.65</v>
      </c>
      <c r="E20">
        <v>3.64</v>
      </c>
    </row>
    <row r="21" spans="1:5" x14ac:dyDescent="0.25">
      <c r="A21" s="9" t="s">
        <v>368</v>
      </c>
      <c r="B21" t="s">
        <v>267</v>
      </c>
      <c r="C21" t="e">
        <f>NA()</f>
        <v>#N/A</v>
      </c>
      <c r="D21" t="e">
        <f>NA()</f>
        <v>#N/A</v>
      </c>
      <c r="E21" t="e">
        <f>NA()</f>
        <v>#N/A</v>
      </c>
    </row>
    <row r="22" spans="1:5" x14ac:dyDescent="0.25">
      <c r="A22" s="9" t="s">
        <v>368</v>
      </c>
      <c r="B22" t="s">
        <v>30</v>
      </c>
      <c r="C22">
        <v>3.71</v>
      </c>
      <c r="D22">
        <v>3.71</v>
      </c>
      <c r="E22">
        <v>3.71</v>
      </c>
    </row>
    <row r="23" spans="1:5" x14ac:dyDescent="0.25">
      <c r="A23" s="9" t="s">
        <v>368</v>
      </c>
      <c r="B23" t="s">
        <v>132</v>
      </c>
      <c r="C23">
        <v>3.98</v>
      </c>
      <c r="D23">
        <v>3.87</v>
      </c>
      <c r="E23">
        <v>3.91</v>
      </c>
    </row>
    <row r="24" spans="1:5" x14ac:dyDescent="0.25">
      <c r="A24" s="9" t="s">
        <v>368</v>
      </c>
      <c r="B24" t="s">
        <v>37</v>
      </c>
      <c r="C24" t="e">
        <f>NA()</f>
        <v>#N/A</v>
      </c>
      <c r="D24" t="e">
        <f>NA()</f>
        <v>#N/A</v>
      </c>
      <c r="E24" t="e">
        <f>NA()</f>
        <v>#N/A</v>
      </c>
    </row>
    <row r="25" spans="1:5" x14ac:dyDescent="0.25">
      <c r="A25" s="9" t="s">
        <v>368</v>
      </c>
      <c r="B25" t="s">
        <v>153</v>
      </c>
      <c r="C25">
        <v>3.7410500807754441</v>
      </c>
      <c r="D25">
        <v>3.7562666666666664</v>
      </c>
      <c r="E25">
        <v>3.750123734533183</v>
      </c>
    </row>
    <row r="26" spans="1:5" x14ac:dyDescent="0.25">
      <c r="A26" s="9" t="s">
        <v>368</v>
      </c>
      <c r="B26" t="s">
        <v>22</v>
      </c>
      <c r="C26">
        <v>3.74</v>
      </c>
      <c r="D26">
        <v>3.73</v>
      </c>
      <c r="E26">
        <v>3.72</v>
      </c>
    </row>
    <row r="27" spans="1:5" x14ac:dyDescent="0.25">
      <c r="A27" s="9" t="s">
        <v>368</v>
      </c>
      <c r="B27" t="s">
        <v>343</v>
      </c>
      <c r="C27" t="e">
        <f>NA()</f>
        <v>#N/A</v>
      </c>
      <c r="D27">
        <v>3.85</v>
      </c>
      <c r="E27">
        <v>3.85</v>
      </c>
    </row>
    <row r="28" spans="1:5" x14ac:dyDescent="0.25">
      <c r="A28" s="9" t="s">
        <v>368</v>
      </c>
      <c r="B28" t="s">
        <v>154</v>
      </c>
      <c r="C28" t="e">
        <f>NA()</f>
        <v>#N/A</v>
      </c>
      <c r="D28">
        <v>3.588834355828221</v>
      </c>
      <c r="E28">
        <v>3.5725149700598804</v>
      </c>
    </row>
    <row r="29" spans="1:5" x14ac:dyDescent="0.25">
      <c r="A29" s="9" t="s">
        <v>368</v>
      </c>
      <c r="B29" t="s">
        <v>26</v>
      </c>
      <c r="C29">
        <v>3.64</v>
      </c>
      <c r="D29">
        <v>3.6</v>
      </c>
      <c r="E29">
        <v>3.58</v>
      </c>
    </row>
    <row r="30" spans="1:5" x14ac:dyDescent="0.25">
      <c r="A30" s="9" t="s">
        <v>368</v>
      </c>
      <c r="B30" t="s">
        <v>28</v>
      </c>
      <c r="C30">
        <v>3.63</v>
      </c>
      <c r="D30">
        <v>3.53</v>
      </c>
      <c r="E30">
        <v>3.53</v>
      </c>
    </row>
    <row r="31" spans="1:5" x14ac:dyDescent="0.25">
      <c r="A31" s="9" t="s">
        <v>368</v>
      </c>
      <c r="B31" t="s">
        <v>344</v>
      </c>
      <c r="C31">
        <v>3.7410500807754441</v>
      </c>
      <c r="D31">
        <v>3.7305926622765755</v>
      </c>
      <c r="E31">
        <v>3.7220359848484845</v>
      </c>
    </row>
    <row r="32" spans="1:5" x14ac:dyDescent="0.25">
      <c r="A32" s="10" t="s">
        <v>53</v>
      </c>
      <c r="B32" t="s">
        <v>33</v>
      </c>
      <c r="C32">
        <v>512.9</v>
      </c>
      <c r="D32">
        <v>512.5</v>
      </c>
      <c r="E32">
        <v>512.29999999999995</v>
      </c>
    </row>
    <row r="33" spans="1:5" x14ac:dyDescent="0.25">
      <c r="A33" s="10" t="s">
        <v>53</v>
      </c>
      <c r="B33" t="s">
        <v>34</v>
      </c>
      <c r="C33">
        <v>512.6</v>
      </c>
      <c r="D33">
        <v>515.29999999999995</v>
      </c>
      <c r="E33">
        <v>514.5</v>
      </c>
    </row>
    <row r="34" spans="1:5" x14ac:dyDescent="0.25">
      <c r="A34" s="10" t="s">
        <v>53</v>
      </c>
      <c r="B34" t="s">
        <v>104</v>
      </c>
      <c r="C34">
        <v>510.64354838709676</v>
      </c>
      <c r="D34">
        <v>512.48189134808854</v>
      </c>
      <c r="E34">
        <v>512.50117187499995</v>
      </c>
    </row>
    <row r="35" spans="1:5" x14ac:dyDescent="0.25">
      <c r="A35" s="10" t="s">
        <v>53</v>
      </c>
      <c r="B35" t="s">
        <v>32</v>
      </c>
      <c r="C35">
        <v>510.5</v>
      </c>
      <c r="D35">
        <v>510.7</v>
      </c>
      <c r="E35">
        <v>510.8</v>
      </c>
    </row>
    <row r="36" spans="1:5" x14ac:dyDescent="0.25">
      <c r="A36" s="10" t="s">
        <v>53</v>
      </c>
      <c r="B36" t="s">
        <v>267</v>
      </c>
      <c r="C36" t="e">
        <f>NA()</f>
        <v>#N/A</v>
      </c>
      <c r="D36" t="e">
        <f>NA()</f>
        <v>#N/A</v>
      </c>
      <c r="E36" t="e">
        <f>NA()</f>
        <v>#N/A</v>
      </c>
    </row>
    <row r="37" spans="1:5" x14ac:dyDescent="0.25">
      <c r="A37" s="10" t="s">
        <v>53</v>
      </c>
      <c r="B37" t="s">
        <v>30</v>
      </c>
      <c r="C37">
        <v>510.9</v>
      </c>
      <c r="D37">
        <v>513.4</v>
      </c>
      <c r="E37">
        <v>513.4</v>
      </c>
    </row>
    <row r="38" spans="1:5" x14ac:dyDescent="0.25">
      <c r="A38" s="10" t="s">
        <v>53</v>
      </c>
      <c r="B38" t="s">
        <v>132</v>
      </c>
      <c r="C38">
        <v>520.29999999999995</v>
      </c>
      <c r="D38">
        <v>521.5</v>
      </c>
      <c r="E38">
        <v>518.4</v>
      </c>
    </row>
    <row r="39" spans="1:5" x14ac:dyDescent="0.25">
      <c r="A39" s="10" t="s">
        <v>53</v>
      </c>
      <c r="B39" t="s">
        <v>37</v>
      </c>
      <c r="C39" t="e">
        <f>NA()</f>
        <v>#N/A</v>
      </c>
      <c r="D39" t="e">
        <f>NA()</f>
        <v>#N/A</v>
      </c>
      <c r="E39" t="e">
        <f>NA()</f>
        <v>#N/A</v>
      </c>
    </row>
    <row r="40" spans="1:5" x14ac:dyDescent="0.25">
      <c r="A40" s="10" t="s">
        <v>53</v>
      </c>
      <c r="B40" t="s">
        <v>153</v>
      </c>
      <c r="C40">
        <v>513.29353796445878</v>
      </c>
      <c r="D40">
        <v>513.66311111111122</v>
      </c>
      <c r="E40">
        <v>513.51957255343086</v>
      </c>
    </row>
    <row r="41" spans="1:5" x14ac:dyDescent="0.25">
      <c r="A41" s="10" t="s">
        <v>53</v>
      </c>
      <c r="B41" t="s">
        <v>22</v>
      </c>
      <c r="C41">
        <v>513.79999999999995</v>
      </c>
      <c r="D41">
        <v>512.70000000000005</v>
      </c>
      <c r="E41">
        <v>512.5</v>
      </c>
    </row>
    <row r="42" spans="1:5" x14ac:dyDescent="0.25">
      <c r="A42" s="10" t="s">
        <v>53</v>
      </c>
      <c r="B42" t="s">
        <v>343</v>
      </c>
      <c r="C42" t="e">
        <f>NA()</f>
        <v>#N/A</v>
      </c>
      <c r="D42">
        <v>517.1</v>
      </c>
      <c r="E42">
        <v>516.9</v>
      </c>
    </row>
    <row r="43" spans="1:5" x14ac:dyDescent="0.25">
      <c r="A43" s="10" t="s">
        <v>53</v>
      </c>
      <c r="B43" t="s">
        <v>154</v>
      </c>
      <c r="C43" t="e">
        <f>NA()</f>
        <v>#N/A</v>
      </c>
      <c r="D43">
        <v>504.48098159509203</v>
      </c>
      <c r="E43">
        <v>503.80059880239526</v>
      </c>
    </row>
    <row r="44" spans="1:5" x14ac:dyDescent="0.25">
      <c r="A44" s="10" t="s">
        <v>53</v>
      </c>
      <c r="B44" t="s">
        <v>26</v>
      </c>
      <c r="C44">
        <v>505.8</v>
      </c>
      <c r="D44">
        <v>504.8</v>
      </c>
      <c r="E44">
        <v>504.1</v>
      </c>
    </row>
    <row r="45" spans="1:5" x14ac:dyDescent="0.25">
      <c r="A45" s="10" t="s">
        <v>53</v>
      </c>
      <c r="B45" t="s">
        <v>28</v>
      </c>
      <c r="C45">
        <v>504.2</v>
      </c>
      <c r="D45">
        <v>502.8</v>
      </c>
      <c r="E45">
        <v>502.1</v>
      </c>
    </row>
    <row r="46" spans="1:5" x14ac:dyDescent="0.25">
      <c r="A46" s="10" t="s">
        <v>53</v>
      </c>
      <c r="B46" t="s">
        <v>344</v>
      </c>
      <c r="C46">
        <v>513.29353796445878</v>
      </c>
      <c r="D46">
        <v>512.25512699905937</v>
      </c>
      <c r="E46">
        <v>511.98257575757577</v>
      </c>
    </row>
    <row r="47" spans="1:5" x14ac:dyDescent="0.25">
      <c r="A47" s="8" t="s">
        <v>369</v>
      </c>
      <c r="B47" t="s">
        <v>33</v>
      </c>
      <c r="C47" t="e">
        <f>NA()</f>
        <v>#N/A</v>
      </c>
      <c r="D47">
        <f>D2-C2</f>
        <v>71</v>
      </c>
      <c r="E47">
        <f>E2-D2</f>
        <v>25</v>
      </c>
    </row>
    <row r="48" spans="1:5" x14ac:dyDescent="0.25">
      <c r="A48" s="8" t="s">
        <v>369</v>
      </c>
      <c r="B48" t="s">
        <v>34</v>
      </c>
      <c r="C48" t="e">
        <f>NA()</f>
        <v>#N/A</v>
      </c>
      <c r="D48">
        <f t="shared" ref="D48:D61" si="0">D3-C3</f>
        <v>-1</v>
      </c>
      <c r="E48">
        <f t="shared" ref="E48:E60" si="1">E3-D3</f>
        <v>5</v>
      </c>
    </row>
    <row r="49" spans="1:5" x14ac:dyDescent="0.25">
      <c r="A49" s="8" t="s">
        <v>369</v>
      </c>
      <c r="B49" t="s">
        <v>104</v>
      </c>
      <c r="C49" t="e">
        <f>NA()</f>
        <v>#N/A</v>
      </c>
      <c r="D49">
        <f t="shared" si="0"/>
        <v>249</v>
      </c>
      <c r="E49">
        <f>E4-D4</f>
        <v>15</v>
      </c>
    </row>
    <row r="50" spans="1:5" x14ac:dyDescent="0.25">
      <c r="A50" s="8" t="s">
        <v>369</v>
      </c>
      <c r="B50" t="s">
        <v>32</v>
      </c>
      <c r="C50" t="e">
        <f>NA()</f>
        <v>#N/A</v>
      </c>
      <c r="D50">
        <f t="shared" si="0"/>
        <v>10</v>
      </c>
      <c r="E50">
        <f t="shared" si="1"/>
        <v>8</v>
      </c>
    </row>
    <row r="51" spans="1:5" x14ac:dyDescent="0.25">
      <c r="A51" s="8" t="s">
        <v>369</v>
      </c>
      <c r="B51" t="s">
        <v>267</v>
      </c>
      <c r="C51" t="e">
        <f>NA()</f>
        <v>#N/A</v>
      </c>
      <c r="D51" t="e">
        <f>NA()</f>
        <v>#N/A</v>
      </c>
      <c r="E51" t="e">
        <f>NA()</f>
        <v>#N/A</v>
      </c>
    </row>
    <row r="52" spans="1:5" x14ac:dyDescent="0.25">
      <c r="A52" s="8" t="s">
        <v>369</v>
      </c>
      <c r="B52" t="s">
        <v>30</v>
      </c>
      <c r="C52" t="e">
        <f>NA()</f>
        <v>#N/A</v>
      </c>
      <c r="D52">
        <f t="shared" si="0"/>
        <v>239</v>
      </c>
      <c r="E52">
        <f t="shared" si="1"/>
        <v>7</v>
      </c>
    </row>
    <row r="53" spans="1:5" x14ac:dyDescent="0.25">
      <c r="A53" s="8" t="s">
        <v>369</v>
      </c>
      <c r="B53" t="s">
        <v>132</v>
      </c>
      <c r="C53" t="e">
        <f>NA()</f>
        <v>#N/A</v>
      </c>
      <c r="D53">
        <f t="shared" si="0"/>
        <v>-2</v>
      </c>
      <c r="E53">
        <f t="shared" si="1"/>
        <v>12</v>
      </c>
    </row>
    <row r="54" spans="1:5" x14ac:dyDescent="0.25">
      <c r="A54" s="8" t="s">
        <v>369</v>
      </c>
      <c r="B54" t="s">
        <v>37</v>
      </c>
      <c r="C54" t="e">
        <f>NA()</f>
        <v>#N/A</v>
      </c>
      <c r="D54" t="e">
        <f>NA()</f>
        <v>#N/A</v>
      </c>
      <c r="E54" t="e">
        <f>NA()</f>
        <v>#N/A</v>
      </c>
    </row>
    <row r="55" spans="1:5" x14ac:dyDescent="0.25">
      <c r="A55" s="8" t="s">
        <v>369</v>
      </c>
      <c r="B55" t="s">
        <v>153</v>
      </c>
      <c r="C55" t="e">
        <f>NA()</f>
        <v>#N/A</v>
      </c>
      <c r="D55">
        <f t="shared" si="0"/>
        <v>-338</v>
      </c>
      <c r="E55">
        <f t="shared" si="1"/>
        <v>-11</v>
      </c>
    </row>
    <row r="56" spans="1:5" x14ac:dyDescent="0.25">
      <c r="A56" s="8" t="s">
        <v>369</v>
      </c>
      <c r="B56" t="s">
        <v>22</v>
      </c>
      <c r="C56" t="e">
        <f>NA()</f>
        <v>#N/A</v>
      </c>
      <c r="D56">
        <f t="shared" si="0"/>
        <v>-200</v>
      </c>
      <c r="E56">
        <f t="shared" si="1"/>
        <v>-20</v>
      </c>
    </row>
    <row r="57" spans="1:5" x14ac:dyDescent="0.25">
      <c r="A57" s="8" t="s">
        <v>369</v>
      </c>
      <c r="B57" t="s">
        <v>343</v>
      </c>
      <c r="C57" t="e">
        <f>NA()</f>
        <v>#N/A</v>
      </c>
      <c r="D57" t="e">
        <f>NA()</f>
        <v>#N/A</v>
      </c>
      <c r="E57">
        <f>E12-D12</f>
        <v>9</v>
      </c>
    </row>
    <row r="58" spans="1:5" x14ac:dyDescent="0.25">
      <c r="A58" s="8" t="s">
        <v>369</v>
      </c>
      <c r="B58" t="s">
        <v>154</v>
      </c>
      <c r="C58" t="e">
        <f>NA()</f>
        <v>#N/A</v>
      </c>
      <c r="D58" t="e">
        <f>NA()</f>
        <v>#N/A</v>
      </c>
      <c r="E58">
        <f>E13-D13</f>
        <v>4</v>
      </c>
    </row>
    <row r="59" spans="1:5" x14ac:dyDescent="0.25">
      <c r="A59" s="8" t="s">
        <v>369</v>
      </c>
      <c r="B59" t="s">
        <v>26</v>
      </c>
      <c r="C59" t="e">
        <f>NA()</f>
        <v>#N/A</v>
      </c>
      <c r="D59">
        <f t="shared" si="0"/>
        <v>22</v>
      </c>
      <c r="E59">
        <f t="shared" si="1"/>
        <v>5</v>
      </c>
    </row>
    <row r="60" spans="1:5" x14ac:dyDescent="0.25">
      <c r="A60" s="8" t="s">
        <v>369</v>
      </c>
      <c r="B60" t="s">
        <v>28</v>
      </c>
      <c r="C60" t="e">
        <f>NA()</f>
        <v>#N/A</v>
      </c>
      <c r="D60">
        <f t="shared" si="0"/>
        <v>-9</v>
      </c>
      <c r="E60">
        <f t="shared" si="1"/>
        <v>-1</v>
      </c>
    </row>
    <row r="61" spans="1:5" x14ac:dyDescent="0.25">
      <c r="A61" s="8" t="s">
        <v>369</v>
      </c>
      <c r="B61" t="s">
        <v>344</v>
      </c>
      <c r="C61" t="e">
        <f>NA()</f>
        <v>#N/A</v>
      </c>
      <c r="D61">
        <f t="shared" si="0"/>
        <v>-175</v>
      </c>
      <c r="E61">
        <f>E16-D16</f>
        <v>-7</v>
      </c>
    </row>
    <row r="62" spans="1:5" x14ac:dyDescent="0.25">
      <c r="A62" s="9" t="s">
        <v>370</v>
      </c>
      <c r="B62" t="s">
        <v>33</v>
      </c>
      <c r="C62" t="e">
        <f>NA()</f>
        <v>#N/A</v>
      </c>
      <c r="D62">
        <f>D17-C17</f>
        <v>-9.9999999999997868E-3</v>
      </c>
      <c r="E62">
        <f>E17-D17</f>
        <v>-1.0000000000000231E-2</v>
      </c>
    </row>
    <row r="63" spans="1:5" x14ac:dyDescent="0.25">
      <c r="A63" s="9" t="s">
        <v>370</v>
      </c>
      <c r="B63" t="s">
        <v>34</v>
      </c>
      <c r="C63" t="e">
        <f>NA()</f>
        <v>#N/A</v>
      </c>
      <c r="D63">
        <f>D18-C18</f>
        <v>8.0000000000000071E-2</v>
      </c>
      <c r="E63">
        <f>E18-D18</f>
        <v>-4.0000000000000036E-2</v>
      </c>
    </row>
    <row r="64" spans="1:5" x14ac:dyDescent="0.25">
      <c r="A64" s="9" t="s">
        <v>370</v>
      </c>
      <c r="B64" t="s">
        <v>104</v>
      </c>
      <c r="C64" t="e">
        <f>NA()</f>
        <v>#N/A</v>
      </c>
      <c r="D64">
        <f>D19-C19</f>
        <v>5.6533069384046453E-2</v>
      </c>
      <c r="E64">
        <f t="shared" ref="D64:E74" si="2">E19-D19</f>
        <v>-3.7968042630787124E-3</v>
      </c>
    </row>
    <row r="65" spans="1:5" x14ac:dyDescent="0.25">
      <c r="A65" s="9" t="s">
        <v>370</v>
      </c>
      <c r="B65" t="s">
        <v>32</v>
      </c>
      <c r="C65" t="e">
        <f>NA()</f>
        <v>#N/A</v>
      </c>
      <c r="D65">
        <f t="shared" si="2"/>
        <v>6.0000000000000053E-2</v>
      </c>
      <c r="E65">
        <f t="shared" si="2"/>
        <v>-9.9999999999997868E-3</v>
      </c>
    </row>
    <row r="66" spans="1:5" x14ac:dyDescent="0.25">
      <c r="A66" s="9" t="s">
        <v>370</v>
      </c>
      <c r="B66" t="s">
        <v>267</v>
      </c>
      <c r="C66" t="e">
        <f>NA()</f>
        <v>#N/A</v>
      </c>
      <c r="D66" t="e">
        <f>NA()</f>
        <v>#N/A</v>
      </c>
      <c r="E66" t="e">
        <f>NA()</f>
        <v>#N/A</v>
      </c>
    </row>
    <row r="67" spans="1:5" x14ac:dyDescent="0.25">
      <c r="A67" s="9" t="s">
        <v>370</v>
      </c>
      <c r="B67" t="s">
        <v>30</v>
      </c>
      <c r="C67" t="e">
        <f>NA()</f>
        <v>#N/A</v>
      </c>
      <c r="D67">
        <f>D22-C22</f>
        <v>0</v>
      </c>
      <c r="E67">
        <f>E22-D22</f>
        <v>0</v>
      </c>
    </row>
    <row r="68" spans="1:5" x14ac:dyDescent="0.25">
      <c r="A68" s="9" t="s">
        <v>370</v>
      </c>
      <c r="B68" t="s">
        <v>132</v>
      </c>
      <c r="C68" t="e">
        <f>NA()</f>
        <v>#N/A</v>
      </c>
      <c r="D68">
        <f>D23-C23</f>
        <v>-0.10999999999999988</v>
      </c>
      <c r="E68">
        <f>E23-D23</f>
        <v>4.0000000000000036E-2</v>
      </c>
    </row>
    <row r="69" spans="1:5" x14ac:dyDescent="0.25">
      <c r="A69" s="9" t="s">
        <v>370</v>
      </c>
      <c r="B69" t="s">
        <v>37</v>
      </c>
      <c r="C69" t="e">
        <f>NA()</f>
        <v>#N/A</v>
      </c>
      <c r="D69" t="e">
        <f>NA()</f>
        <v>#N/A</v>
      </c>
      <c r="E69" t="e">
        <f>NA()</f>
        <v>#N/A</v>
      </c>
    </row>
    <row r="70" spans="1:5" x14ac:dyDescent="0.25">
      <c r="A70" s="9" t="s">
        <v>370</v>
      </c>
      <c r="B70" t="s">
        <v>153</v>
      </c>
      <c r="C70" t="e">
        <f>NA()</f>
        <v>#N/A</v>
      </c>
      <c r="D70">
        <f>D25-C25</f>
        <v>1.5216585891222323E-2</v>
      </c>
      <c r="E70">
        <f>E25-D25</f>
        <v>-6.1429321334833809E-3</v>
      </c>
    </row>
    <row r="71" spans="1:5" x14ac:dyDescent="0.25">
      <c r="A71" s="9" t="s">
        <v>370</v>
      </c>
      <c r="B71" t="s">
        <v>22</v>
      </c>
      <c r="C71" t="e">
        <f>NA()</f>
        <v>#N/A</v>
      </c>
      <c r="D71">
        <f>D26-C26</f>
        <v>-1.0000000000000231E-2</v>
      </c>
      <c r="E71">
        <f>E26-D26</f>
        <v>-9.9999999999997868E-3</v>
      </c>
    </row>
    <row r="72" spans="1:5" x14ac:dyDescent="0.25">
      <c r="A72" s="9" t="s">
        <v>370</v>
      </c>
      <c r="B72" t="s">
        <v>343</v>
      </c>
      <c r="C72" t="e">
        <f>NA()</f>
        <v>#N/A</v>
      </c>
      <c r="D72" t="e">
        <f>NA()</f>
        <v>#N/A</v>
      </c>
      <c r="E72">
        <f t="shared" ref="E72:E80" si="3">E27-D27</f>
        <v>0</v>
      </c>
    </row>
    <row r="73" spans="1:5" x14ac:dyDescent="0.25">
      <c r="A73" s="9" t="s">
        <v>370</v>
      </c>
      <c r="B73" t="s">
        <v>154</v>
      </c>
      <c r="C73" t="e">
        <f>NA()</f>
        <v>#N/A</v>
      </c>
      <c r="D73" t="e">
        <f>NA()</f>
        <v>#N/A</v>
      </c>
      <c r="E73">
        <f t="shared" si="3"/>
        <v>-1.6319385768340577E-2</v>
      </c>
    </row>
    <row r="74" spans="1:5" x14ac:dyDescent="0.25">
      <c r="A74" s="9" t="s">
        <v>370</v>
      </c>
      <c r="B74" t="s">
        <v>26</v>
      </c>
      <c r="C74" t="e">
        <f>NA()</f>
        <v>#N/A</v>
      </c>
      <c r="D74">
        <f t="shared" si="2"/>
        <v>-4.0000000000000036E-2</v>
      </c>
      <c r="E74">
        <f t="shared" si="3"/>
        <v>-2.0000000000000018E-2</v>
      </c>
    </row>
    <row r="75" spans="1:5" x14ac:dyDescent="0.25">
      <c r="A75" s="9" t="s">
        <v>370</v>
      </c>
      <c r="B75" t="s">
        <v>28</v>
      </c>
      <c r="C75" t="e">
        <f>NA()</f>
        <v>#N/A</v>
      </c>
      <c r="D75">
        <f t="shared" ref="D75:D80" si="4">D30-C30</f>
        <v>-0.10000000000000009</v>
      </c>
      <c r="E75">
        <f t="shared" si="3"/>
        <v>0</v>
      </c>
    </row>
    <row r="76" spans="1:5" x14ac:dyDescent="0.25">
      <c r="A76" s="9" t="s">
        <v>370</v>
      </c>
      <c r="B76" t="s">
        <v>344</v>
      </c>
      <c r="C76" t="e">
        <f>NA()</f>
        <v>#N/A</v>
      </c>
      <c r="D76">
        <f t="shared" si="4"/>
        <v>-1.0457418498868609E-2</v>
      </c>
      <c r="E76">
        <f t="shared" si="3"/>
        <v>-8.5566774280909641E-3</v>
      </c>
    </row>
    <row r="77" spans="1:5" x14ac:dyDescent="0.25">
      <c r="A77" s="10" t="s">
        <v>371</v>
      </c>
      <c r="B77" t="s">
        <v>33</v>
      </c>
      <c r="C77" t="e">
        <f>NA()</f>
        <v>#N/A</v>
      </c>
      <c r="D77">
        <f t="shared" si="4"/>
        <v>-0.39999999999997726</v>
      </c>
      <c r="E77">
        <f t="shared" si="3"/>
        <v>-0.20000000000004547</v>
      </c>
    </row>
    <row r="78" spans="1:5" x14ac:dyDescent="0.25">
      <c r="A78" s="10" t="s">
        <v>371</v>
      </c>
      <c r="B78" t="s">
        <v>34</v>
      </c>
      <c r="C78" t="e">
        <f>NA()</f>
        <v>#N/A</v>
      </c>
      <c r="D78">
        <f t="shared" si="4"/>
        <v>2.6999999999999318</v>
      </c>
      <c r="E78">
        <f t="shared" si="3"/>
        <v>-0.79999999999995453</v>
      </c>
    </row>
    <row r="79" spans="1:5" x14ac:dyDescent="0.25">
      <c r="A79" s="10" t="s">
        <v>371</v>
      </c>
      <c r="B79" t="s">
        <v>104</v>
      </c>
      <c r="C79" t="e">
        <f>NA()</f>
        <v>#N/A</v>
      </c>
      <c r="D79">
        <f t="shared" si="4"/>
        <v>1.8383429609917812</v>
      </c>
      <c r="E79">
        <f t="shared" si="3"/>
        <v>1.9280526911416018E-2</v>
      </c>
    </row>
    <row r="80" spans="1:5" x14ac:dyDescent="0.25">
      <c r="A80" s="10" t="s">
        <v>371</v>
      </c>
      <c r="B80" t="s">
        <v>32</v>
      </c>
      <c r="C80" t="e">
        <f>NA()</f>
        <v>#N/A</v>
      </c>
      <c r="D80">
        <f t="shared" si="4"/>
        <v>0.19999999999998863</v>
      </c>
      <c r="E80">
        <f t="shared" si="3"/>
        <v>0.10000000000002274</v>
      </c>
    </row>
    <row r="81" spans="1:5" x14ac:dyDescent="0.25">
      <c r="A81" s="10" t="s">
        <v>371</v>
      </c>
      <c r="B81" t="s">
        <v>267</v>
      </c>
      <c r="C81" t="e">
        <f>NA()</f>
        <v>#N/A</v>
      </c>
      <c r="D81" t="e">
        <f>NA()</f>
        <v>#N/A</v>
      </c>
      <c r="E81" t="e">
        <f>NA()</f>
        <v>#N/A</v>
      </c>
    </row>
    <row r="82" spans="1:5" x14ac:dyDescent="0.25">
      <c r="A82" s="10" t="s">
        <v>371</v>
      </c>
      <c r="B82" t="s">
        <v>30</v>
      </c>
      <c r="C82" t="e">
        <f>NA()</f>
        <v>#N/A</v>
      </c>
      <c r="D82">
        <f>D37-C37</f>
        <v>2.5</v>
      </c>
      <c r="E82">
        <f>E37-D37</f>
        <v>0</v>
      </c>
    </row>
    <row r="83" spans="1:5" x14ac:dyDescent="0.25">
      <c r="A83" s="10" t="s">
        <v>371</v>
      </c>
      <c r="B83" t="s">
        <v>132</v>
      </c>
      <c r="C83" t="e">
        <f>NA()</f>
        <v>#N/A</v>
      </c>
      <c r="D83">
        <f>D38-C38</f>
        <v>1.2000000000000455</v>
      </c>
      <c r="E83">
        <f>E38-D38</f>
        <v>-3.1000000000000227</v>
      </c>
    </row>
    <row r="84" spans="1:5" x14ac:dyDescent="0.25">
      <c r="A84" s="10" t="s">
        <v>371</v>
      </c>
      <c r="B84" t="s">
        <v>37</v>
      </c>
      <c r="C84" t="e">
        <f>NA()</f>
        <v>#N/A</v>
      </c>
      <c r="D84" t="e">
        <f>NA()</f>
        <v>#N/A</v>
      </c>
      <c r="E84" t="e">
        <f>NA()</f>
        <v>#N/A</v>
      </c>
    </row>
    <row r="85" spans="1:5" x14ac:dyDescent="0.25">
      <c r="A85" s="10" t="s">
        <v>371</v>
      </c>
      <c r="B85" t="s">
        <v>153</v>
      </c>
      <c r="C85" t="e">
        <f>NA()</f>
        <v>#N/A</v>
      </c>
      <c r="D85">
        <f>D40-C40</f>
        <v>0.36957314665244212</v>
      </c>
      <c r="E85">
        <f t="shared" ref="E85:E91" si="5">E40-D40</f>
        <v>-0.14353855768035828</v>
      </c>
    </row>
    <row r="86" spans="1:5" x14ac:dyDescent="0.25">
      <c r="A86" s="10" t="s">
        <v>371</v>
      </c>
      <c r="B86" t="s">
        <v>22</v>
      </c>
      <c r="C86" t="e">
        <f>NA()</f>
        <v>#N/A</v>
      </c>
      <c r="D86">
        <f>D41-C41</f>
        <v>-1.0999999999999091</v>
      </c>
      <c r="E86">
        <f t="shared" si="5"/>
        <v>-0.20000000000004547</v>
      </c>
    </row>
    <row r="87" spans="1:5" x14ac:dyDescent="0.25">
      <c r="A87" s="10" t="s">
        <v>371</v>
      </c>
      <c r="B87" t="s">
        <v>343</v>
      </c>
      <c r="C87" t="e">
        <f>NA()</f>
        <v>#N/A</v>
      </c>
      <c r="D87" t="e">
        <f>NA()</f>
        <v>#N/A</v>
      </c>
      <c r="E87">
        <f t="shared" si="5"/>
        <v>-0.20000000000004547</v>
      </c>
    </row>
    <row r="88" spans="1:5" x14ac:dyDescent="0.25">
      <c r="A88" s="10" t="s">
        <v>371</v>
      </c>
      <c r="B88" t="s">
        <v>154</v>
      </c>
      <c r="C88" t="e">
        <f>NA()</f>
        <v>#N/A</v>
      </c>
      <c r="D88" t="e">
        <f>NA()</f>
        <v>#N/A</v>
      </c>
      <c r="E88">
        <f t="shared" si="5"/>
        <v>-0.6803827926967756</v>
      </c>
    </row>
    <row r="89" spans="1:5" x14ac:dyDescent="0.25">
      <c r="A89" s="10" t="s">
        <v>371</v>
      </c>
      <c r="B89" t="s">
        <v>26</v>
      </c>
      <c r="C89" t="e">
        <f>NA()</f>
        <v>#N/A</v>
      </c>
      <c r="D89">
        <f>D44-C44</f>
        <v>-1</v>
      </c>
      <c r="E89">
        <f t="shared" si="5"/>
        <v>-0.69999999999998863</v>
      </c>
    </row>
    <row r="90" spans="1:5" x14ac:dyDescent="0.25">
      <c r="A90" s="10" t="s">
        <v>371</v>
      </c>
      <c r="B90" t="s">
        <v>28</v>
      </c>
      <c r="C90" t="e">
        <f>NA()</f>
        <v>#N/A</v>
      </c>
      <c r="D90">
        <f>D45-C45</f>
        <v>-1.3999999999999773</v>
      </c>
      <c r="E90">
        <f t="shared" si="5"/>
        <v>-0.69999999999998863</v>
      </c>
    </row>
    <row r="91" spans="1:5" x14ac:dyDescent="0.25">
      <c r="A91" s="10" t="s">
        <v>371</v>
      </c>
      <c r="B91" t="s">
        <v>344</v>
      </c>
      <c r="C91" t="e">
        <f>NA()</f>
        <v>#N/A</v>
      </c>
      <c r="D91">
        <f>D46-C46</f>
        <v>-1.0384109653994074</v>
      </c>
      <c r="E91">
        <f t="shared" si="5"/>
        <v>-0.27255124148359755</v>
      </c>
    </row>
    <row r="92" spans="1:5" x14ac:dyDescent="0.25">
      <c r="A92" s="9" t="s">
        <v>372</v>
      </c>
      <c r="B92" t="s">
        <v>33</v>
      </c>
      <c r="C92" t="e">
        <f>NA()</f>
        <v>#N/A</v>
      </c>
    </row>
    <row r="93" spans="1:5" x14ac:dyDescent="0.25">
      <c r="A93" s="9" t="s">
        <v>372</v>
      </c>
      <c r="B93" t="s">
        <v>34</v>
      </c>
      <c r="C93" t="e">
        <f>NA()</f>
        <v>#N/A</v>
      </c>
    </row>
    <row r="94" spans="1:5" x14ac:dyDescent="0.25">
      <c r="A94" s="9" t="s">
        <v>372</v>
      </c>
      <c r="B94" t="s">
        <v>104</v>
      </c>
      <c r="C94" t="e">
        <f>NA()</f>
        <v>#N/A</v>
      </c>
    </row>
    <row r="95" spans="1:5" x14ac:dyDescent="0.25">
      <c r="A95" s="9" t="s">
        <v>372</v>
      </c>
      <c r="B95" t="s">
        <v>32</v>
      </c>
      <c r="C95" t="e">
        <f>NA()</f>
        <v>#N/A</v>
      </c>
    </row>
    <row r="96" spans="1:5" x14ac:dyDescent="0.25">
      <c r="A96" s="9" t="s">
        <v>372</v>
      </c>
      <c r="B96" t="s">
        <v>267</v>
      </c>
      <c r="C96" t="e">
        <f>NA()</f>
        <v>#N/A</v>
      </c>
    </row>
    <row r="97" spans="1:3" x14ac:dyDescent="0.25">
      <c r="A97" s="9" t="s">
        <v>372</v>
      </c>
      <c r="B97" t="s">
        <v>30</v>
      </c>
      <c r="C97" t="e">
        <f>NA()</f>
        <v>#N/A</v>
      </c>
    </row>
    <row r="98" spans="1:3" x14ac:dyDescent="0.25">
      <c r="A98" s="9" t="s">
        <v>372</v>
      </c>
      <c r="B98" t="s">
        <v>132</v>
      </c>
      <c r="C98" t="e">
        <f>NA()</f>
        <v>#N/A</v>
      </c>
    </row>
    <row r="99" spans="1:3" x14ac:dyDescent="0.25">
      <c r="A99" s="9" t="s">
        <v>372</v>
      </c>
      <c r="B99" t="s">
        <v>37</v>
      </c>
      <c r="C99" t="e">
        <f>NA()</f>
        <v>#N/A</v>
      </c>
    </row>
    <row r="100" spans="1:3" x14ac:dyDescent="0.25">
      <c r="A100" s="9" t="s">
        <v>372</v>
      </c>
      <c r="B100" t="s">
        <v>153</v>
      </c>
      <c r="C100" t="e">
        <f>NA()</f>
        <v>#N/A</v>
      </c>
    </row>
    <row r="101" spans="1:3" x14ac:dyDescent="0.25">
      <c r="A101" s="9" t="s">
        <v>372</v>
      </c>
      <c r="B101" t="s">
        <v>22</v>
      </c>
      <c r="C101" t="e">
        <f>NA()</f>
        <v>#N/A</v>
      </c>
    </row>
    <row r="102" spans="1:3" x14ac:dyDescent="0.25">
      <c r="A102" s="9" t="s">
        <v>372</v>
      </c>
      <c r="B102" t="s">
        <v>343</v>
      </c>
      <c r="C102" t="e">
        <f>NA()</f>
        <v>#N/A</v>
      </c>
    </row>
    <row r="103" spans="1:3" x14ac:dyDescent="0.25">
      <c r="A103" s="9" t="s">
        <v>372</v>
      </c>
      <c r="B103" t="s">
        <v>154</v>
      </c>
      <c r="C103" t="e">
        <f>NA()</f>
        <v>#N/A</v>
      </c>
    </row>
    <row r="104" spans="1:3" x14ac:dyDescent="0.25">
      <c r="A104" s="9" t="s">
        <v>372</v>
      </c>
      <c r="B104" t="s">
        <v>26</v>
      </c>
      <c r="C104" t="e">
        <f>NA()</f>
        <v>#N/A</v>
      </c>
    </row>
    <row r="105" spans="1:3" x14ac:dyDescent="0.25">
      <c r="A105" s="9" t="s">
        <v>372</v>
      </c>
      <c r="B105" t="s">
        <v>28</v>
      </c>
      <c r="C105" t="e">
        <f>NA()</f>
        <v>#N/A</v>
      </c>
    </row>
    <row r="106" spans="1:3" x14ac:dyDescent="0.25">
      <c r="A106" s="9" t="s">
        <v>372</v>
      </c>
      <c r="B106" t="s">
        <v>344</v>
      </c>
      <c r="C106" t="e">
        <f>NA()</f>
        <v>#N/A</v>
      </c>
    </row>
    <row r="107" spans="1:3" x14ac:dyDescent="0.25">
      <c r="A107" s="10" t="s">
        <v>373</v>
      </c>
      <c r="B107" t="s">
        <v>33</v>
      </c>
      <c r="C107" t="e">
        <f>NA()</f>
        <v>#N/A</v>
      </c>
    </row>
    <row r="108" spans="1:3" x14ac:dyDescent="0.25">
      <c r="A108" s="10" t="s">
        <v>373</v>
      </c>
      <c r="B108" t="s">
        <v>34</v>
      </c>
      <c r="C108" t="e">
        <f>NA()</f>
        <v>#N/A</v>
      </c>
    </row>
    <row r="109" spans="1:3" x14ac:dyDescent="0.25">
      <c r="A109" s="10" t="s">
        <v>373</v>
      </c>
      <c r="B109" t="s">
        <v>104</v>
      </c>
      <c r="C109" t="e">
        <f>NA()</f>
        <v>#N/A</v>
      </c>
    </row>
    <row r="110" spans="1:3" x14ac:dyDescent="0.25">
      <c r="A110" s="10" t="s">
        <v>373</v>
      </c>
      <c r="B110" t="s">
        <v>32</v>
      </c>
      <c r="C110" t="e">
        <f>NA()</f>
        <v>#N/A</v>
      </c>
    </row>
    <row r="111" spans="1:3" x14ac:dyDescent="0.25">
      <c r="A111" s="10" t="s">
        <v>373</v>
      </c>
      <c r="B111" t="s">
        <v>267</v>
      </c>
      <c r="C111" t="e">
        <f>NA()</f>
        <v>#N/A</v>
      </c>
    </row>
    <row r="112" spans="1:3" x14ac:dyDescent="0.25">
      <c r="A112" s="10" t="s">
        <v>373</v>
      </c>
      <c r="B112" t="s">
        <v>30</v>
      </c>
      <c r="C112" t="e">
        <f>NA()</f>
        <v>#N/A</v>
      </c>
    </row>
    <row r="113" spans="1:3" x14ac:dyDescent="0.25">
      <c r="A113" s="10" t="s">
        <v>373</v>
      </c>
      <c r="B113" t="s">
        <v>132</v>
      </c>
      <c r="C113" t="e">
        <f>NA()</f>
        <v>#N/A</v>
      </c>
    </row>
    <row r="114" spans="1:3" x14ac:dyDescent="0.25">
      <c r="A114" s="10" t="s">
        <v>373</v>
      </c>
      <c r="B114" t="s">
        <v>37</v>
      </c>
      <c r="C114" t="e">
        <f>NA()</f>
        <v>#N/A</v>
      </c>
    </row>
    <row r="115" spans="1:3" x14ac:dyDescent="0.25">
      <c r="A115" s="10" t="s">
        <v>373</v>
      </c>
      <c r="B115" t="s">
        <v>153</v>
      </c>
      <c r="C115" t="e">
        <f>NA()</f>
        <v>#N/A</v>
      </c>
    </row>
    <row r="116" spans="1:3" x14ac:dyDescent="0.25">
      <c r="A116" s="10" t="s">
        <v>373</v>
      </c>
      <c r="B116" t="s">
        <v>22</v>
      </c>
      <c r="C116" t="e">
        <f>NA()</f>
        <v>#N/A</v>
      </c>
    </row>
    <row r="117" spans="1:3" x14ac:dyDescent="0.25">
      <c r="A117" s="10" t="s">
        <v>373</v>
      </c>
      <c r="B117" t="s">
        <v>343</v>
      </c>
      <c r="C117" t="e">
        <f>NA()</f>
        <v>#N/A</v>
      </c>
    </row>
    <row r="118" spans="1:3" x14ac:dyDescent="0.25">
      <c r="A118" s="10" t="s">
        <v>373</v>
      </c>
      <c r="B118" t="s">
        <v>154</v>
      </c>
      <c r="C118" t="e">
        <f>NA()</f>
        <v>#N/A</v>
      </c>
    </row>
    <row r="119" spans="1:3" x14ac:dyDescent="0.25">
      <c r="A119" s="10" t="s">
        <v>373</v>
      </c>
      <c r="B119" t="s">
        <v>26</v>
      </c>
      <c r="C119" t="e">
        <f>NA()</f>
        <v>#N/A</v>
      </c>
    </row>
    <row r="120" spans="1:3" x14ac:dyDescent="0.25">
      <c r="A120" s="10" t="s">
        <v>373</v>
      </c>
      <c r="B120" t="s">
        <v>28</v>
      </c>
      <c r="C120" t="e">
        <f>NA()</f>
        <v>#N/A</v>
      </c>
    </row>
    <row r="121" spans="1:3" x14ac:dyDescent="0.25">
      <c r="A121" s="10" t="s">
        <v>373</v>
      </c>
      <c r="B121" t="s">
        <v>344</v>
      </c>
      <c r="C121" t="e">
        <f>NA()</f>
        <v>#N/A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Cycle_2020-2021</vt:lpstr>
      <vt:lpstr>Cycle_2020-2021 argv</vt:lpstr>
      <vt:lpstr>Cycle_2021-2022</vt:lpstr>
      <vt:lpstr>Cycle_2021-2022_t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2021-09-17T00:07:20Z</dcterms:created>
  <dcterms:modified xsi:type="dcterms:W3CDTF">2021-12-26T23:56:09Z</dcterms:modified>
</cp:coreProperties>
</file>