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ACTS Table A-16" sheetId="1" r:id="rId1"/>
  </sheets>
  <definedNames>
    <definedName name="_xlnm.Print_Titles" localSheetId="0">'FACTS Table A-16'!$1:$4</definedName>
  </definedNames>
  <calcPr calcId="152511"/>
</workbook>
</file>

<file path=xl/calcChain.xml><?xml version="1.0" encoding="utf-8"?>
<calcChain xmlns="http://schemas.openxmlformats.org/spreadsheetml/2006/main">
  <c r="A1" i="1" l="1"/>
  <c r="A3" i="1" l="1"/>
  <c r="L23" i="1" l="1"/>
  <c r="K23" i="1"/>
  <c r="J23" i="1"/>
  <c r="I23" i="1"/>
  <c r="H23" i="1"/>
  <c r="G23" i="1"/>
  <c r="F23" i="1"/>
  <c r="E23" i="1"/>
  <c r="D23" i="1"/>
  <c r="C23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<sst xmlns="http://schemas.openxmlformats.org/spreadsheetml/2006/main" count="71" uniqueCount="19">
  <si>
    <t>Applicants</t>
  </si>
  <si>
    <t xml:space="preserve"> </t>
  </si>
  <si>
    <t>Matriculants</t>
  </si>
  <si>
    <t>MCAT VR</t>
  </si>
  <si>
    <t>Mean</t>
  </si>
  <si>
    <t>SD</t>
  </si>
  <si>
    <t>MCAT PS</t>
  </si>
  <si>
    <t>MCAT BS</t>
  </si>
  <si>
    <t>Total MCAT</t>
  </si>
  <si>
    <t>MCAT WS</t>
  </si>
  <si>
    <t>Median</t>
  </si>
  <si>
    <t>O</t>
  </si>
  <si>
    <t>P</t>
  </si>
  <si>
    <t>GPA Science</t>
  </si>
  <si>
    <t>GPA Non-Science</t>
  </si>
  <si>
    <t>GPA Total</t>
  </si>
  <si>
    <t>Total Applicants</t>
  </si>
  <si>
    <t>Q</t>
  </si>
  <si>
    <t>Total Matriculants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</si>
</sst>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5" fillId="2" borderId="0" xfId="0" applyFont="1" applyFill="1"/>
    <xf numFmtId="0" fontId="0" fillId="0" borderId="0" xfId="0" applyFill="1"/>
    <xf numFmtId="0" fontId="7" fillId="0" borderId="0" xfId="0" applyFont="1"/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2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right" indent="1"/>
    </xf>
    <xf numFmtId="164" fontId="4" fillId="0" borderId="0" xfId="0" applyNumberFormat="1" applyFont="1" applyAlignment="1">
      <alignment horizontal="right" indent="1"/>
    </xf>
    <xf numFmtId="0" fontId="4" fillId="2" borderId="0" xfId="0" applyFont="1" applyFill="1" applyAlignment="1">
      <alignment horizontal="right" indent="1"/>
    </xf>
    <xf numFmtId="2" fontId="4" fillId="0" borderId="0" xfId="0" applyNumberFormat="1" applyFont="1" applyAlignment="1">
      <alignment horizontal="right" indent="1"/>
    </xf>
    <xf numFmtId="2" fontId="4" fillId="2" borderId="0" xfId="0" applyNumberFormat="1" applyFont="1" applyFill="1" applyAlignment="1">
      <alignment horizontal="right" indent="1"/>
    </xf>
    <xf numFmtId="3" fontId="6" fillId="0" borderId="4" xfId="1" applyNumberFormat="1" applyFont="1" applyBorder="1" applyAlignment="1">
      <alignment horizontal="right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254000</xdr:colOff>
      <xdr:row>0</xdr:row>
      <xdr:rowOff>31750</xdr:rowOff>
    </xdr:from>
    <xdr:to>
      <xdr:col>11</xdr:col>
      <xdr:colOff>668075</xdr:colOff>
      <xdr:row>1</xdr:row>
      <xdr:rowOff>60854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8900583" y="31750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zoomScale="90" zoomScaleNormal="90" zoomScalePageLayoutView="80" workbookViewId="0">
      <selection sqref="A1:L1"/>
    </sheetView>
  </sheetViews>
  <sheetFormatPr defaultColWidth="16.5703125" defaultRowHeight="15" x14ac:dyDescent="0.25"/>
  <cols>
    <col min="1" max="1" width="17.42578125" style="3" customWidth="1"/>
    <col min="2" max="2" width="9.28515625" style="3" customWidth="1"/>
    <col min="3" max="12" width="11.42578125" customWidth="1"/>
  </cols>
  <sheetData>
    <row r="1" spans="1:12" ht="18" customHeight="1" x14ac:dyDescent="0.25">
      <c r="A1" s="24" t="str">
        <f ca="1">IF(ISNUMBER(A2),"Table A-16: MCAT Scores and GPAs for Applicants and Matriculants to U.S. Medical Schools, "&amp;(A2-9)&amp;"-"&amp;(A2-8)&amp; " through " &amp;A2&amp;"-"&amp;(A2+1),"Table XX . Title" &amp; ", " &amp; (YEAR(NOW())-9) &amp; "-" &amp;(YEAR(NOW())-8) &amp; " through " &amp; YEAR(NOW()) &amp; "-" &amp;(YEAR(NOW())+1))</f>
        <v>Table A-16: MCAT Scores and GPAs for Applicants and Matriculants to U.S. Medical Schools, 2006-2007 through 2015-2016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8" customHeight="1" x14ac:dyDescent="0.25">
      <c r="A2" s="19">
        <v>2015</v>
      </c>
    </row>
    <row r="3" spans="1:12" s="6" customFormat="1" ht="27" customHeight="1" x14ac:dyDescent="0.2">
      <c r="A3" s="23" t="str">
        <f ca="1">"The table below displays MCAT scores and GPAs for applicants and matriculants from " &amp; IF(ISNUMBER(A2),(A2-9)&amp;"-"&amp;(A2-8),(YEAR(NOW())-9) &amp; "-" &amp;(YEAR(NOW())-8)) &amp; " through " &amp; IF(ISNUMBER(A2),A2&amp;"-"&amp;(A2+1),YEAR(NOW()) &amp; "-" &amp;(YEAR(NOW())+1)) &amp; " by mean or median and standard deviation (SD). Please email us at datarequest@aamc.org if you need further assistance or have additional inquiries."</f>
        <v>The table below displays MCAT scores and GPAs for applicants and matriculants from 2006-2007 through 2015-2016 by mean or median and standard deviation (SD). Please email us at datarequest@aamc.org if you need further assistance or have additional inquiries.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2.25" customHeight="1" x14ac:dyDescent="0.25"/>
    <row r="5" spans="1:12" s="3" customFormat="1" ht="30" customHeight="1" x14ac:dyDescent="0.25">
      <c r="A5" s="20" t="s">
        <v>0</v>
      </c>
      <c r="B5" s="21"/>
      <c r="C5" s="17" t="str">
        <f>IF(ISNUMBER(A2),(A2-9)&amp;"-"&amp;(A2-8),"&lt;yr-9&gt;")</f>
        <v>2006-2007</v>
      </c>
      <c r="D5" s="17" t="str">
        <f>IF(ISNUMBER(A2),(A2-8)&amp;"-"&amp;(A2-7),"&lt;yr-8&gt;")</f>
        <v>2007-2008</v>
      </c>
      <c r="E5" s="17" t="str">
        <f>IF(ISNUMBER(A2),(A2-7)&amp;"-"&amp;(A2-6),"&lt;yr-7&gt;")</f>
        <v>2008-2009</v>
      </c>
      <c r="F5" s="17" t="str">
        <f>IF(ISNUMBER(A2),(A2-6)&amp;"-"&amp;(A2-5),"&lt;yr-6&gt;")</f>
        <v>2009-2010</v>
      </c>
      <c r="G5" s="17" t="str">
        <f>IF(ISNUMBER(A2),(A2-5)&amp;"-"&amp;(A2-4),"&lt;yr-5&gt;")</f>
        <v>2010-2011</v>
      </c>
      <c r="H5" s="17" t="str">
        <f>IF(ISNUMBER(A2),(A2-4)&amp;"-"&amp;(A2-3),"&lt;yr-4&gt;")</f>
        <v>2011-2012</v>
      </c>
      <c r="I5" s="17" t="str">
        <f>IF(ISNUMBER(A2),(A2-3)&amp;"-"&amp;(A2-2),"&lt;yr-3&gt;")</f>
        <v>2012-2013</v>
      </c>
      <c r="J5" s="17" t="str">
        <f>IF(ISNUMBER(A2),(A2-2)&amp;"-"&amp;(A2-1),"&lt;yr-2&gt;")</f>
        <v>2013-2014</v>
      </c>
      <c r="K5" s="17" t="str">
        <f>IF(ISNUMBER(A2),(A2-1)&amp;"-"&amp;(A2),"&lt;yr-1&gt;")</f>
        <v>2014-2015</v>
      </c>
      <c r="L5" s="18" t="str">
        <f>IF(ISNUMBER(A2),A2&amp;"-"&amp;(A2+1),"&lt;yr&gt;")</f>
        <v>2015-2016</v>
      </c>
    </row>
    <row r="6" spans="1:12" x14ac:dyDescent="0.25">
      <c r="A6" s="4" t="s">
        <v>3</v>
      </c>
      <c r="B6" s="4" t="s">
        <v>4</v>
      </c>
      <c r="C6" s="11">
        <v>8.9</v>
      </c>
      <c r="D6" s="11">
        <v>9</v>
      </c>
      <c r="E6" s="11">
        <v>9</v>
      </c>
      <c r="F6" s="11">
        <v>9</v>
      </c>
      <c r="G6" s="11">
        <v>9.1</v>
      </c>
      <c r="H6" s="11">
        <v>9</v>
      </c>
      <c r="I6" s="11">
        <v>9</v>
      </c>
      <c r="J6" s="11">
        <v>9.1</v>
      </c>
      <c r="K6" s="11">
        <v>9.1999999999999993</v>
      </c>
      <c r="L6" s="11">
        <v>9</v>
      </c>
    </row>
    <row r="7" spans="1:12" x14ac:dyDescent="0.25">
      <c r="A7" s="2"/>
      <c r="B7" s="2" t="s">
        <v>5</v>
      </c>
      <c r="C7" s="12">
        <v>2.2000000000000002</v>
      </c>
      <c r="D7" s="12">
        <v>2.2999999999999998</v>
      </c>
      <c r="E7" s="12">
        <v>2.2000000000000002</v>
      </c>
      <c r="F7" s="12">
        <v>2.2000000000000002</v>
      </c>
      <c r="G7" s="12">
        <v>2.1</v>
      </c>
      <c r="H7" s="12">
        <v>2.1</v>
      </c>
      <c r="I7" s="12">
        <v>2.1</v>
      </c>
      <c r="J7" s="12">
        <v>2.2000000000000002</v>
      </c>
      <c r="K7" s="12">
        <v>2.1</v>
      </c>
      <c r="L7" s="12">
        <v>2.1</v>
      </c>
    </row>
    <row r="8" spans="1:12" x14ac:dyDescent="0.25">
      <c r="A8" s="4" t="s">
        <v>6</v>
      </c>
      <c r="B8" s="4" t="s">
        <v>4</v>
      </c>
      <c r="C8" s="11">
        <v>9</v>
      </c>
      <c r="D8" s="11">
        <v>9.1999999999999993</v>
      </c>
      <c r="E8" s="11">
        <v>9.3000000000000007</v>
      </c>
      <c r="F8" s="11">
        <v>9.1999999999999993</v>
      </c>
      <c r="G8" s="11">
        <v>9.4</v>
      </c>
      <c r="H8" s="11">
        <v>9.4</v>
      </c>
      <c r="I8" s="11">
        <v>9.5</v>
      </c>
      <c r="J8" s="11">
        <v>9.5</v>
      </c>
      <c r="K8" s="11">
        <v>9.5</v>
      </c>
      <c r="L8" s="11">
        <v>9.4</v>
      </c>
    </row>
    <row r="9" spans="1:12" x14ac:dyDescent="0.25">
      <c r="A9" s="2"/>
      <c r="B9" s="2" t="s">
        <v>5</v>
      </c>
      <c r="C9" s="12">
        <v>2.2999999999999998</v>
      </c>
      <c r="D9" s="12">
        <v>2.2999999999999998</v>
      </c>
      <c r="E9" s="12">
        <v>2.2999999999999998</v>
      </c>
      <c r="F9" s="12">
        <v>2.2999999999999998</v>
      </c>
      <c r="G9" s="12">
        <v>2.2999999999999998</v>
      </c>
      <c r="H9" s="12">
        <v>2.2999999999999998</v>
      </c>
      <c r="I9" s="12">
        <v>2.2999999999999998</v>
      </c>
      <c r="J9" s="12">
        <v>2.2999999999999998</v>
      </c>
      <c r="K9" s="12">
        <v>2.2999999999999998</v>
      </c>
      <c r="L9" s="12">
        <v>2.2999999999999998</v>
      </c>
    </row>
    <row r="10" spans="1:12" x14ac:dyDescent="0.25">
      <c r="A10" s="4" t="s">
        <v>7</v>
      </c>
      <c r="B10" s="4" t="s">
        <v>4</v>
      </c>
      <c r="C10" s="11">
        <v>9.5</v>
      </c>
      <c r="D10" s="11">
        <v>9.6</v>
      </c>
      <c r="E10" s="11">
        <v>9.8000000000000007</v>
      </c>
      <c r="F10" s="11">
        <v>9.8000000000000007</v>
      </c>
      <c r="G10" s="11">
        <v>9.8000000000000007</v>
      </c>
      <c r="H10" s="11">
        <v>9.9</v>
      </c>
      <c r="I10" s="11">
        <v>9.9</v>
      </c>
      <c r="J10" s="11">
        <v>9.8000000000000007</v>
      </c>
      <c r="K10" s="11">
        <v>9.9</v>
      </c>
      <c r="L10" s="11">
        <v>9.9</v>
      </c>
    </row>
    <row r="11" spans="1:12" x14ac:dyDescent="0.25">
      <c r="A11" s="2"/>
      <c r="B11" s="2" t="s">
        <v>5</v>
      </c>
      <c r="C11" s="12">
        <v>2.1</v>
      </c>
      <c r="D11" s="12">
        <v>2.2000000000000002</v>
      </c>
      <c r="E11" s="12">
        <v>2.1</v>
      </c>
      <c r="F11" s="12">
        <v>2.2000000000000002</v>
      </c>
      <c r="G11" s="12">
        <v>2.1</v>
      </c>
      <c r="H11" s="12">
        <v>2.1</v>
      </c>
      <c r="I11" s="12">
        <v>2.1</v>
      </c>
      <c r="J11" s="12">
        <v>2.1</v>
      </c>
      <c r="K11" s="12">
        <v>2.1</v>
      </c>
      <c r="L11" s="12">
        <v>2.1</v>
      </c>
    </row>
    <row r="12" spans="1:12" x14ac:dyDescent="0.25">
      <c r="A12" s="4" t="s">
        <v>8</v>
      </c>
      <c r="B12" s="4" t="s">
        <v>4</v>
      </c>
      <c r="C12" s="11">
        <v>27.4</v>
      </c>
      <c r="D12" s="11">
        <v>27.7</v>
      </c>
      <c r="E12" s="11">
        <v>28.1</v>
      </c>
      <c r="F12" s="11">
        <v>27.9</v>
      </c>
      <c r="G12" s="11">
        <v>28.3</v>
      </c>
      <c r="H12" s="11">
        <v>28.2</v>
      </c>
      <c r="I12" s="11">
        <v>28.3</v>
      </c>
      <c r="J12" s="11">
        <v>28.4</v>
      </c>
      <c r="K12" s="11">
        <v>28.6</v>
      </c>
      <c r="L12" s="11">
        <v>28.3</v>
      </c>
    </row>
    <row r="13" spans="1:12" x14ac:dyDescent="0.25">
      <c r="A13" s="2"/>
      <c r="B13" s="2" t="s">
        <v>5</v>
      </c>
      <c r="C13" s="12">
        <v>5.6</v>
      </c>
      <c r="D13" s="12">
        <v>5.8</v>
      </c>
      <c r="E13" s="12">
        <v>5.6</v>
      </c>
      <c r="F13" s="12">
        <v>5.6</v>
      </c>
      <c r="G13" s="12">
        <v>5.5</v>
      </c>
      <c r="H13" s="12">
        <v>5.5</v>
      </c>
      <c r="I13" s="12">
        <v>5.5</v>
      </c>
      <c r="J13" s="12">
        <v>5.5</v>
      </c>
      <c r="K13" s="12">
        <v>5.5</v>
      </c>
      <c r="L13" s="12">
        <v>5.6</v>
      </c>
    </row>
    <row r="14" spans="1:12" x14ac:dyDescent="0.25">
      <c r="A14" s="4" t="s">
        <v>9</v>
      </c>
      <c r="B14" s="4" t="s">
        <v>10</v>
      </c>
      <c r="C14" s="13" t="s">
        <v>11</v>
      </c>
      <c r="D14" s="13" t="s">
        <v>11</v>
      </c>
      <c r="E14" s="13" t="s">
        <v>12</v>
      </c>
      <c r="F14" s="13" t="s">
        <v>11</v>
      </c>
      <c r="G14" s="13" t="s">
        <v>12</v>
      </c>
      <c r="H14" s="13" t="s">
        <v>12</v>
      </c>
      <c r="I14" s="13" t="s">
        <v>12</v>
      </c>
      <c r="J14" s="13" t="s">
        <v>12</v>
      </c>
      <c r="K14" s="13" t="s">
        <v>12</v>
      </c>
      <c r="L14" s="13" t="s">
        <v>12</v>
      </c>
    </row>
    <row r="15" spans="1:12" x14ac:dyDescent="0.25">
      <c r="A15" s="2" t="s">
        <v>13</v>
      </c>
      <c r="B15" s="2" t="s">
        <v>4</v>
      </c>
      <c r="C15" s="14">
        <v>3.38</v>
      </c>
      <c r="D15" s="14">
        <v>3.39</v>
      </c>
      <c r="E15" s="14">
        <v>3.4</v>
      </c>
      <c r="F15" s="14">
        <v>3.41</v>
      </c>
      <c r="G15" s="14">
        <v>3.43</v>
      </c>
      <c r="H15" s="14">
        <v>3.43</v>
      </c>
      <c r="I15" s="14">
        <v>3.44</v>
      </c>
      <c r="J15" s="14">
        <v>3.44</v>
      </c>
      <c r="K15" s="14">
        <v>3.45</v>
      </c>
      <c r="L15" s="14">
        <v>3.45</v>
      </c>
    </row>
    <row r="16" spans="1:12" x14ac:dyDescent="0.25">
      <c r="A16" s="4"/>
      <c r="B16" s="4" t="s">
        <v>5</v>
      </c>
      <c r="C16" s="15">
        <v>0.45</v>
      </c>
      <c r="D16" s="15">
        <v>0.45</v>
      </c>
      <c r="E16" s="15">
        <v>0.44</v>
      </c>
      <c r="F16" s="15">
        <v>0.44</v>
      </c>
      <c r="G16" s="15">
        <v>0.43</v>
      </c>
      <c r="H16" s="15">
        <v>0.43</v>
      </c>
      <c r="I16" s="15">
        <v>0.43</v>
      </c>
      <c r="J16" s="15">
        <v>0.43</v>
      </c>
      <c r="K16" s="15">
        <v>0.42</v>
      </c>
      <c r="L16" s="15">
        <v>0.42</v>
      </c>
    </row>
    <row r="17" spans="1:12" x14ac:dyDescent="0.25">
      <c r="A17" s="2" t="s">
        <v>14</v>
      </c>
      <c r="B17" s="2" t="s">
        <v>4</v>
      </c>
      <c r="C17" s="14">
        <v>3.61</v>
      </c>
      <c r="D17" s="14">
        <v>3.62</v>
      </c>
      <c r="E17" s="14">
        <v>3.63</v>
      </c>
      <c r="F17" s="14">
        <v>3.64</v>
      </c>
      <c r="G17" s="14">
        <v>3.65</v>
      </c>
      <c r="H17" s="14">
        <v>3.65</v>
      </c>
      <c r="I17" s="14">
        <v>3.66</v>
      </c>
      <c r="J17" s="14">
        <v>3.66</v>
      </c>
      <c r="K17" s="14">
        <v>3.67</v>
      </c>
      <c r="L17" s="14">
        <v>3.68</v>
      </c>
    </row>
    <row r="18" spans="1:12" x14ac:dyDescent="0.25">
      <c r="A18" s="4"/>
      <c r="B18" s="4" t="s">
        <v>5</v>
      </c>
      <c r="C18" s="15">
        <v>0.32</v>
      </c>
      <c r="D18" s="15">
        <v>0.32</v>
      </c>
      <c r="E18" s="15">
        <v>0.31</v>
      </c>
      <c r="F18" s="15">
        <v>0.31</v>
      </c>
      <c r="G18" s="15">
        <v>0.3</v>
      </c>
      <c r="H18" s="15">
        <v>0.3</v>
      </c>
      <c r="I18" s="15">
        <v>0.31</v>
      </c>
      <c r="J18" s="15">
        <v>0.3</v>
      </c>
      <c r="K18" s="15">
        <v>0.3</v>
      </c>
      <c r="L18" s="15">
        <v>0.3</v>
      </c>
    </row>
    <row r="19" spans="1:12" x14ac:dyDescent="0.25">
      <c r="A19" s="2" t="s">
        <v>15</v>
      </c>
      <c r="B19" s="2" t="s">
        <v>4</v>
      </c>
      <c r="C19" s="14">
        <v>3.48</v>
      </c>
      <c r="D19" s="14">
        <v>3.49</v>
      </c>
      <c r="E19" s="14">
        <v>3.5</v>
      </c>
      <c r="F19" s="14">
        <v>3.51</v>
      </c>
      <c r="G19" s="14">
        <v>3.53</v>
      </c>
      <c r="H19" s="14">
        <v>3.53</v>
      </c>
      <c r="I19" s="14">
        <v>3.54</v>
      </c>
      <c r="J19" s="14">
        <v>3.54</v>
      </c>
      <c r="K19" s="14">
        <v>3.55</v>
      </c>
      <c r="L19" s="14">
        <v>3.55</v>
      </c>
    </row>
    <row r="20" spans="1:12" s="5" customFormat="1" x14ac:dyDescent="0.25">
      <c r="A20" s="4"/>
      <c r="B20" s="4" t="s">
        <v>5</v>
      </c>
      <c r="C20" s="15">
        <v>0.37</v>
      </c>
      <c r="D20" s="15">
        <v>0.36</v>
      </c>
      <c r="E20" s="15">
        <v>0.36</v>
      </c>
      <c r="F20" s="15">
        <v>0.35</v>
      </c>
      <c r="G20" s="15">
        <v>0.35</v>
      </c>
      <c r="H20" s="15">
        <v>0.34</v>
      </c>
      <c r="I20" s="15">
        <v>0.34</v>
      </c>
      <c r="J20" s="15">
        <v>0.34</v>
      </c>
      <c r="K20" s="15">
        <v>0.34</v>
      </c>
      <c r="L20" s="15">
        <v>0.34</v>
      </c>
    </row>
    <row r="21" spans="1:12" s="3" customFormat="1" x14ac:dyDescent="0.25">
      <c r="A21" s="8" t="s">
        <v>16</v>
      </c>
      <c r="B21" s="8"/>
      <c r="C21" s="16">
        <v>39108</v>
      </c>
      <c r="D21" s="16">
        <v>42315</v>
      </c>
      <c r="E21" s="16">
        <v>42231</v>
      </c>
      <c r="F21" s="16">
        <v>42268</v>
      </c>
      <c r="G21" s="16">
        <v>42741</v>
      </c>
      <c r="H21" s="16">
        <v>43919</v>
      </c>
      <c r="I21" s="16">
        <v>45266</v>
      </c>
      <c r="J21" s="16">
        <v>48014</v>
      </c>
      <c r="K21" s="16">
        <v>49480</v>
      </c>
      <c r="L21" s="16">
        <v>52550</v>
      </c>
    </row>
    <row r="22" spans="1:12" ht="6" customHeight="1" x14ac:dyDescent="0.25">
      <c r="A22" s="9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s="3" customFormat="1" ht="30" customHeight="1" x14ac:dyDescent="0.25">
      <c r="A23" s="20" t="s">
        <v>2</v>
      </c>
      <c r="B23" s="21" t="s">
        <v>1</v>
      </c>
      <c r="C23" s="10" t="str">
        <f>IF(ISNUMBER(A2),(A2-9)&amp;"-"&amp;(A2-8),"&lt;yr-9&gt;")</f>
        <v>2006-2007</v>
      </c>
      <c r="D23" s="10" t="str">
        <f>IF(ISNUMBER(A2),(A2-8)&amp;"-"&amp;(A2-7),"&lt;yr-8&gt;")</f>
        <v>2007-2008</v>
      </c>
      <c r="E23" s="10" t="str">
        <f>IF(ISNUMBER(A2),(A2-7)&amp;"-"&amp;(A2-6),"&lt;yr-7&gt;")</f>
        <v>2008-2009</v>
      </c>
      <c r="F23" s="10" t="str">
        <f>IF(ISNUMBER(A2),(A2-6)&amp;"-"&amp;(A2-5),"&lt;yr-6&gt;")</f>
        <v>2009-2010</v>
      </c>
      <c r="G23" s="10" t="str">
        <f>IF(ISNUMBER(A2),(A2-5)&amp;"-"&amp;(A2-4),"&lt;yr-5&gt;")</f>
        <v>2010-2011</v>
      </c>
      <c r="H23" s="10" t="str">
        <f>IF(ISNUMBER(A2),(A2-4)&amp;"-"&amp;(A2-3),"&lt;yr-4&gt;")</f>
        <v>2011-2012</v>
      </c>
      <c r="I23" s="7" t="str">
        <f>IF(ISNUMBER(A2),(A2-3)&amp;"-"&amp;(A2-2),"&lt;yr-3&gt;")</f>
        <v>2012-2013</v>
      </c>
      <c r="J23" s="7" t="str">
        <f>IF(ISNUMBER(A2),(A2-2)&amp;"-"&amp;(A2-1),"&lt;yr-2&gt;")</f>
        <v>2013-2014</v>
      </c>
      <c r="K23" s="7" t="str">
        <f>IF(ISNUMBER(A2),(A2-1)&amp;"-"&amp;(A2),"&lt;yr-1&gt;")</f>
        <v>2014-2015</v>
      </c>
      <c r="L23" s="7" t="str">
        <f>IF(ISNUMBER(A2),A2&amp;"-"&amp;(A2+1),"&lt;yr&gt;")</f>
        <v>2015-2016</v>
      </c>
    </row>
    <row r="24" spans="1:12" x14ac:dyDescent="0.25">
      <c r="A24" s="4" t="s">
        <v>3</v>
      </c>
      <c r="B24" s="4" t="s">
        <v>4</v>
      </c>
      <c r="C24" s="11">
        <v>9.8000000000000007</v>
      </c>
      <c r="D24" s="11">
        <v>9.9</v>
      </c>
      <c r="E24" s="11">
        <v>9.9</v>
      </c>
      <c r="F24" s="11">
        <v>9.8000000000000007</v>
      </c>
      <c r="G24" s="11">
        <v>9.9</v>
      </c>
      <c r="H24" s="11">
        <v>9.8000000000000007</v>
      </c>
      <c r="I24" s="11">
        <v>9.8000000000000007</v>
      </c>
      <c r="J24" s="11">
        <v>10</v>
      </c>
      <c r="K24" s="11">
        <v>10</v>
      </c>
      <c r="L24" s="11">
        <v>10</v>
      </c>
    </row>
    <row r="25" spans="1:12" x14ac:dyDescent="0.25">
      <c r="A25" s="2"/>
      <c r="B25" s="2" t="s">
        <v>5</v>
      </c>
      <c r="C25" s="12">
        <v>1.7</v>
      </c>
      <c r="D25" s="12">
        <v>1.8</v>
      </c>
      <c r="E25" s="12">
        <v>1.8</v>
      </c>
      <c r="F25" s="12">
        <v>1.7</v>
      </c>
      <c r="G25" s="12">
        <v>1.7</v>
      </c>
      <c r="H25" s="12">
        <v>1.7</v>
      </c>
      <c r="I25" s="12">
        <v>1.7</v>
      </c>
      <c r="J25" s="12">
        <v>1.7</v>
      </c>
      <c r="K25" s="12">
        <v>1.6</v>
      </c>
      <c r="L25" s="12">
        <v>1.6</v>
      </c>
    </row>
    <row r="26" spans="1:12" x14ac:dyDescent="0.25">
      <c r="A26" s="4" t="s">
        <v>6</v>
      </c>
      <c r="B26" s="4" t="s">
        <v>4</v>
      </c>
      <c r="C26" s="11">
        <v>10.1</v>
      </c>
      <c r="D26" s="11">
        <v>10.3</v>
      </c>
      <c r="E26" s="11">
        <v>10.3</v>
      </c>
      <c r="F26" s="11">
        <v>10.3</v>
      </c>
      <c r="G26" s="11">
        <v>10.4</v>
      </c>
      <c r="H26" s="11">
        <v>10.4</v>
      </c>
      <c r="I26" s="11">
        <v>10.5</v>
      </c>
      <c r="J26" s="11">
        <v>10.6</v>
      </c>
      <c r="K26" s="11">
        <v>10.6</v>
      </c>
      <c r="L26" s="11">
        <v>10.5</v>
      </c>
    </row>
    <row r="27" spans="1:12" x14ac:dyDescent="0.25">
      <c r="A27" s="2"/>
      <c r="B27" s="2" t="s">
        <v>5</v>
      </c>
      <c r="C27" s="12">
        <v>1.9</v>
      </c>
      <c r="D27" s="12">
        <v>1.9</v>
      </c>
      <c r="E27" s="12">
        <v>2</v>
      </c>
      <c r="F27" s="12">
        <v>2</v>
      </c>
      <c r="G27" s="12">
        <v>1.9</v>
      </c>
      <c r="H27" s="12">
        <v>1.9</v>
      </c>
      <c r="I27" s="12">
        <v>1.9</v>
      </c>
      <c r="J27" s="12">
        <v>1.9</v>
      </c>
      <c r="K27" s="12">
        <v>1.9</v>
      </c>
      <c r="L27" s="12">
        <v>1.9</v>
      </c>
    </row>
    <row r="28" spans="1:12" x14ac:dyDescent="0.25">
      <c r="A28" s="4" t="s">
        <v>7</v>
      </c>
      <c r="B28" s="4" t="s">
        <v>4</v>
      </c>
      <c r="C28" s="11">
        <v>10.5</v>
      </c>
      <c r="D28" s="11">
        <v>10.6</v>
      </c>
      <c r="E28" s="11">
        <v>10.7</v>
      </c>
      <c r="F28" s="11">
        <v>10.8</v>
      </c>
      <c r="G28" s="11">
        <v>10.8</v>
      </c>
      <c r="H28" s="11">
        <v>10.8</v>
      </c>
      <c r="I28" s="11">
        <v>10.9</v>
      </c>
      <c r="J28" s="11">
        <v>10.8</v>
      </c>
      <c r="K28" s="11">
        <v>10.9</v>
      </c>
      <c r="L28" s="11">
        <v>10.9</v>
      </c>
    </row>
    <row r="29" spans="1:12" x14ac:dyDescent="0.25">
      <c r="A29" s="2"/>
      <c r="B29" s="2" t="s">
        <v>5</v>
      </c>
      <c r="C29" s="12">
        <v>1.6</v>
      </c>
      <c r="D29" s="12">
        <v>1.7</v>
      </c>
      <c r="E29" s="12">
        <v>1.7</v>
      </c>
      <c r="F29" s="12">
        <v>1.7</v>
      </c>
      <c r="G29" s="12">
        <v>1.7</v>
      </c>
      <c r="H29" s="12">
        <v>1.6</v>
      </c>
      <c r="I29" s="12">
        <v>1.6</v>
      </c>
      <c r="J29" s="12">
        <v>1.6</v>
      </c>
      <c r="K29" s="12">
        <v>1.6</v>
      </c>
      <c r="L29" s="12">
        <v>1.6</v>
      </c>
    </row>
    <row r="30" spans="1:12" x14ac:dyDescent="0.25">
      <c r="A30" s="4" t="s">
        <v>8</v>
      </c>
      <c r="B30" s="4" t="s">
        <v>4</v>
      </c>
      <c r="C30" s="11">
        <v>30.3</v>
      </c>
      <c r="D30" s="11">
        <v>30.8</v>
      </c>
      <c r="E30" s="11">
        <v>30.9</v>
      </c>
      <c r="F30" s="11">
        <v>30.8</v>
      </c>
      <c r="G30" s="11">
        <v>31.1</v>
      </c>
      <c r="H30" s="11">
        <v>31.1</v>
      </c>
      <c r="I30" s="11">
        <v>31.2</v>
      </c>
      <c r="J30" s="11">
        <v>31.3</v>
      </c>
      <c r="K30" s="11">
        <v>31.4</v>
      </c>
      <c r="L30" s="11">
        <v>31.4</v>
      </c>
    </row>
    <row r="31" spans="1:12" x14ac:dyDescent="0.25">
      <c r="A31" s="2"/>
      <c r="B31" s="2" t="s">
        <v>5</v>
      </c>
      <c r="C31" s="12">
        <v>4.2</v>
      </c>
      <c r="D31" s="12">
        <v>4.2</v>
      </c>
      <c r="E31" s="12">
        <v>4.2</v>
      </c>
      <c r="F31" s="12">
        <v>4.0999999999999996</v>
      </c>
      <c r="G31" s="12">
        <v>4.0999999999999996</v>
      </c>
      <c r="H31" s="12">
        <v>4.0999999999999996</v>
      </c>
      <c r="I31" s="12">
        <v>4</v>
      </c>
      <c r="J31" s="12">
        <v>4</v>
      </c>
      <c r="K31" s="12">
        <v>3.9</v>
      </c>
      <c r="L31" s="12">
        <v>3.9</v>
      </c>
    </row>
    <row r="32" spans="1:12" x14ac:dyDescent="0.25">
      <c r="A32" s="4" t="s">
        <v>9</v>
      </c>
      <c r="B32" s="4" t="s">
        <v>10</v>
      </c>
      <c r="C32" s="13" t="s">
        <v>12</v>
      </c>
      <c r="D32" s="13" t="s">
        <v>12</v>
      </c>
      <c r="E32" s="13" t="s">
        <v>12</v>
      </c>
      <c r="F32" s="13" t="s">
        <v>12</v>
      </c>
      <c r="G32" s="13" t="s">
        <v>17</v>
      </c>
      <c r="H32" s="13" t="s">
        <v>17</v>
      </c>
      <c r="I32" s="13" t="s">
        <v>17</v>
      </c>
      <c r="J32" s="13" t="s">
        <v>17</v>
      </c>
      <c r="K32" s="13" t="s">
        <v>17</v>
      </c>
      <c r="L32" s="13" t="s">
        <v>17</v>
      </c>
    </row>
    <row r="33" spans="1:12" x14ac:dyDescent="0.25">
      <c r="A33" s="2" t="s">
        <v>13</v>
      </c>
      <c r="B33" s="2" t="s">
        <v>4</v>
      </c>
      <c r="C33" s="14">
        <v>3.57</v>
      </c>
      <c r="D33" s="14">
        <v>3.59</v>
      </c>
      <c r="E33" s="14">
        <v>3.6</v>
      </c>
      <c r="F33" s="14">
        <v>3.6</v>
      </c>
      <c r="G33" s="14">
        <v>3.61</v>
      </c>
      <c r="H33" s="14">
        <v>3.61</v>
      </c>
      <c r="I33" s="14">
        <v>3.63</v>
      </c>
      <c r="J33" s="14">
        <v>3.63</v>
      </c>
      <c r="K33" s="14">
        <v>3.63</v>
      </c>
      <c r="L33" s="14">
        <v>3.64</v>
      </c>
    </row>
    <row r="34" spans="1:12" x14ac:dyDescent="0.25">
      <c r="A34" s="4"/>
      <c r="B34" s="4" t="s">
        <v>5</v>
      </c>
      <c r="C34" s="15">
        <v>0.34</v>
      </c>
      <c r="D34" s="15">
        <v>0.33</v>
      </c>
      <c r="E34" s="15">
        <v>0.33</v>
      </c>
      <c r="F34" s="15">
        <v>0.32</v>
      </c>
      <c r="G34" s="15">
        <v>0.32</v>
      </c>
      <c r="H34" s="15">
        <v>0.32</v>
      </c>
      <c r="I34" s="15">
        <v>0.31</v>
      </c>
      <c r="J34" s="15">
        <v>0.31</v>
      </c>
      <c r="K34" s="15">
        <v>0.31</v>
      </c>
      <c r="L34" s="15">
        <v>0.31</v>
      </c>
    </row>
    <row r="35" spans="1:12" x14ac:dyDescent="0.25">
      <c r="A35" s="2" t="s">
        <v>14</v>
      </c>
      <c r="B35" s="2" t="s">
        <v>4</v>
      </c>
      <c r="C35" s="14">
        <v>3.71</v>
      </c>
      <c r="D35" s="14">
        <v>3.73</v>
      </c>
      <c r="E35" s="14">
        <v>3.73</v>
      </c>
      <c r="F35" s="14">
        <v>3.74</v>
      </c>
      <c r="G35" s="14">
        <v>3.75</v>
      </c>
      <c r="H35" s="14">
        <v>3.74</v>
      </c>
      <c r="I35" s="14">
        <v>3.75</v>
      </c>
      <c r="J35" s="14">
        <v>3.76</v>
      </c>
      <c r="K35" s="14">
        <v>3.77</v>
      </c>
      <c r="L35" s="14">
        <v>3.77</v>
      </c>
    </row>
    <row r="36" spans="1:12" x14ac:dyDescent="0.25">
      <c r="A36" s="4"/>
      <c r="B36" s="4" t="s">
        <v>5</v>
      </c>
      <c r="C36" s="15">
        <v>0.26</v>
      </c>
      <c r="D36" s="15">
        <v>0.25</v>
      </c>
      <c r="E36" s="15">
        <v>0.25</v>
      </c>
      <c r="F36" s="15">
        <v>0.25</v>
      </c>
      <c r="G36" s="15">
        <v>0.24</v>
      </c>
      <c r="H36" s="15">
        <v>0.25</v>
      </c>
      <c r="I36" s="15">
        <v>0.24</v>
      </c>
      <c r="J36" s="15">
        <v>0.23</v>
      </c>
      <c r="K36" s="15">
        <v>0.24</v>
      </c>
      <c r="L36" s="15">
        <v>0.23</v>
      </c>
    </row>
    <row r="37" spans="1:12" x14ac:dyDescent="0.25">
      <c r="A37" s="2" t="s">
        <v>15</v>
      </c>
      <c r="B37" s="2" t="s">
        <v>4</v>
      </c>
      <c r="C37" s="14">
        <v>3.64</v>
      </c>
      <c r="D37" s="14">
        <v>3.65</v>
      </c>
      <c r="E37" s="14">
        <v>3.66</v>
      </c>
      <c r="F37" s="14">
        <v>3.66</v>
      </c>
      <c r="G37" s="14">
        <v>3.67</v>
      </c>
      <c r="H37" s="14">
        <v>3.67</v>
      </c>
      <c r="I37" s="14">
        <v>3.68</v>
      </c>
      <c r="J37" s="14">
        <v>3.69</v>
      </c>
      <c r="K37" s="14">
        <v>3.69</v>
      </c>
      <c r="L37" s="14">
        <v>3.7</v>
      </c>
    </row>
    <row r="38" spans="1:12" x14ac:dyDescent="0.25">
      <c r="A38" s="4"/>
      <c r="B38" s="4" t="s">
        <v>5</v>
      </c>
      <c r="C38" s="15">
        <v>0.27</v>
      </c>
      <c r="D38" s="15">
        <v>0.27</v>
      </c>
      <c r="E38" s="15">
        <v>0.26</v>
      </c>
      <c r="F38" s="15">
        <v>0.26</v>
      </c>
      <c r="G38" s="15">
        <v>0.26</v>
      </c>
      <c r="H38" s="15">
        <v>0.26</v>
      </c>
      <c r="I38" s="15">
        <v>0.25</v>
      </c>
      <c r="J38" s="15">
        <v>0.25</v>
      </c>
      <c r="K38" s="15">
        <v>0.25</v>
      </c>
      <c r="L38" s="15">
        <v>0.25</v>
      </c>
    </row>
    <row r="39" spans="1:12" s="3" customFormat="1" x14ac:dyDescent="0.25">
      <c r="A39" s="8" t="s">
        <v>18</v>
      </c>
      <c r="B39" s="8"/>
      <c r="C39" s="16">
        <v>17361</v>
      </c>
      <c r="D39" s="16">
        <v>17759</v>
      </c>
      <c r="E39" s="16">
        <v>18036</v>
      </c>
      <c r="F39" s="16">
        <v>18390</v>
      </c>
      <c r="G39" s="16">
        <v>18665</v>
      </c>
      <c r="H39" s="16">
        <v>19230</v>
      </c>
      <c r="I39" s="16">
        <v>19517</v>
      </c>
      <c r="J39" s="16">
        <v>20055</v>
      </c>
      <c r="K39" s="16">
        <v>20343</v>
      </c>
      <c r="L39" s="16">
        <v>20631</v>
      </c>
    </row>
    <row r="40" spans="1:12" ht="12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</row>
  </sheetData>
  <mergeCells count="5">
    <mergeCell ref="A5:B5"/>
    <mergeCell ref="A23:B23"/>
    <mergeCell ref="A40:L40"/>
    <mergeCell ref="A3:L3"/>
    <mergeCell ref="A1:L1"/>
  </mergeCells>
  <printOptions horizontalCentered="1"/>
  <pageMargins left="0.25" right="0.25" top="0.75" bottom="0.75" header="0.3" footer="0.3"/>
  <pageSetup scale="80" orientation="landscape" r:id="rId1"/>
  <headerFooter>
    <oddFooter>&amp;L&amp;8Source: AAMC &amp;D&amp;R&amp;8©2015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A-16</vt:lpstr>
      <vt:lpstr>'FACTS Table A-16'!Print_Titles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2015-12-04T14:58:05Z</dcterms:modified>
</cp:coreProperties>
</file>