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filterPrivacy="1" defaultThemeVersion="124226"/>
  <xr:revisionPtr revIDLastSave="0" documentId="13_ncr:1_{5FCA73E6-8A87-448C-AC86-CA9A3C4ED328}" xr6:coauthVersionLast="47" xr6:coauthVersionMax="47" xr10:uidLastSave="{00000000-0000-0000-0000-000000000000}"/>
  <bookViews>
    <workbookView xWindow="-26955" yWindow="-1395" windowWidth="18840" windowHeight="13905" xr2:uid="{00000000-000D-0000-FFFF-FFFF00000000}"/>
  </bookViews>
  <sheets>
    <sheet name="FACTS Table A-16" sheetId="1" r:id="rId1"/>
  </sheets>
  <definedNames>
    <definedName name="_xlnm.Print_Titles" localSheetId="0">'FACTS Table A-16'!$1:$4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 r="C24" i="1" l="1"/>
  <c r="C5" i="1"/>
  <c r="D5" i="1"/>
  <c r="D24" i="1" l="1"/>
  <c r="E5" i="1"/>
  <c r="E24" i="1" l="1"/>
  <c r="F24" i="1" l="1"/>
  <c r="F5" i="1"/>
</calcChain>
</file>

<file path=xl/sharedStrings.xml><?xml version="1.0" encoding="utf-8"?>
<sst xmlns="http://schemas.openxmlformats.org/spreadsheetml/2006/main" count="56" uniqueCount="17">
  <si>
    <t>Applicants</t>
  </si>
  <si>
    <t xml:space="preserve"> </t>
  </si>
  <si>
    <t>Matriculants</t>
  </si>
  <si>
    <t>MCAT CPBS</t>
  </si>
  <si>
    <t>Mean</t>
  </si>
  <si>
    <t>SD</t>
  </si>
  <si>
    <t>MCAT CARS</t>
  </si>
  <si>
    <t>MCAT BBLS</t>
  </si>
  <si>
    <t>MCAT PSBB</t>
  </si>
  <si>
    <t>Total MCAT</t>
  </si>
  <si>
    <t>GPA Science</t>
  </si>
  <si>
    <t>GPA Non-Science</t>
  </si>
  <si>
    <t>GPA Total</t>
  </si>
  <si>
    <t xml:space="preserve">Total Applicants   </t>
  </si>
  <si>
    <t xml:space="preserve">        </t>
  </si>
  <si>
    <t>Total Matriculants</t>
  </si>
  <si>
    <t xml:space="preserve">Notes: The means and SDs of MCAT scores are calculated based on data from applicants who applied with MCAT scores (each year, approximately 2% of individuals apply without MCAT scores).  Specifically, 60,334 applicants and 21,942 matriculants in 2021 were included in the calculations;  Only the most recent MCAT score is used for individuals who took the exam more than once. The means and SDs of UGPA are calculated based on applicants with available GPA data.  Specifically, 62,140 applicants and 22,483 matriculants in 2021 were included in the calculations.
Each academic year includes applicants and matriculants that applied to enter medical school in the fall of the given year. For example, academic year 2021-2022 represents the applicants and matriculants that applied to enter medical school during the 2021 application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</si>
</sst>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b/>
      <sz val="12"/>
      <color theme="1"/>
      <name val="Calibri"/>
      <family val="2"/>
      <scheme val="minor"/>
    </font>
    <font>
      <sz val="11"/>
      <color theme="8" tint="-0.499984740745262"/>
      <name val="Calibri"/>
      <family val="2"/>
      <scheme val="minor"/>
    </font>
    <font>
      <b/>
      <sz val="11"/>
      <color theme="8" tint="-0.499984740745262"/>
      <name val="Calibri"/>
      <family val="2"/>
      <scheme val="minor"/>
    </font>
    <font>
      <b/>
      <i/>
      <sz val="11"/>
      <color theme="8" tint="-0.499984740745262"/>
      <name val="Calibri"/>
      <family val="2"/>
      <scheme val="minor"/>
    </font>
    <font>
      <sz val="9"/>
      <color theme="1"/>
      <name val="Calibri"/>
      <family val="2"/>
      <scheme val="minor"/>
    </font>
    <font>
      <b/>
      <sz val="11"/>
      <color theme="8" tint="-0.499984740745262"/>
      <name val="Calibri"/>
      <family val="2"/>
    </font>
    <font>
      <sz val="11"/>
      <color theme="0"/>
      <name val="Calibri"/>
      <family val="2"/>
      <scheme val="minor"/>
    </font>
    <font>
      <sz val="10"/>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bottom style="thin">
        <color theme="8" tint="0.39994506668294322"/>
      </bottom>
      <diagonal/>
    </border>
  </borders>
  <cellStyleXfs count="1">
    <xf numFmtId="0" fontId="0" fillId="0" borderId="0"/>
  </cellStyleXfs>
  <cellXfs count="30">
    <xf numFmtId="0" fontId="0" fillId="0" borderId="0" xfId="0"/>
    <xf numFmtId="0" fontId="3" fillId="0" borderId="0" xfId="0" applyFont="1"/>
    <xf numFmtId="0" fontId="4" fillId="0" borderId="0" xfId="0" applyFont="1"/>
    <xf numFmtId="0" fontId="1" fillId="0" borderId="0" xfId="0" applyFont="1"/>
    <xf numFmtId="0" fontId="4" fillId="2" borderId="0" xfId="0" applyFont="1" applyFill="1"/>
    <xf numFmtId="0" fontId="0" fillId="0" borderId="0" xfId="0" applyFill="1"/>
    <xf numFmtId="0" fontId="6" fillId="0" borderId="0" xfId="0" applyFont="1"/>
    <xf numFmtId="0" fontId="4" fillId="2" borderId="3" xfId="0" applyFont="1" applyFill="1" applyBorder="1" applyAlignment="1">
      <alignment horizontal="center" vertical="center"/>
    </xf>
    <xf numFmtId="0" fontId="1" fillId="0" borderId="0" xfId="0" applyFont="1" applyAlignment="1">
      <alignment vertical="center"/>
    </xf>
    <xf numFmtId="164" fontId="3" fillId="2" borderId="0" xfId="0" applyNumberFormat="1" applyFont="1" applyFill="1" applyAlignment="1">
      <alignment horizontal="right" indent="1"/>
    </xf>
    <xf numFmtId="164" fontId="3" fillId="0" borderId="0" xfId="0" applyNumberFormat="1" applyFont="1" applyAlignment="1">
      <alignment horizontal="right" indent="1"/>
    </xf>
    <xf numFmtId="0" fontId="3" fillId="2" borderId="0" xfId="0" applyFont="1" applyFill="1" applyAlignment="1">
      <alignment horizontal="right" indent="1"/>
    </xf>
    <xf numFmtId="2" fontId="3" fillId="0" borderId="0" xfId="0" applyNumberFormat="1" applyFont="1" applyAlignment="1">
      <alignment horizontal="right" indent="1"/>
    </xf>
    <xf numFmtId="2" fontId="3" fillId="2" borderId="0" xfId="0" applyNumberFormat="1" applyFont="1" applyFill="1" applyAlignment="1">
      <alignment horizontal="right" indent="1"/>
    </xf>
    <xf numFmtId="0" fontId="7" fillId="2" borderId="3" xfId="0" applyFont="1" applyFill="1" applyBorder="1" applyAlignment="1">
      <alignment horizontal="center" vertical="center"/>
    </xf>
    <xf numFmtId="0" fontId="8" fillId="0" borderId="0" xfId="0" applyFont="1"/>
    <xf numFmtId="0" fontId="4" fillId="0" borderId="0" xfId="0" applyFont="1" applyFill="1"/>
    <xf numFmtId="0" fontId="5" fillId="2" borderId="4" xfId="0" applyFont="1" applyFill="1" applyBorder="1"/>
    <xf numFmtId="2" fontId="3" fillId="0" borderId="0" xfId="0" applyNumberFormat="1" applyFont="1" applyFill="1" applyAlignment="1">
      <alignment horizontal="right" indent="1"/>
    </xf>
    <xf numFmtId="0" fontId="3" fillId="2" borderId="0" xfId="0" applyFont="1" applyFill="1"/>
    <xf numFmtId="0" fontId="3" fillId="0" borderId="0" xfId="0" applyFont="1" applyFill="1"/>
    <xf numFmtId="3" fontId="5" fillId="2" borderId="4" xfId="0" applyNumberFormat="1" applyFont="1" applyFill="1" applyBorder="1"/>
    <xf numFmtId="3" fontId="5" fillId="2" borderId="4" xfId="0" applyNumberFormat="1" applyFont="1" applyFill="1" applyBorder="1" applyAlignment="1">
      <alignment horizontal="right" indent="1"/>
    </xf>
    <xf numFmtId="2" fontId="3" fillId="2" borderId="0" xfId="0" applyNumberFormat="1" applyFont="1" applyFill="1"/>
    <xf numFmtId="2" fontId="3" fillId="0" borderId="0" xfId="0" applyNumberFormat="1" applyFo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6" fillId="0" borderId="0" xfId="0" applyFont="1" applyAlignment="1">
      <alignment horizontal="left" vertical="top" wrapText="1"/>
    </xf>
    <xf numFmtId="0" fontId="9" fillId="0" borderId="0" xfId="0" applyNumberFormat="1" applyFont="1" applyAlignment="1">
      <alignment wrapText="1"/>
    </xf>
    <xf numFmtId="0" fontId="2" fillId="0" borderId="0" xfId="0" applyFont="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497417</xdr:colOff>
      <xdr:row>0</xdr:row>
      <xdr:rowOff>21166</xdr:rowOff>
    </xdr:from>
    <xdr:to>
      <xdr:col>5</xdr:col>
      <xdr:colOff>916254</xdr:colOff>
      <xdr:row>0</xdr:row>
      <xdr:rowOff>287865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5037667" y="21166"/>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showGridLines="0" tabSelected="1" zoomScaleNormal="100" zoomScalePageLayoutView="64" workbookViewId="0">
      <selection sqref="A1:F1"/>
    </sheetView>
  </sheetViews>
  <sheetFormatPr defaultColWidth="16.59765625" defaultRowHeight="14.25" x14ac:dyDescent="0.45"/>
  <cols>
    <col min="1" max="4" width="24.1328125" style="3" customWidth="1"/>
    <col min="5" max="6" width="24.1328125" customWidth="1"/>
  </cols>
  <sheetData>
    <row r="1" spans="1:6" ht="33.75" customHeight="1" x14ac:dyDescent="0.45">
      <c r="A1" s="29" t="str">
        <f ca="1">IF(ISNUMBER(A2),"Table A-16: MCAT Scores and GPAs for Applicants and Matriculants 
to U.S. MD-Granting Medical Schools, "&amp;(A2-3)&amp;"-"&amp;(A2-2),"Table XX . Title"&amp;", "&amp;(YEAR(NOW())-3)&amp;"-"&amp;(YEAR(NOW())-2))&amp;" through "&amp;(YEAR(NOW())-0)&amp;"-"&amp;(YEAR(NOW())+1)</f>
        <v>Table A-16: MCAT Scores and GPAs for Applicants and Matriculants 
to U.S. MD-Granting Medical Schools, 2018-2019 through 2021-2022</v>
      </c>
      <c r="B1" s="29"/>
      <c r="C1" s="29"/>
      <c r="D1" s="29"/>
      <c r="E1" s="29"/>
      <c r="F1" s="29"/>
    </row>
    <row r="2" spans="1:6" ht="18" customHeight="1" x14ac:dyDescent="0.45">
      <c r="A2" s="15">
        <v>2021</v>
      </c>
    </row>
    <row r="3" spans="1:6" s="6" customFormat="1" ht="38.25" customHeight="1" x14ac:dyDescent="0.4">
      <c r="A3" s="28" t="str">
        <f ca="1">"The table below displays MCAT scores and GPAs for applicants and matriculants from " &amp; IF(ISNUMBER(A2),(A2-3)&amp;"-"&amp;(A2-2),YEAR(NOW())-3 &amp; "-" &amp;(YEAR(NOW())-2)) &amp;" through " &amp; IF(ISNUMBER(A2),A2&amp;"-"&amp;(A2+1),YEAR(NOW()) &amp; "-" &amp;(YEAR(NOW())+1)) &amp; " by mean and standard deviation (SD). Please email datarequest@aamc.org if you need further assistance or have additional inquiries."</f>
        <v>The table below displays MCAT scores and GPAs for applicants and matriculants from 2018-2019 through 2021-2022 by mean and standard deviation (SD). Please email datarequest@aamc.org if you need further assistance or have additional inquiries.</v>
      </c>
      <c r="B3" s="28"/>
      <c r="C3" s="28"/>
      <c r="D3" s="28"/>
      <c r="E3" s="28"/>
      <c r="F3" s="28"/>
    </row>
    <row r="4" spans="1:6" ht="2.25" customHeight="1" x14ac:dyDescent="0.45"/>
    <row r="5" spans="1:6" s="3" customFormat="1" ht="30" customHeight="1" x14ac:dyDescent="0.45">
      <c r="A5" s="25" t="s">
        <v>0</v>
      </c>
      <c r="B5" s="26"/>
      <c r="C5" s="7" t="str">
        <f>IF(ISNUMBER(A2),(A2-3)&amp;"-"&amp;(A2-2),"&lt;yr-3&gt;")</f>
        <v>2018-2019</v>
      </c>
      <c r="D5" s="7" t="str">
        <f>IF(ISNUMBER(A2),(A2-2)&amp;"-"&amp;(A2-1),"&lt;yr-2&gt;")</f>
        <v>2019-2020</v>
      </c>
      <c r="E5" s="14" t="str">
        <f>IF(ISNUMBER(A2),(A2-1)&amp;"-"&amp;(A2-0),"&lt;yr-1&gt;")</f>
        <v>2020-2021</v>
      </c>
      <c r="F5" s="14" t="str">
        <f>IF(ISNUMBER(A2),A2&amp;"-"&amp;(A2+1),"&lt;yr&gt;")</f>
        <v>2021-2022</v>
      </c>
    </row>
    <row r="6" spans="1:6" x14ac:dyDescent="0.45">
      <c r="A6" s="4" t="s">
        <v>3</v>
      </c>
      <c r="B6" s="4" t="s">
        <v>4</v>
      </c>
      <c r="C6" s="19">
        <v>126.3</v>
      </c>
      <c r="D6" s="19">
        <v>126.4</v>
      </c>
      <c r="E6" s="19">
        <v>126.5</v>
      </c>
      <c r="F6" s="9">
        <v>126.3</v>
      </c>
    </row>
    <row r="7" spans="1:6" x14ac:dyDescent="0.45">
      <c r="A7" s="2"/>
      <c r="B7" s="2" t="s">
        <v>5</v>
      </c>
      <c r="C7" s="1">
        <v>2.7</v>
      </c>
      <c r="D7" s="1">
        <v>2.8</v>
      </c>
      <c r="E7" s="1">
        <v>2.8</v>
      </c>
      <c r="F7" s="10">
        <v>2.9</v>
      </c>
    </row>
    <row r="8" spans="1:6" x14ac:dyDescent="0.45">
      <c r="A8" s="4" t="s">
        <v>6</v>
      </c>
      <c r="B8" s="4" t="s">
        <v>4</v>
      </c>
      <c r="C8" s="19">
        <v>125.9</v>
      </c>
      <c r="D8" s="19">
        <v>125.9</v>
      </c>
      <c r="E8" s="19">
        <v>125.9</v>
      </c>
      <c r="F8" s="9">
        <v>125.7</v>
      </c>
    </row>
    <row r="9" spans="1:6" x14ac:dyDescent="0.45">
      <c r="A9" s="2"/>
      <c r="B9" s="2" t="s">
        <v>5</v>
      </c>
      <c r="C9" s="1">
        <v>2.7</v>
      </c>
      <c r="D9" s="1">
        <v>2.7</v>
      </c>
      <c r="E9" s="1">
        <v>2.7</v>
      </c>
      <c r="F9" s="10">
        <v>2.8</v>
      </c>
    </row>
    <row r="10" spans="1:6" x14ac:dyDescent="0.45">
      <c r="A10" s="4" t="s">
        <v>7</v>
      </c>
      <c r="B10" s="4" t="s">
        <v>4</v>
      </c>
      <c r="C10" s="19">
        <v>126.6</v>
      </c>
      <c r="D10" s="19">
        <v>126.7</v>
      </c>
      <c r="E10" s="19">
        <v>126.8</v>
      </c>
      <c r="F10" s="9">
        <v>126.7</v>
      </c>
    </row>
    <row r="11" spans="1:6" x14ac:dyDescent="0.45">
      <c r="A11" s="2"/>
      <c r="B11" s="2" t="s">
        <v>5</v>
      </c>
      <c r="C11" s="1">
        <v>2.7</v>
      </c>
      <c r="D11" s="1">
        <v>2.7</v>
      </c>
      <c r="E11" s="1">
        <v>2.7</v>
      </c>
      <c r="F11" s="10">
        <v>2.8</v>
      </c>
    </row>
    <row r="12" spans="1:6" x14ac:dyDescent="0.45">
      <c r="A12" s="4" t="s">
        <v>8</v>
      </c>
      <c r="B12" s="4" t="s">
        <v>4</v>
      </c>
      <c r="C12" s="19">
        <v>126.8</v>
      </c>
      <c r="D12" s="19">
        <v>127.1</v>
      </c>
      <c r="E12" s="19">
        <v>127.2</v>
      </c>
      <c r="F12" s="9">
        <v>127.3</v>
      </c>
    </row>
    <row r="13" spans="1:6" x14ac:dyDescent="0.45">
      <c r="A13" s="2"/>
      <c r="B13" s="2" t="s">
        <v>5</v>
      </c>
      <c r="C13" s="1">
        <v>2.7</v>
      </c>
      <c r="D13" s="1">
        <v>2.7</v>
      </c>
      <c r="E13" s="1">
        <v>2.7</v>
      </c>
      <c r="F13" s="10">
        <v>2.8</v>
      </c>
    </row>
    <row r="14" spans="1:6" x14ac:dyDescent="0.45">
      <c r="A14" s="4" t="s">
        <v>9</v>
      </c>
      <c r="B14" s="4" t="s">
        <v>4</v>
      </c>
      <c r="C14" s="19">
        <v>505.6</v>
      </c>
      <c r="D14" s="19">
        <v>506.1</v>
      </c>
      <c r="E14" s="19">
        <v>506.4</v>
      </c>
      <c r="F14" s="9">
        <v>505.9</v>
      </c>
    </row>
    <row r="15" spans="1:6" x14ac:dyDescent="0.45">
      <c r="A15" s="2"/>
      <c r="B15" s="2" t="s">
        <v>5</v>
      </c>
      <c r="C15" s="1">
        <v>9.3000000000000007</v>
      </c>
      <c r="D15" s="1">
        <v>9.3000000000000007</v>
      </c>
      <c r="E15" s="1">
        <v>9.1999999999999993</v>
      </c>
      <c r="F15" s="10">
        <v>9.6999999999999993</v>
      </c>
    </row>
    <row r="16" spans="1:6" x14ac:dyDescent="0.45">
      <c r="A16" s="4" t="s">
        <v>10</v>
      </c>
      <c r="B16" s="4" t="s">
        <v>4</v>
      </c>
      <c r="C16" s="19">
        <v>3.47</v>
      </c>
      <c r="D16" s="19">
        <v>3.48</v>
      </c>
      <c r="E16" s="19">
        <v>3.49</v>
      </c>
      <c r="F16" s="13">
        <v>3.48</v>
      </c>
    </row>
    <row r="17" spans="1:6" x14ac:dyDescent="0.45">
      <c r="A17" s="2"/>
      <c r="B17" s="2" t="s">
        <v>5</v>
      </c>
      <c r="C17" s="1">
        <v>0.43</v>
      </c>
      <c r="D17" s="1">
        <v>0.43</v>
      </c>
      <c r="E17" s="1">
        <v>0.42</v>
      </c>
      <c r="F17" s="12">
        <v>0.44</v>
      </c>
    </row>
    <row r="18" spans="1:6" x14ac:dyDescent="0.45">
      <c r="A18" s="4" t="s">
        <v>11</v>
      </c>
      <c r="B18" s="4" t="s">
        <v>4</v>
      </c>
      <c r="C18" s="23">
        <v>3.71</v>
      </c>
      <c r="D18" s="23">
        <v>3.72</v>
      </c>
      <c r="E18" s="19">
        <v>3.74</v>
      </c>
      <c r="F18" s="13">
        <v>3.74</v>
      </c>
    </row>
    <row r="19" spans="1:6" x14ac:dyDescent="0.45">
      <c r="A19" s="2"/>
      <c r="B19" s="2" t="s">
        <v>5</v>
      </c>
      <c r="C19" s="1">
        <v>0.28000000000000003</v>
      </c>
      <c r="D19" s="1">
        <v>0.28000000000000003</v>
      </c>
      <c r="E19" s="1">
        <v>0.28000000000000003</v>
      </c>
      <c r="F19" s="12">
        <v>0.28000000000000003</v>
      </c>
    </row>
    <row r="20" spans="1:6" x14ac:dyDescent="0.45">
      <c r="A20" s="4" t="s">
        <v>12</v>
      </c>
      <c r="B20" s="4" t="s">
        <v>4</v>
      </c>
      <c r="C20" s="19">
        <v>3.57</v>
      </c>
      <c r="D20" s="19">
        <v>3.58</v>
      </c>
      <c r="E20" s="19">
        <v>3.6</v>
      </c>
      <c r="F20" s="13">
        <v>3.59</v>
      </c>
    </row>
    <row r="21" spans="1:6" s="5" customFormat="1" x14ac:dyDescent="0.45">
      <c r="A21" s="16"/>
      <c r="B21" s="16" t="s">
        <v>5</v>
      </c>
      <c r="C21" s="20">
        <v>0.34</v>
      </c>
      <c r="D21" s="20">
        <v>0.33</v>
      </c>
      <c r="E21" s="20">
        <v>0.33</v>
      </c>
      <c r="F21" s="18">
        <v>0.34</v>
      </c>
    </row>
    <row r="22" spans="1:6" s="3" customFormat="1" x14ac:dyDescent="0.45">
      <c r="A22" s="17" t="s">
        <v>13</v>
      </c>
      <c r="B22" s="17" t="s">
        <v>14</v>
      </c>
      <c r="C22" s="21">
        <v>52777</v>
      </c>
      <c r="D22" s="21">
        <v>53370</v>
      </c>
      <c r="E22" s="21">
        <v>53030</v>
      </c>
      <c r="F22" s="22">
        <v>62443</v>
      </c>
    </row>
    <row r="23" spans="1:6" ht="6" customHeight="1" x14ac:dyDescent="0.45">
      <c r="A23" s="8"/>
      <c r="E23" s="1"/>
    </row>
    <row r="24" spans="1:6" s="3" customFormat="1" ht="30" customHeight="1" x14ac:dyDescent="0.45">
      <c r="A24" s="25" t="s">
        <v>2</v>
      </c>
      <c r="B24" s="26" t="s">
        <v>1</v>
      </c>
      <c r="C24" s="7" t="str">
        <f>IF(ISNUMBER(A2),(A2-3)&amp;"-"&amp;(A2-2),"&lt;yr-3&gt;")</f>
        <v>2018-2019</v>
      </c>
      <c r="D24" s="7" t="str">
        <f>IF(ISNUMBER(A2),(A2-2)&amp;"-"&amp;(A2-1),"&lt;yr-2&gt;")</f>
        <v>2019-2020</v>
      </c>
      <c r="E24" s="7" t="str">
        <f>IF(ISNUMBER(A2),(A2-1)&amp;"-"&amp;(A2-0),"&lt;yr-1&gt;")</f>
        <v>2020-2021</v>
      </c>
      <c r="F24" s="7" t="str">
        <f>IF(ISNUMBER(A2),A2&amp;"-"&amp;(A2+1),"&lt;yr&gt;")</f>
        <v>2021-2022</v>
      </c>
    </row>
    <row r="25" spans="1:6" x14ac:dyDescent="0.45">
      <c r="A25" s="4" t="s">
        <v>3</v>
      </c>
      <c r="B25" s="4" t="s">
        <v>4</v>
      </c>
      <c r="C25" s="19">
        <v>127.7</v>
      </c>
      <c r="D25" s="19">
        <v>127.8</v>
      </c>
      <c r="E25" s="19">
        <v>127.8</v>
      </c>
      <c r="F25" s="9">
        <v>127.9</v>
      </c>
    </row>
    <row r="26" spans="1:6" x14ac:dyDescent="0.45">
      <c r="A26" s="2"/>
      <c r="B26" s="2" t="s">
        <v>5</v>
      </c>
      <c r="C26" s="1">
        <v>2.1</v>
      </c>
      <c r="D26" s="1">
        <v>2.2000000000000002</v>
      </c>
      <c r="E26" s="1">
        <v>2.2000000000000002</v>
      </c>
      <c r="F26" s="10">
        <v>2.2000000000000002</v>
      </c>
    </row>
    <row r="27" spans="1:6" x14ac:dyDescent="0.45">
      <c r="A27" s="4" t="s">
        <v>6</v>
      </c>
      <c r="B27" s="4" t="s">
        <v>4</v>
      </c>
      <c r="C27" s="19">
        <v>127.1</v>
      </c>
      <c r="D27" s="19">
        <v>127.1</v>
      </c>
      <c r="E27" s="19">
        <v>127</v>
      </c>
      <c r="F27" s="9">
        <v>127</v>
      </c>
    </row>
    <row r="28" spans="1:6" x14ac:dyDescent="0.45">
      <c r="A28" s="2"/>
      <c r="B28" s="2" t="s">
        <v>5</v>
      </c>
      <c r="C28" s="1">
        <v>2.2999999999999998</v>
      </c>
      <c r="D28" s="1">
        <v>2.2999999999999998</v>
      </c>
      <c r="E28" s="1">
        <v>2.2999999999999998</v>
      </c>
      <c r="F28" s="10">
        <v>2.2999999999999998</v>
      </c>
    </row>
    <row r="29" spans="1:6" x14ac:dyDescent="0.45">
      <c r="A29" s="4" t="s">
        <v>7</v>
      </c>
      <c r="B29" s="4" t="s">
        <v>4</v>
      </c>
      <c r="C29" s="19">
        <v>128</v>
      </c>
      <c r="D29" s="19">
        <v>128.1</v>
      </c>
      <c r="E29" s="19">
        <v>128.1</v>
      </c>
      <c r="F29" s="9">
        <v>128.19999999999999</v>
      </c>
    </row>
    <row r="30" spans="1:6" x14ac:dyDescent="0.45">
      <c r="A30" s="2"/>
      <c r="B30" s="2" t="s">
        <v>5</v>
      </c>
      <c r="C30" s="1">
        <v>2.1</v>
      </c>
      <c r="D30" s="1">
        <v>2.1</v>
      </c>
      <c r="E30" s="1">
        <v>2</v>
      </c>
      <c r="F30" s="10">
        <v>2.1</v>
      </c>
    </row>
    <row r="31" spans="1:6" x14ac:dyDescent="0.45">
      <c r="A31" s="4" t="s">
        <v>8</v>
      </c>
      <c r="B31" s="4" t="s">
        <v>4</v>
      </c>
      <c r="C31" s="19">
        <v>128.30000000000001</v>
      </c>
      <c r="D31" s="19">
        <v>128.5</v>
      </c>
      <c r="E31" s="19">
        <v>128.6</v>
      </c>
      <c r="F31" s="9">
        <v>128.80000000000001</v>
      </c>
    </row>
    <row r="32" spans="1:6" x14ac:dyDescent="0.45">
      <c r="A32" s="2"/>
      <c r="B32" s="2" t="s">
        <v>5</v>
      </c>
      <c r="C32" s="1">
        <v>2.1</v>
      </c>
      <c r="D32" s="1">
        <v>2</v>
      </c>
      <c r="E32" s="1">
        <v>2</v>
      </c>
      <c r="F32" s="10">
        <v>2</v>
      </c>
    </row>
    <row r="33" spans="1:6" x14ac:dyDescent="0.45">
      <c r="A33" s="4" t="s">
        <v>9</v>
      </c>
      <c r="B33" s="4" t="s">
        <v>4</v>
      </c>
      <c r="C33" s="19">
        <v>511.2</v>
      </c>
      <c r="D33" s="19">
        <v>511.5</v>
      </c>
      <c r="E33" s="19">
        <v>511.5</v>
      </c>
      <c r="F33" s="9">
        <v>511.9</v>
      </c>
    </row>
    <row r="34" spans="1:6" x14ac:dyDescent="0.45">
      <c r="A34" s="2"/>
      <c r="B34" s="2" t="s">
        <v>5</v>
      </c>
      <c r="C34" s="1">
        <v>6.5</v>
      </c>
      <c r="D34" s="1">
        <v>6.5</v>
      </c>
      <c r="E34" s="1">
        <v>6.5</v>
      </c>
      <c r="F34" s="10">
        <v>6.6</v>
      </c>
    </row>
    <row r="35" spans="1:6" x14ac:dyDescent="0.45">
      <c r="A35" s="4" t="s">
        <v>10</v>
      </c>
      <c r="B35" s="4" t="s">
        <v>4</v>
      </c>
      <c r="C35" s="19">
        <v>3.65</v>
      </c>
      <c r="D35" s="19">
        <v>3.66</v>
      </c>
      <c r="E35" s="19">
        <v>3.66</v>
      </c>
      <c r="F35" s="13">
        <v>3.67</v>
      </c>
    </row>
    <row r="36" spans="1:6" x14ac:dyDescent="0.45">
      <c r="A36" s="16"/>
      <c r="B36" s="2" t="s">
        <v>5</v>
      </c>
      <c r="C36" s="1">
        <v>0.3</v>
      </c>
      <c r="D36" s="1">
        <v>0.3</v>
      </c>
      <c r="E36" s="24">
        <v>0.31</v>
      </c>
      <c r="F36" s="12">
        <v>0.31</v>
      </c>
    </row>
    <row r="37" spans="1:6" x14ac:dyDescent="0.45">
      <c r="A37" s="4" t="s">
        <v>11</v>
      </c>
      <c r="B37" s="4" t="s">
        <v>4</v>
      </c>
      <c r="C37" s="19">
        <v>3.8</v>
      </c>
      <c r="D37" s="19">
        <v>3.81</v>
      </c>
      <c r="E37" s="23">
        <v>3.82</v>
      </c>
      <c r="F37" s="11">
        <v>3.83</v>
      </c>
    </row>
    <row r="38" spans="1:6" x14ac:dyDescent="0.45">
      <c r="A38" s="16"/>
      <c r="B38" s="2" t="s">
        <v>5</v>
      </c>
      <c r="C38" s="1">
        <v>0.21</v>
      </c>
      <c r="D38" s="1">
        <v>0.22</v>
      </c>
      <c r="E38" s="1">
        <v>0.21</v>
      </c>
      <c r="F38" s="12">
        <v>0.21</v>
      </c>
    </row>
    <row r="39" spans="1:6" x14ac:dyDescent="0.45">
      <c r="A39" s="4" t="s">
        <v>12</v>
      </c>
      <c r="B39" s="4" t="s">
        <v>4</v>
      </c>
      <c r="C39" s="19">
        <v>3.72</v>
      </c>
      <c r="D39" s="19">
        <v>3.73</v>
      </c>
      <c r="E39" s="19">
        <v>3.73</v>
      </c>
      <c r="F39" s="13">
        <v>3.74</v>
      </c>
    </row>
    <row r="40" spans="1:6" x14ac:dyDescent="0.45">
      <c r="A40" s="16"/>
      <c r="B40" s="2" t="s">
        <v>5</v>
      </c>
      <c r="C40" s="1">
        <v>0.24</v>
      </c>
      <c r="D40" s="1">
        <v>0.24</v>
      </c>
      <c r="E40" s="1">
        <v>0.24</v>
      </c>
      <c r="F40" s="12">
        <v>0.25</v>
      </c>
    </row>
    <row r="41" spans="1:6" x14ac:dyDescent="0.45">
      <c r="A41" s="17" t="s">
        <v>15</v>
      </c>
      <c r="B41" s="17" t="s">
        <v>14</v>
      </c>
      <c r="C41" s="21">
        <v>21622</v>
      </c>
      <c r="D41" s="21">
        <v>21869</v>
      </c>
      <c r="E41" s="21">
        <v>22239</v>
      </c>
      <c r="F41" s="22">
        <v>22666</v>
      </c>
    </row>
    <row r="42" spans="1:6" ht="82.15" customHeight="1" x14ac:dyDescent="0.45">
      <c r="A42" s="27" t="s">
        <v>16</v>
      </c>
      <c r="B42" s="27"/>
      <c r="C42" s="27"/>
      <c r="D42" s="27"/>
      <c r="E42" s="27"/>
      <c r="F42" s="27"/>
    </row>
  </sheetData>
  <mergeCells count="5">
    <mergeCell ref="A5:B5"/>
    <mergeCell ref="A24:B24"/>
    <mergeCell ref="A42:F42"/>
    <mergeCell ref="A3:F3"/>
    <mergeCell ref="A1:F1"/>
  </mergeCells>
  <printOptions horizontalCentered="1"/>
  <pageMargins left="0.25" right="0.25" top="0.75" bottom="0.75" header="0.3" footer="0.3"/>
  <pageSetup scale="87" orientation="landscape" r:id="rId1"/>
  <headerFooter>
    <oddFooter>&amp;L&amp;8Source: AAMC &amp;D&amp;R&amp;8©2021 Association of American Medical Colleges.
This data may be reproduced and distributed with attribution for educational, noncommercial purposes only.</oddFooter>
  </headerFooter>
  <rowBreaks count="1" manualBreakCount="1">
    <brk id="2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A-16</vt:lpstr>
      <vt:lpstr>'FACTS Table A-16'!Print_Titles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2021-11-16T15:20:57Z</dcterms:modified>
</cp:coreProperties>
</file>