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4201785B-58CF-4B41-86B8-4AE068C830CA}" xr6:coauthVersionLast="47" xr6:coauthVersionMax="47" xr10:uidLastSave="{00000000-0000-0000-0000-000000000000}"/>
  <bookViews>
    <workbookView xWindow="30960" yWindow="2700" windowWidth="21600" windowHeight="11100" xr2:uid="{00000000-000D-0000-FFFF-FFFF00000000}"/>
  </bookViews>
  <sheets>
    <sheet name="Sheet12" sheetId="22" r:id="rId1"/>
    <sheet name="Component (3)" sheetId="19" r:id="rId2"/>
    <sheet name="ItemType" sheetId="17" r:id="rId3"/>
    <sheet name="Subcategory" sheetId="16" r:id="rId4"/>
    <sheet name="Category" sheetId="15" r:id="rId5"/>
    <sheet name="NewCategory" sheetId="14" r:id="rId6"/>
    <sheet name="Sheet10" sheetId="13" r:id="rId7"/>
    <sheet name="ComponentBatteryPlatform" sheetId="18" r:id="rId8"/>
    <sheet name="ProductBatteryPlatform" sheetId="12" r:id="rId9"/>
    <sheet name="ProductComponent (2)" sheetId="11" r:id="rId10"/>
    <sheet name="Sheet2" sheetId="2" r:id="rId11"/>
    <sheet name="Sheet3" sheetId="3" r:id="rId12"/>
    <sheet name="Product" sheetId="7" r:id="rId13"/>
    <sheet name="ProductComponent" sheetId="1" r:id="rId14"/>
    <sheet name="Component (2)" sheetId="10" r:id="rId15"/>
    <sheet name="Component" sheetId="6" r:id="rId16"/>
    <sheet name="Sheet6" sheetId="8" r:id="rId17"/>
    <sheet name="Sheet4" sheetId="4" r:id="rId18"/>
    <sheet name="Sheet5" sheetId="5" r:id="rId19"/>
    <sheet name="Sheet1" sheetId="9" r:id="rId20"/>
  </sheets>
  <definedNames>
    <definedName name="_xlnm._FilterDatabase" localSheetId="4" hidden="1">Category!$C$1:$C$4</definedName>
    <definedName name="_xlnm._FilterDatabase" localSheetId="15" hidden="1">Component!$A$1:$J$1</definedName>
    <definedName name="_xlnm._FilterDatabase" localSheetId="14" hidden="1">'Component (2)'!$B$1:$G$2</definedName>
    <definedName name="_xlnm._FilterDatabase" localSheetId="1" hidden="1">'Component (3)'!$A$1:$K$1</definedName>
    <definedName name="_xlnm._FilterDatabase" localSheetId="7" hidden="1">ComponentBatteryPlatform!$A$1:$G$181</definedName>
    <definedName name="_xlnm._FilterDatabase" localSheetId="2" hidden="1">ItemType!$C$1:$E$125</definedName>
    <definedName name="_xlnm._FilterDatabase" localSheetId="5" hidden="1">NewCategory!$C$1:$F$167</definedName>
    <definedName name="_xlnm._FilterDatabase" localSheetId="12" hidden="1">Product!$C$1:$J$452</definedName>
    <definedName name="_xlnm._FilterDatabase" localSheetId="8" hidden="1">ProductBatteryPlatform!$A$1:$F$452</definedName>
    <definedName name="_xlnm._FilterDatabase" localSheetId="13" hidden="1">ProductComponent!$A$1:$I$906</definedName>
    <definedName name="_xlnm._FilterDatabase" localSheetId="9" hidden="1">'ProductComponent (2)'!$A$1:$I$470</definedName>
    <definedName name="_xlnm._FilterDatabase" localSheetId="6" hidden="1">Sheet10!$A$1:$G$167</definedName>
    <definedName name="_xlnm._FilterDatabase" localSheetId="17" hidden="1">Sheet4!#REF!</definedName>
    <definedName name="_xlnm._FilterDatabase" localSheetId="3" hidden="1">Subcategory!$A$1:$E$1</definedName>
    <definedName name="_xlnm.Extract" localSheetId="17">Sheet4!$A$1</definedName>
  </definedNames>
  <calcPr calcId="191029"/>
  <pivotCaches>
    <pivotCache cacheId="0"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6" i="19" l="1"/>
  <c r="C315" i="19"/>
  <c r="C314" i="19"/>
  <c r="C313" i="19"/>
  <c r="C312" i="19"/>
  <c r="C311" i="19"/>
  <c r="C310" i="19"/>
  <c r="C309" i="19"/>
  <c r="C308" i="19"/>
  <c r="C307" i="19"/>
  <c r="C306" i="19"/>
  <c r="C305" i="19"/>
  <c r="C304" i="19"/>
  <c r="C303" i="19"/>
  <c r="C302" i="19"/>
  <c r="C301" i="19"/>
  <c r="C300" i="19"/>
  <c r="C299" i="19"/>
  <c r="C298" i="19"/>
  <c r="C297" i="19"/>
  <c r="C296" i="19"/>
  <c r="C295" i="19"/>
  <c r="C294" i="19"/>
  <c r="C293" i="19"/>
  <c r="C292" i="19"/>
  <c r="C291" i="19"/>
  <c r="C290" i="19"/>
  <c r="C289" i="19"/>
  <c r="C288" i="19"/>
  <c r="C287" i="19"/>
  <c r="C286" i="19"/>
  <c r="C285" i="19"/>
  <c r="C284" i="19"/>
  <c r="C283" i="19"/>
  <c r="C282" i="19"/>
  <c r="C281" i="19"/>
  <c r="C280" i="19"/>
  <c r="C279" i="19"/>
  <c r="C278" i="19"/>
  <c r="C277" i="19"/>
  <c r="C276" i="19"/>
  <c r="C275" i="19"/>
  <c r="C274" i="19"/>
  <c r="C273" i="19"/>
  <c r="C272" i="19"/>
  <c r="C271" i="19"/>
  <c r="C270" i="19"/>
  <c r="C269" i="19"/>
  <c r="C268" i="19"/>
  <c r="C267" i="19"/>
  <c r="C266" i="19"/>
  <c r="C265" i="19"/>
  <c r="C264" i="19"/>
  <c r="C263" i="19"/>
  <c r="C262" i="19"/>
  <c r="C261" i="19"/>
  <c r="C260" i="19"/>
  <c r="C259" i="19"/>
  <c r="C258" i="19"/>
  <c r="C257" i="19"/>
  <c r="C256" i="19"/>
  <c r="C255" i="19"/>
  <c r="C254" i="19"/>
  <c r="C253" i="19"/>
  <c r="C252" i="19"/>
  <c r="C251" i="19"/>
  <c r="C250" i="19"/>
  <c r="C249" i="19"/>
  <c r="C248" i="19"/>
  <c r="C247" i="19"/>
  <c r="C246" i="19"/>
  <c r="C245" i="19"/>
  <c r="C244" i="19"/>
  <c r="C243" i="19"/>
  <c r="C242" i="19"/>
  <c r="C241" i="19"/>
  <c r="C240" i="19"/>
  <c r="C239" i="19"/>
  <c r="C238" i="19"/>
  <c r="C237" i="19"/>
  <c r="C236" i="19"/>
  <c r="C235" i="19"/>
  <c r="C234" i="19"/>
  <c r="C233" i="19"/>
  <c r="C232" i="19"/>
  <c r="C231" i="19"/>
  <c r="C230" i="19"/>
  <c r="C229" i="19"/>
  <c r="C228" i="19"/>
  <c r="C227" i="19"/>
  <c r="C226" i="19"/>
  <c r="C225" i="19"/>
  <c r="C224" i="19"/>
  <c r="C223" i="19"/>
  <c r="C222" i="19"/>
  <c r="C221" i="19"/>
  <c r="C220" i="19"/>
  <c r="C219" i="19"/>
  <c r="C218" i="19"/>
  <c r="C217" i="19"/>
  <c r="C216" i="19"/>
  <c r="C215" i="19"/>
  <c r="C214" i="19"/>
  <c r="C213" i="19"/>
  <c r="C212" i="19"/>
  <c r="C211" i="19"/>
  <c r="C210" i="19"/>
  <c r="C209" i="19"/>
  <c r="C208" i="19"/>
  <c r="C207" i="19"/>
  <c r="C206" i="19"/>
  <c r="C205" i="19"/>
  <c r="C204" i="19"/>
  <c r="C203" i="19"/>
  <c r="C202" i="19"/>
  <c r="C201" i="19"/>
  <c r="C200" i="19"/>
  <c r="C199" i="19"/>
  <c r="C198" i="19"/>
  <c r="C197" i="19"/>
  <c r="C196" i="19"/>
  <c r="C195" i="19"/>
  <c r="C194" i="19"/>
  <c r="C193" i="19"/>
  <c r="C192" i="19"/>
  <c r="C191" i="19"/>
  <c r="C190" i="19"/>
  <c r="C189" i="19"/>
  <c r="C188" i="19"/>
  <c r="C187" i="19"/>
  <c r="C186" i="19"/>
  <c r="C185" i="19"/>
  <c r="C184" i="19"/>
  <c r="C183" i="19"/>
  <c r="C182" i="19"/>
  <c r="C181" i="19"/>
  <c r="C180" i="19"/>
  <c r="C179" i="19"/>
  <c r="C178" i="19"/>
  <c r="C177" i="19"/>
  <c r="C176" i="19"/>
  <c r="C175" i="19"/>
  <c r="C174" i="19"/>
  <c r="C173" i="19"/>
  <c r="C172" i="19"/>
  <c r="C171" i="19"/>
  <c r="C170" i="19"/>
  <c r="C169" i="19"/>
  <c r="C168" i="19"/>
  <c r="C167" i="19"/>
  <c r="C166" i="19"/>
  <c r="C165" i="19"/>
  <c r="C164" i="19"/>
  <c r="C163" i="19"/>
  <c r="C162" i="19"/>
  <c r="C161" i="19"/>
  <c r="C160" i="19"/>
  <c r="C159" i="19"/>
  <c r="C158" i="19"/>
  <c r="C157" i="19"/>
  <c r="C156" i="19"/>
  <c r="C155" i="19"/>
  <c r="C154" i="19"/>
  <c r="C153" i="19"/>
  <c r="C152" i="19"/>
  <c r="C151" i="19"/>
  <c r="C150" i="19"/>
  <c r="C149" i="19"/>
  <c r="C148" i="19"/>
  <c r="C147" i="19"/>
  <c r="C146" i="19"/>
  <c r="C145" i="19"/>
  <c r="C144" i="19"/>
  <c r="C143" i="19"/>
  <c r="C142" i="19"/>
  <c r="C141" i="19"/>
  <c r="C140" i="19"/>
  <c r="C139" i="19"/>
  <c r="C138" i="19"/>
  <c r="C137" i="19"/>
  <c r="C136" i="19"/>
  <c r="C135" i="19"/>
  <c r="C134" i="19"/>
  <c r="C133" i="19"/>
  <c r="C132" i="19"/>
  <c r="C131" i="19"/>
  <c r="C130" i="19"/>
  <c r="C129" i="19"/>
  <c r="C128" i="19"/>
  <c r="C127" i="19"/>
  <c r="C126" i="19"/>
  <c r="C125"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J310" i="19"/>
  <c r="I310" i="19"/>
  <c r="K310" i="19" s="1"/>
  <c r="G310" i="19"/>
  <c r="J309" i="19"/>
  <c r="I309" i="19"/>
  <c r="K309" i="19" s="1"/>
  <c r="G309" i="19"/>
  <c r="J308" i="19"/>
  <c r="I308" i="19"/>
  <c r="K308" i="19" s="1"/>
  <c r="G308" i="19"/>
  <c r="J307" i="19"/>
  <c r="I307" i="19"/>
  <c r="K307" i="19" s="1"/>
  <c r="G307" i="19"/>
  <c r="J306" i="19"/>
  <c r="I306" i="19"/>
  <c r="K306" i="19" s="1"/>
  <c r="G306" i="19"/>
  <c r="J305" i="19"/>
  <c r="I305" i="19"/>
  <c r="K305" i="19" s="1"/>
  <c r="G305" i="19"/>
  <c r="J304" i="19"/>
  <c r="I304" i="19"/>
  <c r="K304" i="19" s="1"/>
  <c r="G304" i="19"/>
  <c r="J303" i="19"/>
  <c r="I303" i="19"/>
  <c r="K303" i="19" s="1"/>
  <c r="G303" i="19"/>
  <c r="J302" i="19"/>
  <c r="I302" i="19"/>
  <c r="K302" i="19" s="1"/>
  <c r="G302" i="19"/>
  <c r="J301" i="19"/>
  <c r="I301" i="19"/>
  <c r="K301" i="19" s="1"/>
  <c r="H301" i="19"/>
  <c r="G301" i="19"/>
  <c r="J300" i="19"/>
  <c r="K300" i="19" s="1"/>
  <c r="I300" i="19"/>
  <c r="G300" i="19"/>
  <c r="K299" i="19"/>
  <c r="J299" i="19"/>
  <c r="I299" i="19"/>
  <c r="G299" i="19"/>
  <c r="J298" i="19"/>
  <c r="I298" i="19"/>
  <c r="K298" i="19" s="1"/>
  <c r="G298" i="19"/>
  <c r="J297" i="19"/>
  <c r="I297" i="19"/>
  <c r="K297" i="19" s="1"/>
  <c r="G297" i="19"/>
  <c r="K296" i="19"/>
  <c r="J296" i="19"/>
  <c r="I296" i="19"/>
  <c r="G296" i="19"/>
  <c r="K295" i="19"/>
  <c r="J295" i="19"/>
  <c r="I295" i="19"/>
  <c r="G295" i="19"/>
  <c r="J294" i="19"/>
  <c r="I294" i="19"/>
  <c r="K294" i="19" s="1"/>
  <c r="G294" i="19"/>
  <c r="J293" i="19"/>
  <c r="I293" i="19"/>
  <c r="K293" i="19" s="1"/>
  <c r="G293" i="19"/>
  <c r="J292" i="19"/>
  <c r="I292" i="19"/>
  <c r="K292" i="19" s="1"/>
  <c r="G292" i="19"/>
  <c r="J291" i="19"/>
  <c r="I291" i="19"/>
  <c r="K291" i="19" s="1"/>
  <c r="G291" i="19"/>
  <c r="J290" i="19"/>
  <c r="I290" i="19"/>
  <c r="K290" i="19" s="1"/>
  <c r="G290" i="19"/>
  <c r="J289" i="19"/>
  <c r="I289" i="19"/>
  <c r="K289" i="19" s="1"/>
  <c r="G289" i="19"/>
  <c r="J288" i="19"/>
  <c r="I288" i="19"/>
  <c r="G288" i="19"/>
  <c r="K287" i="19"/>
  <c r="J287" i="19"/>
  <c r="I287" i="19"/>
  <c r="G287" i="19"/>
  <c r="J286" i="19"/>
  <c r="I286" i="19"/>
  <c r="H286" i="19"/>
  <c r="G286" i="19"/>
  <c r="J285" i="19"/>
  <c r="K285" i="19" s="1"/>
  <c r="I285" i="19"/>
  <c r="H285" i="19"/>
  <c r="G285" i="19"/>
  <c r="J284" i="19"/>
  <c r="I284" i="19"/>
  <c r="H284" i="19"/>
  <c r="G284" i="19"/>
  <c r="J283" i="19"/>
  <c r="I283" i="19"/>
  <c r="H283" i="19"/>
  <c r="G283" i="19"/>
  <c r="J282" i="19"/>
  <c r="I282" i="19"/>
  <c r="K282" i="19" s="1"/>
  <c r="H282" i="19"/>
  <c r="G282" i="19"/>
  <c r="K281" i="19"/>
  <c r="J281" i="19"/>
  <c r="I281" i="19"/>
  <c r="H281" i="19"/>
  <c r="G281" i="19"/>
  <c r="J280" i="19"/>
  <c r="I280" i="19"/>
  <c r="K280" i="19" s="1"/>
  <c r="H280" i="19"/>
  <c r="G280" i="19"/>
  <c r="J279" i="19"/>
  <c r="I279" i="19"/>
  <c r="K279" i="19" s="1"/>
  <c r="G279" i="19"/>
  <c r="J278" i="19"/>
  <c r="I278" i="19"/>
  <c r="K278" i="19" s="1"/>
  <c r="G278" i="19"/>
  <c r="J277" i="19"/>
  <c r="I277" i="19"/>
  <c r="K277" i="19" s="1"/>
  <c r="G277" i="19"/>
  <c r="J276" i="19"/>
  <c r="I276" i="19"/>
  <c r="K276" i="19" s="1"/>
  <c r="G276" i="19"/>
  <c r="J275" i="19"/>
  <c r="I275" i="19"/>
  <c r="K275" i="19" s="1"/>
  <c r="G275" i="19"/>
  <c r="J274" i="19"/>
  <c r="I274" i="19"/>
  <c r="K274" i="19" s="1"/>
  <c r="G274" i="19"/>
  <c r="J273" i="19"/>
  <c r="I273" i="19"/>
  <c r="H273" i="19"/>
  <c r="G273" i="19"/>
  <c r="J272" i="19"/>
  <c r="I272" i="19"/>
  <c r="G272" i="19"/>
  <c r="J271" i="19"/>
  <c r="I271" i="19"/>
  <c r="K271" i="19" s="1"/>
  <c r="H271" i="19"/>
  <c r="G271" i="19"/>
  <c r="K270" i="19"/>
  <c r="J270" i="19"/>
  <c r="I270" i="19"/>
  <c r="G270" i="19"/>
  <c r="J269" i="19"/>
  <c r="I269" i="19"/>
  <c r="K269" i="19" s="1"/>
  <c r="G269" i="19"/>
  <c r="J268" i="19"/>
  <c r="I268" i="19"/>
  <c r="K268" i="19" s="1"/>
  <c r="G268" i="19"/>
  <c r="J267" i="19"/>
  <c r="I267" i="19"/>
  <c r="K267" i="19" s="1"/>
  <c r="G267" i="19"/>
  <c r="K266" i="19"/>
  <c r="J266" i="19"/>
  <c r="I266" i="19"/>
  <c r="G266" i="19"/>
  <c r="J265" i="19"/>
  <c r="I265" i="19"/>
  <c r="K265" i="19" s="1"/>
  <c r="H265" i="19"/>
  <c r="G265" i="19"/>
  <c r="J264" i="19"/>
  <c r="K264" i="19" s="1"/>
  <c r="I264" i="19"/>
  <c r="H264" i="19"/>
  <c r="G264" i="19"/>
  <c r="J263" i="19"/>
  <c r="I263" i="19"/>
  <c r="H263" i="19"/>
  <c r="G263" i="19"/>
  <c r="J262" i="19"/>
  <c r="I262" i="19"/>
  <c r="K262" i="19" s="1"/>
  <c r="G262" i="19"/>
  <c r="J261" i="19"/>
  <c r="I261" i="19"/>
  <c r="K261" i="19" s="1"/>
  <c r="G261" i="19"/>
  <c r="J260" i="19"/>
  <c r="I260" i="19"/>
  <c r="K260" i="19" s="1"/>
  <c r="G260" i="19"/>
  <c r="J259" i="19"/>
  <c r="I259" i="19"/>
  <c r="K259" i="19" s="1"/>
  <c r="G259" i="19"/>
  <c r="J258" i="19"/>
  <c r="I258" i="19"/>
  <c r="K258" i="19" s="1"/>
  <c r="G258" i="19"/>
  <c r="J257" i="19"/>
  <c r="I257" i="19"/>
  <c r="K257" i="19" s="1"/>
  <c r="G257" i="19"/>
  <c r="J256" i="19"/>
  <c r="I256" i="19"/>
  <c r="G256" i="19"/>
  <c r="J255" i="19"/>
  <c r="I255" i="19"/>
  <c r="H255" i="19"/>
  <c r="G255" i="19"/>
  <c r="K254" i="19"/>
  <c r="J254" i="19"/>
  <c r="I254" i="19"/>
  <c r="G254" i="19"/>
  <c r="K253" i="19"/>
  <c r="J253" i="19"/>
  <c r="I253" i="19"/>
  <c r="G253" i="19"/>
  <c r="K252" i="19"/>
  <c r="J252" i="19"/>
  <c r="I252" i="19"/>
  <c r="G252" i="19"/>
  <c r="K251" i="19"/>
  <c r="J251" i="19"/>
  <c r="I251" i="19"/>
  <c r="G251" i="19"/>
  <c r="J250" i="19"/>
  <c r="K250" i="19" s="1"/>
  <c r="I250" i="19"/>
  <c r="G250" i="19"/>
  <c r="K249" i="19"/>
  <c r="J249" i="19"/>
  <c r="I249" i="19"/>
  <c r="G249" i="19"/>
  <c r="K248" i="19"/>
  <c r="J248" i="19"/>
  <c r="I248" i="19"/>
  <c r="G248" i="19"/>
  <c r="K247" i="19"/>
  <c r="J247" i="19"/>
  <c r="I247" i="19"/>
  <c r="G247" i="19"/>
  <c r="K246" i="19"/>
  <c r="J246" i="19"/>
  <c r="I246" i="19"/>
  <c r="G246" i="19"/>
  <c r="K245" i="19"/>
  <c r="J245" i="19"/>
  <c r="I245" i="19"/>
  <c r="G245" i="19"/>
  <c r="K244" i="19"/>
  <c r="J244" i="19"/>
  <c r="I244" i="19"/>
  <c r="G244" i="19"/>
  <c r="J243" i="19"/>
  <c r="I243" i="19"/>
  <c r="H243" i="19"/>
  <c r="G243" i="19"/>
  <c r="K242" i="19"/>
  <c r="J242" i="19"/>
  <c r="I242" i="19"/>
  <c r="G242" i="19"/>
  <c r="J241" i="19"/>
  <c r="I241" i="19"/>
  <c r="K241" i="19" s="1"/>
  <c r="H241" i="19"/>
  <c r="G241" i="19"/>
  <c r="J240" i="19"/>
  <c r="I240" i="19"/>
  <c r="K240" i="19" s="1"/>
  <c r="G240" i="19"/>
  <c r="J239" i="19"/>
  <c r="I239" i="19"/>
  <c r="H239" i="19"/>
  <c r="G239" i="19"/>
  <c r="J238" i="19"/>
  <c r="I238" i="19"/>
  <c r="K238" i="19" s="1"/>
  <c r="G238" i="19"/>
  <c r="J237" i="19"/>
  <c r="I237" i="19"/>
  <c r="K237" i="19" s="1"/>
  <c r="G237" i="19"/>
  <c r="J236" i="19"/>
  <c r="I236" i="19"/>
  <c r="G236" i="19"/>
  <c r="K235" i="19"/>
  <c r="J235" i="19"/>
  <c r="I235" i="19"/>
  <c r="G235" i="19"/>
  <c r="J234" i="19"/>
  <c r="I234" i="19"/>
  <c r="K234" i="19" s="1"/>
  <c r="G234" i="19"/>
  <c r="J233" i="19"/>
  <c r="I233" i="19"/>
  <c r="K233" i="19" s="1"/>
  <c r="H233" i="19"/>
  <c r="G233" i="19"/>
  <c r="J232" i="19"/>
  <c r="K232" i="19" s="1"/>
  <c r="I232" i="19"/>
  <c r="G232" i="19"/>
  <c r="J231" i="19"/>
  <c r="I231" i="19"/>
  <c r="K231" i="19" s="1"/>
  <c r="G231" i="19"/>
  <c r="J230" i="19"/>
  <c r="I230" i="19"/>
  <c r="K230" i="19" s="1"/>
  <c r="G230" i="19"/>
  <c r="J229" i="19"/>
  <c r="I229" i="19"/>
  <c r="G229" i="19"/>
  <c r="J228" i="19"/>
  <c r="I228" i="19"/>
  <c r="K228" i="19" s="1"/>
  <c r="G228" i="19"/>
  <c r="J227" i="19"/>
  <c r="I227" i="19"/>
  <c r="K227" i="19" s="1"/>
  <c r="G227" i="19"/>
  <c r="J226" i="19"/>
  <c r="I226" i="19"/>
  <c r="K226" i="19" s="1"/>
  <c r="G226" i="19"/>
  <c r="J225" i="19"/>
  <c r="I225" i="19"/>
  <c r="K225" i="19" s="1"/>
  <c r="G225" i="19"/>
  <c r="J224" i="19"/>
  <c r="I224" i="19"/>
  <c r="G224" i="19"/>
  <c r="K223" i="19"/>
  <c r="J223" i="19"/>
  <c r="I223" i="19"/>
  <c r="G223" i="19"/>
  <c r="K222" i="19"/>
  <c r="J222" i="19"/>
  <c r="I222" i="19"/>
  <c r="G222" i="19"/>
  <c r="K221" i="19"/>
  <c r="J221" i="19"/>
  <c r="I221" i="19"/>
  <c r="G221" i="19"/>
  <c r="J220" i="19"/>
  <c r="I220" i="19"/>
  <c r="H220" i="19"/>
  <c r="G220" i="19"/>
  <c r="J219" i="19"/>
  <c r="K219" i="19" s="1"/>
  <c r="I219" i="19"/>
  <c r="H219" i="19"/>
  <c r="G219" i="19"/>
  <c r="J218" i="19"/>
  <c r="I218" i="19"/>
  <c r="H218" i="19"/>
  <c r="G218" i="19"/>
  <c r="J217" i="19"/>
  <c r="I217" i="19"/>
  <c r="K217" i="19" s="1"/>
  <c r="G217" i="19"/>
  <c r="J216" i="19"/>
  <c r="I216" i="19"/>
  <c r="K216" i="19" s="1"/>
  <c r="G216" i="19"/>
  <c r="J215" i="19"/>
  <c r="I215" i="19"/>
  <c r="G215" i="19"/>
  <c r="J214" i="19"/>
  <c r="I214" i="19"/>
  <c r="K214" i="19" s="1"/>
  <c r="G214" i="19"/>
  <c r="J213" i="19"/>
  <c r="I213" i="19"/>
  <c r="K213" i="19" s="1"/>
  <c r="H213" i="19"/>
  <c r="G213" i="19"/>
  <c r="J212" i="19"/>
  <c r="I212" i="19"/>
  <c r="K212" i="19" s="1"/>
  <c r="G212" i="19"/>
  <c r="J211" i="19"/>
  <c r="I211" i="19"/>
  <c r="K211" i="19" s="1"/>
  <c r="H211" i="19"/>
  <c r="G211" i="19"/>
  <c r="J210" i="19"/>
  <c r="I210" i="19"/>
  <c r="K210" i="19" s="1"/>
  <c r="G210" i="19"/>
  <c r="J209" i="19"/>
  <c r="I209" i="19"/>
  <c r="G209" i="19"/>
  <c r="J208" i="19"/>
  <c r="I208" i="19"/>
  <c r="K208" i="19" s="1"/>
  <c r="G208" i="19"/>
  <c r="J207" i="19"/>
  <c r="I207" i="19"/>
  <c r="K207" i="19" s="1"/>
  <c r="G207" i="19"/>
  <c r="J206" i="19"/>
  <c r="I206" i="19"/>
  <c r="G206" i="19"/>
  <c r="J205" i="19"/>
  <c r="I205" i="19"/>
  <c r="G205" i="19"/>
  <c r="J204" i="19"/>
  <c r="I204" i="19"/>
  <c r="K204" i="19" s="1"/>
  <c r="G204" i="19"/>
  <c r="J203" i="19"/>
  <c r="I203" i="19"/>
  <c r="K203" i="19" s="1"/>
  <c r="G203" i="19"/>
  <c r="J202" i="19"/>
  <c r="I202" i="19"/>
  <c r="G202" i="19"/>
  <c r="J201" i="19"/>
  <c r="I201" i="19"/>
  <c r="K201" i="19" s="1"/>
  <c r="G201" i="19"/>
  <c r="J200" i="19"/>
  <c r="I200" i="19"/>
  <c r="K200" i="19" s="1"/>
  <c r="H200" i="19"/>
  <c r="G200" i="19"/>
  <c r="J199" i="19"/>
  <c r="I199" i="19"/>
  <c r="K199" i="19" s="1"/>
  <c r="H199" i="19"/>
  <c r="G199" i="19"/>
  <c r="J198" i="19"/>
  <c r="I198" i="19"/>
  <c r="K198" i="19" s="1"/>
  <c r="G198" i="19"/>
  <c r="J197" i="19"/>
  <c r="I197" i="19"/>
  <c r="G197" i="19"/>
  <c r="J196" i="19"/>
  <c r="K196" i="19" s="1"/>
  <c r="I196" i="19"/>
  <c r="G196" i="19"/>
  <c r="J195" i="19"/>
  <c r="I195" i="19"/>
  <c r="K195" i="19" s="1"/>
  <c r="G195" i="19"/>
  <c r="J194" i="19"/>
  <c r="I194" i="19"/>
  <c r="K194" i="19" s="1"/>
  <c r="G194" i="19"/>
  <c r="J193" i="19"/>
  <c r="K193" i="19" s="1"/>
  <c r="I193" i="19"/>
  <c r="G193" i="19"/>
  <c r="J192" i="19"/>
  <c r="I192" i="19"/>
  <c r="H192" i="19"/>
  <c r="G192" i="19"/>
  <c r="J191" i="19"/>
  <c r="I191" i="19"/>
  <c r="K191" i="19" s="1"/>
  <c r="H191" i="19"/>
  <c r="G191" i="19"/>
  <c r="J190" i="19"/>
  <c r="I190" i="19"/>
  <c r="K190" i="19" s="1"/>
  <c r="G190" i="19"/>
  <c r="J189" i="19"/>
  <c r="I189" i="19"/>
  <c r="K189" i="19" s="1"/>
  <c r="G189" i="19"/>
  <c r="J188" i="19"/>
  <c r="I188" i="19"/>
  <c r="K188" i="19" s="1"/>
  <c r="H188" i="19"/>
  <c r="G188" i="19"/>
  <c r="J187" i="19"/>
  <c r="I187" i="19"/>
  <c r="G187" i="19"/>
  <c r="J186" i="19"/>
  <c r="I186" i="19"/>
  <c r="G186" i="19"/>
  <c r="J185" i="19"/>
  <c r="I185" i="19"/>
  <c r="K185" i="19" s="1"/>
  <c r="G185" i="19"/>
  <c r="J184" i="19"/>
  <c r="I184" i="19"/>
  <c r="K184" i="19" s="1"/>
  <c r="G184" i="19"/>
  <c r="J183" i="19"/>
  <c r="I183" i="19"/>
  <c r="K183" i="19" s="1"/>
  <c r="G183" i="19"/>
  <c r="J182" i="19"/>
  <c r="I182" i="19"/>
  <c r="K182" i="19" s="1"/>
  <c r="G182" i="19"/>
  <c r="J181" i="19"/>
  <c r="I181" i="19"/>
  <c r="K181" i="19" s="1"/>
  <c r="G181" i="19"/>
  <c r="J180" i="19"/>
  <c r="I180" i="19"/>
  <c r="G180" i="19"/>
  <c r="J179" i="19"/>
  <c r="I179" i="19"/>
  <c r="K179" i="19" s="1"/>
  <c r="G179" i="19"/>
  <c r="J178" i="19"/>
  <c r="I178" i="19"/>
  <c r="G178" i="19"/>
  <c r="J177" i="19"/>
  <c r="I177" i="19"/>
  <c r="K177" i="19" s="1"/>
  <c r="G177" i="19"/>
  <c r="J176" i="19"/>
  <c r="I176" i="19"/>
  <c r="G176" i="19"/>
  <c r="J175" i="19"/>
  <c r="I175" i="19"/>
  <c r="K175" i="19" s="1"/>
  <c r="G175" i="19"/>
  <c r="J174" i="19"/>
  <c r="I174" i="19"/>
  <c r="K174" i="19" s="1"/>
  <c r="G174" i="19"/>
  <c r="J173" i="19"/>
  <c r="I173" i="19"/>
  <c r="K173" i="19" s="1"/>
  <c r="G173" i="19"/>
  <c r="J172" i="19"/>
  <c r="I172" i="19"/>
  <c r="H172" i="19"/>
  <c r="G172" i="19"/>
  <c r="J171" i="19"/>
  <c r="I171" i="19"/>
  <c r="K171" i="19" s="1"/>
  <c r="H171" i="19"/>
  <c r="G171" i="19"/>
  <c r="J170" i="19"/>
  <c r="I170" i="19"/>
  <c r="K170" i="19" s="1"/>
  <c r="H170" i="19"/>
  <c r="G170" i="19"/>
  <c r="J169" i="19"/>
  <c r="I169" i="19"/>
  <c r="K169" i="19" s="1"/>
  <c r="G169" i="19"/>
  <c r="J168" i="19"/>
  <c r="I168" i="19"/>
  <c r="K168" i="19" s="1"/>
  <c r="H168" i="19"/>
  <c r="G168" i="19"/>
  <c r="J167" i="19"/>
  <c r="I167" i="19"/>
  <c r="H167" i="19"/>
  <c r="G167" i="19"/>
  <c r="J166" i="19"/>
  <c r="I166" i="19"/>
  <c r="K166" i="19" s="1"/>
  <c r="H166" i="19"/>
  <c r="G166" i="19"/>
  <c r="J165" i="19"/>
  <c r="I165" i="19"/>
  <c r="K165" i="19" s="1"/>
  <c r="H165" i="19"/>
  <c r="G165" i="19"/>
  <c r="J164" i="19"/>
  <c r="I164" i="19"/>
  <c r="K164" i="19" s="1"/>
  <c r="K163" i="19"/>
  <c r="J163" i="19"/>
  <c r="I163" i="19"/>
  <c r="G163" i="19"/>
  <c r="J162" i="19"/>
  <c r="I162" i="19"/>
  <c r="K162" i="19" s="1"/>
  <c r="G162" i="19"/>
  <c r="J161" i="19"/>
  <c r="I161" i="19"/>
  <c r="K161" i="19" s="1"/>
  <c r="G161" i="19"/>
  <c r="J160" i="19"/>
  <c r="I160" i="19"/>
  <c r="G160" i="19"/>
  <c r="J159" i="19"/>
  <c r="I159" i="19"/>
  <c r="K159" i="19" s="1"/>
  <c r="G159" i="19"/>
  <c r="J158" i="19"/>
  <c r="I158" i="19"/>
  <c r="K158" i="19" s="1"/>
  <c r="G158" i="19"/>
  <c r="J157" i="19"/>
  <c r="I157" i="19"/>
  <c r="K157" i="19" s="1"/>
  <c r="G157" i="19"/>
  <c r="J156" i="19"/>
  <c r="I156" i="19"/>
  <c r="K156" i="19" s="1"/>
  <c r="G156" i="19"/>
  <c r="J155" i="19"/>
  <c r="I155" i="19"/>
  <c r="K155" i="19" s="1"/>
  <c r="G155" i="19"/>
  <c r="J154" i="19"/>
  <c r="I154" i="19"/>
  <c r="K154" i="19" s="1"/>
  <c r="G154" i="19"/>
  <c r="J153" i="19"/>
  <c r="I153" i="19"/>
  <c r="K153" i="19" s="1"/>
  <c r="G153" i="19"/>
  <c r="J152" i="19"/>
  <c r="I152" i="19"/>
  <c r="K152" i="19" s="1"/>
  <c r="H152" i="19"/>
  <c r="G152" i="19"/>
  <c r="J151" i="19"/>
  <c r="I151" i="19"/>
  <c r="K151" i="19" s="1"/>
  <c r="H151" i="19"/>
  <c r="G151" i="19"/>
  <c r="J150" i="19"/>
  <c r="I150" i="19"/>
  <c r="K150" i="19" s="1"/>
  <c r="G150" i="19"/>
  <c r="J149" i="19"/>
  <c r="I149" i="19"/>
  <c r="K149" i="19" s="1"/>
  <c r="G149" i="19"/>
  <c r="J148" i="19"/>
  <c r="I148" i="19"/>
  <c r="K148" i="19" s="1"/>
  <c r="G148" i="19"/>
  <c r="J147" i="19"/>
  <c r="I147" i="19"/>
  <c r="K147" i="19" s="1"/>
  <c r="G147" i="19"/>
  <c r="J146" i="19"/>
  <c r="I146" i="19"/>
  <c r="K146" i="19" s="1"/>
  <c r="G146" i="19"/>
  <c r="J145" i="19"/>
  <c r="I145" i="19"/>
  <c r="K145" i="19" s="1"/>
  <c r="G145" i="19"/>
  <c r="J144" i="19"/>
  <c r="I144" i="19"/>
  <c r="K144" i="19" s="1"/>
  <c r="H144" i="19"/>
  <c r="G144" i="19"/>
  <c r="J143" i="19"/>
  <c r="I143" i="19"/>
  <c r="K143" i="19" s="1"/>
  <c r="G143" i="19"/>
  <c r="J142" i="19"/>
  <c r="I142" i="19"/>
  <c r="K142" i="19" s="1"/>
  <c r="G142" i="19"/>
  <c r="J141" i="19"/>
  <c r="I141" i="19"/>
  <c r="K141" i="19" s="1"/>
  <c r="G141" i="19"/>
  <c r="J140" i="19"/>
  <c r="K140" i="19" s="1"/>
  <c r="I140" i="19"/>
  <c r="H140" i="19"/>
  <c r="G140" i="19"/>
  <c r="J139" i="19"/>
  <c r="I139" i="19"/>
  <c r="K139" i="19" s="1"/>
  <c r="H139" i="19"/>
  <c r="G139" i="19"/>
  <c r="J138" i="19"/>
  <c r="I138" i="19"/>
  <c r="K138" i="19" s="1"/>
  <c r="H138" i="19"/>
  <c r="G138" i="19"/>
  <c r="J137" i="19"/>
  <c r="I137" i="19"/>
  <c r="K137" i="19" s="1"/>
  <c r="H137" i="19"/>
  <c r="G137" i="19"/>
  <c r="K136" i="19"/>
  <c r="J136" i="19"/>
  <c r="I136" i="19"/>
  <c r="H136" i="19"/>
  <c r="G136" i="19"/>
  <c r="J135" i="19"/>
  <c r="I135" i="19"/>
  <c r="K135" i="19" s="1"/>
  <c r="H135" i="19"/>
  <c r="G135" i="19"/>
  <c r="J134" i="19"/>
  <c r="I134" i="19"/>
  <c r="K134" i="19" s="1"/>
  <c r="H134" i="19"/>
  <c r="G134" i="19"/>
  <c r="J133" i="19"/>
  <c r="I133" i="19"/>
  <c r="K133" i="19" s="1"/>
  <c r="G133" i="19"/>
  <c r="K132" i="19"/>
  <c r="J132" i="19"/>
  <c r="I132" i="19"/>
  <c r="H132" i="19"/>
  <c r="G132" i="19"/>
  <c r="J131" i="19"/>
  <c r="I131" i="19"/>
  <c r="K131" i="19" s="1"/>
  <c r="G131" i="19"/>
  <c r="J130" i="19"/>
  <c r="I130" i="19"/>
  <c r="G130" i="19"/>
  <c r="J129" i="19"/>
  <c r="I129" i="19"/>
  <c r="K129" i="19" s="1"/>
  <c r="G129" i="19"/>
  <c r="J128" i="19"/>
  <c r="I128" i="19"/>
  <c r="K128" i="19" s="1"/>
  <c r="G128" i="19"/>
  <c r="J127" i="19"/>
  <c r="I127" i="19"/>
  <c r="K127" i="19" s="1"/>
  <c r="G127" i="19"/>
  <c r="J126" i="19"/>
  <c r="I126" i="19"/>
  <c r="K126" i="19" s="1"/>
  <c r="G126" i="19"/>
  <c r="J125" i="19"/>
  <c r="I125" i="19"/>
  <c r="K125" i="19" s="1"/>
  <c r="G125" i="19"/>
  <c r="J124" i="19"/>
  <c r="I124" i="19"/>
  <c r="K124" i="19" s="1"/>
  <c r="G124" i="19"/>
  <c r="J123" i="19"/>
  <c r="I123" i="19"/>
  <c r="K123" i="19" s="1"/>
  <c r="G123" i="19"/>
  <c r="J122" i="19"/>
  <c r="I122" i="19"/>
  <c r="K122" i="19" s="1"/>
  <c r="G122" i="19"/>
  <c r="J121" i="19"/>
  <c r="I121" i="19"/>
  <c r="K121" i="19" s="1"/>
  <c r="G121" i="19"/>
  <c r="J120" i="19"/>
  <c r="I120" i="19"/>
  <c r="K120" i="19" s="1"/>
  <c r="G120" i="19"/>
  <c r="J119" i="19"/>
  <c r="I119" i="19"/>
  <c r="K119" i="19" s="1"/>
  <c r="G119" i="19"/>
  <c r="J118" i="19"/>
  <c r="I118" i="19"/>
  <c r="G118" i="19"/>
  <c r="J117" i="19"/>
  <c r="I117" i="19"/>
  <c r="K117" i="19" s="1"/>
  <c r="G117" i="19"/>
  <c r="J116" i="19"/>
  <c r="I116" i="19"/>
  <c r="K116" i="19" s="1"/>
  <c r="H116" i="19"/>
  <c r="G116" i="19"/>
  <c r="J115" i="19"/>
  <c r="I115" i="19"/>
  <c r="K115" i="19" s="1"/>
  <c r="H115" i="19"/>
  <c r="G115" i="19"/>
  <c r="J114" i="19"/>
  <c r="I114" i="19"/>
  <c r="K114" i="19" s="1"/>
  <c r="H114" i="19"/>
  <c r="G114" i="19"/>
  <c r="J113" i="19"/>
  <c r="I113" i="19"/>
  <c r="K113" i="19" s="1"/>
  <c r="G113" i="19"/>
  <c r="J112" i="19"/>
  <c r="I112" i="19"/>
  <c r="K112" i="19" s="1"/>
  <c r="G112" i="19"/>
  <c r="J111" i="19"/>
  <c r="I111" i="19"/>
  <c r="K111" i="19" s="1"/>
  <c r="G111" i="19"/>
  <c r="J110" i="19"/>
  <c r="I110" i="19"/>
  <c r="K110" i="19" s="1"/>
  <c r="G110" i="19"/>
  <c r="J109" i="19"/>
  <c r="I109" i="19"/>
  <c r="K109" i="19" s="1"/>
  <c r="G109" i="19"/>
  <c r="J108" i="19"/>
  <c r="I108" i="19"/>
  <c r="K108" i="19" s="1"/>
  <c r="G108" i="19"/>
  <c r="J107" i="19"/>
  <c r="I107" i="19"/>
  <c r="K107" i="19" s="1"/>
  <c r="G107" i="19"/>
  <c r="J106" i="19"/>
  <c r="I106" i="19"/>
  <c r="K106" i="19" s="1"/>
  <c r="G106" i="19"/>
  <c r="J105" i="19"/>
  <c r="I105" i="19"/>
  <c r="K105" i="19" s="1"/>
  <c r="G105" i="19"/>
  <c r="J104" i="19"/>
  <c r="I104" i="19"/>
  <c r="K104" i="19" s="1"/>
  <c r="G104" i="19"/>
  <c r="J103" i="19"/>
  <c r="I103" i="19"/>
  <c r="K103" i="19" s="1"/>
  <c r="G103" i="19"/>
  <c r="J102" i="19"/>
  <c r="I102" i="19"/>
  <c r="K102" i="19" s="1"/>
  <c r="G102" i="19"/>
  <c r="K101" i="19"/>
  <c r="J101" i="19"/>
  <c r="I101" i="19"/>
  <c r="G101" i="19"/>
  <c r="J100" i="19"/>
  <c r="I100" i="19"/>
  <c r="K100" i="19" s="1"/>
  <c r="G100" i="19"/>
  <c r="J99" i="19"/>
  <c r="I99" i="19"/>
  <c r="K99" i="19" s="1"/>
  <c r="H99" i="19"/>
  <c r="G99" i="19"/>
  <c r="J98" i="19"/>
  <c r="I98" i="19"/>
  <c r="K98" i="19" s="1"/>
  <c r="H98" i="19"/>
  <c r="G98" i="19"/>
  <c r="J97" i="19"/>
  <c r="I97" i="19"/>
  <c r="K97" i="19" s="1"/>
  <c r="H97" i="19"/>
  <c r="G97" i="19"/>
  <c r="J96" i="19"/>
  <c r="I96" i="19"/>
  <c r="K96" i="19" s="1"/>
  <c r="H96" i="19"/>
  <c r="G96" i="19"/>
  <c r="J95" i="19"/>
  <c r="I95" i="19"/>
  <c r="K95" i="19" s="1"/>
  <c r="H95" i="19"/>
  <c r="G95" i="19"/>
  <c r="J94" i="19"/>
  <c r="I94" i="19"/>
  <c r="K94" i="19" s="1"/>
  <c r="H94" i="19"/>
  <c r="G94" i="19"/>
  <c r="J93" i="19"/>
  <c r="I93" i="19"/>
  <c r="H93" i="19"/>
  <c r="G93" i="19"/>
  <c r="J92" i="19"/>
  <c r="I92" i="19"/>
  <c r="K92" i="19" s="1"/>
  <c r="G92" i="19"/>
  <c r="J91" i="19"/>
  <c r="I91" i="19"/>
  <c r="K91" i="19" s="1"/>
  <c r="G91" i="19"/>
  <c r="J90" i="19"/>
  <c r="I90" i="19"/>
  <c r="K90" i="19" s="1"/>
  <c r="G90" i="19"/>
  <c r="J89" i="19"/>
  <c r="I89" i="19"/>
  <c r="K89" i="19" s="1"/>
  <c r="G89" i="19"/>
  <c r="J88" i="19"/>
  <c r="I88" i="19"/>
  <c r="G88" i="19"/>
  <c r="J87" i="19"/>
  <c r="I87" i="19"/>
  <c r="K87" i="19" s="1"/>
  <c r="G87" i="19"/>
  <c r="J86" i="19"/>
  <c r="I86" i="19"/>
  <c r="K86" i="19" s="1"/>
  <c r="G86" i="19"/>
  <c r="J85" i="19"/>
  <c r="I85" i="19"/>
  <c r="K85" i="19" s="1"/>
  <c r="G85" i="19"/>
  <c r="J84" i="19"/>
  <c r="I84" i="19"/>
  <c r="K84" i="19" s="1"/>
  <c r="G84" i="19"/>
  <c r="J83" i="19"/>
  <c r="I83" i="19"/>
  <c r="K83" i="19" s="1"/>
  <c r="G83" i="19"/>
  <c r="J82" i="19"/>
  <c r="I82" i="19"/>
  <c r="K82" i="19" s="1"/>
  <c r="G82" i="19"/>
  <c r="J81" i="19"/>
  <c r="I81" i="19"/>
  <c r="K81" i="19" s="1"/>
  <c r="G81" i="19"/>
  <c r="J80" i="19"/>
  <c r="I80" i="19"/>
  <c r="K80" i="19" s="1"/>
  <c r="G80" i="19"/>
  <c r="J79" i="19"/>
  <c r="I79" i="19"/>
  <c r="K79" i="19" s="1"/>
  <c r="H79" i="19"/>
  <c r="G79" i="19"/>
  <c r="J78" i="19"/>
  <c r="I78" i="19"/>
  <c r="K78" i="19" s="1"/>
  <c r="G78" i="19"/>
  <c r="J77" i="19"/>
  <c r="I77" i="19"/>
  <c r="K77" i="19" s="1"/>
  <c r="G77" i="19"/>
  <c r="J76" i="19"/>
  <c r="I76" i="19"/>
  <c r="K76" i="19" s="1"/>
  <c r="G76" i="19"/>
  <c r="J75" i="19"/>
  <c r="I75" i="19"/>
  <c r="G75" i="19"/>
  <c r="J74" i="19"/>
  <c r="I74" i="19"/>
  <c r="K74" i="19" s="1"/>
  <c r="G74" i="19"/>
  <c r="K73" i="19"/>
  <c r="J73" i="19"/>
  <c r="I73" i="19"/>
  <c r="G73" i="19"/>
  <c r="J72" i="19"/>
  <c r="I72" i="19"/>
  <c r="K72" i="19" s="1"/>
  <c r="H72" i="19"/>
  <c r="G72" i="19"/>
  <c r="J71" i="19"/>
  <c r="I71" i="19"/>
  <c r="K71" i="19" s="1"/>
  <c r="H71" i="19"/>
  <c r="G71" i="19"/>
  <c r="J70" i="19"/>
  <c r="I70" i="19"/>
  <c r="K70" i="19" s="1"/>
  <c r="G70" i="19"/>
  <c r="J69" i="19"/>
  <c r="K69" i="19" s="1"/>
  <c r="I69" i="19"/>
  <c r="G69" i="19"/>
  <c r="J68" i="19"/>
  <c r="I68" i="19"/>
  <c r="K68" i="19" s="1"/>
  <c r="G68" i="19"/>
  <c r="J67" i="19"/>
  <c r="I67" i="19"/>
  <c r="K67" i="19" s="1"/>
  <c r="G67" i="19"/>
  <c r="J66" i="19"/>
  <c r="I66" i="19"/>
  <c r="K66" i="19" s="1"/>
  <c r="G66" i="19"/>
  <c r="J65" i="19"/>
  <c r="I65" i="19"/>
  <c r="K65" i="19" s="1"/>
  <c r="G65" i="19"/>
  <c r="J64" i="19"/>
  <c r="I64" i="19"/>
  <c r="K64" i="19" s="1"/>
  <c r="G64" i="19"/>
  <c r="J63" i="19"/>
  <c r="I63" i="19"/>
  <c r="K63" i="19" s="1"/>
  <c r="G63" i="19"/>
  <c r="J62" i="19"/>
  <c r="I62" i="19"/>
  <c r="K62" i="19" s="1"/>
  <c r="G62" i="19"/>
  <c r="J61" i="19"/>
  <c r="I61" i="19"/>
  <c r="K61" i="19" s="1"/>
  <c r="G61" i="19"/>
  <c r="J60" i="19"/>
  <c r="I60" i="19"/>
  <c r="K60" i="19" s="1"/>
  <c r="G60" i="19"/>
  <c r="J59" i="19"/>
  <c r="I59" i="19"/>
  <c r="K59" i="19" s="1"/>
  <c r="G59" i="19"/>
  <c r="J58" i="19"/>
  <c r="I58" i="19"/>
  <c r="K58" i="19" s="1"/>
  <c r="G58" i="19"/>
  <c r="J57" i="19"/>
  <c r="I57" i="19"/>
  <c r="K57" i="19" s="1"/>
  <c r="G57" i="19"/>
  <c r="J56" i="19"/>
  <c r="I56" i="19"/>
  <c r="K56" i="19" s="1"/>
  <c r="G56" i="19"/>
  <c r="J55" i="19"/>
  <c r="I55" i="19"/>
  <c r="K55" i="19" s="1"/>
  <c r="G55" i="19"/>
  <c r="J54" i="19"/>
  <c r="I54" i="19"/>
  <c r="K54" i="19" s="1"/>
  <c r="G54" i="19"/>
  <c r="J53" i="19"/>
  <c r="I53" i="19"/>
  <c r="K53" i="19" s="1"/>
  <c r="G53" i="19"/>
  <c r="J52" i="19"/>
  <c r="I52" i="19"/>
  <c r="K52" i="19" s="1"/>
  <c r="H52" i="19"/>
  <c r="G52" i="19"/>
  <c r="J51" i="19"/>
  <c r="I51" i="19"/>
  <c r="K51" i="19" s="1"/>
  <c r="H51" i="19"/>
  <c r="G51" i="19"/>
  <c r="J50" i="19"/>
  <c r="I50" i="19"/>
  <c r="K50" i="19" s="1"/>
  <c r="H50" i="19"/>
  <c r="G50" i="19"/>
  <c r="J49" i="19"/>
  <c r="I49" i="19"/>
  <c r="K49" i="19" s="1"/>
  <c r="H49" i="19"/>
  <c r="G49" i="19"/>
  <c r="J48" i="19"/>
  <c r="I48" i="19"/>
  <c r="K48" i="19" s="1"/>
  <c r="H48" i="19"/>
  <c r="G48" i="19"/>
  <c r="J47" i="19"/>
  <c r="I47" i="19"/>
  <c r="K47" i="19" s="1"/>
  <c r="H47" i="19"/>
  <c r="G47" i="19"/>
  <c r="J46" i="19"/>
  <c r="I46" i="19"/>
  <c r="K46" i="19" s="1"/>
  <c r="H46" i="19"/>
  <c r="G46" i="19"/>
  <c r="J45" i="19"/>
  <c r="I45" i="19"/>
  <c r="K45" i="19" s="1"/>
  <c r="H45" i="19"/>
  <c r="G45" i="19"/>
  <c r="J44" i="19"/>
  <c r="I44" i="19"/>
  <c r="K44" i="19" s="1"/>
  <c r="H44" i="19"/>
  <c r="G44" i="19"/>
  <c r="J43" i="19"/>
  <c r="I43" i="19"/>
  <c r="K43" i="19" s="1"/>
  <c r="H43" i="19"/>
  <c r="G43" i="19"/>
  <c r="J42" i="19"/>
  <c r="K42" i="19" s="1"/>
  <c r="I42" i="19"/>
  <c r="H42" i="19"/>
  <c r="G42" i="19"/>
  <c r="J41" i="19"/>
  <c r="I41" i="19"/>
  <c r="K41" i="19" s="1"/>
  <c r="H41" i="19"/>
  <c r="G41" i="19"/>
  <c r="J40" i="19"/>
  <c r="I40" i="19"/>
  <c r="K40" i="19" s="1"/>
  <c r="G40" i="19"/>
  <c r="J39" i="19"/>
  <c r="I39" i="19"/>
  <c r="K39" i="19" s="1"/>
  <c r="G39" i="19"/>
  <c r="J38" i="19"/>
  <c r="I38" i="19"/>
  <c r="K38" i="19" s="1"/>
  <c r="G38" i="19"/>
  <c r="J37" i="19"/>
  <c r="I37" i="19"/>
  <c r="K37" i="19" s="1"/>
  <c r="G37" i="19"/>
  <c r="J36" i="19"/>
  <c r="I36" i="19"/>
  <c r="K36" i="19" s="1"/>
  <c r="G36" i="19"/>
  <c r="J35" i="19"/>
  <c r="I35" i="19"/>
  <c r="K35" i="19" s="1"/>
  <c r="G35" i="19"/>
  <c r="J34" i="19"/>
  <c r="I34" i="19"/>
  <c r="K34" i="19" s="1"/>
  <c r="G34" i="19"/>
  <c r="J33" i="19"/>
  <c r="I33" i="19"/>
  <c r="K33" i="19" s="1"/>
  <c r="H33" i="19"/>
  <c r="G33" i="19"/>
  <c r="J32" i="19"/>
  <c r="I32" i="19"/>
  <c r="K32" i="19" s="1"/>
  <c r="H32" i="19"/>
  <c r="G32" i="19"/>
  <c r="J31" i="19"/>
  <c r="I31" i="19"/>
  <c r="K31" i="19" s="1"/>
  <c r="G31" i="19"/>
  <c r="J30" i="19"/>
  <c r="I30" i="19"/>
  <c r="K30" i="19" s="1"/>
  <c r="G30" i="19"/>
  <c r="J29" i="19"/>
  <c r="I29" i="19"/>
  <c r="K29" i="19" s="1"/>
  <c r="G29" i="19"/>
  <c r="K28" i="19"/>
  <c r="J28" i="19"/>
  <c r="I28" i="19"/>
  <c r="G28" i="19"/>
  <c r="J27" i="19"/>
  <c r="I27" i="19"/>
  <c r="H27" i="19"/>
  <c r="G27" i="19"/>
  <c r="J26" i="19"/>
  <c r="I26" i="19"/>
  <c r="K26" i="19" s="1"/>
  <c r="G26" i="19"/>
  <c r="J25" i="19"/>
  <c r="I25" i="19"/>
  <c r="K25" i="19" s="1"/>
  <c r="G25" i="19"/>
  <c r="J24" i="19"/>
  <c r="I24" i="19"/>
  <c r="K24" i="19" s="1"/>
  <c r="H24" i="19"/>
  <c r="G24" i="19"/>
  <c r="J23" i="19"/>
  <c r="I23" i="19"/>
  <c r="K23" i="19" s="1"/>
  <c r="G23" i="19"/>
  <c r="J22" i="19"/>
  <c r="I22" i="19"/>
  <c r="K22" i="19" s="1"/>
  <c r="G22" i="19"/>
  <c r="J21" i="19"/>
  <c r="I21" i="19"/>
  <c r="K21" i="19" s="1"/>
  <c r="G21" i="19"/>
  <c r="J20" i="19"/>
  <c r="I20" i="19"/>
  <c r="H20" i="19"/>
  <c r="G20" i="19"/>
  <c r="J19" i="19"/>
  <c r="I19" i="19"/>
  <c r="H19" i="19"/>
  <c r="G19" i="19"/>
  <c r="J18" i="19"/>
  <c r="I18" i="19"/>
  <c r="K18" i="19" s="1"/>
  <c r="H18" i="19"/>
  <c r="G18" i="19"/>
  <c r="J17" i="19"/>
  <c r="I17" i="19"/>
  <c r="K17" i="19" s="1"/>
  <c r="H17" i="19"/>
  <c r="G17" i="19"/>
  <c r="J16" i="19"/>
  <c r="I16" i="19"/>
  <c r="K16" i="19" s="1"/>
  <c r="H16" i="19"/>
  <c r="G16" i="19"/>
  <c r="J15" i="19"/>
  <c r="I15" i="19"/>
  <c r="G15" i="19"/>
  <c r="J14" i="19"/>
  <c r="I14" i="19"/>
  <c r="G14" i="19"/>
  <c r="J13" i="19"/>
  <c r="I13" i="19"/>
  <c r="K13" i="19" s="1"/>
  <c r="G13" i="19"/>
  <c r="J12" i="19"/>
  <c r="I12" i="19"/>
  <c r="K12" i="19" s="1"/>
  <c r="G12" i="19"/>
  <c r="J11" i="19"/>
  <c r="I11" i="19"/>
  <c r="K11" i="19" s="1"/>
  <c r="G11" i="19"/>
  <c r="J10" i="19"/>
  <c r="I10" i="19"/>
  <c r="K10" i="19" s="1"/>
  <c r="G10" i="19"/>
  <c r="J9" i="19"/>
  <c r="I9" i="19"/>
  <c r="K9" i="19" s="1"/>
  <c r="G9" i="19"/>
  <c r="J8" i="19"/>
  <c r="I8" i="19"/>
  <c r="K8" i="19" s="1"/>
  <c r="G8" i="19"/>
  <c r="J7" i="19"/>
  <c r="I7" i="19"/>
  <c r="K7" i="19" s="1"/>
  <c r="G7" i="19"/>
  <c r="J6" i="19"/>
  <c r="I6" i="19"/>
  <c r="K6" i="19" s="1"/>
  <c r="G6" i="19"/>
  <c r="J5" i="19"/>
  <c r="I5" i="19"/>
  <c r="H5" i="19"/>
  <c r="G5" i="19"/>
  <c r="J4" i="19"/>
  <c r="I4" i="19"/>
  <c r="K4" i="19" s="1"/>
  <c r="G4" i="19"/>
  <c r="J3" i="19"/>
  <c r="I3" i="19"/>
  <c r="K3" i="19" s="1"/>
  <c r="G3" i="19"/>
  <c r="J2" i="19"/>
  <c r="I2" i="19"/>
  <c r="K2" i="19" s="1"/>
  <c r="H2" i="19"/>
  <c r="G2" i="19"/>
  <c r="C176" i="18"/>
  <c r="C181" i="18"/>
  <c r="C180" i="18"/>
  <c r="C179" i="18"/>
  <c r="C178" i="18"/>
  <c r="C177" i="18"/>
  <c r="C92" i="18"/>
  <c r="C164" i="18"/>
  <c r="C163" i="18"/>
  <c r="C162" i="18"/>
  <c r="C161" i="18"/>
  <c r="C160" i="18"/>
  <c r="C159" i="18"/>
  <c r="C158" i="18"/>
  <c r="C157" i="18"/>
  <c r="C156" i="18"/>
  <c r="C155" i="18"/>
  <c r="C154"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3" i="18"/>
  <c r="C98" i="18"/>
  <c r="C97" i="18"/>
  <c r="C96" i="18"/>
  <c r="C95" i="18"/>
  <c r="C94" i="18"/>
  <c r="C93" i="18"/>
  <c r="C91" i="18"/>
  <c r="C90" i="18"/>
  <c r="C89" i="18"/>
  <c r="C88" i="18"/>
  <c r="C87" i="18"/>
  <c r="C86" i="18"/>
  <c r="C85" i="18"/>
  <c r="C84" i="18"/>
  <c r="C83" i="18"/>
  <c r="C82" i="18"/>
  <c r="C81" i="18"/>
  <c r="C80" i="18"/>
  <c r="C79" i="18"/>
  <c r="C78" i="18"/>
  <c r="C77" i="18"/>
  <c r="C75" i="18"/>
  <c r="C74" i="18"/>
  <c r="C73" i="18"/>
  <c r="C72" i="18"/>
  <c r="C71" i="18"/>
  <c r="C76" i="18"/>
  <c r="C153" i="18"/>
  <c r="C114" i="18"/>
  <c r="C168" i="18"/>
  <c r="C61" i="18"/>
  <c r="C57" i="18"/>
  <c r="C44" i="18"/>
  <c r="C43" i="18"/>
  <c r="C42" i="18"/>
  <c r="C41" i="18"/>
  <c r="C40" i="18"/>
  <c r="C39" i="18"/>
  <c r="C38" i="18"/>
  <c r="C37" i="18"/>
  <c r="C35" i="18"/>
  <c r="C34" i="18"/>
  <c r="C33" i="18"/>
  <c r="C32" i="18"/>
  <c r="C31" i="18"/>
  <c r="C30" i="18"/>
  <c r="C28" i="18"/>
  <c r="C27" i="18"/>
  <c r="C26" i="18"/>
  <c r="C25" i="18"/>
  <c r="C24" i="18"/>
  <c r="C23" i="18"/>
  <c r="C22" i="18"/>
  <c r="C21" i="18"/>
  <c r="C20" i="18"/>
  <c r="C19" i="18"/>
  <c r="C18" i="18"/>
  <c r="C17" i="18"/>
  <c r="C15" i="18"/>
  <c r="C14" i="18"/>
  <c r="C13" i="18"/>
  <c r="C12" i="18"/>
  <c r="C11" i="18"/>
  <c r="C9" i="18"/>
  <c r="C8" i="18"/>
  <c r="C7" i="18"/>
  <c r="C6" i="18"/>
  <c r="C5" i="18"/>
  <c r="C3" i="18"/>
  <c r="C175" i="18"/>
  <c r="C174" i="18"/>
  <c r="C173" i="18"/>
  <c r="C172" i="18"/>
  <c r="C171" i="18"/>
  <c r="C170" i="18"/>
  <c r="C169" i="18"/>
  <c r="C167" i="18"/>
  <c r="C166" i="18"/>
  <c r="C165" i="18"/>
  <c r="C112" i="18"/>
  <c r="C111" i="18"/>
  <c r="C110" i="18"/>
  <c r="C109" i="18"/>
  <c r="C108" i="18"/>
  <c r="C107" i="18"/>
  <c r="C106" i="18"/>
  <c r="C105" i="18"/>
  <c r="C104" i="18"/>
  <c r="C103" i="18"/>
  <c r="C102" i="18"/>
  <c r="C101" i="18"/>
  <c r="C100" i="18"/>
  <c r="C99" i="18"/>
  <c r="C70" i="18"/>
  <c r="C69" i="18"/>
  <c r="C68" i="18"/>
  <c r="C67" i="18"/>
  <c r="C66" i="18"/>
  <c r="C65" i="18"/>
  <c r="C64" i="18"/>
  <c r="C63" i="18"/>
  <c r="C62" i="18"/>
  <c r="C60" i="18"/>
  <c r="C59" i="18"/>
  <c r="C58" i="18"/>
  <c r="C56" i="18"/>
  <c r="C55" i="18"/>
  <c r="C54" i="18"/>
  <c r="C53" i="18"/>
  <c r="C52" i="18"/>
  <c r="C51" i="18"/>
  <c r="C50" i="18"/>
  <c r="C49" i="18"/>
  <c r="C48" i="18"/>
  <c r="C47" i="18"/>
  <c r="C46" i="18"/>
  <c r="C45" i="18"/>
  <c r="C36" i="18"/>
  <c r="C29" i="18"/>
  <c r="C16" i="18"/>
  <c r="C10" i="18"/>
  <c r="C4" i="18"/>
  <c r="C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H2" i="18"/>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D125" i="17"/>
  <c r="D124" i="17"/>
  <c r="D123" i="17"/>
  <c r="D122" i="17"/>
  <c r="D121" i="17"/>
  <c r="D120" i="17"/>
  <c r="D119" i="17"/>
  <c r="D118" i="17"/>
  <c r="D117" i="17"/>
  <c r="D116" i="17"/>
  <c r="D115" i="17"/>
  <c r="D114" i="17"/>
  <c r="D113" i="17"/>
  <c r="D112" i="17"/>
  <c r="F112" i="17" s="1"/>
  <c r="D111" i="17"/>
  <c r="D110" i="17"/>
  <c r="F110" i="17" s="1"/>
  <c r="D109" i="17"/>
  <c r="D108" i="17"/>
  <c r="D107" i="17"/>
  <c r="D106" i="17"/>
  <c r="D105" i="17"/>
  <c r="D104" i="17"/>
  <c r="D103" i="17"/>
  <c r="D102" i="17"/>
  <c r="D101" i="17"/>
  <c r="D100" i="17"/>
  <c r="D99" i="17"/>
  <c r="D98" i="17"/>
  <c r="D97" i="17"/>
  <c r="D96" i="17"/>
  <c r="F96" i="17" s="1"/>
  <c r="D95" i="17"/>
  <c r="F95" i="17" s="1"/>
  <c r="D94" i="17"/>
  <c r="F94" i="17" s="1"/>
  <c r="D93" i="17"/>
  <c r="D92" i="17"/>
  <c r="D91" i="17"/>
  <c r="D90" i="17"/>
  <c r="D89" i="17"/>
  <c r="D88" i="17"/>
  <c r="D87" i="17"/>
  <c r="D86" i="17"/>
  <c r="D85" i="17"/>
  <c r="D84" i="17"/>
  <c r="D83" i="17"/>
  <c r="D82" i="17"/>
  <c r="D81" i="17"/>
  <c r="D80" i="17"/>
  <c r="D79" i="17"/>
  <c r="D78" i="17"/>
  <c r="F78" i="17" s="1"/>
  <c r="D77" i="17"/>
  <c r="D76" i="17"/>
  <c r="D75" i="17"/>
  <c r="D74" i="17"/>
  <c r="D73" i="17"/>
  <c r="D72" i="17"/>
  <c r="D71" i="17"/>
  <c r="D70" i="17"/>
  <c r="D69" i="17"/>
  <c r="D68" i="17"/>
  <c r="F68" i="17" s="1"/>
  <c r="D67" i="17"/>
  <c r="D66" i="17"/>
  <c r="D65" i="17"/>
  <c r="D64" i="17"/>
  <c r="D63" i="17"/>
  <c r="F63" i="17" s="1"/>
  <c r="D62" i="17"/>
  <c r="F62" i="17" s="1"/>
  <c r="D61" i="17"/>
  <c r="D60" i="17"/>
  <c r="D59" i="17"/>
  <c r="D58" i="17"/>
  <c r="D57" i="17"/>
  <c r="D56" i="17"/>
  <c r="D55" i="17"/>
  <c r="D54" i="17"/>
  <c r="D53" i="17"/>
  <c r="D52" i="17"/>
  <c r="F52" i="17" s="1"/>
  <c r="D51" i="17"/>
  <c r="D50" i="17"/>
  <c r="F50" i="17" s="1"/>
  <c r="D49" i="17"/>
  <c r="D48" i="17"/>
  <c r="F48" i="17" s="1"/>
  <c r="D47" i="17"/>
  <c r="F47" i="17" s="1"/>
  <c r="D46" i="17"/>
  <c r="F46" i="17" s="1"/>
  <c r="D45" i="17"/>
  <c r="D44" i="17"/>
  <c r="D43" i="17"/>
  <c r="D42" i="17"/>
  <c r="D41" i="17"/>
  <c r="D40" i="17"/>
  <c r="D39" i="17"/>
  <c r="D38" i="17"/>
  <c r="D37" i="17"/>
  <c r="D36" i="17"/>
  <c r="D35" i="17"/>
  <c r="D34" i="17"/>
  <c r="D33" i="17"/>
  <c r="F33" i="17" s="1"/>
  <c r="D32" i="17"/>
  <c r="F32" i="17" s="1"/>
  <c r="D31" i="17"/>
  <c r="F31" i="17" s="1"/>
  <c r="D30" i="17"/>
  <c r="F30" i="17" s="1"/>
  <c r="D29" i="17"/>
  <c r="D28" i="17"/>
  <c r="D27" i="17"/>
  <c r="D26" i="17"/>
  <c r="D25" i="17"/>
  <c r="D24" i="17"/>
  <c r="D23" i="17"/>
  <c r="D22" i="17"/>
  <c r="D21" i="17"/>
  <c r="D20" i="17"/>
  <c r="D19" i="17"/>
  <c r="D18" i="17"/>
  <c r="D17" i="17"/>
  <c r="D16" i="17"/>
  <c r="D15" i="17"/>
  <c r="D14" i="17"/>
  <c r="F14" i="17" s="1"/>
  <c r="D13" i="17"/>
  <c r="D12" i="17"/>
  <c r="D11" i="17"/>
  <c r="D10" i="17"/>
  <c r="D9" i="17"/>
  <c r="D8" i="17"/>
  <c r="D7" i="17"/>
  <c r="F7" i="17" s="1"/>
  <c r="D6" i="17"/>
  <c r="D5" i="17"/>
  <c r="F5" i="17" s="1"/>
  <c r="D4" i="17"/>
  <c r="F4" i="17" s="1"/>
  <c r="D3" i="17"/>
  <c r="F3" i="17" s="1"/>
  <c r="D2" i="17"/>
  <c r="F100" i="17"/>
  <c r="F69" i="17"/>
  <c r="F36" i="17"/>
  <c r="F21" i="17"/>
  <c r="F20" i="17"/>
  <c r="F19" i="17"/>
  <c r="F18" i="17"/>
  <c r="F15" i="17"/>
  <c r="F125" i="17"/>
  <c r="F124" i="17"/>
  <c r="F123" i="17"/>
  <c r="F122" i="17"/>
  <c r="F121" i="17"/>
  <c r="F120" i="17"/>
  <c r="F119" i="17"/>
  <c r="F118" i="17"/>
  <c r="F117" i="17"/>
  <c r="F116" i="17"/>
  <c r="F115" i="17"/>
  <c r="F114" i="17"/>
  <c r="F113" i="17"/>
  <c r="F111" i="17"/>
  <c r="F109" i="17"/>
  <c r="F108" i="17"/>
  <c r="F107" i="17"/>
  <c r="F106" i="17"/>
  <c r="F105" i="17"/>
  <c r="F104" i="17"/>
  <c r="F103" i="17"/>
  <c r="F102" i="17"/>
  <c r="F101" i="17"/>
  <c r="F99" i="17"/>
  <c r="F98" i="17"/>
  <c r="F97" i="17"/>
  <c r="F93" i="17"/>
  <c r="F92" i="17"/>
  <c r="F91" i="17"/>
  <c r="F90" i="17"/>
  <c r="F89" i="17"/>
  <c r="F88" i="17"/>
  <c r="F87" i="17"/>
  <c r="F86" i="17"/>
  <c r="F85" i="17"/>
  <c r="F84" i="17"/>
  <c r="F83" i="17"/>
  <c r="F82" i="17"/>
  <c r="F81" i="17"/>
  <c r="F80" i="17"/>
  <c r="F79" i="17"/>
  <c r="F77" i="17"/>
  <c r="F76" i="17"/>
  <c r="F75" i="17"/>
  <c r="F74" i="17"/>
  <c r="F73" i="17"/>
  <c r="F72" i="17"/>
  <c r="F71" i="17"/>
  <c r="F70" i="17"/>
  <c r="F67" i="17"/>
  <c r="F66" i="17"/>
  <c r="F65" i="17"/>
  <c r="F64" i="17"/>
  <c r="F61" i="17"/>
  <c r="F60" i="17"/>
  <c r="F59" i="17"/>
  <c r="F58" i="17"/>
  <c r="F57" i="17"/>
  <c r="F56" i="17"/>
  <c r="F55" i="17"/>
  <c r="F54" i="17"/>
  <c r="F53" i="17"/>
  <c r="F51" i="17"/>
  <c r="F49" i="17"/>
  <c r="F45" i="17"/>
  <c r="F44" i="17"/>
  <c r="F43" i="17"/>
  <c r="F42" i="17"/>
  <c r="F41" i="17"/>
  <c r="F40" i="17"/>
  <c r="F39" i="17"/>
  <c r="F38" i="17"/>
  <c r="F37" i="17"/>
  <c r="F35" i="17"/>
  <c r="F34" i="17"/>
  <c r="F29" i="17"/>
  <c r="F28" i="17"/>
  <c r="F27" i="17"/>
  <c r="F26" i="17"/>
  <c r="F25" i="17"/>
  <c r="F24" i="17"/>
  <c r="F23" i="17"/>
  <c r="F22" i="17"/>
  <c r="F17" i="17"/>
  <c r="F16" i="17"/>
  <c r="F13" i="17"/>
  <c r="F12" i="17"/>
  <c r="F11" i="17"/>
  <c r="F10" i="17"/>
  <c r="F9" i="17"/>
  <c r="F8" i="17"/>
  <c r="F6" i="17"/>
  <c r="F2" i="17"/>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3" i="14"/>
  <c r="G52" i="14"/>
  <c r="G51" i="14"/>
  <c r="G50" i="14"/>
  <c r="G49" i="14"/>
  <c r="G48" i="14"/>
  <c r="G47" i="14"/>
  <c r="G46" i="14"/>
  <c r="G45" i="14"/>
  <c r="G44" i="14"/>
  <c r="G2" i="14"/>
  <c r="G3" i="14"/>
  <c r="G4" i="14"/>
  <c r="I310" i="6"/>
  <c r="I309" i="6"/>
  <c r="I308" i="6"/>
  <c r="I307" i="6"/>
  <c r="I306" i="6"/>
  <c r="I305" i="6"/>
  <c r="I304" i="6"/>
  <c r="I303" i="6"/>
  <c r="H302" i="6"/>
  <c r="H301" i="6"/>
  <c r="I300" i="6"/>
  <c r="H300" i="6"/>
  <c r="J300" i="6" s="1"/>
  <c r="I299" i="6"/>
  <c r="I298" i="6"/>
  <c r="H298" i="6"/>
  <c r="I297" i="6"/>
  <c r="H297" i="6"/>
  <c r="J297" i="6" s="1"/>
  <c r="I296" i="6"/>
  <c r="I295" i="6"/>
  <c r="I294" i="6"/>
  <c r="I293" i="6"/>
  <c r="H293" i="6"/>
  <c r="I292" i="6"/>
  <c r="I291" i="6"/>
  <c r="I290" i="6"/>
  <c r="I289" i="6"/>
  <c r="I288" i="6"/>
  <c r="H288" i="6"/>
  <c r="J288" i="6" s="1"/>
  <c r="I287" i="6"/>
  <c r="I286" i="6"/>
  <c r="H286" i="6"/>
  <c r="H285" i="6"/>
  <c r="I284" i="6"/>
  <c r="H284" i="6"/>
  <c r="H283" i="6"/>
  <c r="H282" i="6"/>
  <c r="H281" i="6"/>
  <c r="H280" i="6"/>
  <c r="I279" i="6"/>
  <c r="I278" i="6"/>
  <c r="I277" i="6"/>
  <c r="I276" i="6"/>
  <c r="I275" i="6"/>
  <c r="I274" i="6"/>
  <c r="I273" i="6"/>
  <c r="H273" i="6"/>
  <c r="I272" i="6"/>
  <c r="H272" i="6"/>
  <c r="H271" i="6"/>
  <c r="I270" i="6"/>
  <c r="I269" i="6"/>
  <c r="I268" i="6"/>
  <c r="I267" i="6"/>
  <c r="I266" i="6"/>
  <c r="I265" i="6"/>
  <c r="H265" i="6"/>
  <c r="I264" i="6"/>
  <c r="H264" i="6"/>
  <c r="H263" i="6"/>
  <c r="I262" i="6"/>
  <c r="H262" i="6"/>
  <c r="I261" i="6"/>
  <c r="I260" i="6"/>
  <c r="I259" i="6"/>
  <c r="I258" i="6"/>
  <c r="I257" i="6"/>
  <c r="I256" i="6"/>
  <c r="H256" i="6"/>
  <c r="J256" i="6" s="1"/>
  <c r="I255" i="6"/>
  <c r="H255" i="6"/>
  <c r="I254" i="6"/>
  <c r="I253" i="6"/>
  <c r="I252" i="6"/>
  <c r="I251" i="6"/>
  <c r="I250" i="6"/>
  <c r="H250" i="6"/>
  <c r="I249" i="6"/>
  <c r="H249" i="6"/>
  <c r="I248" i="6"/>
  <c r="I247" i="6"/>
  <c r="I246" i="6"/>
  <c r="I245" i="6"/>
  <c r="I244" i="6"/>
  <c r="I243" i="6"/>
  <c r="H243" i="6"/>
  <c r="I242" i="6"/>
  <c r="I241" i="6"/>
  <c r="H241" i="6"/>
  <c r="I240" i="6"/>
  <c r="I239" i="6"/>
  <c r="H239" i="6"/>
  <c r="I238" i="6"/>
  <c r="I237" i="6"/>
  <c r="I236" i="6"/>
  <c r="H236" i="6"/>
  <c r="I235" i="6"/>
  <c r="I234" i="6"/>
  <c r="H233" i="6"/>
  <c r="I232" i="6"/>
  <c r="H232" i="6"/>
  <c r="I231" i="6"/>
  <c r="I230" i="6"/>
  <c r="I229" i="6"/>
  <c r="H229" i="6"/>
  <c r="I228" i="6"/>
  <c r="I227" i="6"/>
  <c r="I226" i="6"/>
  <c r="I225" i="6"/>
  <c r="I224" i="6"/>
  <c r="H224" i="6"/>
  <c r="I223" i="6"/>
  <c r="I222" i="6"/>
  <c r="I221" i="6"/>
  <c r="I220" i="6"/>
  <c r="H220" i="6"/>
  <c r="H219" i="6"/>
  <c r="H218" i="6"/>
  <c r="I217" i="6"/>
  <c r="I216" i="6"/>
  <c r="I215" i="6"/>
  <c r="H215" i="6"/>
  <c r="I214" i="6"/>
  <c r="H214" i="6"/>
  <c r="I213" i="6"/>
  <c r="H213" i="6"/>
  <c r="I212" i="6"/>
  <c r="H212" i="6"/>
  <c r="I211" i="6"/>
  <c r="H211" i="6"/>
  <c r="I210" i="6"/>
  <c r="H210" i="6"/>
  <c r="I209" i="6"/>
  <c r="H209" i="6"/>
  <c r="I208" i="6"/>
  <c r="H208" i="6"/>
  <c r="I207" i="6"/>
  <c r="H207" i="6"/>
  <c r="I206" i="6"/>
  <c r="H206" i="6"/>
  <c r="I205" i="6"/>
  <c r="H205" i="6"/>
  <c r="I204" i="6"/>
  <c r="H204" i="6"/>
  <c r="I203" i="6"/>
  <c r="H203" i="6"/>
  <c r="I202" i="6"/>
  <c r="H202" i="6"/>
  <c r="I201" i="6"/>
  <c r="H200" i="6"/>
  <c r="H199" i="6"/>
  <c r="I198" i="6"/>
  <c r="H198" i="6"/>
  <c r="I197" i="6"/>
  <c r="H197" i="6"/>
  <c r="I196" i="6"/>
  <c r="H196" i="6"/>
  <c r="I195" i="6"/>
  <c r="H195" i="6"/>
  <c r="H194" i="6"/>
  <c r="I193" i="6"/>
  <c r="H193" i="6"/>
  <c r="J193" i="6" s="1"/>
  <c r="H192" i="6"/>
  <c r="H191" i="6"/>
  <c r="I190" i="6"/>
  <c r="I189" i="6"/>
  <c r="I188" i="6"/>
  <c r="H188" i="6"/>
  <c r="I187" i="6"/>
  <c r="H187" i="6"/>
  <c r="I186" i="6"/>
  <c r="H186" i="6"/>
  <c r="I185" i="6"/>
  <c r="H185" i="6"/>
  <c r="I184" i="6"/>
  <c r="I183" i="6"/>
  <c r="I182" i="6"/>
  <c r="I181" i="6"/>
  <c r="H181" i="6"/>
  <c r="I180" i="6"/>
  <c r="H180" i="6"/>
  <c r="I179" i="6"/>
  <c r="I178" i="6"/>
  <c r="H178" i="6"/>
  <c r="I177" i="6"/>
  <c r="I176" i="6"/>
  <c r="H176" i="6"/>
  <c r="I175" i="6"/>
  <c r="H175" i="6"/>
  <c r="I174" i="6"/>
  <c r="I173" i="6"/>
  <c r="H172" i="6"/>
  <c r="H171" i="6"/>
  <c r="H170" i="6"/>
  <c r="I169" i="6"/>
  <c r="H169" i="6"/>
  <c r="I168" i="6"/>
  <c r="H168" i="6"/>
  <c r="H167" i="6"/>
  <c r="H166" i="6"/>
  <c r="H165" i="6"/>
  <c r="I164" i="6"/>
  <c r="H164" i="6"/>
  <c r="I163" i="6"/>
  <c r="I162" i="6"/>
  <c r="I161" i="6"/>
  <c r="I160" i="6"/>
  <c r="H160" i="6"/>
  <c r="I159" i="6"/>
  <c r="H159" i="6"/>
  <c r="I158" i="6"/>
  <c r="I157" i="6"/>
  <c r="I156" i="6"/>
  <c r="I155" i="6"/>
  <c r="I154" i="6"/>
  <c r="I153" i="6"/>
  <c r="I152" i="6"/>
  <c r="H152" i="6"/>
  <c r="I151" i="6"/>
  <c r="H151" i="6"/>
  <c r="I150" i="6"/>
  <c r="I149" i="6"/>
  <c r="H149" i="6"/>
  <c r="I148" i="6"/>
  <c r="I147" i="6"/>
  <c r="I146" i="6"/>
  <c r="I145" i="6"/>
  <c r="I144" i="6"/>
  <c r="I143" i="6"/>
  <c r="I142" i="6"/>
  <c r="I141" i="6"/>
  <c r="H140" i="6"/>
  <c r="I139" i="6"/>
  <c r="H138" i="6"/>
  <c r="H137" i="6"/>
  <c r="H136" i="6"/>
  <c r="H135" i="6"/>
  <c r="H134" i="6"/>
  <c r="I133" i="6"/>
  <c r="I132" i="6"/>
  <c r="H132" i="6"/>
  <c r="I131" i="6"/>
  <c r="I130" i="6"/>
  <c r="H130" i="6"/>
  <c r="I129" i="6"/>
  <c r="I128" i="6"/>
  <c r="I127" i="6"/>
  <c r="H127" i="6"/>
  <c r="I126" i="6"/>
  <c r="I125" i="6"/>
  <c r="I124" i="6"/>
  <c r="I123" i="6"/>
  <c r="I122" i="6"/>
  <c r="I121" i="6"/>
  <c r="I120" i="6"/>
  <c r="I119" i="6"/>
  <c r="I118" i="6"/>
  <c r="H118" i="6"/>
  <c r="I117" i="6"/>
  <c r="I116" i="6"/>
  <c r="H116" i="6"/>
  <c r="I115" i="6"/>
  <c r="H115" i="6"/>
  <c r="H114" i="6"/>
  <c r="I113" i="6"/>
  <c r="I112" i="6"/>
  <c r="I111" i="6"/>
  <c r="I110" i="6"/>
  <c r="I109" i="6"/>
  <c r="I108" i="6"/>
  <c r="H108" i="6"/>
  <c r="J108" i="6" s="1"/>
  <c r="I107" i="6"/>
  <c r="I106" i="6"/>
  <c r="H106" i="6"/>
  <c r="I105" i="6"/>
  <c r="I104" i="6"/>
  <c r="I103" i="6"/>
  <c r="I102" i="6"/>
  <c r="I101" i="6"/>
  <c r="I100" i="6"/>
  <c r="H99" i="6"/>
  <c r="H98" i="6"/>
  <c r="H97" i="6"/>
  <c r="I96" i="6"/>
  <c r="H96" i="6"/>
  <c r="H95" i="6"/>
  <c r="H94" i="6"/>
  <c r="H93" i="6"/>
  <c r="I92" i="6"/>
  <c r="I91" i="6"/>
  <c r="I90" i="6"/>
  <c r="I89" i="6"/>
  <c r="I88" i="6"/>
  <c r="H88" i="6"/>
  <c r="I87" i="6"/>
  <c r="I86" i="6"/>
  <c r="I85" i="6"/>
  <c r="H85" i="6"/>
  <c r="I84" i="6"/>
  <c r="I83" i="6"/>
  <c r="I82" i="6"/>
  <c r="I81" i="6"/>
  <c r="H81" i="6"/>
  <c r="J81" i="6" s="1"/>
  <c r="I80" i="6"/>
  <c r="H80" i="6"/>
  <c r="I79" i="6"/>
  <c r="H79" i="6"/>
  <c r="I78" i="6"/>
  <c r="I77" i="6"/>
  <c r="I76" i="6"/>
  <c r="H76" i="6"/>
  <c r="I75" i="6"/>
  <c r="H75" i="6"/>
  <c r="I74" i="6"/>
  <c r="H74" i="6"/>
  <c r="I73" i="6"/>
  <c r="H72" i="6"/>
  <c r="H71" i="6"/>
  <c r="I70" i="6"/>
  <c r="I69" i="6"/>
  <c r="H69" i="6"/>
  <c r="I68" i="6"/>
  <c r="I67" i="6"/>
  <c r="H67" i="6"/>
  <c r="I66" i="6"/>
  <c r="I65" i="6"/>
  <c r="I64" i="6"/>
  <c r="I63" i="6"/>
  <c r="I62" i="6"/>
  <c r="I61" i="6"/>
  <c r="I60" i="6"/>
  <c r="I59" i="6"/>
  <c r="I58" i="6"/>
  <c r="I57" i="6"/>
  <c r="I56" i="6"/>
  <c r="I55" i="6"/>
  <c r="I54" i="6"/>
  <c r="H54" i="6"/>
  <c r="I53" i="6"/>
  <c r="H53" i="6"/>
  <c r="I52" i="6"/>
  <c r="H52" i="6"/>
  <c r="H51" i="6"/>
  <c r="I50" i="6"/>
  <c r="H50" i="6"/>
  <c r="I49" i="6"/>
  <c r="H49" i="6"/>
  <c r="H48" i="6"/>
  <c r="H47" i="6"/>
  <c r="H46" i="6"/>
  <c r="I45" i="6"/>
  <c r="H45" i="6"/>
  <c r="I44" i="6"/>
  <c r="H44" i="6"/>
  <c r="I43" i="6"/>
  <c r="H43" i="6"/>
  <c r="I42" i="6"/>
  <c r="H42" i="6"/>
  <c r="I41" i="6"/>
  <c r="H41" i="6"/>
  <c r="I40" i="6"/>
  <c r="H40" i="6"/>
  <c r="I39" i="6"/>
  <c r="H39" i="6"/>
  <c r="I38" i="6"/>
  <c r="H38" i="6"/>
  <c r="I37" i="6"/>
  <c r="H37" i="6"/>
  <c r="I36" i="6"/>
  <c r="H36" i="6"/>
  <c r="I35" i="6"/>
  <c r="H35" i="6"/>
  <c r="H34" i="6"/>
  <c r="H33" i="6"/>
  <c r="H32" i="6"/>
  <c r="I31" i="6"/>
  <c r="I30" i="6"/>
  <c r="I29" i="6"/>
  <c r="I28" i="6"/>
  <c r="H27" i="6"/>
  <c r="I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H5" i="6"/>
  <c r="I4" i="6"/>
  <c r="I3" i="6"/>
  <c r="H3" i="6"/>
  <c r="I2" i="6"/>
  <c r="H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K224" i="19" l="1"/>
  <c r="K263" i="19"/>
  <c r="K284" i="19"/>
  <c r="K288" i="19"/>
  <c r="K229" i="19"/>
  <c r="K255" i="19"/>
  <c r="K272" i="19"/>
  <c r="K243" i="19"/>
  <c r="K218" i="19"/>
  <c r="K5" i="19"/>
  <c r="K172" i="19"/>
  <c r="K192" i="19"/>
  <c r="K20" i="19"/>
  <c r="K197" i="19"/>
  <c r="K202" i="19"/>
  <c r="K160" i="19"/>
  <c r="K75" i="19"/>
  <c r="K130" i="19"/>
  <c r="K220" i="19"/>
  <c r="K180" i="19"/>
  <c r="K27" i="19"/>
  <c r="K239" i="19"/>
  <c r="K14" i="19"/>
  <c r="K209" i="19"/>
  <c r="K118" i="19"/>
  <c r="K167" i="19"/>
  <c r="K176" i="19"/>
  <c r="K15" i="19"/>
  <c r="K19" i="19"/>
  <c r="K88" i="19"/>
  <c r="K93" i="19"/>
  <c r="K187" i="19"/>
  <c r="K205" i="19"/>
  <c r="K256" i="19"/>
  <c r="K273" i="19"/>
  <c r="K286" i="19"/>
  <c r="K206" i="19"/>
  <c r="K236" i="19"/>
  <c r="K283" i="19"/>
  <c r="K186" i="19"/>
  <c r="K178" i="19"/>
  <c r="K215" i="19"/>
  <c r="J67" i="6"/>
  <c r="J130" i="6"/>
  <c r="J54" i="6"/>
  <c r="J106" i="6"/>
  <c r="J272" i="6"/>
  <c r="J149" i="6"/>
  <c r="J96" i="6"/>
  <c r="J186" i="6"/>
  <c r="J206" i="6"/>
  <c r="J214" i="6"/>
  <c r="J239" i="6"/>
  <c r="J85" i="6"/>
  <c r="J152" i="6"/>
  <c r="J207" i="6"/>
  <c r="J215" i="6"/>
  <c r="J160" i="6"/>
  <c r="J195" i="6"/>
  <c r="J250" i="6"/>
  <c r="J127" i="6"/>
  <c r="J178" i="6"/>
  <c r="J188" i="6"/>
  <c r="J208" i="6"/>
  <c r="J209" i="6"/>
  <c r="J243" i="6"/>
  <c r="J118" i="6"/>
  <c r="J284" i="6"/>
  <c r="J69" i="6"/>
  <c r="J286" i="6"/>
  <c r="J298" i="6"/>
  <c r="J249" i="6"/>
  <c r="J273" i="6"/>
  <c r="J38" i="6"/>
  <c r="J185" i="6"/>
  <c r="J205" i="6"/>
  <c r="J213" i="6"/>
  <c r="J262" i="6"/>
  <c r="J175" i="6"/>
  <c r="J196" i="6"/>
  <c r="J164" i="6"/>
  <c r="J176" i="6"/>
  <c r="J197" i="6"/>
  <c r="J264" i="6"/>
  <c r="J75" i="6"/>
  <c r="J198" i="6"/>
  <c r="J241" i="6"/>
  <c r="J265" i="6"/>
  <c r="J13" i="6"/>
  <c r="J21" i="6"/>
  <c r="J255" i="6"/>
  <c r="J293" i="6"/>
  <c r="J76" i="6"/>
  <c r="J151" i="6"/>
  <c r="J2" i="6"/>
  <c r="J204" i="6"/>
  <c r="J212" i="6"/>
  <c r="J49" i="6"/>
  <c r="J132" i="6"/>
  <c r="J41" i="6"/>
  <c r="J50" i="6"/>
  <c r="J187" i="6"/>
  <c r="J8" i="6"/>
  <c r="J16" i="6"/>
  <c r="J24" i="6"/>
  <c r="J42" i="6"/>
  <c r="J9" i="6"/>
  <c r="J17" i="6"/>
  <c r="J25" i="6"/>
  <c r="J35" i="6"/>
  <c r="J43" i="6"/>
  <c r="J168" i="6"/>
  <c r="J10" i="6"/>
  <c r="J18" i="6"/>
  <c r="J159" i="6"/>
  <c r="J169" i="6"/>
  <c r="J220" i="6"/>
  <c r="J203" i="6"/>
  <c r="J211" i="6"/>
  <c r="J3" i="6"/>
  <c r="J11" i="6"/>
  <c r="J19" i="6"/>
  <c r="J36" i="6"/>
  <c r="J44" i="6"/>
  <c r="J52" i="6"/>
  <c r="J79" i="6"/>
  <c r="J88" i="6"/>
  <c r="J115" i="6"/>
  <c r="J180" i="6"/>
  <c r="J224" i="6"/>
  <c r="J236" i="6"/>
  <c r="J12" i="6"/>
  <c r="J20" i="6"/>
  <c r="J37" i="6"/>
  <c r="J45" i="6"/>
  <c r="J53" i="6"/>
  <c r="J80" i="6"/>
  <c r="J116" i="6"/>
  <c r="J181" i="6"/>
  <c r="J6" i="6"/>
  <c r="J14" i="6"/>
  <c r="J22" i="6"/>
  <c r="J39" i="6"/>
  <c r="J229" i="6"/>
  <c r="J7" i="6"/>
  <c r="J15" i="6"/>
  <c r="J23" i="6"/>
  <c r="J40" i="6"/>
  <c r="J74" i="6"/>
  <c r="J202" i="6"/>
  <c r="J210" i="6"/>
  <c r="J232" i="6"/>
  <c r="F470" i="11" l="1"/>
  <c r="B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05" i="1"/>
  <c r="F904" i="1"/>
  <c r="G2" i="10"/>
  <c r="F2" i="10"/>
  <c r="H2" i="7"/>
  <c r="H3" i="7"/>
  <c r="H4" i="7"/>
  <c r="H5" i="7"/>
  <c r="H6" i="7"/>
  <c r="H7" i="7"/>
  <c r="J519" i="1" s="1"/>
  <c r="H8" i="7"/>
  <c r="H9" i="7"/>
  <c r="H10" i="7"/>
  <c r="H11" i="7"/>
  <c r="H12" i="7"/>
  <c r="H13" i="7"/>
  <c r="H14" i="7"/>
  <c r="H15" i="7"/>
  <c r="H16" i="7"/>
  <c r="H17" i="7"/>
  <c r="H18" i="7"/>
  <c r="H19" i="7"/>
  <c r="H20" i="7"/>
  <c r="H21" i="7"/>
  <c r="J48" i="1" s="1"/>
  <c r="H22" i="7"/>
  <c r="H23" i="7"/>
  <c r="H24" i="7"/>
  <c r="H25" i="7"/>
  <c r="H26" i="7"/>
  <c r="H27" i="7"/>
  <c r="H28" i="7"/>
  <c r="H29" i="7"/>
  <c r="J493" i="1" s="1"/>
  <c r="H30" i="7"/>
  <c r="H31" i="7"/>
  <c r="H32" i="7"/>
  <c r="H33" i="7"/>
  <c r="H34" i="7"/>
  <c r="H35" i="7"/>
  <c r="H36" i="7"/>
  <c r="H37" i="7"/>
  <c r="H38" i="7"/>
  <c r="H39" i="7"/>
  <c r="H40" i="7"/>
  <c r="H41" i="7"/>
  <c r="H42" i="7"/>
  <c r="H43" i="7"/>
  <c r="H44" i="7"/>
  <c r="H45" i="7"/>
  <c r="H46" i="7"/>
  <c r="H47" i="7"/>
  <c r="H48" i="7"/>
  <c r="H49" i="7"/>
  <c r="H50" i="7"/>
  <c r="H51" i="7"/>
  <c r="H52" i="7"/>
  <c r="J559" i="1" s="1"/>
  <c r="H53" i="7"/>
  <c r="H54" i="7"/>
  <c r="J557" i="1" s="1"/>
  <c r="H55" i="7"/>
  <c r="H56" i="7"/>
  <c r="H57" i="7"/>
  <c r="H58" i="7"/>
  <c r="H59" i="7"/>
  <c r="H60" i="7"/>
  <c r="H61" i="7"/>
  <c r="H62" i="7"/>
  <c r="H63" i="7"/>
  <c r="H64" i="7"/>
  <c r="H65" i="7"/>
  <c r="H66" i="7"/>
  <c r="H67" i="7"/>
  <c r="H68" i="7"/>
  <c r="H69" i="7"/>
  <c r="H70" i="7"/>
  <c r="H71" i="7"/>
  <c r="H72" i="7"/>
  <c r="H73" i="7"/>
  <c r="J439" i="1" s="1"/>
  <c r="H74" i="7"/>
  <c r="H75" i="7"/>
  <c r="H76" i="7"/>
  <c r="H77" i="7"/>
  <c r="H78" i="7"/>
  <c r="H79" i="7"/>
  <c r="H80" i="7"/>
  <c r="H81" i="7"/>
  <c r="H82" i="7"/>
  <c r="H83" i="7"/>
  <c r="H84" i="7"/>
  <c r="H85" i="7"/>
  <c r="H86" i="7"/>
  <c r="H87" i="7"/>
  <c r="H88" i="7"/>
  <c r="H89" i="7"/>
  <c r="H90" i="7"/>
  <c r="H91" i="7"/>
  <c r="H92" i="7"/>
  <c r="H93" i="7"/>
  <c r="H94" i="7"/>
  <c r="J41" i="1" s="1"/>
  <c r="H95" i="7"/>
  <c r="H96" i="7"/>
  <c r="J44" i="1" s="1"/>
  <c r="H97" i="7"/>
  <c r="H98" i="7"/>
  <c r="J514" i="1" s="1"/>
  <c r="H99" i="7"/>
  <c r="J569" i="1" s="1"/>
  <c r="H100" i="7"/>
  <c r="J524" i="1" s="1"/>
  <c r="H101" i="7"/>
  <c r="J571" i="1" s="1"/>
  <c r="H102" i="7"/>
  <c r="H103" i="7"/>
  <c r="J572" i="1" s="1"/>
  <c r="H104" i="7"/>
  <c r="H105" i="7"/>
  <c r="J478" i="1" s="1"/>
  <c r="H106" i="7"/>
  <c r="H107" i="7"/>
  <c r="J904" i="1" s="1"/>
  <c r="H108" i="7"/>
  <c r="J575" i="1" s="1"/>
  <c r="H109" i="7"/>
  <c r="H110" i="7"/>
  <c r="J576" i="1" s="1"/>
  <c r="H111" i="7"/>
  <c r="J905" i="1" s="1"/>
  <c r="H112" i="7"/>
  <c r="J578" i="1" s="1"/>
  <c r="H113" i="7"/>
  <c r="H114" i="7"/>
  <c r="J43" i="1" s="1"/>
  <c r="H115" i="7"/>
  <c r="H116" i="7"/>
  <c r="J579" i="1" s="1"/>
  <c r="H117" i="7"/>
  <c r="J580" i="1" s="1"/>
  <c r="H118" i="7"/>
  <c r="H119" i="7"/>
  <c r="H120" i="7"/>
  <c r="H121" i="7"/>
  <c r="J582" i="1" s="1"/>
  <c r="H122" i="7"/>
  <c r="H123" i="7"/>
  <c r="J584" i="1" s="1"/>
  <c r="H124" i="7"/>
  <c r="H125" i="7"/>
  <c r="J525" i="1" s="1"/>
  <c r="H126" i="7"/>
  <c r="H127" i="7"/>
  <c r="J586" i="1" s="1"/>
  <c r="H128" i="7"/>
  <c r="H129" i="7"/>
  <c r="H130" i="7"/>
  <c r="J526" i="1" s="1"/>
  <c r="H131" i="7"/>
  <c r="J513" i="1" s="1"/>
  <c r="H132" i="7"/>
  <c r="J77" i="1" s="1"/>
  <c r="H133" i="7"/>
  <c r="J527" i="1" s="1"/>
  <c r="H134" i="7"/>
  <c r="J185" i="1" s="1"/>
  <c r="H135" i="7"/>
  <c r="H136" i="7"/>
  <c r="J528" i="1" s="1"/>
  <c r="H137" i="7"/>
  <c r="J491" i="1" s="1"/>
  <c r="H138" i="7"/>
  <c r="J588" i="1" s="1"/>
  <c r="H139" i="7"/>
  <c r="J589" i="1" s="1"/>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J63" i="1" s="1"/>
  <c r="H224" i="7"/>
  <c r="J8" i="1" s="1"/>
  <c r="H225" i="7"/>
  <c r="J64" i="1" s="1"/>
  <c r="H226" i="7"/>
  <c r="J17" i="1" s="1"/>
  <c r="H227" i="7"/>
  <c r="J728" i="1" s="1"/>
  <c r="H228" i="7"/>
  <c r="J755" i="1" s="1"/>
  <c r="H229" i="7"/>
  <c r="J758" i="1" s="1"/>
  <c r="H230" i="7"/>
  <c r="J759" i="1" s="1"/>
  <c r="H231" i="7"/>
  <c r="J760" i="1" s="1"/>
  <c r="H232" i="7"/>
  <c r="J442" i="1" s="1"/>
  <c r="H233" i="7"/>
  <c r="J450" i="1" s="1"/>
  <c r="H234" i="7"/>
  <c r="J447" i="1" s="1"/>
  <c r="H235" i="7"/>
  <c r="J441" i="1" s="1"/>
  <c r="H236" i="7"/>
  <c r="H237" i="7"/>
  <c r="H238" i="7"/>
  <c r="H239" i="7"/>
  <c r="J856" i="1" s="1"/>
  <c r="H240" i="7"/>
  <c r="J872" i="1" s="1"/>
  <c r="H241" i="7"/>
  <c r="J874" i="1" s="1"/>
  <c r="H242" i="7"/>
  <c r="J877" i="1" s="1"/>
  <c r="H243" i="7"/>
  <c r="J878" i="1" s="1"/>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J454" i="1" s="1"/>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J893" i="1" s="1"/>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J542" i="1" s="1"/>
  <c r="H429" i="7"/>
  <c r="H430" i="7"/>
  <c r="J59" i="1" s="1"/>
  <c r="H431" i="7"/>
  <c r="H432" i="7"/>
  <c r="J900" i="1" s="1"/>
  <c r="H433" i="7"/>
  <c r="H434" i="7"/>
  <c r="H435" i="7"/>
  <c r="H436" i="7"/>
  <c r="J901" i="1" s="1"/>
  <c r="H437" i="7"/>
  <c r="J463" i="1" s="1"/>
  <c r="H438" i="7"/>
  <c r="J436" i="1" s="1"/>
  <c r="H439" i="7"/>
  <c r="J492" i="1" s="1"/>
  <c r="H440" i="7"/>
  <c r="H441" i="7"/>
  <c r="J466" i="1" s="1"/>
  <c r="H442" i="7"/>
  <c r="H443" i="7"/>
  <c r="J902" i="1" s="1"/>
  <c r="H444" i="7"/>
  <c r="H445" i="7"/>
  <c r="J543" i="1" s="1"/>
  <c r="H446" i="7"/>
  <c r="J906" i="1" s="1"/>
  <c r="H447" i="7"/>
  <c r="H448" i="7"/>
  <c r="H449" i="7"/>
  <c r="H450" i="7"/>
  <c r="H451" i="7"/>
  <c r="H452" i="7"/>
  <c r="G79" i="6"/>
  <c r="G172" i="6"/>
  <c r="G285" i="6"/>
  <c r="G282" i="6"/>
  <c r="G280" i="6"/>
  <c r="G140" i="6"/>
  <c r="G200" i="6"/>
  <c r="G199" i="6"/>
  <c r="G5" i="6"/>
  <c r="G27" i="6"/>
  <c r="G114" i="6"/>
  <c r="G139" i="6"/>
  <c r="G45" i="6"/>
  <c r="G52" i="6"/>
  <c r="G51" i="6"/>
  <c r="G50" i="6"/>
  <c r="G49" i="6"/>
  <c r="G48" i="6"/>
  <c r="G47" i="6"/>
  <c r="G46" i="6"/>
  <c r="G263" i="6"/>
  <c r="G71" i="6"/>
  <c r="G2" i="6"/>
  <c r="G151" i="6"/>
  <c r="G152" i="6"/>
  <c r="G138" i="6"/>
  <c r="G137" i="6"/>
  <c r="G136" i="6"/>
  <c r="G135" i="6"/>
  <c r="G134" i="6"/>
  <c r="G192" i="6"/>
  <c r="G33" i="6"/>
  <c r="G220" i="6"/>
  <c r="G219" i="6"/>
  <c r="G218" i="6"/>
  <c r="G233" i="6"/>
  <c r="G32" i="6"/>
  <c r="G191" i="6"/>
  <c r="G239" i="6"/>
  <c r="G271" i="6"/>
  <c r="G144" i="6"/>
  <c r="G99" i="6"/>
  <c r="G98" i="6"/>
  <c r="G255" i="6"/>
  <c r="G241" i="6"/>
  <c r="G171" i="6"/>
  <c r="G170" i="6"/>
  <c r="G286" i="6"/>
  <c r="G97" i="6"/>
  <c r="G168" i="6"/>
  <c r="G284" i="6"/>
  <c r="G96" i="6"/>
  <c r="G283" i="6"/>
  <c r="G95" i="6"/>
  <c r="G167" i="6"/>
  <c r="G281" i="6"/>
  <c r="G94" i="6"/>
  <c r="G93" i="6"/>
  <c r="G20" i="6"/>
  <c r="G19" i="6"/>
  <c r="G41" i="6"/>
  <c r="G44" i="6"/>
  <c r="G43" i="6"/>
  <c r="G18" i="6"/>
  <c r="G42" i="6"/>
  <c r="G166" i="6"/>
  <c r="G165" i="6"/>
  <c r="G17" i="6"/>
  <c r="G16" i="6"/>
  <c r="G243" i="6"/>
  <c r="G188" i="6"/>
  <c r="F75" i="1"/>
  <c r="B906" i="1"/>
  <c r="F906" i="1"/>
  <c r="G211" i="6"/>
  <c r="G213" i="6"/>
  <c r="G24" i="6"/>
  <c r="G273" i="6"/>
  <c r="G132" i="6"/>
  <c r="G265" i="6"/>
  <c r="G264" i="6"/>
  <c r="G115" i="6"/>
  <c r="G116" i="6"/>
  <c r="G301" i="6"/>
  <c r="G72"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B78" i="4" s="1"/>
  <c r="C78" i="4"/>
  <c r="D77" i="4"/>
  <c r="C77" i="4"/>
  <c r="B77" i="4"/>
  <c r="D76" i="4"/>
  <c r="B76" i="4" s="1"/>
  <c r="C76" i="4"/>
  <c r="D75" i="4"/>
  <c r="B75" i="4" s="1"/>
  <c r="C75" i="4"/>
  <c r="D74" i="4"/>
  <c r="B74" i="4" s="1"/>
  <c r="C74" i="4"/>
  <c r="D73" i="4"/>
  <c r="C73" i="4"/>
  <c r="B73" i="4"/>
  <c r="D72" i="4"/>
  <c r="C72" i="4"/>
  <c r="B72" i="4"/>
  <c r="D71" i="4"/>
  <c r="C71" i="4"/>
  <c r="D70" i="4"/>
  <c r="C70" i="4"/>
  <c r="D69" i="4"/>
  <c r="B69" i="4" s="1"/>
  <c r="C69" i="4"/>
  <c r="D68" i="4"/>
  <c r="B68" i="4" s="1"/>
  <c r="C68" i="4"/>
  <c r="D67" i="4"/>
  <c r="B67" i="4" s="1"/>
  <c r="C67" i="4"/>
  <c r="D66" i="4"/>
  <c r="B66" i="4" s="1"/>
  <c r="C66" i="4"/>
  <c r="D65" i="4"/>
  <c r="C65" i="4"/>
  <c r="D64" i="4"/>
  <c r="B64" i="4" s="1"/>
  <c r="C64" i="4"/>
  <c r="D63" i="4"/>
  <c r="B63" i="4" s="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4"/>
  <c r="C52" i="4"/>
  <c r="C50" i="4"/>
  <c r="F7" i="4"/>
  <c r="F6" i="4"/>
  <c r="F5" i="4"/>
  <c r="F4" i="4"/>
  <c r="F3" i="4"/>
  <c r="F2" i="4"/>
  <c r="F1" i="4"/>
  <c r="C7" i="4"/>
  <c r="C6" i="4"/>
  <c r="C5" i="4"/>
  <c r="C4" i="4"/>
  <c r="C3" i="4"/>
  <c r="C2" i="4"/>
  <c r="C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B49" i="4" s="1"/>
  <c r="F48" i="4"/>
  <c r="B48" i="4" s="1"/>
  <c r="F47" i="4"/>
  <c r="F46" i="4"/>
  <c r="B46" i="4" s="1"/>
  <c r="F45" i="4"/>
  <c r="B45" i="4" s="1"/>
  <c r="F44" i="4"/>
  <c r="B44" i="4" s="1"/>
  <c r="F43" i="4"/>
  <c r="B43" i="4" s="1"/>
  <c r="F42" i="4"/>
  <c r="B42" i="4" s="1"/>
  <c r="F41" i="4"/>
  <c r="B41" i="4" s="1"/>
  <c r="F40" i="4"/>
  <c r="B40" i="4" s="1"/>
  <c r="F39" i="4"/>
  <c r="F38" i="4"/>
  <c r="B38" i="4" s="1"/>
  <c r="F37" i="4"/>
  <c r="B37" i="4" s="1"/>
  <c r="F36" i="4"/>
  <c r="B36" i="4" s="1"/>
  <c r="F35" i="4"/>
  <c r="B35" i="4" s="1"/>
  <c r="F34" i="4"/>
  <c r="B34" i="4" s="1"/>
  <c r="F33" i="4"/>
  <c r="B33" i="4" s="1"/>
  <c r="F32" i="4"/>
  <c r="B32" i="4" s="1"/>
  <c r="F31" i="4"/>
  <c r="B31" i="4" s="1"/>
  <c r="F30" i="4"/>
  <c r="B30" i="4" s="1"/>
  <c r="F29" i="4"/>
  <c r="B29" i="4" s="1"/>
  <c r="F28" i="4"/>
  <c r="B28" i="4" s="1"/>
  <c r="F27" i="4"/>
  <c r="B27" i="4" s="1"/>
  <c r="F26" i="4"/>
  <c r="B26" i="4" s="1"/>
  <c r="F25" i="4"/>
  <c r="B25" i="4" s="1"/>
  <c r="F24" i="4"/>
  <c r="B24" i="4" s="1"/>
  <c r="F23" i="4"/>
  <c r="B23" i="4" s="1"/>
  <c r="F22" i="4"/>
  <c r="B22" i="4" s="1"/>
  <c r="F21" i="4"/>
  <c r="B21" i="4" s="1"/>
  <c r="F20" i="4"/>
  <c r="B20" i="4" s="1"/>
  <c r="F19" i="4"/>
  <c r="B19" i="4" s="1"/>
  <c r="F18" i="4"/>
  <c r="B18" i="4" s="1"/>
  <c r="F17" i="4"/>
  <c r="B17" i="4" s="1"/>
  <c r="F16" i="4"/>
  <c r="B16" i="4" s="1"/>
  <c r="F15" i="4"/>
  <c r="F14" i="4"/>
  <c r="B14" i="4" s="1"/>
  <c r="F13" i="4"/>
  <c r="F12" i="4"/>
  <c r="F11" i="4"/>
  <c r="F10" i="4"/>
  <c r="F9" i="4"/>
  <c r="F8"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1" i="4"/>
  <c r="C53" i="4"/>
  <c r="C54" i="4"/>
  <c r="C55" i="4"/>
  <c r="C56" i="4"/>
  <c r="C57" i="4"/>
  <c r="C58" i="4"/>
  <c r="C59" i="4"/>
  <c r="C60" i="4"/>
  <c r="C61" i="4"/>
  <c r="C62" i="4"/>
  <c r="C63"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J242" i="1" l="1"/>
  <c r="J449" i="1"/>
  <c r="J452" i="1"/>
  <c r="J231" i="1"/>
  <c r="J831" i="1"/>
  <c r="J641" i="1"/>
  <c r="J649" i="1"/>
  <c r="J813" i="1"/>
  <c r="J214" i="1"/>
  <c r="H55" i="6"/>
  <c r="J55" i="6" s="1"/>
  <c r="J57" i="1"/>
  <c r="H112" i="6"/>
  <c r="J112" i="6" s="1"/>
  <c r="J191" i="1"/>
  <c r="J565" i="1"/>
  <c r="I140" i="6"/>
  <c r="J140" i="6" s="1"/>
  <c r="I172" i="6"/>
  <c r="J172" i="6" s="1"/>
  <c r="J169" i="1"/>
  <c r="I51" i="6"/>
  <c r="J51" i="6" s="1"/>
  <c r="J720" i="1"/>
  <c r="J848" i="1"/>
  <c r="J154" i="1"/>
  <c r="I219" i="6"/>
  <c r="J219" i="6" s="1"/>
  <c r="J152" i="1"/>
  <c r="I170" i="6"/>
  <c r="J170" i="6" s="1"/>
  <c r="J470" i="1"/>
  <c r="I165" i="6"/>
  <c r="J165" i="6" s="1"/>
  <c r="J544" i="1"/>
  <c r="J407" i="1"/>
  <c r="J749" i="1"/>
  <c r="J429" i="1"/>
  <c r="J87" i="1"/>
  <c r="J414" i="1"/>
  <c r="J404" i="1"/>
  <c r="J391" i="1"/>
  <c r="J767" i="1"/>
  <c r="J612" i="1"/>
  <c r="H131" i="6"/>
  <c r="J131" i="6" s="1"/>
  <c r="J379" i="1"/>
  <c r="J46" i="1"/>
  <c r="H64" i="6"/>
  <c r="J64" i="6" s="1"/>
  <c r="H261" i="6"/>
  <c r="J261" i="6" s="1"/>
  <c r="J62" i="1"/>
  <c r="H162" i="6"/>
  <c r="J162" i="6" s="1"/>
  <c r="J328" i="1"/>
  <c r="H248" i="6"/>
  <c r="J248" i="6" s="1"/>
  <c r="J303" i="1"/>
  <c r="H148" i="6"/>
  <c r="J148" i="6" s="1"/>
  <c r="J280" i="1"/>
  <c r="J340" i="1"/>
  <c r="J355" i="1"/>
  <c r="H4" i="6"/>
  <c r="J4" i="6" s="1"/>
  <c r="J890" i="1"/>
  <c r="J128" i="1"/>
  <c r="J899" i="1"/>
  <c r="J100" i="1"/>
  <c r="J738" i="1"/>
  <c r="J796" i="1"/>
  <c r="J430" i="1"/>
  <c r="H157" i="6"/>
  <c r="J157" i="6" s="1"/>
  <c r="J418" i="1"/>
  <c r="J409" i="1"/>
  <c r="J809" i="1"/>
  <c r="J623" i="1"/>
  <c r="J416" i="1"/>
  <c r="H266" i="6"/>
  <c r="J266" i="6" s="1"/>
  <c r="J392" i="1"/>
  <c r="J377" i="1"/>
  <c r="J780" i="1"/>
  <c r="J730" i="1"/>
  <c r="J13" i="1"/>
  <c r="J27" i="1"/>
  <c r="J66" i="1"/>
  <c r="H129" i="6"/>
  <c r="J129" i="6" s="1"/>
  <c r="J891" i="1"/>
  <c r="J695" i="1"/>
  <c r="J323" i="1"/>
  <c r="J864" i="1"/>
  <c r="J772" i="1"/>
  <c r="J20" i="1"/>
  <c r="J300" i="1"/>
  <c r="J775" i="1"/>
  <c r="J619" i="1"/>
  <c r="J275" i="1"/>
  <c r="J335" i="1"/>
  <c r="J724" i="1"/>
  <c r="J437" i="1"/>
  <c r="J892" i="1"/>
  <c r="J815" i="1"/>
  <c r="J632" i="1"/>
  <c r="J529" i="1"/>
  <c r="J814" i="1"/>
  <c r="H179" i="6"/>
  <c r="J179" i="6" s="1"/>
  <c r="J232" i="1"/>
  <c r="H28" i="6"/>
  <c r="J28" i="6" s="1"/>
  <c r="J215" i="1"/>
  <c r="J764" i="1"/>
  <c r="J669" i="1"/>
  <c r="J225" i="1"/>
  <c r="J139" i="1"/>
  <c r="H274" i="6"/>
  <c r="J274" i="6" s="1"/>
  <c r="J189" i="1"/>
  <c r="J126" i="1"/>
  <c r="J113" i="1"/>
  <c r="J182" i="1"/>
  <c r="J852" i="1"/>
  <c r="J577" i="1"/>
  <c r="J602" i="1"/>
  <c r="J826" i="1"/>
  <c r="J709" i="1"/>
  <c r="J568" i="1"/>
  <c r="J563" i="1"/>
  <c r="I200" i="6"/>
  <c r="J200" i="6" s="1"/>
  <c r="J521" i="1"/>
  <c r="I48" i="6"/>
  <c r="J48" i="6" s="1"/>
  <c r="I138" i="6"/>
  <c r="J138" i="6" s="1"/>
  <c r="J161" i="1"/>
  <c r="I218" i="6"/>
  <c r="J218" i="6" s="1"/>
  <c r="J151" i="1"/>
  <c r="J545" i="1"/>
  <c r="J106" i="1"/>
  <c r="J752" i="1"/>
  <c r="H183" i="6"/>
  <c r="J183" i="6" s="1"/>
  <c r="J310" i="1"/>
  <c r="J706" i="1"/>
  <c r="J99" i="1"/>
  <c r="J434" i="1"/>
  <c r="H158" i="6"/>
  <c r="J158" i="6" s="1"/>
  <c r="J420" i="1"/>
  <c r="H238" i="6"/>
  <c r="J238" i="6" s="1"/>
  <c r="J431" i="1"/>
  <c r="H309" i="6"/>
  <c r="J309" i="6" s="1"/>
  <c r="J378" i="1"/>
  <c r="H128" i="6"/>
  <c r="J128" i="6" s="1"/>
  <c r="J346" i="1"/>
  <c r="J694" i="1"/>
  <c r="J90" i="1"/>
  <c r="J863" i="1"/>
  <c r="J567" i="1"/>
  <c r="J614" i="1"/>
  <c r="J541" i="1"/>
  <c r="J179" i="1"/>
  <c r="H222" i="6"/>
  <c r="J222" i="6" s="1"/>
  <c r="J530" i="1"/>
  <c r="J648" i="1"/>
  <c r="J810" i="1"/>
  <c r="J229" i="1"/>
  <c r="J628" i="1"/>
  <c r="J220" i="1"/>
  <c r="J763" i="1"/>
  <c r="J209" i="1"/>
  <c r="J640" i="1"/>
  <c r="I137" i="6"/>
  <c r="J137" i="6" s="1"/>
  <c r="J485" i="1"/>
  <c r="H246" i="6"/>
  <c r="J246" i="6" s="1"/>
  <c r="J69" i="1"/>
  <c r="H117" i="6"/>
  <c r="J117" i="6" s="1"/>
  <c r="J390" i="1"/>
  <c r="J839" i="1"/>
  <c r="J375" i="1"/>
  <c r="J742" i="1"/>
  <c r="J14" i="1"/>
  <c r="J37" i="1"/>
  <c r="J70" i="1"/>
  <c r="H291" i="6"/>
  <c r="J291" i="6" s="1"/>
  <c r="J344" i="1"/>
  <c r="J885" i="1"/>
  <c r="H57" i="6"/>
  <c r="J57" i="6" s="1"/>
  <c r="J294" i="1"/>
  <c r="J773" i="1"/>
  <c r="J689" i="1"/>
  <c r="J327" i="1"/>
  <c r="J444" i="1"/>
  <c r="J307" i="1"/>
  <c r="J886" i="1"/>
  <c r="J881" i="1"/>
  <c r="J587" i="1"/>
  <c r="J284" i="1"/>
  <c r="J297" i="1"/>
  <c r="J281" i="1"/>
  <c r="J866" i="1"/>
  <c r="J313" i="1"/>
  <c r="J616" i="1"/>
  <c r="J21" i="1"/>
  <c r="J330" i="1"/>
  <c r="J349" i="1"/>
  <c r="J599" i="1"/>
  <c r="J765" i="1"/>
  <c r="J258" i="1"/>
  <c r="J187" i="1"/>
  <c r="J186" i="1"/>
  <c r="J28" i="1"/>
  <c r="J438" i="1"/>
  <c r="J2" i="1"/>
  <c r="J10" i="1"/>
  <c r="H84" i="6"/>
  <c r="J84" i="6" s="1"/>
  <c r="J230" i="1"/>
  <c r="H60" i="6"/>
  <c r="J60" i="6" s="1"/>
  <c r="J213" i="1"/>
  <c r="J216" i="1"/>
  <c r="J203" i="1"/>
  <c r="J875" i="1"/>
  <c r="J637" i="1"/>
  <c r="H251" i="6"/>
  <c r="J251" i="6" s="1"/>
  <c r="J590" i="1"/>
  <c r="J605" i="1"/>
  <c r="J566" i="1"/>
  <c r="J828" i="1"/>
  <c r="I5" i="6"/>
  <c r="J5" i="6" s="1"/>
  <c r="J523" i="1"/>
  <c r="J495" i="1"/>
  <c r="I46" i="6"/>
  <c r="J46" i="6" s="1"/>
  <c r="I136" i="6"/>
  <c r="J136" i="6" s="1"/>
  <c r="J159" i="1"/>
  <c r="J509" i="1"/>
  <c r="I32" i="6"/>
  <c r="J32" i="6" s="1"/>
  <c r="J677" i="1"/>
  <c r="J137" i="1"/>
  <c r="J117" i="1"/>
  <c r="J629" i="1"/>
  <c r="J25" i="1"/>
  <c r="J896" i="1"/>
  <c r="H150" i="6"/>
  <c r="J150" i="6" s="1"/>
  <c r="J417" i="1"/>
  <c r="H228" i="6"/>
  <c r="J228" i="6" s="1"/>
  <c r="J401" i="1"/>
  <c r="J387" i="1"/>
  <c r="J804" i="1"/>
  <c r="J746" i="1"/>
  <c r="H30" i="6"/>
  <c r="J30" i="6" s="1"/>
  <c r="J376" i="1"/>
  <c r="H304" i="6"/>
  <c r="J304" i="6" s="1"/>
  <c r="H62" i="6"/>
  <c r="J62" i="6" s="1"/>
  <c r="J71" i="1"/>
  <c r="J343" i="1"/>
  <c r="H111" i="6"/>
  <c r="J111" i="6" s="1"/>
  <c r="J12" i="1"/>
  <c r="J42" i="1"/>
  <c r="J26" i="1"/>
  <c r="H223" i="6"/>
  <c r="J223" i="6" s="1"/>
  <c r="J296" i="1"/>
  <c r="J273" i="1"/>
  <c r="J607" i="1"/>
  <c r="J120" i="1"/>
  <c r="J304" i="1"/>
  <c r="J293" i="1"/>
  <c r="J256" i="1"/>
  <c r="J594" i="1"/>
  <c r="J774" i="1"/>
  <c r="J448" i="1"/>
  <c r="J253" i="1"/>
  <c r="J777" i="1"/>
  <c r="H245" i="6"/>
  <c r="J245" i="6" s="1"/>
  <c r="J3" i="1"/>
  <c r="J869" i="1"/>
  <c r="J453" i="1"/>
  <c r="J228" i="1"/>
  <c r="J811" i="1"/>
  <c r="J657" i="1"/>
  <c r="J210" i="1"/>
  <c r="J665" i="1"/>
  <c r="J202" i="1"/>
  <c r="J352" i="1"/>
  <c r="J88" i="1"/>
  <c r="J233" i="1"/>
  <c r="J218" i="1"/>
  <c r="J199" i="1"/>
  <c r="J636" i="1"/>
  <c r="H268" i="6"/>
  <c r="J268" i="6" s="1"/>
  <c r="J458" i="1"/>
  <c r="J696" i="1"/>
  <c r="J585" i="1"/>
  <c r="J865" i="1"/>
  <c r="J174" i="1"/>
  <c r="I27" i="6"/>
  <c r="J27" i="6" s="1"/>
  <c r="J674" i="1"/>
  <c r="J821" i="1"/>
  <c r="J165" i="1"/>
  <c r="J157" i="1"/>
  <c r="I135" i="6"/>
  <c r="J135" i="6" s="1"/>
  <c r="I191" i="6"/>
  <c r="J191" i="6" s="1"/>
  <c r="J549" i="1"/>
  <c r="J134" i="1"/>
  <c r="J675" i="1"/>
  <c r="J114" i="1"/>
  <c r="H279" i="6"/>
  <c r="J279" i="6" s="1"/>
  <c r="J366" i="1"/>
  <c r="J595" i="1"/>
  <c r="J353" i="1"/>
  <c r="J829" i="1"/>
  <c r="J38" i="1"/>
  <c r="J11" i="1"/>
  <c r="J68" i="1"/>
  <c r="J36" i="1"/>
  <c r="J9" i="1"/>
  <c r="J389" i="1"/>
  <c r="J739" i="1"/>
  <c r="J797" i="1"/>
  <c r="H109" i="6"/>
  <c r="J109" i="6" s="1"/>
  <c r="J301" i="1"/>
  <c r="J183" i="1"/>
  <c r="I34" i="6"/>
  <c r="J34" i="6" s="1"/>
  <c r="J561" i="1"/>
  <c r="I199" i="6"/>
  <c r="J199" i="6" s="1"/>
  <c r="I47" i="6"/>
  <c r="J47" i="6" s="1"/>
  <c r="J166" i="1"/>
  <c r="J753" i="1"/>
  <c r="J138" i="1"/>
  <c r="J107" i="1"/>
  <c r="J487" i="1"/>
  <c r="J515" i="1"/>
  <c r="J473" i="1"/>
  <c r="J808" i="1"/>
  <c r="J415" i="1"/>
  <c r="J622" i="1"/>
  <c r="J92" i="1"/>
  <c r="J898" i="1"/>
  <c r="J111" i="1"/>
  <c r="H242" i="6"/>
  <c r="J242" i="6" s="1"/>
  <c r="J897" i="1"/>
  <c r="J807" i="1"/>
  <c r="J609" i="1"/>
  <c r="J412" i="1"/>
  <c r="H133" i="6"/>
  <c r="J133" i="6" s="1"/>
  <c r="J388" i="1"/>
  <c r="J680" i="1"/>
  <c r="J800" i="1"/>
  <c r="J373" i="1"/>
  <c r="J362" i="1"/>
  <c r="J707" i="1"/>
  <c r="J825" i="1"/>
  <c r="H260" i="6"/>
  <c r="J260" i="6" s="1"/>
  <c r="J342" i="1"/>
  <c r="H244" i="6"/>
  <c r="J244" i="6" s="1"/>
  <c r="J884" i="1"/>
  <c r="J770" i="1"/>
  <c r="J292" i="1"/>
  <c r="J688" i="1"/>
  <c r="J4" i="1"/>
  <c r="J440" i="1"/>
  <c r="J5" i="1"/>
  <c r="J853" i="1"/>
  <c r="J321" i="1"/>
  <c r="J271" i="1"/>
  <c r="J625" i="1"/>
  <c r="H101" i="6"/>
  <c r="J101" i="6" s="1"/>
  <c r="J257" i="1"/>
  <c r="H29" i="6"/>
  <c r="J29" i="6" s="1"/>
  <c r="J254" i="1"/>
  <c r="H235" i="6"/>
  <c r="J235" i="6" s="1"/>
  <c r="J241" i="1"/>
  <c r="J750" i="1"/>
  <c r="J226" i="1"/>
  <c r="J793" i="1"/>
  <c r="J211" i="1"/>
  <c r="H68" i="6"/>
  <c r="J68" i="6" s="1"/>
  <c r="J16" i="1"/>
  <c r="J31" i="1"/>
  <c r="J55" i="1"/>
  <c r="J18" i="1"/>
  <c r="J50" i="1"/>
  <c r="H267" i="6"/>
  <c r="J267" i="6" s="1"/>
  <c r="J512" i="1"/>
  <c r="J76" i="1"/>
  <c r="J6" i="1"/>
  <c r="J75" i="1"/>
  <c r="J817" i="1"/>
  <c r="J673" i="1"/>
  <c r="J177" i="1"/>
  <c r="J172" i="1"/>
  <c r="I114" i="6"/>
  <c r="J114" i="6" s="1"/>
  <c r="J676" i="1"/>
  <c r="J163" i="1"/>
  <c r="J115" i="1"/>
  <c r="I134" i="6"/>
  <c r="J134" i="6" s="1"/>
  <c r="J155" i="1"/>
  <c r="J133" i="1"/>
  <c r="J130" i="1"/>
  <c r="J116" i="1"/>
  <c r="H163" i="6"/>
  <c r="J163" i="6" s="1"/>
  <c r="J422" i="1"/>
  <c r="J679" i="1"/>
  <c r="J792" i="1"/>
  <c r="J135" i="1"/>
  <c r="J396" i="1"/>
  <c r="H154" i="6"/>
  <c r="J154" i="6" s="1"/>
  <c r="J282" i="1"/>
  <c r="H156" i="6"/>
  <c r="J156" i="6" s="1"/>
  <c r="J895" i="1"/>
  <c r="H63" i="6"/>
  <c r="J63" i="6" s="1"/>
  <c r="J67" i="1"/>
  <c r="H125" i="6"/>
  <c r="J125" i="6" s="1"/>
  <c r="H87" i="6"/>
  <c r="J87" i="6" s="1"/>
  <c r="J274" i="1"/>
  <c r="J654" i="1"/>
  <c r="J842" i="1"/>
  <c r="J212" i="1"/>
  <c r="H252" i="6"/>
  <c r="J252" i="6" s="1"/>
  <c r="J188" i="1"/>
  <c r="I233" i="6"/>
  <c r="J233" i="6" s="1"/>
  <c r="J552" i="1"/>
  <c r="H237" i="6"/>
  <c r="J237" i="6" s="1"/>
  <c r="J457" i="1"/>
  <c r="J903" i="1"/>
  <c r="J757" i="1"/>
  <c r="J427" i="1"/>
  <c r="J726" i="1"/>
  <c r="H126" i="6"/>
  <c r="J126" i="6" s="1"/>
  <c r="H90" i="6"/>
  <c r="J90" i="6" s="1"/>
  <c r="J413" i="1"/>
  <c r="J475" i="1"/>
  <c r="J476" i="1"/>
  <c r="J479" i="1"/>
  <c r="J858" i="1"/>
  <c r="J600" i="1"/>
  <c r="J385" i="1"/>
  <c r="H308" i="6"/>
  <c r="J308" i="6" s="1"/>
  <c r="J374" i="1"/>
  <c r="H61" i="6"/>
  <c r="J61" i="6" s="1"/>
  <c r="J363" i="1"/>
  <c r="H259" i="6"/>
  <c r="J259" i="6" s="1"/>
  <c r="J489" i="1"/>
  <c r="J692" i="1"/>
  <c r="J318" i="1"/>
  <c r="H257" i="6"/>
  <c r="J257" i="6" s="1"/>
  <c r="J291" i="1"/>
  <c r="J540" i="1"/>
  <c r="J537" i="1"/>
  <c r="J531" i="1"/>
  <c r="J626" i="1"/>
  <c r="J843" i="1"/>
  <c r="J269" i="1"/>
  <c r="J276" i="1"/>
  <c r="J664" i="1"/>
  <c r="J756" i="1"/>
  <c r="J666" i="1"/>
  <c r="J833" i="1"/>
  <c r="J251" i="1"/>
  <c r="J74" i="1"/>
  <c r="J661" i="1"/>
  <c r="J81" i="1"/>
  <c r="H173" i="6"/>
  <c r="J173" i="6" s="1"/>
  <c r="J227" i="1"/>
  <c r="J781" i="1"/>
  <c r="J208" i="1"/>
  <c r="J644" i="1"/>
  <c r="J201" i="1"/>
  <c r="J638" i="1"/>
  <c r="J844" i="1"/>
  <c r="J217" i="1"/>
  <c r="H258" i="6"/>
  <c r="J258" i="6" s="1"/>
  <c r="J490" i="1"/>
  <c r="J583" i="1"/>
  <c r="J744" i="1"/>
  <c r="J845" i="1"/>
  <c r="I301" i="6"/>
  <c r="J301" i="6" s="1"/>
  <c r="J178" i="1"/>
  <c r="H139" i="6"/>
  <c r="J139" i="6" s="1"/>
  <c r="J170" i="1"/>
  <c r="J698" i="1"/>
  <c r="J162" i="1"/>
  <c r="J97" i="1"/>
  <c r="J717" i="1"/>
  <c r="J555" i="1"/>
  <c r="J517" i="1"/>
  <c r="I271" i="6"/>
  <c r="J271" i="6" s="1"/>
  <c r="J547" i="1"/>
  <c r="I285" i="6"/>
  <c r="J285" i="6" s="1"/>
  <c r="J142" i="1"/>
  <c r="I97" i="6"/>
  <c r="J97" i="6" s="1"/>
  <c r="I283" i="6"/>
  <c r="J283" i="6" s="1"/>
  <c r="J140" i="1"/>
  <c r="J645" i="1"/>
  <c r="J795" i="1"/>
  <c r="J249" i="1"/>
  <c r="J631" i="1"/>
  <c r="J239" i="1"/>
  <c r="J812" i="1"/>
  <c r="H161" i="6"/>
  <c r="J161" i="6" s="1"/>
  <c r="J591" i="1"/>
  <c r="J32" i="1"/>
  <c r="J19" i="1"/>
  <c r="J51" i="1"/>
  <c r="J789" i="1"/>
  <c r="J196" i="1"/>
  <c r="J532" i="1"/>
  <c r="J745" i="1"/>
  <c r="J854" i="1"/>
  <c r="J581" i="1"/>
  <c r="J604" i="1"/>
  <c r="J574" i="1"/>
  <c r="J827" i="1"/>
  <c r="J715" i="1"/>
  <c r="J840" i="1"/>
  <c r="J564" i="1"/>
  <c r="J721" i="1"/>
  <c r="J849" i="1"/>
  <c r="J168" i="1"/>
  <c r="J164" i="1"/>
  <c r="I71" i="6"/>
  <c r="J71" i="6" s="1"/>
  <c r="J719" i="1"/>
  <c r="J846" i="1"/>
  <c r="J153" i="1"/>
  <c r="J672" i="1"/>
  <c r="J803" i="1"/>
  <c r="J148" i="1"/>
  <c r="I282" i="6"/>
  <c r="J282" i="6" s="1"/>
  <c r="J136" i="1"/>
  <c r="I95" i="6"/>
  <c r="J95" i="6" s="1"/>
  <c r="H189" i="6"/>
  <c r="J189" i="6" s="1"/>
  <c r="J477" i="1"/>
  <c r="J699" i="1"/>
  <c r="J771" i="1"/>
  <c r="J615" i="1"/>
  <c r="J83" i="1"/>
  <c r="J592" i="1"/>
  <c r="J834" i="1"/>
  <c r="J175" i="1"/>
  <c r="J710" i="1"/>
  <c r="J546" i="1"/>
  <c r="H144" i="6"/>
  <c r="J144" i="6" s="1"/>
  <c r="J832" i="1"/>
  <c r="J433" i="1"/>
  <c r="J642" i="1"/>
  <c r="H307" i="6"/>
  <c r="J307" i="6" s="1"/>
  <c r="J372" i="1"/>
  <c r="H66" i="6"/>
  <c r="J66" i="6" s="1"/>
  <c r="H299" i="6"/>
  <c r="J299" i="6" s="1"/>
  <c r="J341" i="1"/>
  <c r="J360" i="1"/>
  <c r="J338" i="1"/>
  <c r="J761" i="1"/>
  <c r="J603" i="1"/>
  <c r="J608" i="1"/>
  <c r="J121" i="1"/>
  <c r="J268" i="1"/>
  <c r="J264" i="1"/>
  <c r="J787" i="1"/>
  <c r="J735" i="1"/>
  <c r="H190" i="6"/>
  <c r="J190" i="6" s="1"/>
  <c r="J432" i="1"/>
  <c r="J451" i="1"/>
  <c r="H230" i="6"/>
  <c r="J230" i="6" s="1"/>
  <c r="J426" i="1"/>
  <c r="J408" i="1"/>
  <c r="J621" i="1"/>
  <c r="J806" i="1"/>
  <c r="H289" i="6"/>
  <c r="J289" i="6" s="1"/>
  <c r="H100" i="6"/>
  <c r="J100" i="6" s="1"/>
  <c r="J400" i="1"/>
  <c r="H105" i="6"/>
  <c r="J105" i="6" s="1"/>
  <c r="J384" i="1"/>
  <c r="J802" i="1"/>
  <c r="J682" i="1"/>
  <c r="J369" i="1"/>
  <c r="H296" i="6"/>
  <c r="J296" i="6" s="1"/>
  <c r="J359" i="1"/>
  <c r="H270" i="6"/>
  <c r="J270" i="6" s="1"/>
  <c r="J339" i="1"/>
  <c r="H78" i="6"/>
  <c r="J78" i="6" s="1"/>
  <c r="J316" i="1"/>
  <c r="J287" i="1"/>
  <c r="J598" i="1"/>
  <c r="J887" i="1"/>
  <c r="J867" i="1"/>
  <c r="J314" i="1"/>
  <c r="J331" i="1"/>
  <c r="J445" i="1"/>
  <c r="J325" i="1"/>
  <c r="J350" i="1"/>
  <c r="J308" i="1"/>
  <c r="J617" i="1"/>
  <c r="J22" i="1"/>
  <c r="J882" i="1"/>
  <c r="J298" i="1"/>
  <c r="H92" i="6"/>
  <c r="J92" i="6" s="1"/>
  <c r="J265" i="1"/>
  <c r="H278" i="6"/>
  <c r="J278" i="6" s="1"/>
  <c r="J250" i="1"/>
  <c r="H247" i="6"/>
  <c r="J247" i="6" s="1"/>
  <c r="J240" i="1"/>
  <c r="J222" i="1"/>
  <c r="J788" i="1"/>
  <c r="J667" i="1"/>
  <c r="H123" i="6"/>
  <c r="J123" i="6" s="1"/>
  <c r="H82" i="6"/>
  <c r="J82" i="6" s="1"/>
  <c r="J52" i="1"/>
  <c r="H120" i="6"/>
  <c r="J120" i="6" s="1"/>
  <c r="J197" i="1"/>
  <c r="J716" i="1"/>
  <c r="J562" i="1"/>
  <c r="J841" i="1"/>
  <c r="J702" i="1"/>
  <c r="J160" i="1"/>
  <c r="J847" i="1"/>
  <c r="J835" i="1"/>
  <c r="J550" i="1"/>
  <c r="J712" i="1"/>
  <c r="J112" i="1"/>
  <c r="J129" i="1"/>
  <c r="J146" i="1"/>
  <c r="I281" i="6"/>
  <c r="J281" i="6" s="1"/>
  <c r="J141" i="1"/>
  <c r="I94" i="6"/>
  <c r="J94" i="6" s="1"/>
  <c r="I167" i="6"/>
  <c r="J167" i="6" s="1"/>
  <c r="J647" i="1"/>
  <c r="J247" i="1"/>
  <c r="J89" i="1"/>
  <c r="J238" i="1"/>
  <c r="J634" i="1"/>
  <c r="J762" i="1"/>
  <c r="J223" i="1"/>
  <c r="J660" i="1"/>
  <c r="J80" i="1"/>
  <c r="J205" i="1"/>
  <c r="J729" i="1"/>
  <c r="J778" i="1"/>
  <c r="J663" i="1"/>
  <c r="J195" i="1"/>
  <c r="J82" i="1"/>
  <c r="J503" i="1"/>
  <c r="J510" i="1"/>
  <c r="J498" i="1"/>
  <c r="J652" i="1"/>
  <c r="J536" i="1"/>
  <c r="J573" i="1"/>
  <c r="J836" i="1"/>
  <c r="J560" i="1"/>
  <c r="J701" i="1"/>
  <c r="J472" i="1"/>
  <c r="J468" i="1"/>
  <c r="J481" i="1"/>
  <c r="J497" i="1"/>
  <c r="J484" i="1"/>
  <c r="J502" i="1"/>
  <c r="J711" i="1"/>
  <c r="J150" i="1"/>
  <c r="J40" i="1"/>
  <c r="I99" i="6"/>
  <c r="J99" i="6" s="1"/>
  <c r="J149" i="1"/>
  <c r="I280" i="6"/>
  <c r="J280" i="6" s="1"/>
  <c r="I93" i="6"/>
  <c r="J93" i="6" s="1"/>
  <c r="J132" i="1"/>
  <c r="H310" i="6"/>
  <c r="J310" i="6" s="1"/>
  <c r="J474" i="1"/>
  <c r="J851" i="1"/>
  <c r="J411" i="1"/>
  <c r="J685" i="1"/>
  <c r="J801" i="1"/>
  <c r="J681" i="1"/>
  <c r="J371" i="1"/>
  <c r="J467" i="1"/>
  <c r="J480" i="1"/>
  <c r="J482" i="1"/>
  <c r="H122" i="6"/>
  <c r="J122" i="6" s="1"/>
  <c r="J894" i="1"/>
  <c r="J290" i="1"/>
  <c r="H184" i="6"/>
  <c r="J184" i="6" s="1"/>
  <c r="J471" i="1"/>
  <c r="J465" i="1"/>
  <c r="J410" i="1"/>
  <c r="H89" i="6"/>
  <c r="J89" i="6" s="1"/>
  <c r="J784" i="1"/>
  <c r="J678" i="1"/>
  <c r="J395" i="1"/>
  <c r="J693" i="1"/>
  <c r="J862" i="1"/>
  <c r="J72" i="1"/>
  <c r="H295" i="6"/>
  <c r="J295" i="6" s="1"/>
  <c r="J358" i="1"/>
  <c r="H227" i="6"/>
  <c r="J227" i="6" s="1"/>
  <c r="J288" i="1"/>
  <c r="J627" i="1"/>
  <c r="J873" i="1"/>
  <c r="J423" i="1"/>
  <c r="J671" i="1"/>
  <c r="J794" i="1"/>
  <c r="J734" i="1"/>
  <c r="J786" i="1"/>
  <c r="J405" i="1"/>
  <c r="H174" i="6"/>
  <c r="J174" i="6" s="1"/>
  <c r="J397" i="1"/>
  <c r="H104" i="6"/>
  <c r="J104" i="6" s="1"/>
  <c r="J73" i="1"/>
  <c r="J799" i="1"/>
  <c r="J367" i="1"/>
  <c r="J690" i="1"/>
  <c r="J596" i="1"/>
  <c r="J356" i="1"/>
  <c r="J830" i="1"/>
  <c r="H269" i="6"/>
  <c r="J269" i="6" s="1"/>
  <c r="J337" i="1"/>
  <c r="J311" i="1"/>
  <c r="J24" i="1"/>
  <c r="J659" i="1"/>
  <c r="J285" i="1"/>
  <c r="J684" i="1"/>
  <c r="J818" i="1"/>
  <c r="J740" i="1"/>
  <c r="J266" i="1"/>
  <c r="J263" i="1"/>
  <c r="H143" i="6"/>
  <c r="J143" i="6" s="1"/>
  <c r="H277" i="6"/>
  <c r="J277" i="6" s="1"/>
  <c r="J248" i="1"/>
  <c r="H226" i="6"/>
  <c r="J226" i="6" s="1"/>
  <c r="J593" i="1"/>
  <c r="J224" i="1"/>
  <c r="H153" i="6"/>
  <c r="J153" i="6" s="1"/>
  <c r="H141" i="6"/>
  <c r="J141" i="6" s="1"/>
  <c r="J206" i="1"/>
  <c r="H119" i="6"/>
  <c r="J119" i="6" s="1"/>
  <c r="J54" i="1"/>
  <c r="J184" i="1"/>
  <c r="J798" i="1"/>
  <c r="J704" i="1"/>
  <c r="J511" i="1"/>
  <c r="I194" i="6"/>
  <c r="J194" i="6" s="1"/>
  <c r="J486" i="1"/>
  <c r="J505" i="1"/>
  <c r="J501" i="1"/>
  <c r="J507" i="1"/>
  <c r="J506" i="1"/>
  <c r="J499" i="1"/>
  <c r="J158" i="1"/>
  <c r="J125" i="1"/>
  <c r="J103" i="1"/>
  <c r="J551" i="1"/>
  <c r="J714" i="1"/>
  <c r="J108" i="1"/>
  <c r="I98" i="6"/>
  <c r="J98" i="6" s="1"/>
  <c r="J147" i="1"/>
  <c r="H31" i="6"/>
  <c r="J31" i="6" s="1"/>
  <c r="J386" i="1"/>
  <c r="H70" i="6"/>
  <c r="J70" i="6" s="1"/>
  <c r="J361" i="1"/>
  <c r="H86" i="6"/>
  <c r="J86" i="6" s="1"/>
  <c r="J880" i="1"/>
  <c r="H290" i="6"/>
  <c r="J290" i="6" s="1"/>
  <c r="J252" i="1"/>
  <c r="J850" i="1"/>
  <c r="J754" i="1"/>
  <c r="J553" i="1"/>
  <c r="J727" i="1"/>
  <c r="J425" i="1"/>
  <c r="H253" i="6"/>
  <c r="J253" i="6" s="1"/>
  <c r="J317" i="1"/>
  <c r="H240" i="6"/>
  <c r="J240" i="6" s="1"/>
  <c r="J455" i="1"/>
  <c r="H91" i="6"/>
  <c r="J91" i="6" s="1"/>
  <c r="H306" i="6"/>
  <c r="J306" i="6" s="1"/>
  <c r="H65" i="6"/>
  <c r="J65" i="6" s="1"/>
  <c r="J370" i="1"/>
  <c r="H77" i="6"/>
  <c r="J77" i="6" s="1"/>
  <c r="J315" i="1"/>
  <c r="J888" i="1"/>
  <c r="J868" i="1"/>
  <c r="J332" i="1"/>
  <c r="J446" i="1"/>
  <c r="J309" i="1"/>
  <c r="J351" i="1"/>
  <c r="J326" i="1"/>
  <c r="J883" i="1"/>
  <c r="J618" i="1"/>
  <c r="J299" i="1"/>
  <c r="J791" i="1"/>
  <c r="J262" i="1"/>
  <c r="J737" i="1"/>
  <c r="J655" i="1"/>
  <c r="J538" i="1"/>
  <c r="J633" i="1"/>
  <c r="H59" i="6"/>
  <c r="J59" i="6" s="1"/>
  <c r="J424" i="1"/>
  <c r="H217" i="6"/>
  <c r="J217" i="6" s="1"/>
  <c r="J406" i="1"/>
  <c r="J393" i="1"/>
  <c r="J790" i="1"/>
  <c r="J736" i="1"/>
  <c r="J857" i="1"/>
  <c r="J381" i="1"/>
  <c r="J725" i="1"/>
  <c r="H305" i="6"/>
  <c r="J305" i="6" s="1"/>
  <c r="J368" i="1"/>
  <c r="H294" i="6"/>
  <c r="J294" i="6" s="1"/>
  <c r="J357" i="1"/>
  <c r="H221" i="6"/>
  <c r="J221" i="6" s="1"/>
  <c r="J336" i="1"/>
  <c r="J312" i="1"/>
  <c r="H121" i="6"/>
  <c r="J121" i="6" s="1"/>
  <c r="H155" i="6"/>
  <c r="J155" i="6" s="1"/>
  <c r="J286" i="1"/>
  <c r="H201" i="6"/>
  <c r="J201" i="6" s="1"/>
  <c r="J267" i="1"/>
  <c r="J782" i="1"/>
  <c r="J731" i="1"/>
  <c r="J260" i="1"/>
  <c r="J646" i="1"/>
  <c r="J805" i="1"/>
  <c r="J245" i="1"/>
  <c r="J768" i="1"/>
  <c r="J237" i="1"/>
  <c r="J635" i="1"/>
  <c r="H147" i="6"/>
  <c r="J147" i="6" s="1"/>
  <c r="J221" i="1"/>
  <c r="J535" i="1"/>
  <c r="J204" i="1"/>
  <c r="J643" i="1"/>
  <c r="H107" i="6"/>
  <c r="J107" i="6" s="1"/>
  <c r="J194" i="1"/>
  <c r="J181" i="1"/>
  <c r="J91" i="1"/>
  <c r="J119" i="1"/>
  <c r="J823" i="1"/>
  <c r="J255" i="1"/>
  <c r="J570" i="1"/>
  <c r="J516" i="1"/>
  <c r="J522" i="1"/>
  <c r="J533" i="1"/>
  <c r="J29" i="1"/>
  <c r="J7" i="1"/>
  <c r="J504" i="1"/>
  <c r="J500" i="1"/>
  <c r="J508" i="1"/>
  <c r="J78" i="1"/>
  <c r="J47" i="1"/>
  <c r="J84" i="1"/>
  <c r="J697" i="1"/>
  <c r="J101" i="1"/>
  <c r="J95" i="1"/>
  <c r="J871" i="1"/>
  <c r="J656" i="1"/>
  <c r="H231" i="6"/>
  <c r="J231" i="6" s="1"/>
  <c r="J428" i="1"/>
  <c r="H110" i="6"/>
  <c r="J110" i="6" s="1"/>
  <c r="J488" i="1"/>
  <c r="H254" i="6"/>
  <c r="J254" i="6" s="1"/>
  <c r="J319" i="1"/>
  <c r="J785" i="1"/>
  <c r="J733" i="1"/>
  <c r="J289" i="1"/>
  <c r="H234" i="6"/>
  <c r="J234" i="6" s="1"/>
  <c r="J60" i="1"/>
  <c r="H83" i="6"/>
  <c r="J83" i="6" s="1"/>
  <c r="H124" i="6"/>
  <c r="J124" i="6" s="1"/>
  <c r="J207" i="1"/>
  <c r="H287" i="6"/>
  <c r="J287" i="6" s="1"/>
  <c r="H26" i="6"/>
  <c r="J26" i="6" s="1"/>
  <c r="J198" i="1"/>
  <c r="I263" i="6"/>
  <c r="J263" i="6" s="1"/>
  <c r="J520" i="1"/>
  <c r="J469" i="1"/>
  <c r="J483" i="1"/>
  <c r="J464" i="1"/>
  <c r="J743" i="1"/>
  <c r="J399" i="1"/>
  <c r="J122" i="1"/>
  <c r="J123" i="1"/>
  <c r="J610" i="1"/>
  <c r="J383" i="1"/>
  <c r="J876" i="1"/>
  <c r="J668" i="1"/>
  <c r="J870" i="1"/>
  <c r="J751" i="1"/>
  <c r="J783" i="1"/>
  <c r="J732" i="1"/>
  <c r="J421" i="1"/>
  <c r="H177" i="6"/>
  <c r="J177" i="6" s="1"/>
  <c r="J456" i="1"/>
  <c r="H216" i="6"/>
  <c r="J216" i="6" s="1"/>
  <c r="J394" i="1"/>
  <c r="J382" i="1"/>
  <c r="H103" i="6"/>
  <c r="J103" i="6" s="1"/>
  <c r="J683" i="1"/>
  <c r="J837" i="1"/>
  <c r="J365" i="1"/>
  <c r="J124" i="1"/>
  <c r="J723" i="1"/>
  <c r="J65" i="1"/>
  <c r="J333" i="1"/>
  <c r="J601" i="1"/>
  <c r="J306" i="1"/>
  <c r="J747" i="1"/>
  <c r="J769" i="1"/>
  <c r="J597" i="1"/>
  <c r="J776" i="1"/>
  <c r="J283" i="1"/>
  <c r="J324" i="1"/>
  <c r="J613" i="1"/>
  <c r="J270" i="1"/>
  <c r="J305" i="1"/>
  <c r="J686" i="1"/>
  <c r="J320" i="1"/>
  <c r="J278" i="1"/>
  <c r="J347" i="1"/>
  <c r="J33" i="1"/>
  <c r="H142" i="6"/>
  <c r="J142" i="6" s="1"/>
  <c r="J261" i="1"/>
  <c r="H276" i="6"/>
  <c r="J276" i="6" s="1"/>
  <c r="J246" i="1"/>
  <c r="H225" i="6"/>
  <c r="J225" i="6" s="1"/>
  <c r="J236" i="1"/>
  <c r="J85" i="1"/>
  <c r="J219" i="1"/>
  <c r="J639" i="1"/>
  <c r="J30" i="1"/>
  <c r="J443" i="1"/>
  <c r="J49" i="1"/>
  <c r="J819" i="1"/>
  <c r="J650" i="1"/>
  <c r="J192" i="1"/>
  <c r="J173" i="1"/>
  <c r="J104" i="1"/>
  <c r="J708" i="1"/>
  <c r="J461" i="1"/>
  <c r="J460" i="1"/>
  <c r="J496" i="1"/>
  <c r="J662" i="1"/>
  <c r="J860" i="1"/>
  <c r="J558" i="1"/>
  <c r="J127" i="1"/>
  <c r="J548" i="1"/>
  <c r="J118" i="1"/>
  <c r="J94" i="1"/>
  <c r="J102" i="1"/>
  <c r="J670" i="1"/>
  <c r="J816" i="1"/>
  <c r="J705" i="1"/>
  <c r="J171" i="1"/>
  <c r="J713" i="1"/>
  <c r="J167" i="1"/>
  <c r="J105" i="1"/>
  <c r="I192" i="6"/>
  <c r="J192" i="6" s="1"/>
  <c r="J556" i="1"/>
  <c r="I171" i="6"/>
  <c r="J171" i="6" s="1"/>
  <c r="J145" i="1"/>
  <c r="J700" i="1"/>
  <c r="J93" i="1"/>
  <c r="J98" i="1"/>
  <c r="J403" i="1"/>
  <c r="J658" i="1"/>
  <c r="J35" i="1"/>
  <c r="J766" i="1"/>
  <c r="J380" i="1"/>
  <c r="J691" i="1"/>
  <c r="H73" i="6"/>
  <c r="J73" i="6" s="1"/>
  <c r="J334" i="1"/>
  <c r="J295" i="1"/>
  <c r="J879" i="1"/>
  <c r="J624" i="1"/>
  <c r="J822" i="1"/>
  <c r="J889" i="1"/>
  <c r="J345" i="1"/>
  <c r="J364" i="1"/>
  <c r="H303" i="6"/>
  <c r="J303" i="6" s="1"/>
  <c r="J259" i="1"/>
  <c r="J838" i="1"/>
  <c r="J653" i="1"/>
  <c r="J243" i="1"/>
  <c r="J630" i="1"/>
  <c r="J23" i="1"/>
  <c r="J234" i="1"/>
  <c r="H146" i="6"/>
  <c r="J146" i="6" s="1"/>
  <c r="J56" i="1"/>
  <c r="H56" i="6"/>
  <c r="J56" i="6" s="1"/>
  <c r="J200" i="1"/>
  <c r="H113" i="6"/>
  <c r="J113" i="6" s="1"/>
  <c r="J193" i="1"/>
  <c r="I302" i="6"/>
  <c r="J302" i="6" s="1"/>
  <c r="J435" i="1"/>
  <c r="J534" i="1"/>
  <c r="J539" i="1"/>
  <c r="J419" i="1"/>
  <c r="J779" i="1"/>
  <c r="J703" i="1"/>
  <c r="H58" i="6"/>
  <c r="J58" i="6" s="1"/>
  <c r="J402" i="1"/>
  <c r="J518" i="1"/>
  <c r="J143" i="1"/>
  <c r="J398" i="1"/>
  <c r="J722" i="1"/>
  <c r="H102" i="6"/>
  <c r="J102" i="6" s="1"/>
  <c r="J61" i="1"/>
  <c r="J45" i="1"/>
  <c r="J15" i="1"/>
  <c r="J39" i="1"/>
  <c r="H292" i="6"/>
  <c r="J292" i="6" s="1"/>
  <c r="J354" i="1"/>
  <c r="J606" i="1"/>
  <c r="J861" i="1"/>
  <c r="J329" i="1"/>
  <c r="J741" i="1"/>
  <c r="J302" i="1"/>
  <c r="J824" i="1"/>
  <c r="J620" i="1"/>
  <c r="J859" i="1"/>
  <c r="J277" i="1"/>
  <c r="J279" i="1"/>
  <c r="J272" i="1"/>
  <c r="J611" i="1"/>
  <c r="J322" i="1"/>
  <c r="J687" i="1"/>
  <c r="J348" i="1"/>
  <c r="J34" i="1"/>
  <c r="H275" i="6"/>
  <c r="J275" i="6" s="1"/>
  <c r="J244" i="1"/>
  <c r="H182" i="6"/>
  <c r="J182" i="6" s="1"/>
  <c r="J235" i="1"/>
  <c r="H145" i="6"/>
  <c r="J145" i="6" s="1"/>
  <c r="J53" i="1"/>
  <c r="J86" i="1"/>
  <c r="J58" i="1"/>
  <c r="J79" i="1"/>
  <c r="J190" i="1"/>
  <c r="J651" i="1"/>
  <c r="J820" i="1"/>
  <c r="J109" i="1"/>
  <c r="J180" i="1"/>
  <c r="J131" i="1"/>
  <c r="I72" i="6"/>
  <c r="J72" i="6" s="1"/>
  <c r="J176" i="1"/>
  <c r="J494" i="1"/>
  <c r="J459" i="1"/>
  <c r="J462" i="1"/>
  <c r="J110" i="1"/>
  <c r="J156" i="1"/>
  <c r="J718" i="1"/>
  <c r="I33" i="6"/>
  <c r="J33" i="6" s="1"/>
  <c r="J554" i="1"/>
  <c r="J855" i="1"/>
  <c r="J748" i="1"/>
  <c r="J144" i="1"/>
  <c r="I166" i="6"/>
  <c r="J166" i="6" s="1"/>
  <c r="J96" i="1"/>
</calcChain>
</file>

<file path=xl/sharedStrings.xml><?xml version="1.0" encoding="utf-8"?>
<sst xmlns="http://schemas.openxmlformats.org/spreadsheetml/2006/main" count="32057" uniqueCount="4526">
  <si>
    <t>Text</t>
  </si>
  <si>
    <t>Field2</t>
  </si>
  <si>
    <t>Field3</t>
  </si>
  <si>
    <t>Text1</t>
  </si>
  <si>
    <t>Field1</t>
  </si>
  <si>
    <t>18V ONE+ HP BRUSHLESS 2-TOOL COMBO KIT</t>
  </si>
  <si>
    <t>PBLCK122K2</t>
  </si>
  <si>
    <t>$239.00</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</si>
  <si>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</si>
  <si>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(1) PBLHM102 18V Brushless 1/2" Hammer Drill</t>
  </si>
  <si>
    <t>(1) PBLID04 - 18V Brushless 4-Mode 1/4" Hex Impact Driver,</t>
  </si>
  <si>
    <t>(1) PBP003 - 18V 2Ah Lithium HIGH PERFORMANCE Battery</t>
  </si>
  <si>
    <t>(1) PBP004 - 18V 4Ah Lithium HIGH PERFORMANCE Battery</t>
  </si>
  <si>
    <t>(1) PCG002 - 18V Charger</t>
  </si>
  <si>
    <t>(1) Tool Bag</t>
  </si>
  <si>
    <t>(1) Auxiliary Handle</t>
  </si>
  <si>
    <t>18V ONE+ HP BRUSHLESS 15" ATTACHMENT CAPABLE STRING TRIMMER</t>
  </si>
  <si>
    <t>PBLST01B</t>
  </si>
  <si>
    <t/>
  </si>
  <si>
    <t>18V ONE+ HP BRUSHLESS 15" ATTACHMENT CAPABLE STRING TRIMMER KIT</t>
  </si>
  <si>
    <t>PBLST01K</t>
  </si>
  <si>
    <t>18V ONE+ HP BRUSHLESS HYBRID FORCED AIR PROPANE HEATER</t>
  </si>
  <si>
    <t>PBLTH01B</t>
  </si>
  <si>
    <t>18V ONE+ HP BRUSHLESS 18" SINGLE-STAGE SNOW BLOWER KIT</t>
  </si>
  <si>
    <t>PBLSN01K</t>
  </si>
  <si>
    <t>$499.00</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</si>
  <si>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</si>
  <si>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(1) PBLSN01 - 18V ONE+ HP Brushless 18" Single-Stage Snow Blower</t>
  </si>
  <si>
    <t>(2) PBP017 - 18V ONE+ 6Ah Lithium Batteries</t>
  </si>
  <si>
    <t>(2) 18V ONE+ Chargers</t>
  </si>
  <si>
    <t>18V ONE+ 35' DRAIN AUGER</t>
  </si>
  <si>
    <t>PCL457B</t>
  </si>
  <si>
    <t>$179.00</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</si>
  <si>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</si>
  <si>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(1) PCL457 - 18V ONE+ 35' Drain Auger</t>
  </si>
  <si>
    <t>(1) 5/6" 35' Drum</t>
  </si>
  <si>
    <t>18V ONE+ 25' DRAIN AUGER</t>
  </si>
  <si>
    <t>PCL456B</t>
  </si>
  <si>
    <t>$89.00</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</si>
  <si>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</si>
  <si>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(1) PCL456 - 18V ONE+ 25' Drain Auger</t>
  </si>
  <si>
    <t>18V ONE+ DUAL FUNCTION LIGHTED CREEPER/SEAT</t>
  </si>
  <si>
    <t>PCL692B</t>
  </si>
  <si>
    <t>$169.00</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</si>
  <si>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</si>
  <si>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(1) PCL692 - 18V ONE+ Dual Function Lighted Creeper/Seat</t>
  </si>
  <si>
    <t>(1) LINK Bin</t>
  </si>
  <si>
    <t>(1) Hardware Pack</t>
  </si>
  <si>
    <t>18V ONE+ HP SWIFTCLEAN CARPET WASHER KIT</t>
  </si>
  <si>
    <t>PBLUV750K</t>
  </si>
  <si>
    <t>$399.00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</si>
  <si>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</si>
  <si>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(1) PBLUV750 - 18V SWIFTClean Carpet Washer</t>
  </si>
  <si>
    <t>(2) 18V ONE+ 4Ah Lithium HIGH PERFORMANCE Batteries</t>
  </si>
  <si>
    <t>(1) PCG002 - 18V ONE+ Charger</t>
  </si>
  <si>
    <t>(1) Gentle Clean Brush Roll</t>
  </si>
  <si>
    <t>(1) Deep Clean Brush Roll</t>
  </si>
  <si>
    <t>(1) 6 oz. OXY Carpet Cleaning Formula</t>
  </si>
  <si>
    <t>18V ONE+ HP SWIFTCLEAN CARPET WASHER</t>
  </si>
  <si>
    <t>PBLUV750B</t>
  </si>
  <si>
    <t>$299.00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</si>
  <si>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</si>
  <si>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18V ONE+ HP BRUSHLESS 18-GAUGE NARROW CROWN STAPLER</t>
  </si>
  <si>
    <t>PBL324B</t>
  </si>
  <si>
    <t>$219.00</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</si>
  <si>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</si>
  <si>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PBL324 - 18V ONE+ HP Brushless 18-Gauge Narrow Crown Stapler</t>
  </si>
  <si>
    <t>18V ONE+ HP BRUSHLESS 16-GAUGE STRAIGHT FINISH NAILER</t>
  </si>
  <si>
    <t>PBL370B</t>
  </si>
  <si>
    <t>$249.00</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</si>
  <si>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</si>
  <si>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PBL370 - 18V ONE+ HP Brushless 16-Gauge Straight Finish Nailer</t>
  </si>
  <si>
    <t>18V ONE+ HP BRUSHLESS 1/2" HAMMER DRILL</t>
  </si>
  <si>
    <t>PBLHM102B</t>
  </si>
  <si>
    <t>$129.00</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</si>
  <si>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</si>
  <si>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(1) PBLHM102 - 18V ONE+ HP Brushless 1/2" Hammer Drill</t>
  </si>
  <si>
    <t>18V ONE+ HP BRUSHLESS 4-MODE 1/4" HEX IMPACT DRIVER</t>
  </si>
  <si>
    <t>PBLID04B</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</si>
  <si>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</si>
  <si>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(1) PBLID04 - 18V ONE+ HP Brushless 4-Mode 1/4" Hex Impact Driver</t>
  </si>
  <si>
    <t>18V ONE+ HP BRUSHLESS RECIPROCATING SAW</t>
  </si>
  <si>
    <t>PBLRS02B</t>
  </si>
  <si>
    <t>$139.00</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</si>
  <si>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</si>
  <si>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(1) PBLRS02 -  18V ONE+ HP Brushless Reciprocating Saw</t>
  </si>
  <si>
    <t>PBLCK112K2</t>
  </si>
  <si>
    <t>$199.00</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</si>
  <si>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</si>
  <si>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(1) PBLDD02 - 18V Brushless 1/2" Drill/Driver</t>
  </si>
  <si>
    <t>(1) PBLID01 - 18V Brushless 1/4" Hex Impact Driver</t>
  </si>
  <si>
    <t>(2) PBP003 - 18V 2Ah Lithium HIGH PERFORMANCE Batteries</t>
  </si>
  <si>
    <t>(1) PCG006 - 18V Charger</t>
  </si>
  <si>
    <t>18V ONE+ HP BRUSHLESS 7-1/4" CIRCULAR SAW</t>
  </si>
  <si>
    <t>PBLCS302B</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</si>
  <si>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</si>
  <si>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(1) PBLCS302 - 18V ONE+ HP Brushless 7-1/4" Circular Saw</t>
  </si>
  <si>
    <t>18V ONE+ HP BRUSHLESS 24" HEDGE TRIMMER KIT</t>
  </si>
  <si>
    <t>PBLHG01K</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</si>
  <si>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</si>
  <si>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(1) PBLHG01 - 18V ONE+ HP BRUSHLESS 24" HEDGE TRIMMER</t>
  </si>
  <si>
    <t>(1) PBP006 - 18V ONE+ 2AH LITHIUM BATTERY</t>
  </si>
  <si>
    <t>18V ONE+ HP BRUSHLESS 20" SELF-PROPELLED MOWER KIT</t>
  </si>
  <si>
    <t>PBLLM05K2</t>
  </si>
  <si>
    <t>$459.00</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</si>
  <si>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</si>
  <si>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(1) PBLLM05 - 18V ONE+ HP BRUSHLESS 20" SELF-PROPELLED MOWER</t>
  </si>
  <si>
    <t>(2) PBP017 - 18V ONE+ LITHIUM HIGH PERFORMANCE 6.0Ah Batteries</t>
  </si>
  <si>
    <t>(2) PCG002 - 18V ONE+ CHARGERS</t>
  </si>
  <si>
    <t>18V ONE+ HP BRUSHLESS 24" HEDGE TRIMMER</t>
  </si>
  <si>
    <t>PBLHG01B</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</si>
  <si>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</si>
  <si>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18V ONE+ HP COMPACT BRUSHLESS 4-MODE 1/2" IMPACT WRENCH KIT</t>
  </si>
  <si>
    <t>PSBIW25K1</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</si>
  <si>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</si>
  <si>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(1) PSBIW25 - 18V ONE+ HP Compact Brushless 4-Mode 1/2" Impact Wrench</t>
  </si>
  <si>
    <t>(1) PBP006 - 18V ONE+ 2.0Ah Lithium Battery</t>
  </si>
  <si>
    <t>18V ONE+ POOL VACUUM KIT</t>
  </si>
  <si>
    <t>PCL780K</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</si>
  <si>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</si>
  <si>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(1) PCL780 - 18V ONE+ Pool Vacuum</t>
  </si>
  <si>
    <t>18V ONE+ HYBRID MAGNETIC LED TASK LIGHT</t>
  </si>
  <si>
    <t>PCL635B</t>
  </si>
  <si>
    <t>$79.97</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</si>
  <si>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</si>
  <si>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(1) PCL635 - 18V ONE+ HYBRID MAGNETIC LED TASK LIGHT</t>
  </si>
  <si>
    <t>18V ONE+ HP BRUSHLESS 1/2" DRILL/DRIVER KIT</t>
  </si>
  <si>
    <t>PBLDD02K1</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</si>
  <si>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</si>
  <si>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(1) PBLDD02 - 18V ONE+ HP Brushless 1/2" Drill/Driver</t>
  </si>
  <si>
    <t>(1) PBP004 - 18V ONE+ 4Ah LITHIUM HIGH PERFORMANCE BATTERY</t>
  </si>
  <si>
    <t>PCG002 - 18V ONE+ CHARGER</t>
  </si>
  <si>
    <t>18V ONE+ HP BRUSHLESS 1/2" HAMMER DRILL KIT</t>
  </si>
  <si>
    <t>PBLHM102K1</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</si>
  <si>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</si>
  <si>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PBLCK201K</t>
  </si>
  <si>
    <t>$279.00</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</si>
  <si>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</si>
  <si>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(1) P20019 - 18V HP Brushless 15” String Trimmer</t>
  </si>
  <si>
    <t>(1) PBLLB01 - 18V HP Brushless 510 CFM Blower</t>
  </si>
  <si>
    <t>(1) PBP005 - 18V 4Ah Battery</t>
  </si>
  <si>
    <t>18V ONE+™ BOLT CUTTER</t>
  </si>
  <si>
    <t>P592</t>
  </si>
  <si>
    <t>$115.58</t>
  </si>
  <si>
    <t>RYOBI introduces the new 18V ONE+™ Bolt Cutter, designed to replace 14"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t>
  </si>
  <si>
    <t>Register Your Tool Arrow</t>
  </si>
  <si>
    <t>RYOBI Rapid Repair Arrow</t>
  </si>
  <si>
    <t>Warranties Arrow</t>
  </si>
  <si>
    <t>Service Center Arrow</t>
  </si>
  <si>
    <t>Replacement Parts Arrow</t>
  </si>
  <si>
    <t>Battery Management Arrow</t>
  </si>
  <si>
    <t>Manuals Arrow</t>
  </si>
  <si>
    <t>18V ONE+ HP BRUSHLESS 15GA ANGLED FINISH NAILER</t>
  </si>
  <si>
    <t>PBL375B</t>
  </si>
  <si>
    <t>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 15GA angled finish nails with a 1-1/4" to 2-1/2"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t>
  </si>
  <si>
    <t>18V ONE+ HIGH PRESSURE DIGITAL INFLATOR KIT</t>
  </si>
  <si>
    <t>PCL001K1</t>
  </si>
  <si>
    <t>$69.88</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</si>
  <si>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</si>
  <si>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(1) PCL001 - 18V ONE+ HIGH PRESSURE DIGITAL INFLATOR</t>
  </si>
  <si>
    <t>(1) SPORTS BALL NEEDLE, (1) PRESTA BALL ADAPTOR, (1) PINCH VALVE ADAPTOR</t>
  </si>
  <si>
    <t>18V ONE+ HP COMPACT BRUSHLESS BARREL GRIP JIG SAW KIT</t>
  </si>
  <si>
    <t>PSBJS01K1</t>
  </si>
  <si>
    <t>$149.00</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</si>
  <si>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</si>
  <si>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(1) PSBJS01 - 18V ONE+ HP COMPACT BRUSHLESS BARREL GRIP JIG SAW</t>
  </si>
  <si>
    <t>(1) 10 TPI BLADE</t>
  </si>
  <si>
    <t>(1) 1-7/8"-2/1/2" Vacuum Dust Adaptor</t>
  </si>
  <si>
    <t>18V ONE+ 1/4" HEX SCREWDRIVER KIT</t>
  </si>
  <si>
    <t>PCL212K1</t>
  </si>
  <si>
    <t>$49.97</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</si>
  <si>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</si>
  <si>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(1) PCL212 - 18V ONE+ 1/4" HEX SCREWDRIVER</t>
  </si>
  <si>
    <t>(1) PBP002 - 18V ONE+ 1.5AH LITHIUM BATTERY</t>
  </si>
  <si>
    <t>(1) P119 - 18V ONE+ CHARGER</t>
  </si>
  <si>
    <t>18V ONE+ LED STICK LIGHT</t>
  </si>
  <si>
    <t>PCL668B</t>
  </si>
  <si>
    <t>$39.97</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</si>
  <si>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</si>
  <si>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(1) PCL668 - 18V ONE+ LED STICK LIGHT</t>
  </si>
  <si>
    <t>(1) LANYARD</t>
  </si>
  <si>
    <t>18V ONE+ 350 CFM BLOWER KIT</t>
  </si>
  <si>
    <t>PCLLB01K</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</si>
  <si>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</si>
  <si>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(1) PCLLB01 - 18V ONE+ 350 CFM BLOWER</t>
  </si>
  <si>
    <t>(1) PBP005 - 18V ONE+ 4Ah LITHIUM Battery</t>
  </si>
  <si>
    <t>18V ONE+ AIRSTRIKE 23GA PIN NAILER KIT</t>
  </si>
  <si>
    <t>PCL310K</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</si>
  <si>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</si>
  <si>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(1) PCL310 - 18V ONE+ AIRSTRIKE 23GA PIN NAILER</t>
  </si>
  <si>
    <t>18V ONE+ 3-TOOL LIGHT COMBO</t>
  </si>
  <si>
    <t>PCL1308B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</si>
  <si>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</si>
  <si>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(1) PCL631 - 18V ONE+ HYBRID LED PANEL LIGHT</t>
  </si>
  <si>
    <t>(1) PCL661B - 18V ONE+ LED SPOTLIGHT</t>
  </si>
  <si>
    <t>(1) PCL665 - 18V ONE+ FLEXIBLE LED CLAMP LIGHT</t>
  </si>
  <si>
    <t>18V ONE+ HP COMPACT BRUSHLESS 8" PRUNING CHAINSAW KIT</t>
  </si>
  <si>
    <t>PSBCW01K</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</si>
  <si>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</si>
  <si>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(1) PSBCW01 - 18V ONE+ HP COMPACT BRUSHLESS 8" PRUNING CHAINSAW</t>
  </si>
  <si>
    <t>18V ONE+ DUAL FUNCTION DIGITAL INFLATOR/DEFLATOR KIT</t>
  </si>
  <si>
    <t>PCL031K1</t>
  </si>
  <si>
    <t>$99.00</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</si>
  <si>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</si>
  <si>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(1) PCL031 - 18V ONE+ DUAL FUNCTION DIGITAL INFLATOR/DEFLATOR</t>
  </si>
  <si>
    <t>(1) PINCH VALVE ADAPTOR, (1) SPORTS BALL NEEDLE, (1) BRASS PRESTA ADAPTOR, (1) SWEEPER NOZZLE, (1) NARROW PINCH VALVE NOZZLE, (1) PINCH VALVE NOZZLE</t>
  </si>
  <si>
    <t>18V ONE+ HP BRUSHLESS 4-MODE 1/2" HIGH TORQUE IMPACT WRENCH KIT</t>
  </si>
  <si>
    <t>PBLIW01K2</t>
  </si>
  <si>
    <t>$447.30</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</si>
  <si>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</si>
  <si>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(1) PBLIW01 - 18V ONE+ HP BRUSHLESS 4-MODE 1/2" HIGH TORQUE IMPACT WRENCH</t>
  </si>
  <si>
    <t>(2) PBP004 - 18V ONE+ 4Ah LITHIUM HIGH PERFORMANCE BATTERY</t>
  </si>
  <si>
    <t>18V ONE+ HP BRUSHLESS 4-1/2" ANGLE GRINDER/CUT-OFF TOOL KIT</t>
  </si>
  <si>
    <t>PBLAG02K1</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</si>
  <si>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</si>
  <si>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(1) PBLAG02 -  18V ONE+ HP BRUSHLESS 4-1/2" ANGLE GRINDER/CUT-OFF TOOL</t>
  </si>
  <si>
    <t>PBP004 - 18V ONE+ 4Ah LITHIUM HIGH PERFORMANCE BATTERY</t>
  </si>
  <si>
    <t>(1) SIDE HANDLE</t>
  </si>
  <si>
    <t>(1) SPANNER WRENCH</t>
  </si>
  <si>
    <t>(1) CUTTING GUARD</t>
  </si>
  <si>
    <t>(1) GRINDING WHEEL</t>
  </si>
  <si>
    <t>(1) CUTTING WHEEL</t>
  </si>
  <si>
    <t>18V ONE+ 6" PRUNING CHAINSAW KIT</t>
  </si>
  <si>
    <t>PCLCW01K</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</si>
  <si>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</si>
  <si>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(1) PCLCW01 - 18V ONE+ 6" PRUNING CHAINSAW</t>
  </si>
  <si>
    <t>18V ONE+ WHISPER SERIES HIGH VOLUME INFLATOR KIT</t>
  </si>
  <si>
    <t>PCL016K1</t>
  </si>
  <si>
    <t>$89.97</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</si>
  <si>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</si>
  <si>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(1) PCL016 - 18V ONE+ WHISPER SERIES HIGH VOLUME INFLATOR</t>
  </si>
  <si>
    <t>(1) SWEEPER NOZZLE, (1) NARROW PINCH VALVE NOZZLE, (1) PINCH VALVE NOZZLE</t>
  </si>
  <si>
    <t>18V ONE+ 2-TOOL COMBO KIT</t>
  </si>
  <si>
    <t>PCLCK202K</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</si>
  <si>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</si>
  <si>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(1) P20018  - 18V ONE+ 13" String Trimmer/Edger</t>
  </si>
  <si>
    <t>18V ONE+ 3/8" DRILL KIT</t>
  </si>
  <si>
    <t>PCL201K1</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</si>
  <si>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</si>
  <si>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(1) PCL201 - 18V ONE+ 3/8" DRILL</t>
  </si>
  <si>
    <t>PCLCK201K</t>
  </si>
  <si>
    <t>$119.00</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</si>
  <si>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</si>
  <si>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(1) PCLST01 - 18V ONE+ 10" STRING TRIMMER/EDGER</t>
  </si>
  <si>
    <t>(1) P21011 - 18V ONE+ 250 CFM BLOWER</t>
  </si>
  <si>
    <t>(1) PBP006 - 18V ONE+ 2Ah COMPACT LITHIUM BATTERY</t>
  </si>
  <si>
    <t>P119 - 18V ONE+ CHARGER</t>
  </si>
  <si>
    <t>18V ONE+ HP BRUSHLESS 510 CFM WHISPER SERIES BLOWER KIT</t>
  </si>
  <si>
    <t>PBLLB01K</t>
  </si>
  <si>
    <t>$229.00</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</si>
  <si>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</si>
  <si>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(1) PBLLB01 - 18V ONE+ HP BRUSHLESS WHISPER SERIES 510 CFM BLOWER AND and Operator’s Manuals</t>
  </si>
  <si>
    <t>(1) SPEED TIP</t>
  </si>
  <si>
    <t>(1) PBP007 - 18V ONE+ 6AH HIGH PERFORMANCE LITHIUM BATTERY</t>
  </si>
  <si>
    <t>18V ONE+ HP COMPACT BRUSHLESS 220 CFM BLOWER KIT</t>
  </si>
  <si>
    <t>PSBLB01K</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</si>
  <si>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</si>
  <si>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(1) PSBLB01 - 18V ONE+ HP COMPACT BRUSHLESS BLOWER</t>
  </si>
  <si>
    <t>(1) Speed Tip, (2) Extension Tubes and (1) Flat Nozzle</t>
  </si>
  <si>
    <t>(1) PBP005 - 18V ONE+ 4Ah BATTERY</t>
  </si>
  <si>
    <t>18V ONE+ MULTI-SIZE RATCHET KIT</t>
  </si>
  <si>
    <t>PCL280K1</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</si>
  <si>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</si>
  <si>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(1) PCL280 - 18V ONE+ MULTI-SIZE RATCHET</t>
  </si>
  <si>
    <t>(1) 1/2" Drive Anvil with 1/4" Hex</t>
  </si>
  <si>
    <t>(1) Reversible 1/4" and 3/8" Drive Anvil</t>
  </si>
  <si>
    <t>(1) PBP002 - 1.5Ah Battery</t>
  </si>
  <si>
    <t>18V ONE+ 2 GALLON CHEMICAL SPRAYER</t>
  </si>
  <si>
    <t>P2803BTL</t>
  </si>
  <si>
    <t>$106.39</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</si>
  <si>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</si>
  <si>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 - 18V ONE+ 2 GALLON CHEMICAL SPRAYER</t>
  </si>
  <si>
    <t>18V ONE+ HYBRID VERSE™ LINK™ BLUETOOTH® STEREO</t>
  </si>
  <si>
    <t>PCL601B</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</si>
  <si>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</si>
  <si>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(1) PCL601 - 18V ONE+ HYBRID VERSE™ LINK™ BLUETOOTH® STEREO</t>
  </si>
  <si>
    <t>18V ONE+ 1800-WATT POWER STATION KIT</t>
  </si>
  <si>
    <t>RYi818BG</t>
  </si>
  <si>
    <t>$849.00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</si>
  <si>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</si>
  <si>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(1) RYi818BG - 18V ONE+ 1800-WATT POWER STATION</t>
  </si>
  <si>
    <t>(4) PBP007 - 18V ONE+ 6Ah LITHIUM HIGH PERFORMANCE BATTERY</t>
  </si>
  <si>
    <t>(1) Charging Adaptor</t>
  </si>
  <si>
    <t>18V ONE+ 10” VARIABLE SPEED RANDOM ORBIT BUFFER KIT</t>
  </si>
  <si>
    <t>PCL465K1</t>
  </si>
  <si>
    <t>$118.75</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</si>
  <si>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</si>
  <si>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(1) PCL465 - 18V ONE+ 10” Variable Speed Random Orbit Buffer</t>
  </si>
  <si>
    <t>(1) Applicator Bonnet and Buffing Bonnet</t>
  </si>
  <si>
    <t>(1) PBP005 - 4Ah Battery</t>
  </si>
  <si>
    <t>TRIPOWER TRIPOD LED LIGHT</t>
  </si>
  <si>
    <t>PCL691B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</si>
  <si>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</si>
  <si>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(1) PCL690 - TRIPOWER TRIPOD</t>
  </si>
  <si>
    <t>(1) PCL632 - 18V ONE+ 360º LED LIGHT</t>
  </si>
  <si>
    <t>18V ONE+ HYBRID LED WORK LIGHT</t>
  </si>
  <si>
    <t>PCL633B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</si>
  <si>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</si>
  <si>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(1) PCL633 - 18V ONE+ HYBRID LED WORKLIGHT</t>
  </si>
  <si>
    <t>18V ONE+ HP SWIFTCLEAN WET/DRY STICK VACUUM KIT</t>
  </si>
  <si>
    <t>PBLSV747K</t>
  </si>
  <si>
    <t>$349.00</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</si>
  <si>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</si>
  <si>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(1) PBLSV747 - 18V ONE+ HP SWIFTCLEAN WET/DRY STICK VACUUM</t>
  </si>
  <si>
    <t>(1) SELF-CLEANING STAND</t>
  </si>
  <si>
    <t>(1) 8 oz. RYOBI Hard Surface Advanced Cleaning Formula</t>
  </si>
  <si>
    <t>(2) Roller Bars</t>
  </si>
  <si>
    <t>(2) Filters</t>
  </si>
  <si>
    <t>18V ONE+ HP COMPACT BRUSHLESS ONE-HANDED RECIPROCATING SAW KIT</t>
  </si>
  <si>
    <t>PSBRS02K1</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</si>
  <si>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</si>
  <si>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(1) PSBRS02 - 18V ONE+ HP COMPACT BRUSHLESS ONE-HANDED RECIPROCATING SAW</t>
  </si>
  <si>
    <t>(1) 10 TPI WOOD BLADE</t>
  </si>
  <si>
    <t>18V ONE+ GLUE GUN KIT</t>
  </si>
  <si>
    <t>PCL921K1</t>
  </si>
  <si>
    <t>$89.93</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</si>
  <si>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</si>
  <si>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(1) PCL921 - 18V ONE+ GLUE GUN</t>
  </si>
  <si>
    <t>(3) 1/2" FULL SIZE GLUE STICKS</t>
  </si>
  <si>
    <t>18V ONE+ JUMP STARTER KIT</t>
  </si>
  <si>
    <t>P7110</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</si>
  <si>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</si>
  <si>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(1) P7101 - 18V ONE+ Jump Starter</t>
  </si>
  <si>
    <t>(1) PBP006 - 18V ONE+ 2Ah Battery</t>
  </si>
  <si>
    <t>18V ONE+ BUCKET TOP WET/DRY VACUUM KIT</t>
  </si>
  <si>
    <t>PCL732K</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</si>
  <si>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</si>
  <si>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(1) PCL732 - 18V ONE+ BUCKET TOP WET/DRY VACUUM</t>
  </si>
  <si>
    <t>(1) PBP005 - 18V ONE+ LITHIUM 4Ah BATTERY</t>
  </si>
  <si>
    <t>18V ONE+ 6 GALLON WET/DRY VACUUM KIT</t>
  </si>
  <si>
    <t>PCL735K</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</si>
  <si>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</si>
  <si>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(1) PCL735 - 18V ONE+ 6 GALLON WET/DRY VACUUM</t>
  </si>
  <si>
    <t>18V ONE+ LINK™ 3 GALLON WET/DRY VACUUM KIT</t>
  </si>
  <si>
    <t>PCL734K</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</si>
  <si>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</si>
  <si>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(1) PCL734 - 18V ONE+ LINK™ 3 GALLON WET/DRY VACUUM</t>
  </si>
  <si>
    <t>18V ONE+ 1 GALLON WET/DRY VACUUM KIT</t>
  </si>
  <si>
    <t>PCL733K</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</si>
  <si>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</si>
  <si>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(1) PCL733 - 18V ONE+ 1 GALLON WET/DRY VAC</t>
  </si>
  <si>
    <t>18V ONE+ LED WORKBENCH LIGHT</t>
  </si>
  <si>
    <t>PCL667B</t>
  </si>
  <si>
    <t>$69.00</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</si>
  <si>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</si>
  <si>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(1) PCL667 - 18V ONE+ LED WORKBENCH LIGHT</t>
  </si>
  <si>
    <t>18V ONE+ HP BRUSHLESS EDGER KIT</t>
  </si>
  <si>
    <t>P2312</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</si>
  <si>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</si>
  <si>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(1) P2302 - 118V ONE+ HP Brushless Edger</t>
  </si>
  <si>
    <t>18V ONE+ 3" HANDHELD AUGER KIT</t>
  </si>
  <si>
    <t>P29160</t>
  </si>
  <si>
    <t>$189.00</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</si>
  <si>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</si>
  <si>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P29016 - 18V ONE+ 3" HANDHELD AUGER</t>
  </si>
  <si>
    <t>PBP006 - 18V ONE+ 2Ah Battery</t>
  </si>
  <si>
    <t>P118B - 18V ONE+ Charger</t>
  </si>
  <si>
    <t>18V ONE+ HEAT PEN KIT</t>
  </si>
  <si>
    <t>PCL916K1</t>
  </si>
  <si>
    <t>$99.97</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</si>
  <si>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</si>
  <si>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(1) PCL916 - 18V ONE+ HEAT PEN</t>
  </si>
  <si>
    <t>(1) SPREADER NOZZLE</t>
  </si>
  <si>
    <t>(1) DEFLECTOR NOZZLE</t>
  </si>
  <si>
    <t>(1) PBP006 - 18V ONE+ LITHIUM 2Ah BATTERY</t>
  </si>
  <si>
    <t>18V ONE+ HP HIGH-CAPACITY STICK VACUUM KIT</t>
  </si>
  <si>
    <t>PBLSV718K</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</si>
  <si>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</si>
  <si>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(1) PBLSV718 - 18V ONE+ HP HIGH-CAPACITY STICK VACUUM</t>
  </si>
  <si>
    <t>(1) VACUUM MAINTENANCE TOOL</t>
  </si>
  <si>
    <t>18V ONE+ HP ADVANCED STICK VACUUM KIT</t>
  </si>
  <si>
    <t>PBLSV719K</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</si>
  <si>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</si>
  <si>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(1) PBLSV719 - 18V ONE+ HP ADVANCED STICK VACUUM</t>
  </si>
  <si>
    <t>(1) CHARGING DOCKING STATION</t>
  </si>
  <si>
    <t>(1) MINI-MOTORIZED BEATER BAR</t>
  </si>
  <si>
    <t>(1) CREVICE TOOL</t>
  </si>
  <si>
    <t>(1) DUST BRUSH</t>
  </si>
  <si>
    <t>(1) MICRO CREVICE TOOL</t>
  </si>
  <si>
    <t>(1) ACCESSORY HOLDER</t>
  </si>
  <si>
    <t>18V ONE+ VERSE™ CLAMP SPEAKERS (2-PACK)</t>
  </si>
  <si>
    <t>PCL6152P</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</si>
  <si>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</si>
  <si>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(2) PCL615 - 18V ONE+ VERSE™ Clamp Speaker</t>
  </si>
  <si>
    <t>18V ONE+ VERSE™ CLAMP SPEAKER KIT</t>
  </si>
  <si>
    <t>PCL615K1</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</si>
  <si>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</si>
  <si>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(1) PCL615 - 18V ONE+ VERSE™ Clamp Speaker</t>
  </si>
  <si>
    <t>(1) PBP002 - 18V Lithium 1.5Ah Battery</t>
  </si>
  <si>
    <t>(1) PCG002 -  Charger</t>
  </si>
  <si>
    <t>18V ONE+ HP COMPACT BRUSHLESS 1/2" DRILL/DRIVER KIT</t>
  </si>
  <si>
    <t>PSBDD02K2</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</si>
  <si>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</si>
  <si>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(1) PSBDD02 - 18V ONE+ HP COMPACT BRUSHLESS 1/2" DRILL/DRIVER</t>
  </si>
  <si>
    <t>(2) PBP002 - 18V ONE+ 1.5Ah LITHIUM BATTERIES</t>
  </si>
  <si>
    <t>18V ONE+ HP COMPACT BRUSHLESS 1/2" HAMMER DRILL KIT</t>
  </si>
  <si>
    <t>PSBHM02K1</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</si>
  <si>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</si>
  <si>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(1) PSBHM02 - 18V ONE+ HP COMPACT BRUSHLESS 1/2" HAMMER DRILL</t>
  </si>
  <si>
    <t>18V ONE+ HP COMPACT BRUSHLESS 1/4" HEX IMPACT DRIVER KIT</t>
  </si>
  <si>
    <t>PSBID02K2</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</si>
  <si>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</si>
  <si>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(1) PSBID02 - 18V ONE+ HP COMPACT BRUSHLESS 1/4" HEX IMPACT DRIVER</t>
  </si>
  <si>
    <t>18V ONE+ HP COMPACT BRUSHLESS 2-TOOL COMBO KIT</t>
  </si>
  <si>
    <t>PSBCK102K2</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</si>
  <si>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</si>
  <si>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18V ONE+ 4AH LITHIUM HIGH PERFORMANCE EDGE BATTERY</t>
  </si>
  <si>
    <t>PBP1104</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</si>
  <si>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</si>
  <si>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 PBP1104 - 18V ONE+ 4AH LITHIUM HIGH PERFORMANCE EDGE BATTERY</t>
  </si>
  <si>
    <t>18V ONE+ HP BRUSHLESS 1/2" MUD MIXER KIT</t>
  </si>
  <si>
    <t>PBLMM01K1</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</si>
  <si>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</si>
  <si>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(1) PBLMM01 - 18V ONE+ HP BRUSHLESS 1/2" MUD MIXER</t>
  </si>
  <si>
    <t>18V ONE+ BRUSHLESS 5" HANDHELD TILE/MASONRY SAW KIT</t>
  </si>
  <si>
    <t>PBLHTS01K</t>
  </si>
  <si>
    <t>$259.00</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</si>
  <si>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</si>
  <si>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(1) PBLHTS01 - 18V ONE+ BRUSHLESS 5" HANDHELD TILE/MASONRY SAW</t>
  </si>
  <si>
    <t>(1) 20.5oz Water Tank</t>
  </si>
  <si>
    <t>(1) 12' Water Supply Hose</t>
  </si>
  <si>
    <t>(1) 5" Diamond Cutting Blade</t>
  </si>
  <si>
    <t>(1) PBP004 - 18V ONE+ LITHIUM HIGH PERFORMANCE BATTERY</t>
  </si>
  <si>
    <t>18V ONE+ HP BRUSHLESS COMPACT ROUTER KIT</t>
  </si>
  <si>
    <t>PBLRR01K1</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</si>
  <si>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</si>
  <si>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(1) PBLRR01 - 18V ONE+ HP BRUSHLESS COMPACT ROUTER</t>
  </si>
  <si>
    <t>(1) PBP003 - 18V ONE+ 2Ah Lithium HIGH PERFORMANCE Battery</t>
  </si>
  <si>
    <t>(1) EDGE GUIDE</t>
  </si>
  <si>
    <t>(1) COLLET WRENCH</t>
  </si>
  <si>
    <t>(1) VACUUM DUST ADAPTOR</t>
  </si>
  <si>
    <t>18V ONE+ HP BRUSHLESS MULTI-TOOL KIT</t>
  </si>
  <si>
    <t>PBLMT51K1</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</si>
  <si>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</si>
  <si>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(1) PBLMT51 - 18V ONE+ HP BRUSHLESS MULTI-TOOL</t>
  </si>
  <si>
    <t>(1) PBP003 - 18V ONE+ 2AH HIGH PERFORMANCE LITHIUM BATTERY</t>
  </si>
  <si>
    <t>(1) 18V ONE+ CHARGER</t>
  </si>
  <si>
    <t>(1) Plunge Cut Blade, (1) Flush Cut Blade, Sanding Pad, and (3) PC Sandpaper (60,80, and 120 grit)</t>
  </si>
  <si>
    <t>18V ONE+ HP SWIFTCLEAN MID-SIZE SPOT &amp; CARPET CLEANER KIT</t>
  </si>
  <si>
    <t>PBLHV704K</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</si>
  <si>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</si>
  <si>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(1) PBLHV704 - 18V ONE+ HP SWIFTCLEAN MID-SIZE SPOT &amp; CARPET CLEANER</t>
  </si>
  <si>
    <t>(1) 7" Wide Path Nozzle, (1) Bristle Insert, (1) Rubber Insert, (1) Crevice Tool, (1) Hose Rinse Tool</t>
  </si>
  <si>
    <t>(1) 6 oz. OXY Cleaning Concentrate</t>
  </si>
  <si>
    <t>18V ONE+ HP BRUSHLESS 5" RANDOM ORBIT SANDER KIT</t>
  </si>
  <si>
    <t>PBLSD01K1</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</si>
  <si>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</si>
  <si>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PBLSD01 - 18V ONE+ HP BRUSHLESS 5" RANDOM ORBIT SANDER</t>
  </si>
  <si>
    <t>18V ONE+ WHISPER SERIES 7.5" BUCKET TOP MISTING FAN KIT</t>
  </si>
  <si>
    <t>PCL851K</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</si>
  <si>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</si>
  <si>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(1) PCL851 - 18V ONE+ WHISPER SERIES 7.5" BUCKET TOP MISTING FAN</t>
  </si>
  <si>
    <t>(1) P119 - Charger</t>
  </si>
  <si>
    <t>ONE+ 18V MAGNIFYING CLAMP LIGHT KIT</t>
  </si>
  <si>
    <t>PCL664K1N</t>
  </si>
  <si>
    <t>$80.44</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</si>
  <si>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</si>
  <si>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(1) 18V ONE+ Magnifying LED Clamp Light</t>
  </si>
  <si>
    <t>(1) P119- Charger</t>
  </si>
  <si>
    <t>18V ONE+ STORM KIT</t>
  </si>
  <si>
    <t>PCL1307K1</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</si>
  <si>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</si>
  <si>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(1) PCL662B - 18V ONE+ LED Area Light</t>
  </si>
  <si>
    <t>(1) RYI150BG - 18V ONE+™ Powersource 150 Watt Battery Invertor</t>
  </si>
  <si>
    <t>(1) PCL600 - 18V ONE+ Compact Bluetooth Radio/Speaker</t>
  </si>
  <si>
    <t>18V ONE+ HYBRID WHISPER SERIES 14" AIR CANNON FAN KIT</t>
  </si>
  <si>
    <t>PCL813K1</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</si>
  <si>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</si>
  <si>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(1) PCL813 - 18V ONE+ HYBRID WHISPER SERIES 14" AIR CANNON ' FAN</t>
  </si>
  <si>
    <t>(1) Barrel Plug Power Adaptor</t>
  </si>
  <si>
    <t>(1) PCG002 - Charger</t>
  </si>
  <si>
    <t>18V ONE+ GARDEN HOE KIT</t>
  </si>
  <si>
    <t>P29130</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</si>
  <si>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</si>
  <si>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(1) P29013 - 18V ONE+ Garden Hoe</t>
  </si>
  <si>
    <t>18V ONE+ COMPACT CAMPER'S KIT</t>
  </si>
  <si>
    <t>PCL1303K1</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</si>
  <si>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</si>
  <si>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(1) P796 - 18V ONE+ LED Compact Area Light</t>
  </si>
  <si>
    <t>(1) PAD02 - 18V ONE+ Cordless Compact Speaker</t>
  </si>
  <si>
    <t>(1) PCF02 - ONE+ 18V Cordless 4" Clamp Fan</t>
  </si>
  <si>
    <t>18V ONE+™ HP COMPACT BRUSHLESS 3/8" HIGH SPEED RATCHET KIT</t>
  </si>
  <si>
    <t>PSBRC26K1</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</si>
  <si>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</si>
  <si>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(1) PSBRC26 - 18V ONE+™ HP COMPACT BRUSHLESS 1/4" High Speed Ratchet</t>
  </si>
  <si>
    <t>18V ONE+™ HP COMPACT BRUSHLESS 1/4" HIGH SPEED RATCHET KIT</t>
  </si>
  <si>
    <t>PSBRC02K1</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</si>
  <si>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</si>
  <si>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(1) PSBRC02 - 18V ONE+™ HP COMPACT BRUSHLESS 1/4" High Speed Ratchet</t>
  </si>
  <si>
    <t>18V ONE+ 20 GPM SUBMERSIBLE WATER TRANSFER PUMP KIT</t>
  </si>
  <si>
    <t>P3020</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</si>
  <si>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</si>
  <si>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(1) P3002 - 18V ONE+ Submersible Water Transfer Pump</t>
  </si>
  <si>
    <t>(1) Removable Base Plate</t>
  </si>
  <si>
    <t>18V ONE+ VORTEX SOAP DISPENSING TELESCOPING SCRUBBER KIT</t>
  </si>
  <si>
    <t>PCL1701K</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</si>
  <si>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</si>
  <si>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(1) PCL1701 - 18V ONE+ SOAP DISPENSING TELESCOPING SCRUBBER</t>
  </si>
  <si>
    <t>18V ONE+ 24Q HYBRID POWER COOLER</t>
  </si>
  <si>
    <t>Pi1824QBT</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</si>
  <si>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</si>
  <si>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(1) Pi1824QBT - 18V ONE+ 24Q Hybrid Power Cooler</t>
  </si>
  <si>
    <t>(1) Power Cord, (1) 12V Car Power Port Adaptor &amp; (1) 120V Power Adaptor</t>
  </si>
  <si>
    <t>18V ONE+ HP TRANSFER PUMP KIT</t>
  </si>
  <si>
    <t>RY20WP182K</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</si>
  <si>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</si>
  <si>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(1) RY20WP18BTLVNM - 18V ONE+ HP Transfer Pump</t>
  </si>
  <si>
    <t>(1) P118 - 18V ONE+ Charger</t>
  </si>
  <si>
    <t>(1) 4' Hose and (1) Intake Filter</t>
  </si>
  <si>
    <t>18V ONE+ HP BRUSHLESS 30° AIRSTRIKE FRAMING NAILER KIT</t>
  </si>
  <si>
    <t>PBL350K</t>
  </si>
  <si>
    <t>$389.00</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</si>
  <si>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</si>
  <si>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(1) PBL350 - 18V ONE+ HP Brushless AirStrike 30° Framing Nailer</t>
  </si>
  <si>
    <t>18V ONE+ HP BRUSHLESS AIRSTRIKE 21° FRAMING NAILER KIT</t>
  </si>
  <si>
    <t>PBL345KN</t>
  </si>
  <si>
    <t>$365.70</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</si>
  <si>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</si>
  <si>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(1) PBL345 - 18V ONE+ HP Brushless AirStrike 21° Framing Nailer</t>
  </si>
  <si>
    <t>18V ONE+ 10" SNOW SHOVEL KIT</t>
  </si>
  <si>
    <t>P2760</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</si>
  <si>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</si>
  <si>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(1) P2706 - 18V ONE+ 10" SNOW SHOVEL</t>
  </si>
  <si>
    <t>18V ONE+ 5-TOOL COMBO KIT</t>
  </si>
  <si>
    <t>PCL1503K2</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</si>
  <si>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</si>
  <si>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(1) PCL206B - 18V ONE+ 1/2" Drill/Driver with Screwdriver Bit</t>
  </si>
  <si>
    <t>(1) PCL500B - 18V ONE+ 5-1/2" Circular Saw, (1) Circular Saw Blade</t>
  </si>
  <si>
    <t>(1) PCL705 - 18V ONE+ Hand Vacuum, (1) Vacuum Filter</t>
  </si>
  <si>
    <t>(1) PCL406 - 18V ONE+ Random Orbit Sander</t>
  </si>
  <si>
    <t>(2) PC. Sandpaper</t>
  </si>
  <si>
    <t>(1) PCL660 - 18V ONE+ LED Light</t>
  </si>
  <si>
    <t>18V ONE+ AIRSTRIKE 18GA BRAD NAILER KIT</t>
  </si>
  <si>
    <t>P321K1</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</si>
  <si>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</si>
  <si>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(1) P321 - 18V ONE+ AirStrike 18GA Brad Nailer</t>
  </si>
  <si>
    <t>(1) PBPBP005 - 18V ONE+ 4Ah Battery</t>
  </si>
  <si>
    <t>18V ONE+ 4-1/2" ANGLE GRINDER KIT</t>
  </si>
  <si>
    <t>PCL445K1</t>
  </si>
  <si>
    <t>$119.90</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</si>
  <si>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</si>
  <si>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(1) PCL445 - 18V ONE+ 4-1/2" Angle Grinder, (1) Side Handle, (1) Type 27 Grinding Guard, (1) Grinding Wheel, (1) Spanner Wrench</t>
  </si>
  <si>
    <t>(1) PBP004 - 4.0AH BATTERY</t>
  </si>
  <si>
    <t>18V ONE+ COMPACT ROUTER KIT</t>
  </si>
  <si>
    <t>PCL424K1</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</si>
  <si>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</si>
  <si>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(1) PCL424 - 18V ONE+ COMPACT ROUTER</t>
  </si>
  <si>
    <t>18V ONE+ HP COMPACT BRUSHLESS 4-MODE 1/2" IMPACT WRENCH</t>
  </si>
  <si>
    <t>PSBIW25B</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</si>
  <si>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</si>
  <si>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18V ONE+ HYBRID FORCED AIR PROPANE HEATER</t>
  </si>
  <si>
    <t>PCL801B</t>
  </si>
  <si>
    <t>$159.00</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</si>
  <si>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</si>
  <si>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(1) PCL801 - 18V ONE+ Hybrid Forced Air Propane Heater (1) Propane Hose (1) Regulator</t>
  </si>
  <si>
    <t>18V ONE+ 10 OZ. CAULK AND ADHESIVE GUN KIT</t>
  </si>
  <si>
    <t>PCL901K1</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</si>
  <si>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</si>
  <si>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(1) PCL901 - 18V ONE+ 10 oz. Caulk and Adhesive Gun</t>
  </si>
  <si>
    <t>18V ONE+ 1000-WATT AUTOMOTIVE POWER SOURCE</t>
  </si>
  <si>
    <t>RYi1030A</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</si>
  <si>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</si>
  <si>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(1) RYi1030A - 18V ONE+ 1000-WATT 12V AUTO INVERTER</t>
  </si>
  <si>
    <t>(2) Alligator Clamps and (1) CLA Adapter</t>
  </si>
  <si>
    <t>18V ONE+ POWERED BRUSH HAND VACUUM KIT</t>
  </si>
  <si>
    <t>PCL700K</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</si>
  <si>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</si>
  <si>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(1) PCL700 - 18V ONE+ POWERED BRUSH HAND VACUUM</t>
  </si>
  <si>
    <t>(1) MINI MOTORIZED BEATER BAR</t>
  </si>
  <si>
    <t>18V ONE+ JIG SAW</t>
  </si>
  <si>
    <t>PCL525B</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</si>
  <si>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</si>
  <si>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(1) PCL525 - 18V ONE+ JIG SAW (1) T-Shank Wood Cutting Blade (1) Hex Wrench</t>
  </si>
  <si>
    <t>18V ONE+ BUG ZAPPER KIT</t>
  </si>
  <si>
    <t>P29140</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</si>
  <si>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</si>
  <si>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(1) P29014BTLVNM - 18V ONE+ Bug Zapper</t>
  </si>
  <si>
    <t>(1) P118B - 18V ONE+ Charger</t>
  </si>
  <si>
    <t>18V ONE+ 4" CLAMP FAN KIT</t>
  </si>
  <si>
    <t>PCF02KN</t>
  </si>
  <si>
    <t>$59.97</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</si>
  <si>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</si>
  <si>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(1) PCF02 - 18V ONE+ 4 in. Clamp Fan</t>
  </si>
  <si>
    <t>(1) PBP002 - 1.5 Ah Battery</t>
  </si>
  <si>
    <t>(1) PCG002 - 18V Lithium-Ion Charger</t>
  </si>
  <si>
    <t>18V ONE+ 2-TOOL COMBO</t>
  </si>
  <si>
    <t>PCL1207N</t>
  </si>
  <si>
    <t>$79.00</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</si>
  <si>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</si>
  <si>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(1) PCL430 - 18V ONE+ Multi Tool</t>
  </si>
  <si>
    <t>(1) PCL406 - 18V ONE+ 5" Random Orbit Sander</t>
  </si>
  <si>
    <t>(5) PC. Sandpaper</t>
  </si>
  <si>
    <t>18V ONE+ DUAL TEMPERATURE GLUE GUN KIT</t>
  </si>
  <si>
    <t>P307K1N</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</si>
  <si>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</si>
  <si>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(1) P307 - 18V ONE+ Dual Temperature Glue Gun</t>
  </si>
  <si>
    <t>(10) General Purpose Glue Sticks</t>
  </si>
  <si>
    <t>(1) Standard Nozzle, (1) Extended Precision Nozzle, (1) Spreader Nozzle</t>
  </si>
  <si>
    <t>18V ONE+ AIRSTRIKE 16GA FINISH NAILER KIT</t>
  </si>
  <si>
    <t>P326KN</t>
  </si>
  <si>
    <t>$269.00</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</si>
  <si>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</si>
  <si>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(1) P326 - 18V ONE+ AIRSTRIKE 16GA FINISH NAILER</t>
  </si>
  <si>
    <t>(1) PBP002 - 18V ONE+ 1.5Ah Battery</t>
  </si>
  <si>
    <t>18V ONE+ COMPACT GLUE GUN KIT</t>
  </si>
  <si>
    <t>P306K1</t>
  </si>
  <si>
    <t>$69.97</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</si>
  <si>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</si>
  <si>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(1) P306 - 18V ONE+ Compact Glue Gun</t>
  </si>
  <si>
    <t>18V ONE+ HP BRUSHLESS AIRSTRIKE 18GA BRAD NAILER KIT</t>
  </si>
  <si>
    <t>P322K</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</si>
  <si>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</si>
  <si>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(1) P322 - 18V ONE+ HP BRUSHLESS AIRSTRIKE 18GA BRAD NAILER and (2) Non-Marring Pads</t>
  </si>
  <si>
    <t>18V ONE+ LED CLAMP LIGHT KIT</t>
  </si>
  <si>
    <t>PCL663K1N</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</si>
  <si>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</si>
  <si>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(1) PCL663 - 18V ONE+ LED CLAMP LIGHT</t>
  </si>
  <si>
    <t>18V ONE+ FLEXIBLE LED CLAMP LIGHT KIT</t>
  </si>
  <si>
    <t>PCL665K1N</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</si>
  <si>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</si>
  <si>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18V ONE+ HP COMPACT BRUSHLESS 5/8" SDS-PLUS ROTARY HAMMER KIT</t>
  </si>
  <si>
    <t>PSBRH01K1</t>
  </si>
  <si>
    <t>$179.16</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</si>
  <si>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</si>
  <si>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(1) PSBRH01B - 18V ONE+ HP Compact Brushless 5/8" SDS-Plus Rotary Hammer</t>
  </si>
  <si>
    <t>(1) PBP003 - 18V ONE+ 2 Ah Battery</t>
  </si>
  <si>
    <t>18V ONE+ 5-1/2" FLOORING SAW KIT</t>
  </si>
  <si>
    <t>PGC21K</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</si>
  <si>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</si>
  <si>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18V ONE+ 5-1/2" Flooring Saw</t>
  </si>
  <si>
    <t>Blade Wrenches, Push Stick, Dust Bag, Rip Fence, Crosscut/Miter Fence, and Material Clamp</t>
  </si>
  <si>
    <t>18V ONE+ 4Ah Battery</t>
  </si>
  <si>
    <t>18V ONE+ Charger</t>
  </si>
  <si>
    <t>18V ONE+ HYBRID WHISPER SERIES 7.5" FAN KIT</t>
  </si>
  <si>
    <t>PCL811K1</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</si>
  <si>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</si>
  <si>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(1) PCL811 - 18V ONE+ Hybrid WHISPER SERIES 7.5" FAN</t>
  </si>
  <si>
    <t>(1) PBP005 - 4.0 Ah Battery</t>
  </si>
  <si>
    <t>ONE+ 18V CORDLESS HYBRID 12" MISTING CANNON KIT WITH (1) 4.0 AH BATTERY AND CHARGER</t>
  </si>
  <si>
    <t>PCL850K1</t>
  </si>
  <si>
    <t>$192.00</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</si>
  <si>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</si>
  <si>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(1) 18V ONE+12" Hybrid Misting Air Cannon</t>
  </si>
  <si>
    <t>(1) PBP005 4.0 AH BATTERY</t>
  </si>
  <si>
    <t>(1) PCG002 18V CHARGER</t>
  </si>
  <si>
    <t>18V ONE+ 120W SOLDERING IRON KIT</t>
  </si>
  <si>
    <t>PCL946K1</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</si>
  <si>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</si>
  <si>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(1) PCL946 - 18V ONE+ 120W SOLDERING IRON</t>
  </si>
  <si>
    <t>(1) PBP002 - 18V ONE+ 1.5Ah LITHIUM-ION BATTERY</t>
  </si>
  <si>
    <t>18V ONE+ HP BRUSHLESS 10" SLIDING COMPOUND MITER SAW KIT</t>
  </si>
  <si>
    <t>PBLMS01K</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</si>
  <si>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</si>
  <si>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(1) PBLMS01 - 18V ONE+ HP BRUSHLESS 10" SLIDING COMPOUND MITER SAW, (1) 40-Tooth Carbide-Tipped Blade, (2) Material Supports, (1) Carrying Handle, (1) Work Clamp and (1) Blade Wrench</t>
  </si>
  <si>
    <t>(1) PBP004 - 18V ONE+ 4Ah Battery</t>
  </si>
  <si>
    <t>18V ONE+ HP BRUSHLESS 6-1/2" TRACK SAW KIT</t>
  </si>
  <si>
    <t>PTS01K</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</si>
  <si>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</si>
  <si>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(1) PTS01 - 18V ONE+ HP BRUSHLESS 6-1/2" TRACK SAW, (1) 40-Tooth Carbide-Tipped Blade, (2) 27.5" Tracks (Additional Tracks Available), (1) Riving Knife, (1) Track Clamp, (1) Blade Wrench and (1) Track Wrench</t>
  </si>
  <si>
    <t>18V ONE+ HP BRUSHLESS 8-1/4" TABLE SAW KIT</t>
  </si>
  <si>
    <t>PBLTS01K</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</si>
  <si>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</si>
  <si>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(1) PBLTS01 - 18V ONE+ HP BRUSHLESS 8-1/4" TABLE SAW, PUSH STICK, BLADE GUARD, 24-TOOTH CARBIDE-TIPPED BLADE, RIP FENCE, MITER GAUGE AND BLADE WRENCHES</t>
  </si>
  <si>
    <t>(2) PBP004 - 18V ONE+ 4Ah Batteries</t>
  </si>
  <si>
    <t>18V ONE+ LED SPOTLIGHT</t>
  </si>
  <si>
    <t>PCL661B</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</si>
  <si>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</si>
  <si>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(1) PCL661B 18V ONE+ LED SPOTLIGHT</t>
  </si>
  <si>
    <t>18V ONE+ 1/6 TELESCOPING POLE PUMP KIT</t>
  </si>
  <si>
    <t>RY20UP022K</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</si>
  <si>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</si>
  <si>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(1) RY20UP02 - 18V ONE+ Telescoping Pole Pump</t>
  </si>
  <si>
    <t>(1) P190 - 18V ONE+ 2Ah Battery</t>
  </si>
  <si>
    <t>18V ONE+ COMPACT CULTIVATOR KIT</t>
  </si>
  <si>
    <t>P2990</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</si>
  <si>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</si>
  <si>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(1) P2909BTLVNM - 18V ONE+ Compact Cultivator</t>
  </si>
  <si>
    <t>18V ONE+ PRUNING SHEAR KIT</t>
  </si>
  <si>
    <t>P2540</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</si>
  <si>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</si>
  <si>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(1) P2504 - 18V ONE+ Pruning Shear</t>
  </si>
  <si>
    <t>(1) 18V ONE+ Charger (PCG002)</t>
  </si>
  <si>
    <t>18V ONE+ HP PRUNING SHEAR KIT</t>
  </si>
  <si>
    <t>P2550</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</si>
  <si>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</si>
  <si>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(1) P2503BTL - 18V ONE+ HP Brushless Pruning Shear</t>
  </si>
  <si>
    <t>18V ONE+ OUTDOOR PATIO CLEANER KIT</t>
  </si>
  <si>
    <t>P2940</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</si>
  <si>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</si>
  <si>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(1) P2904BTL - 18V ONE+ Outdoor Patio Cleaner</t>
  </si>
  <si>
    <t>(1) PBP006 - 18V  ONE+ 2Ah Battery</t>
  </si>
  <si>
    <t>(1) Patio Cleaner Universal Brush</t>
  </si>
  <si>
    <t>18V ONE+ COMPACT SPRAYER</t>
  </si>
  <si>
    <t>P28014BTL</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</si>
  <si>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</si>
  <si>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(1) P28014BTLVNM - 18V ONE+ Compact Sprayer</t>
  </si>
  <si>
    <t>18V ONE+ COMPACT SPRAYER KIT</t>
  </si>
  <si>
    <t>P28140</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</si>
  <si>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</si>
  <si>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18V ONE+ ROTARY TOOL STATION KIT</t>
  </si>
  <si>
    <t>PCL480K1</t>
  </si>
  <si>
    <t>$109.29</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</si>
  <si>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</si>
  <si>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(1) 18V ONE+ Cordless Rotary Tool Station</t>
  </si>
  <si>
    <t>(1) 18V ONE+ 2Ah Battery</t>
  </si>
  <si>
    <t>(35) ACCESSORY BITS AND STORAGE CASE</t>
  </si>
  <si>
    <t>(1) WRENCH</t>
  </si>
  <si>
    <t>18V ONE+ STICK VACUUM KIT</t>
  </si>
  <si>
    <t>PCL720K</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</si>
  <si>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</si>
  <si>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(1) PCL720 - 18V ONE+ CORDLESS STICK VAC KIT</t>
  </si>
  <si>
    <t>(1) WALL MOUNT</t>
  </si>
  <si>
    <t>18V ONE+ PERFORMANCE HAND VACUUM KIT</t>
  </si>
  <si>
    <t>PCL704K</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</si>
  <si>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</si>
  <si>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(1) 18V ONE+ Performance Hand Vacuum</t>
  </si>
  <si>
    <t>(1) Filter</t>
  </si>
  <si>
    <t>(1) 1-7/16" Accessory Adaptor</t>
  </si>
  <si>
    <t>18V ONE+ HP STICK VACUUM KIT</t>
  </si>
  <si>
    <t>PBLSV716K</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</si>
  <si>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</si>
  <si>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(1) PBLSV716 - 18V ONE+ HP STICK VACUUM</t>
  </si>
  <si>
    <t>18V ONE+ HP 15” ATTACHMENT CAPABLE STRING TRIMMER KIT</t>
  </si>
  <si>
    <t>P20220</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</si>
  <si>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</si>
  <si>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 P20220 - 18V ONE+ HP 15” Attachment Capable String Trimmer</t>
  </si>
  <si>
    <t>(1) PBP007 - 18V ONE+ High Performance 6Ah Battery</t>
  </si>
  <si>
    <t>18V ONE+ HP BRUSHLESS CORDLESS ROTARY TOOL KIT</t>
  </si>
  <si>
    <t>PBLRT01K1</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</si>
  <si>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</si>
  <si>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(1)  18V ONE+ HP BRUSHLESS CORDLESS ROTARY TOOL</t>
  </si>
  <si>
    <t>(1) Variable Speed Rotary Foot Pedal</t>
  </si>
  <si>
    <t>(40) ACCESSORY BITS AND STORAGE CASE</t>
  </si>
  <si>
    <t>(1) 18V ONE+ 2.0Ah HIGH PERFORMANCE BATTERY</t>
  </si>
  <si>
    <t>18V ONE+ 3/8" IMPACT WRENCH</t>
  </si>
  <si>
    <t>P263</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</si>
  <si>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</si>
  <si>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(1) P262 - 18V ONE+ 3/8" Impact Wrench</t>
  </si>
  <si>
    <t>18V ONE+ CORDLESS COMPACT BLUETOOTH® SPEAKER</t>
  </si>
  <si>
    <t>PAD02B</t>
  </si>
  <si>
    <t>$28.93</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</si>
  <si>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</si>
  <si>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18V Compact Speaker</t>
  </si>
  <si>
    <t>18V ONE+ PEX CRIMP RING PRESS TOOL</t>
  </si>
  <si>
    <t>P661</t>
  </si>
  <si>
    <t>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 _", ®" and 1". The jaws of the tool fit a 1" ring and die inserts for _" and ®" rings are included (3/8" insert not included) as well as a Go/No Go Gauge to ensure a proper crimp is achieved.</t>
  </si>
  <si>
    <t>18V ONE+ HEAT GUN</t>
  </si>
  <si>
    <t>P3150</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</si>
  <si>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</si>
  <si>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1 Concentrate Nozzle</t>
  </si>
  <si>
    <t>1 Deflector Nozzle</t>
  </si>
  <si>
    <t>(1) P3150 - Heat Gun</t>
  </si>
  <si>
    <t>18V ONE+ RECIPROCATING SAW</t>
  </si>
  <si>
    <t>P519</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</si>
  <si>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</si>
  <si>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 P519 18V ONE+ Cordless Reciprocating Saw</t>
  </si>
  <si>
    <t>(1) 6” wood cutting blade</t>
  </si>
  <si>
    <t>Operator's manual</t>
  </si>
  <si>
    <t>18V ONE+ SPEAKER WITH BLUETOOTH® WIRELESS TECHNOLOGY</t>
  </si>
  <si>
    <t>PAD01B</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</si>
  <si>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</si>
  <si>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18V Speaker</t>
  </si>
  <si>
    <t>18V ONE+ HYBRID LED PROJECT LIGHT</t>
  </si>
  <si>
    <t>P790</t>
  </si>
  <si>
    <t>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t>
  </si>
  <si>
    <t>18V ONE+ HYBRID DRAIN AUGER</t>
  </si>
  <si>
    <t>P4002</t>
  </si>
  <si>
    <t>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t>
  </si>
  <si>
    <t>18V ONE+ RIGHT ANGLE DRILL</t>
  </si>
  <si>
    <t>P241</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</si>
  <si>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</si>
  <si>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18V ONE+ Right Angle Drill</t>
  </si>
  <si>
    <t>18V ONE+ 18-GAUGE OFFSET SHEAR</t>
  </si>
  <si>
    <t>P591</t>
  </si>
  <si>
    <t>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t>
  </si>
  <si>
    <t>18V ONE+ 2-1/2" COMPACT BAND SAW</t>
  </si>
  <si>
    <t>P590</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</si>
  <si>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</si>
  <si>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HEX KEY</t>
  </si>
  <si>
    <t>(1) 32-7/8" 18 TPI BLADE</t>
  </si>
  <si>
    <t>(1) 2-1/2" COMPACT BAND SAW</t>
  </si>
  <si>
    <t>18V ONE+ 6 1/2" CIRCULAR SAW</t>
  </si>
  <si>
    <t>P507</t>
  </si>
  <si>
    <t>$77.42</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</si>
  <si>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</si>
  <si>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P507 Circular Saw</t>
  </si>
  <si>
    <t>6-1/2 in. 24T Ultra-Thin Kerf Carbide-Tipped Blade</t>
  </si>
  <si>
    <t>Blade Wrench</t>
  </si>
  <si>
    <t>Operator’s Manual</t>
  </si>
  <si>
    <t>18V ONE+ DRAIN AUGER (TOOL ONLY)</t>
  </si>
  <si>
    <t>P4001</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</si>
  <si>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</si>
  <si>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(1) 18V ONE+ Drain Auger</t>
  </si>
  <si>
    <t>18V ONE+ HP BRUSHLESS 15” STRING TRIMMER KIT</t>
  </si>
  <si>
    <t>P20190</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</si>
  <si>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</si>
  <si>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(1) P20019 - 18 ONE+ HP Brushless 15” String Trimmer</t>
  </si>
  <si>
    <t>18V ONE+ ONE-HANDED PRUNING RECIPROCATING SAW KIT</t>
  </si>
  <si>
    <t>P2530</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</si>
  <si>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</si>
  <si>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(1) P2503BTL - 18V ONE+ One-Handed Pruning Reciprocating Saw</t>
  </si>
  <si>
    <t>18V ONE+ HP BRUSHLESS DETHATCHER/AERATOR KIT</t>
  </si>
  <si>
    <t>P2740</t>
  </si>
  <si>
    <t>$429.00</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</si>
  <si>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</si>
  <si>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(1) P2704BTL - 18V ONE+ 14" Dethatcher/Aerator</t>
  </si>
  <si>
    <t>(1) P117 - 18V ONE+ Charger</t>
  </si>
  <si>
    <t>(2) PBP005 - 18V ONE+ 4Ah Battery</t>
  </si>
  <si>
    <t>18V ONE+ 120-WATT AUTOMOTIVE POWER SOURCE</t>
  </si>
  <si>
    <t>RYi120A</t>
  </si>
  <si>
    <t>$44.97</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</si>
  <si>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</si>
  <si>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18V Power Adapter</t>
  </si>
  <si>
    <t>18V ONE+ / 12V Power Inverter</t>
  </si>
  <si>
    <t>18V ONE+ 2 GALLON CHEMICAL SPRAYER KIT</t>
  </si>
  <si>
    <t>P2830</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</si>
  <si>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</si>
  <si>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18V Lithium-Ion Battery Charger</t>
  </si>
  <si>
    <t>18V ONE+™ 2 Gallon Chemical Sprayer</t>
  </si>
  <si>
    <t>Spray Wand</t>
  </si>
  <si>
    <t>Replacement Seals</t>
  </si>
  <si>
    <t>Measuring Cap</t>
  </si>
  <si>
    <t>Removable 2 Gallon Tank</t>
  </si>
  <si>
    <t>Carrying Strap</t>
  </si>
  <si>
    <t>18V Lithium-Ion 2.0 Ah Battery</t>
  </si>
  <si>
    <t>Operators Manual</t>
  </si>
  <si>
    <t>18V ONE+ 1 GALLON CHEMICAL SPRAYER KIT</t>
  </si>
  <si>
    <t>P2810</t>
  </si>
  <si>
    <t>$109.00</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</si>
  <si>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</si>
  <si>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18V ONE+™ 1 Gallon Chemical Sprayer</t>
  </si>
  <si>
    <t>Removeable 1 Gallon Tank</t>
  </si>
  <si>
    <t>18V Lithium-Ion 1.3 Ah Battery</t>
  </si>
  <si>
    <t>18V ONE+ LED LIGHT</t>
  </si>
  <si>
    <t>PCL660B</t>
  </si>
  <si>
    <t>$29.97</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</si>
  <si>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</si>
  <si>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18V ONE+ SWIFTCLEAN SPOT CLEANER KIT</t>
  </si>
  <si>
    <t>PCL756K</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</si>
  <si>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</si>
  <si>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(1) PCL756 - 18V ONE+ SWIFTCLEAN SPOT CLEANER</t>
  </si>
  <si>
    <t>(1) 6 oz. OXY CLEANING FORMULA</t>
  </si>
  <si>
    <t>PBLIW01K1</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</si>
  <si>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</si>
  <si>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(1) PBP004 - 4Ah Battery</t>
  </si>
  <si>
    <t>(1) Charger</t>
  </si>
  <si>
    <t>18V ONE+ 4.75 GALLON WET/DRY VACUUM (TOOL ONLY)</t>
  </si>
  <si>
    <t>PWV201B</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</si>
  <si>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</si>
  <si>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18V ONE+ 4.75 gal Wet/Dry Vac</t>
  </si>
  <si>
    <t>Crevice Tool, Floor Nozzle, and Dust Brush</t>
  </si>
  <si>
    <t>Extension Wand</t>
  </si>
  <si>
    <t>(1) Dry Filter and (1) Wet Filter</t>
  </si>
  <si>
    <t>ONE+ 18V CORDLESS 5-1/2 IN. CIRCULAR SAW KIT WITH 4.0 AH BATTERY AND CHARGER</t>
  </si>
  <si>
    <t>PCL500K1</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</si>
  <si>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</si>
  <si>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(1) ONE+ 18V Cordless 5-1/2 in. Circular Saw Kit with 4.0 Ah Battery and Charger</t>
  </si>
  <si>
    <t>ONE+ 18V CORDLESS 1/2" HAMMER DRILL KIT</t>
  </si>
  <si>
    <t>PCL220K2</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</si>
  <si>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</si>
  <si>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(1) PCL220 - ONE+ 18V Cordless 1/2" Hammer Drill Kit</t>
  </si>
  <si>
    <t>(2) PBP002 - 1.5 Ah Battery</t>
  </si>
  <si>
    <t>18V ONE+ 12" HYBRID MISTING AIR CANNON FAN</t>
  </si>
  <si>
    <t>PCL850B</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</si>
  <si>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</si>
  <si>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18V ONE+ 10” STRING TRIMMER/EDGER KIT</t>
  </si>
  <si>
    <t>PCLST01K</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</si>
  <si>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</si>
  <si>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18V ONE+ HP BRUSHLESS WHISPER SERIES 450 CFM BLOWER</t>
  </si>
  <si>
    <t>P21014BTL</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</si>
  <si>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</si>
  <si>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(1) P21014 - 18V ONE+ HP Brushless 450 CFM Whisper Series Blower</t>
  </si>
  <si>
    <t>(1) Speed Tip Attachments</t>
  </si>
  <si>
    <t>18V ONE+ 2-IN-1 SHEAR SHRUBBER KIT</t>
  </si>
  <si>
    <t>P2980</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</si>
  <si>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</si>
  <si>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(1) P2908BTL - 18V ONE+ 2-in-1 Shear Shrubber With (1) 8" Shrubber Blade and (1) 4" Grass Shearing Blade</t>
  </si>
  <si>
    <t>18V ONE+ OUTDOOR PATIO CLEANER - WIRE BRUSH KIT</t>
  </si>
  <si>
    <t>P2950</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</si>
  <si>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</si>
  <si>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(1) P2905BTL - 18V ONE+ Outdoor Patio Cleaner - Wire Brush</t>
  </si>
  <si>
    <t>18V ONE+ 1/2 GALLON ELECTROSTATIC SPRAYER KIT</t>
  </si>
  <si>
    <t>P2890</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</si>
  <si>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</si>
  <si>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18V ONE+ 2.0 Ah Battery</t>
  </si>
  <si>
    <t>18V ONE+ Cordless 1/2 Gallon Electrostatic Sprayer</t>
  </si>
  <si>
    <t>18V ONE+ 13" STRING TRIMMER/EDGER</t>
  </si>
  <si>
    <t>P20015BTL</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</si>
  <si>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</si>
  <si>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(1) P20015BTLVNM - 18V ONE+ 13" String Trimmer/Edger</t>
  </si>
  <si>
    <t>18V ONE+ HP BRUSHLESS 22" HEDGE TRIMMER KIT</t>
  </si>
  <si>
    <t>P2680</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</si>
  <si>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</si>
  <si>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18V ONE+ HP 22" Brushless Hedge Trimmer</t>
  </si>
  <si>
    <t>18V ONE+™ Charger</t>
  </si>
  <si>
    <t>18V ONE+™ 2.0 Ah Battery</t>
  </si>
  <si>
    <t>18V ONE+ HP BRUSHLESS 16" PUSH MOWER KIT</t>
  </si>
  <si>
    <t>P1190</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</si>
  <si>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</si>
  <si>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(1) P1109 - 18V ONE+ HP BRUSHLESS 16" PUSH MOWER</t>
  </si>
  <si>
    <t>(2) PBP005 - 18V ONE+ 4.0 Ah Battery</t>
  </si>
  <si>
    <t>18V ONE+ 5" VARIABLE SPEED DUAL ACTION POLISHER</t>
  </si>
  <si>
    <t>PBF100B</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</si>
  <si>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</si>
  <si>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(1) PBF100B - 18V ONE+ 5 in. Variable Speed Dual Action Polisher</t>
  </si>
  <si>
    <t>5 in. Cutting Pad</t>
  </si>
  <si>
    <t>5 in. Correcting Pad</t>
  </si>
  <si>
    <t>5 in. Finishing Pad</t>
  </si>
  <si>
    <t>5 in. Hook and Loop Backer Pad</t>
  </si>
  <si>
    <t>18V ONE+ 2 GAL. CHEMICAL SPRAYER AND HOLSTER KIT</t>
  </si>
  <si>
    <t>P28320</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</si>
  <si>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</si>
  <si>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(2) 2 Gallon Tanks</t>
  </si>
  <si>
    <t>(1) Backpack Holster</t>
  </si>
  <si>
    <t>(1) 18V ONE+ 2.0 Ah Battery</t>
  </si>
  <si>
    <t>18V ONE+ HANDHELD SPRAYER</t>
  </si>
  <si>
    <t>PSP01B</t>
  </si>
  <si>
    <t>$19.97</t>
  </si>
  <si>
    <t>18V ONE+ HP BRUSHLESS 1/4" EXTENDED REACH RATCHET KIT</t>
  </si>
  <si>
    <t>PBLRC01K1</t>
  </si>
  <si>
    <t>$216.57</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</si>
  <si>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</si>
  <si>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(1) PBLRC01 - 18V ONE+ HP BRUSHLESS 1/4" EXTENDED REACH RATCHET</t>
  </si>
  <si>
    <t>(1) PBP003 - 2Ah HIGH PERFORMANCE BATTERY</t>
  </si>
  <si>
    <t>18V ONE+ 7-1/4" SLIDING COMPOUND MITER SAW</t>
  </si>
  <si>
    <t>PBT01B</t>
  </si>
  <si>
    <t>18V ONE+ HP BRUSHLESS JOBSITE HAND VACUUM KIT</t>
  </si>
  <si>
    <t>PBLHV701K</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</si>
  <si>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</si>
  <si>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(1) PBLHV701 - 18V ONE+ HP BRUSHLESS JOBSITE HAND VACUUM</t>
  </si>
  <si>
    <t>5’ x 1-1/4” Hose, Crevice Tool, Floor Nozzle, AND Extension Wand</t>
  </si>
  <si>
    <t>ONE+ 18V RECIPROCATING SAW KIT</t>
  </si>
  <si>
    <t>PCL515K1</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</si>
  <si>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</si>
  <si>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(1) PCL515 - 18V ONE+ Reciprocating Saw</t>
  </si>
  <si>
    <t>PCL1200K2</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</si>
  <si>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</si>
  <si>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(1) PCL206 - 18V ONE+ 1/2" Drill/Driver</t>
  </si>
  <si>
    <t>(1) PCL235 - 18V ONE+ 1/4" Impact Driver</t>
  </si>
  <si>
    <t>(2) PBP002 - 18V ONE+ 1.5Ah Lithium-ion Battery</t>
  </si>
  <si>
    <t>18V ONE+ 1/4" IMPACT DRIVER KIT</t>
  </si>
  <si>
    <t>PCL235K2</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</si>
  <si>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</si>
  <si>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(2) PBP002 - 18V ONE+ 1.5Ah BATTERY</t>
  </si>
  <si>
    <t>PBLDD01K</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</si>
  <si>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</si>
  <si>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(2) 18V ONE+ 2Ah High Performance Batteries</t>
  </si>
  <si>
    <t>(1) 18V ONE+ HP Brushless 1/2" Drill/Driver</t>
  </si>
  <si>
    <t>PBLCK01K</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</si>
  <si>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</si>
  <si>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(1) PBLDD01 - 18V ONE+ HP BRUSHLESS 1/2" DRILL/DRIVER</t>
  </si>
  <si>
    <t>(1) PBLID01 - 18V ONE+ HP BRUSHLESS 1/4" IMPACT DRIVER</t>
  </si>
  <si>
    <t>(2) PBP003 - 18V ONE+ 2AH LITHIUM HIGH PERFORMANCE BATTERY</t>
  </si>
  <si>
    <t>18V ONE+ HP BRUSHLESS HAMMER DRILL AND IMPACT DRIVER 2-TOOL KIT</t>
  </si>
  <si>
    <t>PBLCK02K</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</si>
  <si>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</si>
  <si>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(1) 18V ONE+ 4Ah High Performance Battery</t>
  </si>
  <si>
    <t>(1) 18V ONE+ 2Ah High Performance Battery</t>
  </si>
  <si>
    <t>(1) 18V ONE+ HP Brushless 1/2" Hammer Drill</t>
  </si>
  <si>
    <t>(1) 18V ONE+ HP Brushless 4-Mode 1/4" Impact Driver</t>
  </si>
  <si>
    <t>18V ONE+ DUAL TEMPERATURE GLUE GUN</t>
  </si>
  <si>
    <t>P307</t>
  </si>
  <si>
    <t>$48.97</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</si>
  <si>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</si>
  <si>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(1) Extended Precision Nozzle</t>
  </si>
  <si>
    <t>(1) 18V ONE+ Dual Temperature Glue Gun with Standard Nozzle</t>
  </si>
  <si>
    <t>18V ONE+ 1/4" RATCHET</t>
  </si>
  <si>
    <t>PRC01B</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</si>
  <si>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</si>
  <si>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(1) PRC01CN - 18V ONE+ 1/4" Ratchet</t>
  </si>
  <si>
    <t>18V ONE+ 2" PVC &amp; PEX CUTTER</t>
  </si>
  <si>
    <t>P593</t>
  </si>
  <si>
    <t>18V ONE+ HYBRID LED TRIPOD STAND LIGHT</t>
  </si>
  <si>
    <t>P782</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</si>
  <si>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</si>
  <si>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(1) P782 - 18V ONE+ HYBRID LED TRIPOD STAND LIGHT</t>
  </si>
  <si>
    <t>18V ONE+ 3/8" CROWN STAPLER</t>
  </si>
  <si>
    <t>P317</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</si>
  <si>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</si>
  <si>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1/2 in. Staples</t>
  </si>
  <si>
    <t>Belt Clip</t>
  </si>
  <si>
    <t>Dual Wire/Screen Attachment</t>
  </si>
  <si>
    <t>P317 3/8 in. Stapler</t>
  </si>
  <si>
    <t>18V ONE+ HYBRID 50' DRAIN AUGER KIT</t>
  </si>
  <si>
    <t>P4003K</t>
  </si>
  <si>
    <t>$398.00</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</si>
  <si>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</si>
  <si>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(1) P4003 - 18V ONE+ HYBRID 50' DRAIN AUGER</t>
  </si>
  <si>
    <t>(1) P190 - 2Ah Battery</t>
  </si>
  <si>
    <t>(1) Foot Bulb</t>
  </si>
  <si>
    <t>(1) Bulb Tip</t>
  </si>
  <si>
    <t>(1) Power Supply Storage Rack</t>
  </si>
  <si>
    <t>(1) P750PS - Hybrid Power Supply</t>
  </si>
  <si>
    <t>18V ONE+ 7-1/4" MITER SAW</t>
  </si>
  <si>
    <t>P553</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</si>
  <si>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</si>
  <si>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P553 Compound Miter Saw</t>
  </si>
  <si>
    <t>24T Carbide-Tipped Blade</t>
  </si>
  <si>
    <t>Dust Bag</t>
  </si>
  <si>
    <t>Work Clamp</t>
  </si>
  <si>
    <t>18V ONE+ PEX PINCH CLAMP TOOL</t>
  </si>
  <si>
    <t>P660</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</si>
  <si>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</si>
  <si>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P660 PEX Pinch Clamp Tool, Gap Check Tool, Belt Clip</t>
  </si>
  <si>
    <t>18V ONE+ PORTABLE POWER SOURCE</t>
  </si>
  <si>
    <t>P743</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</si>
  <si>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</si>
  <si>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18V ONE+ Portable Power Source</t>
  </si>
  <si>
    <t>18V ONE+ COMPACT GLUE GUN</t>
  </si>
  <si>
    <t>P306</t>
  </si>
  <si>
    <t>$34.97</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</si>
  <si>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</si>
  <si>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(3) 5/16" (0.28mm) x 6" Mini Glue Sticks</t>
  </si>
  <si>
    <t>(1) 18V ONE+ Compact Glue Gun and Heating Base</t>
  </si>
  <si>
    <t>18V ONE+ 45W HYBRID SOLDERING STATION</t>
  </si>
  <si>
    <t>P3100</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</si>
  <si>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</si>
  <si>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Tip Cleaning Sponge</t>
  </si>
  <si>
    <t>Solder Coil</t>
  </si>
  <si>
    <t>Chisel Tip</t>
  </si>
  <si>
    <t>Fine Point Tip</t>
  </si>
  <si>
    <t>45W Hybrid Soldering Station</t>
  </si>
  <si>
    <t>18V ONE+™ 1 GALLON AIR COMPRESSOR</t>
  </si>
  <si>
    <t>P739</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</si>
  <si>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</si>
  <si>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P739 18V 1 Gallon Compressor</t>
  </si>
  <si>
    <t>18V ONE+ CORDLESS COMPACT WORKSHOP BLOWER</t>
  </si>
  <si>
    <t>P755</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</si>
  <si>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</si>
  <si>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 P755 - 18V ONE+ Cordless Compact Workshop Blower</t>
  </si>
  <si>
    <t>18V ONE+ BRUSHLESS BELT SANDER</t>
  </si>
  <si>
    <t>P450</t>
  </si>
  <si>
    <t>$146.02</t>
  </si>
  <si>
    <t>18V ONE+ 3 1/4" PLANER</t>
  </si>
  <si>
    <t>P611</t>
  </si>
  <si>
    <t>$131.01</t>
  </si>
  <si>
    <t>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t>
  </si>
  <si>
    <t>18V ONE+ HP BRUSHLESS WHISPER SERIES 8" POLE SAW KIT</t>
  </si>
  <si>
    <t>P2580</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</si>
  <si>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</si>
  <si>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(1) P2508BTL - 18V ONE+ HP Brushless WHISPER SERIES 8" Pole Saw</t>
  </si>
  <si>
    <t>18V ONE+ 10" ORBITAL BUFFER</t>
  </si>
  <si>
    <t>P435</t>
  </si>
  <si>
    <t>$44.96</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</si>
  <si>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</si>
  <si>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(1) P435 - 18V ONE+ 10" Orbital Buffer</t>
  </si>
  <si>
    <t>18V ONE+ HP BRUSHLESS 20" SELF-PROPELLED MULTI-BLADE MOWER KIT</t>
  </si>
  <si>
    <t>P11100</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</si>
  <si>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</si>
  <si>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(1) P11010 - 18V ONE+ HP BRUSHLESS 20" SELF-PROPELLED MULTI-BLADE MOWER</t>
  </si>
  <si>
    <t>(4) PBP005 - 18V ONE+ 4Ah Battery</t>
  </si>
  <si>
    <t>18V ONE+ HP EZ CLEAN POWER CLEANER KIT</t>
  </si>
  <si>
    <t>RY121852K</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</si>
  <si>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</si>
  <si>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Charger</t>
  </si>
  <si>
    <t>18V ONE+ 4.0 Ah Lithium-Ion Power Cleaner</t>
  </si>
  <si>
    <t>18V ONE+ HP BRUSHLESS EZClean Power Cleaner</t>
  </si>
  <si>
    <t>18V ONE+ HP BRUSHLESS WHISPER SERIES 24" HEDGE TRIMMER KIT</t>
  </si>
  <si>
    <t>P26110</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</si>
  <si>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</si>
  <si>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(1) P26011 - 18V ONE+ HP Brushless WHISPER SERIES 24" Hedge Trimmer</t>
  </si>
  <si>
    <t>18V ONE+ 6" BUFFER</t>
  </si>
  <si>
    <t>P430G</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</si>
  <si>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</si>
  <si>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 P430G - 18V ONE+ 6" Buffer</t>
  </si>
  <si>
    <t>Applicator Bonnet</t>
  </si>
  <si>
    <t>Buffing/Polishing Bonnet</t>
  </si>
  <si>
    <t>18V ONE+ LOPPER KIT</t>
  </si>
  <si>
    <t>P4363</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</si>
  <si>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</si>
  <si>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18V ONE+™ Lopper</t>
  </si>
  <si>
    <t>18V ONE+ HP BRUSHLESS 16" PUSH MOWER</t>
  </si>
  <si>
    <t>P1109BTL</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</si>
  <si>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</si>
  <si>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18V ONE+ 13" PUSH MOWER KIT</t>
  </si>
  <si>
    <t>P1180</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</si>
  <si>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</si>
  <si>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(1) P1108 - 18V ONE+ 13" PUSH MOWER</t>
  </si>
  <si>
    <t>(1) PBP005 - 18V ONE+ 4.0 Ah Battery</t>
  </si>
  <si>
    <t>18V ONE+ EZ CLEAN POWER CLEANER KIT</t>
  </si>
  <si>
    <t>RY120352K</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</si>
  <si>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</si>
  <si>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(1) RY120350 - 320 PSI EZClean Power Cleaner</t>
  </si>
  <si>
    <t>(1) P108 - 18V ONE+ 4Ah Battery</t>
  </si>
  <si>
    <t>(1) 20' Siphon Hose</t>
  </si>
  <si>
    <t>18V ONE+ 4 GALLON BACKPACK CHEMICAL SPRAYER</t>
  </si>
  <si>
    <t>P2806BTL</t>
  </si>
  <si>
    <t>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t>
  </si>
  <si>
    <t>18V ONE+ 150-WATT POWER SOURCE</t>
  </si>
  <si>
    <t>RYi150BGA</t>
  </si>
  <si>
    <t>$49.00</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</si>
  <si>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</si>
  <si>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18V ONE+ Power source 150 Watt Battery Inverter</t>
  </si>
  <si>
    <t>18V ONE+ 1/2 GALLON CHEMICAL FOGGER/MISTER KIT</t>
  </si>
  <si>
    <t>P2850</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</si>
  <si>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</si>
  <si>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18V ONE+™ Defender Multi-purpose Fogger</t>
  </si>
  <si>
    <t>½ Gallon Chemical Tank</t>
  </si>
  <si>
    <t>18V ONE+™ 2.0Ah Battery</t>
  </si>
  <si>
    <t>18V ONE+™ Compact Battery Charger</t>
  </si>
  <si>
    <t>18V ONE+ EDGER KIT</t>
  </si>
  <si>
    <t>P2310</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</si>
  <si>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</si>
  <si>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(1) P2300 - 18V ONE+ Edger</t>
  </si>
  <si>
    <t>18V ONE+ 10" CHAINSAW KIT</t>
  </si>
  <si>
    <t>P547</t>
  </si>
  <si>
    <t>$80.00</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</si>
  <si>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</si>
  <si>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(1) P546A - 18V ONE+ 10" Chainsaw</t>
  </si>
  <si>
    <t>(1) P189 - 18V ONE+ 1.5Ah Battery</t>
  </si>
  <si>
    <t>18V ONE+ 1/2" IMPACT WRENCH KIT</t>
  </si>
  <si>
    <t>PCL265K1</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</si>
  <si>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</si>
  <si>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(1) PCL265 - 18V ONE+ 1/2" IMPACT WRENCH</t>
  </si>
  <si>
    <t>18V ONE+ HP BRUSHLESS 3/8" EXTENDED REACH RATCHET KIT</t>
  </si>
  <si>
    <t>PBLRC25K1</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</si>
  <si>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</si>
  <si>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(1) PBLRC25 - 18V ONE+ HP BRUSHLESS 3/8" EXTENDED RATCHET</t>
  </si>
  <si>
    <t>(1) PBP003 - 18V ONE+ BATTERY</t>
  </si>
  <si>
    <t>(1) PCG002 - 18B CHARGER</t>
  </si>
  <si>
    <t>18V ONE+ 1/2" DRILL/DRIVER KIT</t>
  </si>
  <si>
    <t>PCL206K2</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</si>
  <si>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</si>
  <si>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(1) 1/2" Drill/Driver with Screwdriver Bit</t>
  </si>
  <si>
    <t>(2) 1.5 Ah Batteries</t>
  </si>
  <si>
    <t>(1) 18V Charger</t>
  </si>
  <si>
    <t>18V ONE+ HP RECIPROCATING SAW KIT</t>
  </si>
  <si>
    <t>PBLRS01K1</t>
  </si>
  <si>
    <t>$209.00</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</si>
  <si>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</si>
  <si>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(1) 1PBLRS01 - 18V ONE+ HP Brushless Reciprocating Saw</t>
  </si>
  <si>
    <t>(1) 6" Wood Blade</t>
  </si>
  <si>
    <t>18V ONE+ CUT-OUT TOOL KIT</t>
  </si>
  <si>
    <t>PCL540K1</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</si>
  <si>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</si>
  <si>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(1) PCL540 - 18V CUT-OUT TOOL</t>
  </si>
  <si>
    <t>18V ONE+ CORDLESS 1/4" IMPACT DRIVER</t>
  </si>
  <si>
    <t>P235AB</t>
  </si>
  <si>
    <t>$48.37</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</si>
  <si>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</si>
  <si>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(1) P235AB - 18V ONE+ Cordless 1/4" Impact Driver</t>
  </si>
  <si>
    <t>18V ONE+ HP BRUSHLESS 4-MODE 1/2" IMPACT WRENCH KIT</t>
  </si>
  <si>
    <t>P262K1</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</si>
  <si>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</si>
  <si>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(1) P262 - 18V ONE+ HP Brushless 4-Mode 1/2" Impact Wrench</t>
  </si>
  <si>
    <t>18V ONE+ VORTEX POWER SCRUBBER KIT</t>
  </si>
  <si>
    <t>P4510K</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</si>
  <si>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</si>
  <si>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(1) P4510 - 18V ONE+ POWER SCRUBBER</t>
  </si>
  <si>
    <t>(1) A95MB1 - 6" MEDIUM BRISTLE BRUSH</t>
  </si>
  <si>
    <t>18V ONE+ 360º LED LIGHT</t>
  </si>
  <si>
    <t>PCL632B</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</si>
  <si>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</si>
  <si>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18V ONE+ 6AH LITHIUM-ION HIGH PERFORMANCE BATTERY</t>
  </si>
  <si>
    <t>PBP007</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</si>
  <si>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</si>
  <si>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(1) PBP007 - 18V ONE+ Lithium-Ion HIGH PERFORMANCE 6.0Ah Battery</t>
  </si>
  <si>
    <t>18V ONE+ BRUSHLESS DRYWALL SCREW GUN</t>
  </si>
  <si>
    <t>P225</t>
  </si>
  <si>
    <t>18V ONE+ POLE LOPPER KIT</t>
  </si>
  <si>
    <t>P2560</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</si>
  <si>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</si>
  <si>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(1) P2506BTLVNM - 18V ONE+ Lopper</t>
  </si>
  <si>
    <t>18V ONE+ 22" HEDGE TRIMMER KIT</t>
  </si>
  <si>
    <t>P2690</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</si>
  <si>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</si>
  <si>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(1) P2609 - 18V ONE+ 22" Hedge Trimmer</t>
  </si>
  <si>
    <t>(1) PBP006 - 18V ONE+ 2 Ah Battery</t>
  </si>
  <si>
    <t>18V ONE+ 18" POLE HEDGE TRIMMER KIT</t>
  </si>
  <si>
    <t>P26100</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</si>
  <si>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</si>
  <si>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(1) P26010BTLVNM - 18V ONE+ 18" Pole Hedge Trimmer</t>
  </si>
  <si>
    <t>18V ONE+ 3-IN-1 MOWER, STRING TRIMMER, AND EDGER KIT</t>
  </si>
  <si>
    <t>P20160</t>
  </si>
  <si>
    <t>$201.95</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</si>
  <si>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</si>
  <si>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(1) P20016 - 18V ONE+ 3-in-1 Mower, String Trimmer, and Edger</t>
  </si>
  <si>
    <t>(1) ACMD01 - 12" Detachable Deck</t>
  </si>
  <si>
    <t>18V ONE+ 8" CULTIVATOR KIT</t>
  </si>
  <si>
    <t>P2750</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</si>
  <si>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</si>
  <si>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(1) P2705BTLVNM - 18V ONE+ 8" Cultivator</t>
  </si>
  <si>
    <t>18V ONE+ 13" STRING TRIMMER/EDGER KIT</t>
  </si>
  <si>
    <t>P20150</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</si>
  <si>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</si>
  <si>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18V ONE+ 120-WATT POWER SOURCE WITH 12V OUTPUT</t>
  </si>
  <si>
    <t>RYI12VBGA</t>
  </si>
  <si>
    <t>$63.16</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</si>
  <si>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</si>
  <si>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(1) RYi12VBGVNM - 18V ONE+ 120W POWER SOURCE WITH 12V OUTPUT</t>
  </si>
  <si>
    <t>18V ONE+ 150-WATT BATTERY POWER SOURCE AND CHARGER KIT</t>
  </si>
  <si>
    <t>RYi150C</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</si>
  <si>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</si>
  <si>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18V ONE+ 150-WATT BATTERY POWER SOURCE AND CHARGER</t>
  </si>
  <si>
    <t>Charging Cable</t>
  </si>
  <si>
    <t>18V ONE+ 2Ah Battery</t>
  </si>
  <si>
    <t>18V ONE+ 2 GAL BACKPACK SPRAYER WITH EXTRA TANK</t>
  </si>
  <si>
    <t>P28302BTL</t>
  </si>
  <si>
    <t>Service like never before with easier and faster product repairs:</t>
  </si>
  <si>
    <t>18V ONE+ 13” STRING TRIMMER/EDGER KIT</t>
  </si>
  <si>
    <t>P20180</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</si>
  <si>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</si>
  <si>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(1) P20018BTLVNM - 18V ONE+ 13" String Trimmer/Edger</t>
  </si>
  <si>
    <t>18V ONE+ 18" HEDGE TRIMMER KIT</t>
  </si>
  <si>
    <t>P2670</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</si>
  <si>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</si>
  <si>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(1) P189 - 18V ONE+ 1.5 Ah Battery</t>
  </si>
  <si>
    <t>(1) P2607 - 18V ONE+ 18" Cordless Hedge Trimmer</t>
  </si>
  <si>
    <t>18V ONE+ FOGGER</t>
  </si>
  <si>
    <t>P2805BTL</t>
  </si>
  <si>
    <t>$74.97</t>
  </si>
  <si>
    <t>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t>
  </si>
  <si>
    <t>18V ONE+ HP BACKPACK BLOWER/SPRAYER KIT</t>
  </si>
  <si>
    <t>P2880</t>
  </si>
  <si>
    <t>$329.00</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</si>
  <si>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</si>
  <si>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(1) P2808 - 18V 3 Gallon Backpack Blower/Sprayer</t>
  </si>
  <si>
    <t>(1) ACES10 - 3 Gallon Tank</t>
  </si>
  <si>
    <t>(2) Nozzles</t>
  </si>
  <si>
    <t>(1) Nozzle Removal Tool</t>
  </si>
  <si>
    <t>18V ONE+ 1 GALLON ELECTROSTATIC SPRAYER KIT</t>
  </si>
  <si>
    <t>P2870</t>
  </si>
  <si>
    <t>Buy Now At The Home Depot Pro</t>
  </si>
  <si>
    <t>(1) 18V ONE+ Electrostatic Sprayer, 1 Gallon Tank, Hose, Nozzle Change Tool, (2) P190 18V ONE+ 2.0 Ah Batteries, (1) P118B 18V ONE+ Charger, and Operator Manuals</t>
  </si>
  <si>
    <t>18V ONE+ HP BRUSHLESS 10" CHAINSAW WITH 4AH KIT</t>
  </si>
  <si>
    <t>P2520</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</si>
  <si>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</si>
  <si>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18V ONE+™ 4.0 Ah Battery</t>
  </si>
  <si>
    <t>18V ONE+™ HP 10" Brushless Chainsaw</t>
  </si>
  <si>
    <t>18V ONE+ 8" POLE SAW KIT</t>
  </si>
  <si>
    <t>P2510</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</si>
  <si>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</si>
  <si>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(1) P2501BTL - 18V ONE+ 8" Pole Saw</t>
  </si>
  <si>
    <t>18V ONE+ HP BRUSHLESS 6" AUGER KIT</t>
  </si>
  <si>
    <t>P2930</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</si>
  <si>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</si>
  <si>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18V ONE+ HP 6" Brushless Auger</t>
  </si>
  <si>
    <t>P4361</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</si>
  <si>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</si>
  <si>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(1) P4360BTL - 18V ONE+ 8" Pole Saw</t>
  </si>
  <si>
    <t>(1) P102 - 18V ONE+ 1.3Ah Battery</t>
  </si>
  <si>
    <t>18V ONE+ 800-WATT AUTOMOTIVE POWER INVERTER</t>
  </si>
  <si>
    <t>RYi8030A</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</si>
  <si>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</si>
  <si>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(1) RYi8030A - 18V ONE+ 800 Watt Automotive Power Inverter</t>
  </si>
  <si>
    <t>Car Battery Clamps and 12V DC Adaptor Cable</t>
  </si>
  <si>
    <t>18V ONE+ HP BRUSHLESS WHISPER SERIES 12" CHAINSAW KIT</t>
  </si>
  <si>
    <t>P2570</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</si>
  <si>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</si>
  <si>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(1) P2507BTL - 18V ONE+ HP Brushless WHISPER SERIES 12" CHAINSAW</t>
  </si>
  <si>
    <t>18V ONE+ HP COMPACT BRUSHLESS 1/4" RIGHT ANGLE DIE GRINDER KIT</t>
  </si>
  <si>
    <t>PSBDG01K</t>
  </si>
  <si>
    <t>$188.76</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</si>
  <si>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</si>
  <si>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(1) PSBDG01 - 18V ONE+ HP COMPACT BRUSHLESS 1/4" RIGHT ANGLE DIE GRINDER</t>
  </si>
  <si>
    <t>18V ONE+ 4 GALLON BACKPACK CHEMICAL SPRAYER KIT</t>
  </si>
  <si>
    <t>P2860</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</si>
  <si>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</si>
  <si>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18V ONE+ 1 GALLON POWER SPREADER</t>
  </si>
  <si>
    <t>P2402BTL</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</si>
  <si>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</si>
  <si>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(1) P2402BTL - 18V ONE+ Power Spreader</t>
  </si>
  <si>
    <t>P2008BTL</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</si>
  <si>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</si>
  <si>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(1) P2008A - 18V ONE+ 13" String Trimmer</t>
  </si>
  <si>
    <t>18V ONE+ HYBRID LED FLOOD LIGHT (TOOL ONLY)</t>
  </si>
  <si>
    <t>PCL630B</t>
  </si>
  <si>
    <t>$61.43</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</si>
  <si>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</si>
  <si>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18V ONE+ Hybrid LED Light</t>
  </si>
  <si>
    <t>18V ONE+ LED AREA LIGHT</t>
  </si>
  <si>
    <t>PCL662B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</si>
  <si>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</si>
  <si>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(1) 18V ONE+ LED Area Light</t>
  </si>
  <si>
    <t>18V ONE+ 4" CLAMP FAN</t>
  </si>
  <si>
    <t>PCF02B</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</si>
  <si>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</si>
  <si>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18V ONE+ AIRSTRIKE 18GA NARROW CROWN STAPLER KIT</t>
  </si>
  <si>
    <t>P361KN</t>
  </si>
  <si>
    <t>$159.99</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</si>
  <si>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</si>
  <si>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(1) P361 - 18V ONE+ AirStrike 18GA Narrow Crown Stapler</t>
  </si>
  <si>
    <t>PBLAG01K1</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</si>
  <si>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</si>
  <si>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(1) PBLAG01 - 18V ONE+ HP Brushless 4-1/2" Angle Grinder/Cut-Off Tool</t>
  </si>
  <si>
    <t>(1) FIXTEC Nut</t>
  </si>
  <si>
    <t>(1) Type 1 Cutting Guard</t>
  </si>
  <si>
    <t>(1) Type 27 Grinding Guard</t>
  </si>
  <si>
    <t>18V ONE+ HP BRUSHLESS JIG SAW KIT</t>
  </si>
  <si>
    <t>PBLJS01K1</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</si>
  <si>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</si>
  <si>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(1) PBLJS01K1 - 18V ONE+ HP Brushless Jig Saw</t>
  </si>
  <si>
    <t>(1) T-Shank Wood Cutting Blade</t>
  </si>
  <si>
    <t>(1) PBP002 - 2Ah Battery</t>
  </si>
  <si>
    <t>Tool Bag</t>
  </si>
  <si>
    <t>18V ONE+ JIG SAW KIT</t>
  </si>
  <si>
    <t>PCL525K1</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</si>
  <si>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</si>
  <si>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18V ONE+ 3/8" IMPACT WRENCH KIT</t>
  </si>
  <si>
    <t>PCL250K1</t>
  </si>
  <si>
    <t>$104.00</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</si>
  <si>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</si>
  <si>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(1) PCL250 - 18V ONE+ 3/8" Impact Wrench Kit</t>
  </si>
  <si>
    <t>18V ONE+ HP BRUSHLESS 1/4" IMPACT DRIVER</t>
  </si>
  <si>
    <t>PBLID01B</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</si>
  <si>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</si>
  <si>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(1) 18V ONE+ HP Brushless 1/4" Impact Driver</t>
  </si>
  <si>
    <t>18V ONE+ 1/2" X 18" BELT SANDER</t>
  </si>
  <si>
    <t>PSD101B</t>
  </si>
  <si>
    <t>PBLHM101K</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</si>
  <si>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</si>
  <si>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18V ONE+ COMPACT BLUETOOTH RADIO/SPEAKER</t>
  </si>
  <si>
    <t>PCL600B</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</si>
  <si>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</si>
  <si>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18V ONE+ LED COMPACT AREA LIGHT (TOOL ONLY)</t>
  </si>
  <si>
    <t>P796B</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</si>
  <si>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</si>
  <si>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18V ONE+ LED Compact Area Light</t>
  </si>
  <si>
    <t>18V ONE+ HP 1" SDS ROTARY HAMMER KIT</t>
  </si>
  <si>
    <t>P223K1</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</si>
  <si>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</si>
  <si>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(1) 18V ONE+ HP Brushless 1" SDS-Plus Rotary Hammer w/ Auxiliary Handle</t>
  </si>
  <si>
    <t>(1) 4Ah Battery</t>
  </si>
  <si>
    <t>18V ONE+ HYBRID LED PANEL LIGHT</t>
  </si>
  <si>
    <t>PCL631B</t>
  </si>
  <si>
    <t>$96.92</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</si>
  <si>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</si>
  <si>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18V ONE+ Hybrid LED Panel Light</t>
  </si>
  <si>
    <t>18V ONE+ 3" VARIABLE SPEED DETAIL POLISHER/SANDER</t>
  </si>
  <si>
    <t>PBF102B</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</si>
  <si>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</si>
  <si>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(1) PBF102 - 18V ONE+ 3" Variable Speed Detail Polisher/Sander with Auxiliary Handle</t>
  </si>
  <si>
    <t>2" 120 Grit Sanding Disc</t>
  </si>
  <si>
    <t>2" 80 Grit Sanding Disc</t>
  </si>
  <si>
    <t>2" 60 Grit Sanding Disc</t>
  </si>
  <si>
    <t>2" Twist and Lock Backer Pad for Sanding</t>
  </si>
  <si>
    <t>3" Foam Correcting Pad</t>
  </si>
  <si>
    <t>3" Foam Finishing Pad</t>
  </si>
  <si>
    <t>3" Wool Pad</t>
  </si>
  <si>
    <t>3" Hook and Loop Backer Pad for Polishing</t>
  </si>
  <si>
    <t>18V ONE+ MULTI-TOOL KIT</t>
  </si>
  <si>
    <t>PCL430K1</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</si>
  <si>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</si>
  <si>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(1) PCL430 - 18V ONE+ Multi-tool, (1) Plunge Cut Blade, (1) Flush Cut Blade, (1) Sanding Pad, (3) Pieces of Sandpaper Assortment</t>
  </si>
  <si>
    <t>(1) PBP006 - 2Ah Battery</t>
  </si>
  <si>
    <t>18V ONE+ HP BRUSHLESS 4-MODE 1/4" IMPACT DRIVER KIT</t>
  </si>
  <si>
    <t>PBLID02K</t>
  </si>
  <si>
    <t>$175.42</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</si>
  <si>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</si>
  <si>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(1) PBLID02 - 18V ONE+ HP Brushless 4-Mode 1/4" Impact Driver</t>
  </si>
  <si>
    <t>(2) PBP003 - 2Ah Battery</t>
  </si>
  <si>
    <t>PCL206K1</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</si>
  <si>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</si>
  <si>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PCL206B - 18V ONE+ 1/2" Drill/Driver with Screwdriver Bit</t>
  </si>
  <si>
    <t>PBP002 - Battery</t>
  </si>
  <si>
    <t>PCG002 - Charger</t>
  </si>
  <si>
    <t>18V ONE+ 6-TOOL COMBO KIT</t>
  </si>
  <si>
    <t>PCL1600K2</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</si>
  <si>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</si>
  <si>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(1) PCL500 - 18V ONE+ 5-1/2" Circular Saw</t>
  </si>
  <si>
    <t>(1) PCL430 - 18V ONE+ Multi-Tool</t>
  </si>
  <si>
    <t>(1) PBP005 - 18V ONE+ 4Ah Lithium-ion Battery</t>
  </si>
  <si>
    <t>18V ONE+ 4-TOOL COMBO KIT</t>
  </si>
  <si>
    <t>PCL1400K2</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</si>
  <si>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</si>
  <si>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(1) PCL206 - 18V ONE+1/2" Drill/Driver</t>
  </si>
  <si>
    <t>(1) PCL500 - 18V ONE+ 5-1/2" Circular Saw, (1) 18T Carbide Tipped Blade &amp; (1) Hex Wrench</t>
  </si>
  <si>
    <t>(1) PBP002 - 18V ONE+ 1.5Ah Lithium-ion Batteries</t>
  </si>
  <si>
    <t>PCL1201K2</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</si>
  <si>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</si>
  <si>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(1) PCL500 - 18V ONE+ 5-1/2" Circular Saw with (1)18T Carbide Blade, and (1) Hex Wrench</t>
  </si>
  <si>
    <t>(2) PBP002 - 18V ONE+ 1.5Ah Lithium-ion Batteries</t>
  </si>
  <si>
    <t>18V ONE+ HP 7-1/4" CIRCULAR SAW KIT</t>
  </si>
  <si>
    <t>PBLCS300K1</t>
  </si>
  <si>
    <t>$160.81</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</si>
  <si>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</si>
  <si>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(1) 18V ONE+ HP Brushless 7-1/4" Circular Saw</t>
  </si>
  <si>
    <t>18V ONE+ 3/8" RATCHET</t>
  </si>
  <si>
    <t>P344</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</si>
  <si>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</si>
  <si>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 P344 - 18V ONE+ 3/8" RATCHET</t>
  </si>
  <si>
    <t>18V ONE+ VORTEX TELESCOPING POWER SCRUBBER KIT</t>
  </si>
  <si>
    <t>P4500K</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</si>
  <si>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</si>
  <si>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(1) P4500 - 18V ONE+ TELESCOPING POWER SCRUBBER</t>
  </si>
  <si>
    <t>18V ONE+ HP BRUSHLESS COMPACT CUT-OFF TOOL KIT</t>
  </si>
  <si>
    <t>PSBCS02K</t>
  </si>
  <si>
    <t>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t>
  </si>
  <si>
    <t>18V ONE+ HP BRUSHLESS COMPACT 3/8" RIGHT ANGLE DRILL KIT</t>
  </si>
  <si>
    <t>PSBRA02K</t>
  </si>
  <si>
    <t>$151.05</t>
  </si>
  <si>
    <t>18V ONE+ HP BRUSHLESS BRUSH CUTTER/STRING TRIMMER</t>
  </si>
  <si>
    <t>PBLBC01B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</si>
  <si>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</si>
  <si>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(1) PBLBC01 - 18V ONE+ HP Brushless Brush Cutter/String Trimmer</t>
  </si>
  <si>
    <t>(1) HARNESS</t>
  </si>
  <si>
    <t>18V ONE+ HP COMPACT BRUSHLESS 4-MODE 3/8" IMPACT WRENCH</t>
  </si>
  <si>
    <t>PSBIW02B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</si>
  <si>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</si>
  <si>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(1) PSBIW02 - 18V ONE+ HP Compact Brushless 4-Mode 3/8" Impact Wrench</t>
  </si>
  <si>
    <t>18V ONE+ POOL VACUUM</t>
  </si>
  <si>
    <t>PCL780B</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</si>
  <si>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</si>
  <si>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18V ONE+ MAGNIFYING LED CLAMP LIGHT</t>
  </si>
  <si>
    <t>PCL664B</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</si>
  <si>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t>
  </si>
  <si>
    <t>PCL515B</t>
  </si>
  <si>
    <t>Expand your RYOBI 18V ONE+ System with the RYOBI 18V ONE+ Reciprocating Saw.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t>
  </si>
  <si>
    <t>18V ONE+ 350 CFM BLOWER</t>
  </si>
  <si>
    <t>PCLLB01B</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</si>
  <si>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</si>
  <si>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18V ONE+ HP BRUSHLESS 4-1/2" ANGLE GRINDER/CUT-OFF TOOL</t>
  </si>
  <si>
    <t>PBLAG02B</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</si>
  <si>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</si>
  <si>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18V ONE+ 10” STRING TRIMMER/EDGER</t>
  </si>
  <si>
    <t>PCLST01B</t>
  </si>
  <si>
    <t>$59.00</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</si>
  <si>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</si>
  <si>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18V ONE+ 6" PRUNING CHAINSAW</t>
  </si>
  <si>
    <t>PCLCW01B</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</si>
  <si>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</si>
  <si>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18V ONE+ HP COMPACT BRUSHLESS BARREL GRIP JIG SAW</t>
  </si>
  <si>
    <t>PSBJS01B</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</si>
  <si>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</si>
  <si>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18V ONE+ HP COMPACT BRUSHLESS 8" PRUNING CHAINSAW</t>
  </si>
  <si>
    <t>PSBCW01B</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</si>
  <si>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</si>
  <si>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18V ONE+ HP BRUSHLESS 510 CFM WHISPER SERIES BLOWER</t>
  </si>
  <si>
    <t>PBLLB01B</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</si>
  <si>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</si>
  <si>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(1) PBLLB01 - 18V ONE+ HP BRUSHLESS WHISPER SERIES 510 CFM BLOWER and Operator’s Manual</t>
  </si>
  <si>
    <t>18V ONE+ HP COMPACT BRUSHLESS 220 CFM BLOWER</t>
  </si>
  <si>
    <t>PSBLB01B</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</si>
  <si>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</si>
  <si>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18V ONE+ CUT-OUT TOOL</t>
  </si>
  <si>
    <t>PCL540B</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</si>
  <si>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</si>
  <si>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(1) PCL540 - 18V CUT-OUT TOOL (1) 1/8" Drywall Bit (1) 1/8" Collet (1) 1/4" Collet (1) Operator's Manual</t>
  </si>
  <si>
    <t>18V ONE+ VERSE™ CLAMP SPEAKER</t>
  </si>
  <si>
    <t>PCL615B</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</si>
  <si>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</si>
  <si>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18V ONE+ LINK™ 3 GALLON WET/DRY VACUUM</t>
  </si>
  <si>
    <t>PCL734B</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</si>
  <si>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</si>
  <si>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18V ONE+ 6 GALLON WET/DRY VACUUM</t>
  </si>
  <si>
    <t>PCL735B</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</si>
  <si>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</si>
  <si>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18V ONE+ 1 GALLON WET/DRY VACUUM</t>
  </si>
  <si>
    <t>PCL733B</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</si>
  <si>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</si>
  <si>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18V ONE+ 1800-WATT POWER STATION</t>
  </si>
  <si>
    <t>RYi818BT</t>
  </si>
  <si>
    <t>$649.00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</si>
  <si>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</si>
  <si>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RYi818BG - 18V ONE+ 1800-WATT POWER STATION</t>
  </si>
  <si>
    <t>Charging Adaptor</t>
  </si>
  <si>
    <t>18V ONE+ GLUE GUN</t>
  </si>
  <si>
    <t>PCL921B</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</si>
  <si>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</si>
  <si>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18V ONE+ AIRSTRIKE 23GA PIN NAILER</t>
  </si>
  <si>
    <t>PCL310B</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</si>
  <si>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</si>
  <si>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18V ONE+ HP SWIFTCLEAN MID-SIZE SPOT &amp; CARPET CLEANER</t>
  </si>
  <si>
    <t>PBLHV704B</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</si>
  <si>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</si>
  <si>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18V ONE+ HP SWIFTCLEAN WET/DRY STICK VACUUM</t>
  </si>
  <si>
    <t>PBLSV747B</t>
  </si>
  <si>
    <t>RYi150CBT</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</si>
  <si>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</si>
  <si>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18V ONE+ HP COMPACT BRUSHLESS ONE-HANDED RECIPROCATING SAW</t>
  </si>
  <si>
    <t>PSBRS02B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</si>
  <si>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</si>
  <si>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18V ONE+ HIGH PRESSURE DIGITAL INFLATOR</t>
  </si>
  <si>
    <t>PCL001B</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</si>
  <si>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</si>
  <si>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18V ONE+ WHISPER SERIES HIGH VOLUME INFLATOR</t>
  </si>
  <si>
    <t>PCL016B</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</si>
  <si>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</si>
  <si>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18V ONE+ MULTI-SIZE RATCHET</t>
  </si>
  <si>
    <t>PCL280B</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</si>
  <si>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</si>
  <si>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18V ONE+ JUMP STARTER</t>
  </si>
  <si>
    <t>P7101A</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</si>
  <si>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</si>
  <si>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18V ONE+ DUAL FUNCTION DIGITAL INFLATOR/DEFLATOR</t>
  </si>
  <si>
    <t>PCL031B</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</si>
  <si>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</si>
  <si>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18V ONE+ BRUSHLESS 5" HANDHELD TILE/MASONRY SAW</t>
  </si>
  <si>
    <t>PBLHTS01B</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</si>
  <si>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</si>
  <si>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18V ONE+ BUCKET TOP WET/DRY VACUUM</t>
  </si>
  <si>
    <t>PCL732B</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</si>
  <si>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</si>
  <si>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18V ONE+ HP BRUSHLESS MULTI-TOOL</t>
  </si>
  <si>
    <t>PBLMT51B</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</si>
  <si>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</si>
  <si>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18V ONE+ HP BRUSHLESS EDGER</t>
  </si>
  <si>
    <t>P2302BTL</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</si>
  <si>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</si>
  <si>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(1) P2302 - 18V ONE+ HP Brushless Edger</t>
  </si>
  <si>
    <t>18V ONE+ 3" HANDHELD AUGER</t>
  </si>
  <si>
    <t>P29016BTL</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</si>
  <si>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</si>
  <si>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18V ONE+ HEAT PEN</t>
  </si>
  <si>
    <t>PCL916B</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</si>
  <si>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</si>
  <si>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18V ONE+ HP BRUSHLESS 1/2" MUD MIXER</t>
  </si>
  <si>
    <t>PBLMM01B</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</si>
  <si>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</si>
  <si>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18V ONE+ HP HIGH-CAPACITY STICK VACUUM</t>
  </si>
  <si>
    <t>PBLSV718B</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</si>
  <si>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</si>
  <si>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18V ONE+ HP ADVANCED STICK VACUUM</t>
  </si>
  <si>
    <t>PBLSV719B</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</si>
  <si>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</si>
  <si>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18V ONE+ HP COMPACT BRUSHLESS 1/4" HEX IMPACT DRIVER</t>
  </si>
  <si>
    <t>PSBID02B</t>
  </si>
  <si>
    <t>$84.30</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</si>
  <si>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</si>
  <si>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18V ONE+ HP COMPACT BRUSHLESS 1/2" HAMMER DRILL</t>
  </si>
  <si>
    <t>PSBHM02B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</si>
  <si>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</si>
  <si>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18V ONE+ HP COMPACT BRUSHLESS 1/2" DRILL/DRIVER</t>
  </si>
  <si>
    <t>PSBDD02B</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</si>
  <si>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</si>
  <si>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18V ONE+ HP BRUSHLESS COMPACT ROUTER</t>
  </si>
  <si>
    <t>PBLRR01B</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</si>
  <si>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</si>
  <si>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18V ONE+ HP BRUSHLESS 5" RANDOM ORBIT SANDER</t>
  </si>
  <si>
    <t>PBLSD01B</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</si>
  <si>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</si>
  <si>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18V ONE+ WHISPER SERIES 7.5" BUCKET TOP MISTING FAN</t>
  </si>
  <si>
    <t>PCL851B</t>
  </si>
  <si>
    <t>$63.00</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</si>
  <si>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</si>
  <si>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18V ONE+ HYBRID WHISPER SERIES 14" AIR CANNON FAN</t>
  </si>
  <si>
    <t>PCL813B</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</si>
  <si>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</si>
  <si>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18V ONE+ GARDEN HOE</t>
  </si>
  <si>
    <t>P29013BTL</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</si>
  <si>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</si>
  <si>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18V ONE+ 20 GPM SUBMERSIBLE WATER TRANSFER PUMP</t>
  </si>
  <si>
    <t>P3002BTL</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</si>
  <si>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</si>
  <si>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18V ONE+ 10” VARIABLE SPEED RANDOM ORBIT BUFFER</t>
  </si>
  <si>
    <t>PCL465B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</si>
  <si>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</si>
  <si>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18V ONE+™ HP COMPACT BRUSHLESS 3/8" HIGH SPEED RATCHET</t>
  </si>
  <si>
    <t>PSBRC26B</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</si>
  <si>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</si>
  <si>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18V ONE+™ HP COMPACT BRUSHLESS 1/4" HIGH SPEED RATCHET</t>
  </si>
  <si>
    <t>PSBRC02B</t>
  </si>
  <si>
    <t>$122.55</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</si>
  <si>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</si>
  <si>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18V ONE+ VORTEX SOAP DISPENSING TELESCOPING SCRUBBER</t>
  </si>
  <si>
    <t>PCL1701B</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</si>
  <si>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</si>
  <si>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18V ONE+ HP TRANSFER PUMP</t>
  </si>
  <si>
    <t>RY20WP18BTL</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</si>
  <si>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</si>
  <si>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18V ONE+ HP BRUSHLESS AIRSTRIKE 30° FRAMING NAILER</t>
  </si>
  <si>
    <t>PBL350B</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</si>
  <si>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</si>
  <si>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(1) PBL350 - 18V ONE+ HP Brushless AirStrike 30° FRAMING NAILER</t>
  </si>
  <si>
    <t>18V ONE+ 10" SNOW SHOVEL</t>
  </si>
  <si>
    <t>P2706BTL</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</si>
  <si>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</si>
  <si>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P2706 - 18V ONE+ 10" SNOW SHOVEL</t>
  </si>
  <si>
    <t>18V ONE+ HP BRUSHLESS AIRSTRIKE 21° FRAMING NAILER</t>
  </si>
  <si>
    <t>PBL345B</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</si>
  <si>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</si>
  <si>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18V ONE+ 6" TWO SPEED RANDOM ORBIT BUFFER</t>
  </si>
  <si>
    <t>PCL460B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</si>
  <si>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</si>
  <si>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(1) PCL460 - 18V ONE+ "6" Two Speed Random Orbit Buffer</t>
  </si>
  <si>
    <t>18V ONE+ 10 OZ. CAULK AND ADHESIVE GUN</t>
  </si>
  <si>
    <t>PCL901B</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</si>
  <si>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</si>
  <si>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18V ONE+ PRUNING SHEAR</t>
  </si>
  <si>
    <t>P2504BTL</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</si>
  <si>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</si>
  <si>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(1) P2504BTLVNM - 18V ONE+ Pruning Shear</t>
  </si>
  <si>
    <t>18V ONE+ HANDHELD CULTIVATOR</t>
  </si>
  <si>
    <t>P2909BTL</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</si>
  <si>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</si>
  <si>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18V ONE+ 8" POLE SAW</t>
  </si>
  <si>
    <t>P2501BTL</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</si>
  <si>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</si>
  <si>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18V ONE+ HP COMPACT BRUSHLESS 6-1/2" CIRCULAR SAW</t>
  </si>
  <si>
    <t>PSBCS01B</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</si>
  <si>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</si>
  <si>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(1) PSBCS01 - 18V ONE+ HP Compact Brushless 6-1/2" Circular Saw (1) 24T Carbide Thin Kerf Blade  (1) Hex Wrench (1) Vacuum Dust Adaptor</t>
  </si>
  <si>
    <t>18V ONE+ POWERED BRUSH HAND VACUUM</t>
  </si>
  <si>
    <t>PCL700B</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</si>
  <si>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</si>
  <si>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(1) PCL700 - 18V ONE+ POWERED HAND BRUSH VACUUM</t>
  </si>
  <si>
    <t>18V ONE+ BUG ZAPPER</t>
  </si>
  <si>
    <t>P29014BTL</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</si>
  <si>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</si>
  <si>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18V ONE+ HP COMPACT BRUSHLESS 5/8" SDS-PLUS ROTARY HAMMER</t>
  </si>
  <si>
    <t>PSBRH01B</t>
  </si>
  <si>
    <t>$134.10</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</si>
  <si>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</si>
  <si>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18V ONE+ FLEXIBLE LED CLAMP LIGHT</t>
  </si>
  <si>
    <t>PCL665B</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</si>
  <si>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</si>
  <si>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18V ONE+ LED CLAMP LIGHT</t>
  </si>
  <si>
    <t>PCL663B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</si>
  <si>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</si>
  <si>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18V ONE+ 4-1/2" ANGLE GRINDER</t>
  </si>
  <si>
    <t>PCL445B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</si>
  <si>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</si>
  <si>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18V ONE+ HP BRUSHLESS 6-1/2" TRACK SAW</t>
  </si>
  <si>
    <t>PTS01B</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</si>
  <si>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</si>
  <si>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(1) PTS01 - 18V ONE+ HP BRUSHLESS 6-1/2" TRACK SAW, (1) 40-Tooth Carbide-Tipped Blade, (1) Riving Knife, (1) Track Clamp, (1) Blade Wrench and (1) Track Wrench</t>
  </si>
  <si>
    <t>(2) 27.5" Tracks (Additional Tracks Available - A73TS01N)</t>
  </si>
  <si>
    <t>18V ONE+ HP PRUNING SHEAR</t>
  </si>
  <si>
    <t>P2505BTL</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</si>
  <si>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</si>
  <si>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(1) P2505BTLVNM - 18V ONE+ HP Brushless Pruning Shear</t>
  </si>
  <si>
    <t>18V ONE+ ONE-HANDED PRUNING RECIPROCATING SAW</t>
  </si>
  <si>
    <t>P2503BTL</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</si>
  <si>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</si>
  <si>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18V ONE+ HP STICK VACUUM</t>
  </si>
  <si>
    <t>PBLSV716B</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</si>
  <si>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</si>
  <si>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18V ONE+ STICK VACUUM</t>
  </si>
  <si>
    <t>PCL720B</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</si>
  <si>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</si>
  <si>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(1) PCL720 - 18V ONE+ STICK VACUUM</t>
  </si>
  <si>
    <t>18V ONE+ PERFORMANCE HAND VACUUM</t>
  </si>
  <si>
    <t>PCL704B</t>
  </si>
  <si>
    <t>$49.98</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</si>
  <si>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</si>
  <si>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18V ONE+ HP BRUSHLESS 15” STRING TRIMMER</t>
  </si>
  <si>
    <t>P20019BTL</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</si>
  <si>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</si>
  <si>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(1) P20019 - 18V ONE+ HP Brushless 15” String Trimmer</t>
  </si>
  <si>
    <t>18V ONE+ 13” STRING TRIMMER/EDGER</t>
  </si>
  <si>
    <t>P20018BTL</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</si>
  <si>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</si>
  <si>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(1) P20018 - 18V ONE+ 13" String Trimmer/Edger</t>
  </si>
  <si>
    <t>18V ONE+ 3-IN-1 MOWER, STRING TRIMMER, AND EDGER</t>
  </si>
  <si>
    <t>P20016BTL</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</si>
  <si>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</si>
  <si>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(1) P20023 - 18V ONE+ 3-in-1 Mower, String Trimmer, and Edger</t>
  </si>
  <si>
    <t>18V ONE+™ GREASE GUN</t>
  </si>
  <si>
    <t>P3410</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</si>
  <si>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</si>
  <si>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(1) P3410 - Grease Gun</t>
  </si>
  <si>
    <t>18V ONE+ HP BRUSHLESS AIRSTRIKE 18GA BRAD NAILER</t>
  </si>
  <si>
    <t>P322</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</si>
  <si>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</si>
  <si>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(1) P322 - 18V ONE+ HP BRUSHLESS AIRSTRIKE 18GA BRAD NAILER</t>
  </si>
  <si>
    <t>18V ONE+ AIRSTRIKE 18GA BRAD NAILER</t>
  </si>
  <si>
    <t>P321</t>
  </si>
  <si>
    <t>18V ONE+ AIRSTRIKE 16GA FINISH NAILER</t>
  </si>
  <si>
    <t>P326</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</si>
  <si>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</si>
  <si>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16GA Straight Finish Nailer</t>
  </si>
  <si>
    <t>18V ONE+ HP BRUSHLESS WHISPER SERIES 24" HEDGE TRIMMER</t>
  </si>
  <si>
    <t>P26011BTL</t>
  </si>
  <si>
    <t>$174.00</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</si>
  <si>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</si>
  <si>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18V ONE+ 22" HEDGE TRIMMER</t>
  </si>
  <si>
    <t>P2609BTL</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</si>
  <si>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</si>
  <si>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18V ONE+ 1/6 TELESCOPING POLE PUMP</t>
  </si>
  <si>
    <t>RY20UP02</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</si>
  <si>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</si>
  <si>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18V ONE+ OUTDOOR PATIO CLEANER</t>
  </si>
  <si>
    <t>P2904BTL</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</si>
  <si>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</si>
  <si>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18V ONE+ LOPPER</t>
  </si>
  <si>
    <t>P4362BTL</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</si>
  <si>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</si>
  <si>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18V ONE+ 18" HEDGE TRIMMER</t>
  </si>
  <si>
    <t>P2607BTL</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</si>
  <si>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</si>
  <si>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(1) P2607 - 18V ONE+™ 18" Cordless Hedge Trimmer</t>
  </si>
  <si>
    <t>18V ONE+ HP BRUSHLESS 8-1/4" TABLE SAW</t>
  </si>
  <si>
    <t>PBLTS01B</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</si>
  <si>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</si>
  <si>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18V ONE+ 250 CFM BLOWER</t>
  </si>
  <si>
    <t>P21011BTL</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</si>
  <si>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</si>
  <si>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18V ONE+ 250 CFM Blower/Sweeper</t>
  </si>
  <si>
    <t>18V ONE+ 1/2" HAMMER DRILL</t>
  </si>
  <si>
    <t>PCL220B</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</si>
  <si>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</si>
  <si>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(1) PCL220 - 18V ONE+ 1/2" Hammer Drill</t>
  </si>
  <si>
    <t>18V ONE+ POLE LOPPER</t>
  </si>
  <si>
    <t>P2506BTL</t>
  </si>
  <si>
    <t>$254.00</t>
  </si>
  <si>
    <t>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t>
  </si>
  <si>
    <t>18V ONE+ 8" CULTIVATOR</t>
  </si>
  <si>
    <t>P2705BTL</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</si>
  <si>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</si>
  <si>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18V ONE+ HP BACKPACK BLOWER/SPRAYER</t>
  </si>
  <si>
    <t>P2808BTL</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</si>
  <si>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</si>
  <si>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PBLHM101B</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</si>
  <si>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</si>
  <si>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18V ONE+ SHEAR/SHRUBBER</t>
  </si>
  <si>
    <t>P2900B</t>
  </si>
  <si>
    <t>$108.05</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</si>
  <si>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</si>
  <si>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(1) P2900BTL - 18V ONE+ Shear/Shrubber Trimmer</t>
  </si>
  <si>
    <t>18V ONE+ 1 GALLON CHEMICAL SPRAYER</t>
  </si>
  <si>
    <t>P2800BTL</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</si>
  <si>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</si>
  <si>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18V ONE+ EDGER</t>
  </si>
  <si>
    <t>P2300BTL</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</si>
  <si>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</si>
  <si>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PSBRS01B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</si>
  <si>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</si>
  <si>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6" Wood Blade</t>
  </si>
  <si>
    <t>18V Compact Brushless One-Handed Recip Saw</t>
  </si>
  <si>
    <t>18V ONE+ 5-1/2" FLOORING SAW</t>
  </si>
  <si>
    <t>PGC21B</t>
  </si>
  <si>
    <t>$193.03</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</si>
  <si>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</si>
  <si>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18V ONE+ HP BRUSHLESS 4-MODE 1/2" HIGH TORQUE IMPACT WRENCH</t>
  </si>
  <si>
    <t>PBLIW01B</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</si>
  <si>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</si>
  <si>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18V ONE+ 5-1/2" CIRCULAR SAW</t>
  </si>
  <si>
    <t>PCL500B</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</si>
  <si>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</si>
  <si>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(1) PCL500B - 18V ONE+ 5-1/2" Circular Saw, (1) 18T Carbide Tipped Blade &amp; (1) Hex Wrench</t>
  </si>
  <si>
    <t>18V ONE+ 1/4" IMPACT DRIVER</t>
  </si>
  <si>
    <t>PCL235B</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</si>
  <si>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</si>
  <si>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18V ONE+ HP BRUSHLESS 3/8" EXTENDED REACH RATCHET</t>
  </si>
  <si>
    <t>PBLRC25B</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</si>
  <si>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</si>
  <si>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(1) PBLRC25B - 18V ONE+ HP BRUSHLESS 3/8" EXTENDED REACH RATCHET</t>
  </si>
  <si>
    <t>18V ONE+ HYBRID WHISPER SERIES 7.5" FAN</t>
  </si>
  <si>
    <t>PCL811B</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</si>
  <si>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</si>
  <si>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(1) 18V ONE+ Hybrid WHISPER SERIES 7.5" FAN</t>
  </si>
  <si>
    <t>18V ONE+ PRECISION CRAFT ROTARY TOOL</t>
  </si>
  <si>
    <t>PRT100B</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</si>
  <si>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</si>
  <si>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(1) 18V ONE+ Precision Rotary Tool</t>
  </si>
  <si>
    <t>(12) Accessory Bits</t>
  </si>
  <si>
    <t>PBLRS01B</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</si>
  <si>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</si>
  <si>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(1) 18V ONE+ HP Brushless Reciprocating Saw</t>
  </si>
  <si>
    <t>18V ONE+ VORTEX POWER SCRUBBER</t>
  </si>
  <si>
    <t>P4510</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</si>
  <si>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</si>
  <si>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TELESCOPING POWER SCRUBBER</t>
  </si>
  <si>
    <t>P4500</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</si>
  <si>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</si>
  <si>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18V ONE+ HP BRUSHLESS 4-MODE 1/2" IMPACT WRENCH</t>
  </si>
  <si>
    <t>P262</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</si>
  <si>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</si>
  <si>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AIRSTRIKE 18GA NARROW CROWN STAPLER</t>
  </si>
  <si>
    <t>P361</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</si>
  <si>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</si>
  <si>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18V ONE+ HP BRUSHLESS 10" SLIDING COMPOUND MITER SAW</t>
  </si>
  <si>
    <t>PBLMS01B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</si>
  <si>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</si>
  <si>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18V ONE+ COMPACT ROUTER</t>
  </si>
  <si>
    <t>PCL424B</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</si>
  <si>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</si>
  <si>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PBLCS300B</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</si>
  <si>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</si>
  <si>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(1) Hex Wrench</t>
  </si>
  <si>
    <t>(1) Vacuum Dust Adapter</t>
  </si>
  <si>
    <t>(1) 18V ONE+ HP Brushless 7 - 1/4" Circular Saw w/ 24T Thin Kerf Blade</t>
  </si>
  <si>
    <t>18V ONE+ HP BRUSHLESS WHISPER SERIES 8" POLE SAW</t>
  </si>
  <si>
    <t>P2508BTL</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</si>
  <si>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</si>
  <si>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18V ONE+ 2-IN-1 SHEAR SHRUBBER</t>
  </si>
  <si>
    <t>P2908BTL</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</si>
  <si>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</si>
  <si>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18V ONE+ HP BRUSHLESS EZCLEAN POWER CLEANER</t>
  </si>
  <si>
    <t>RY121850</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</si>
  <si>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</si>
  <si>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(1) 18V ONE+ HP Brushless EZClean Power Cleaner</t>
  </si>
  <si>
    <t>18V ONE+ HP BRUSHLESS WHISPER SERIES 12" CHAINSAW</t>
  </si>
  <si>
    <t>P2507BTL</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</si>
  <si>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</si>
  <si>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18V ONE+ HP BRUSHLESS 10" CHAINSAW</t>
  </si>
  <si>
    <t>P2502BTL</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</si>
  <si>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</si>
  <si>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18V ONE+ 13" PUSH MOWER</t>
  </si>
  <si>
    <t>P1108BTL</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</si>
  <si>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</si>
  <si>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(1) P1108BTL - 18V ONE+ 13" PUSH MOWER</t>
  </si>
  <si>
    <t>18V ONE+ EZCLEAN POWER CLEANER</t>
  </si>
  <si>
    <t>RY120350</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</si>
  <si>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</si>
  <si>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RY120350 - 320 PSI EZClean Power Cleaner</t>
  </si>
  <si>
    <t>20' Siphon Hose</t>
  </si>
  <si>
    <t>18V ONE+ HP BRUSHLESS 22" HEDGE TRIMMER</t>
  </si>
  <si>
    <t>P2608BTL</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</si>
  <si>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</si>
  <si>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18V ONE+ HP BRUSHLESS JOBSITE HAND VACUUM</t>
  </si>
  <si>
    <t>PBLHV701B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</si>
  <si>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</si>
  <si>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(1) PBLHV701 - 18V ONE+ JOBSITE HAND VACUUM</t>
  </si>
  <si>
    <t>18V ONE+ 1/2" DRILL/DRIVER</t>
  </si>
  <si>
    <t>PCL206B</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</si>
  <si>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</si>
  <si>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18V ONE+ 1/2" IMPACT WRENCH</t>
  </si>
  <si>
    <t>PCL265B</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</si>
  <si>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</si>
  <si>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PCL250B</t>
  </si>
  <si>
    <t>$84.95</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</si>
  <si>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</si>
  <si>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(1) PCL250 - 18V ONE+ 3/8" Impact Wrench</t>
  </si>
  <si>
    <t>18V ONE+ 10" CHAINSAW</t>
  </si>
  <si>
    <t>P546BTL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</si>
  <si>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</si>
  <si>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18V ONE+ HP BRUSHLESS 1/4" EXTENDED REACH RATCHET</t>
  </si>
  <si>
    <t>PBLRC01B</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</si>
  <si>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</si>
  <si>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(1) PBLRC01 - 18V ONE+ 1/4" EXTENDED REACH RATCHET</t>
  </si>
  <si>
    <t>18V ONE+ HP COMPACT BRUSHLESS 1/4" RIGHT ANGLE DIE GRINDER</t>
  </si>
  <si>
    <t>PSBDG01B</t>
  </si>
  <si>
    <t>$112.80</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</si>
  <si>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</si>
  <si>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(1) PSBDG01B - 18V ONE+ HP COMPACT BRUSHLESS 1/4" Right Angle Die Grinder</t>
  </si>
  <si>
    <t>18V ONE+ HP BRUSHLESS 4-MODE 1/4" IMPACT DRIVER</t>
  </si>
  <si>
    <t>PBLID02B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</si>
  <si>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</si>
  <si>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18V ONE+ HP COMPACT BRUSHLESS 4-MODE 3/8” IMPACT WRENCH</t>
  </si>
  <si>
    <t>PSBIW01B</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</si>
  <si>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</si>
  <si>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(1) PSBIW01B - 18V Compact Brushless Impact Wrench</t>
  </si>
  <si>
    <t>18V ONE+ HP COMPACT BRUSHLESS 3/8” RIGHT ANGLE DRILL</t>
  </si>
  <si>
    <t>PSBRA02B</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</si>
  <si>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</si>
  <si>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18V Compact Brushless 3/8” Right Angle Drill</t>
  </si>
  <si>
    <t>18V ONE+ HP BRUSHLESS CORDLESS ROTARY TOOL</t>
  </si>
  <si>
    <t>PBLRT01B</t>
  </si>
  <si>
    <t>$112.88</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</si>
  <si>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</si>
  <si>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18V ONE+ 120W SOLDERING IRON</t>
  </si>
  <si>
    <t>PCL946B</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</si>
  <si>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</si>
  <si>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18V ONE+ ROTARY TOOL STATION</t>
  </si>
  <si>
    <t>PCL480B</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</si>
  <si>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</si>
  <si>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(1) PCL480B - 18V ONE+ Rotary Tool Station</t>
  </si>
  <si>
    <t>18V ONE+ CORNER CAT FINISH SANDER</t>
  </si>
  <si>
    <t>PCL416B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</si>
  <si>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</si>
  <si>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(1) PCL416 - CORNER CAT Finish Sander</t>
  </si>
  <si>
    <t>(3) PIECES OF SANDPAPER</t>
  </si>
  <si>
    <t>18V ONE+ 1/4 SHEET SANDER</t>
  </si>
  <si>
    <t>PCL401B</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</si>
  <si>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</si>
  <si>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(1) PCL401 - 18V ONE+ 1/4 SHEET SANDER</t>
  </si>
  <si>
    <t>18V ONE+ 5" RANDOM ORBIT SANDER</t>
  </si>
  <si>
    <t>PCL406B</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</si>
  <si>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</si>
  <si>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18V ONE+ HP BRUSHLESS 1" SDS-PLUS ROTARY HAMMER</t>
  </si>
  <si>
    <t>P223</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</si>
  <si>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</si>
  <si>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18V ONE+ HP COMPACT BRUSHLESS CUT-OFF TOOL</t>
  </si>
  <si>
    <t>PSBCS02B</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</si>
  <si>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</si>
  <si>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Diamond Tile Blade</t>
  </si>
  <si>
    <t>Carbide Abrasive Blade</t>
  </si>
  <si>
    <t>Metal Cut-Off Wheel</t>
  </si>
  <si>
    <t>18V Compact Brushless Cut-Off Tool</t>
  </si>
  <si>
    <t>18V ONE+ HP BRUSHLESS JIG SAW</t>
  </si>
  <si>
    <t>PBLJS01B</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</si>
  <si>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</si>
  <si>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(1) PBLJS01B - 18V ONE+ HP Brushless Jig Saw</t>
  </si>
  <si>
    <t>PBLAG01B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</si>
  <si>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</si>
  <si>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(1) 18V ONE+ HP Brushless 4-1/2" Angle Grinder/Cut-Off Tool w/ Comfort Grip Auxiliary Handle</t>
  </si>
  <si>
    <t>Spanner Wrench</t>
  </si>
  <si>
    <t>FIXTEC Nut</t>
  </si>
  <si>
    <t>Type 1 Cutting Guard</t>
  </si>
  <si>
    <t>Type 27 Grinding Guard</t>
  </si>
  <si>
    <t>Cutting Wheel</t>
  </si>
  <si>
    <t>Grinding Wheel</t>
  </si>
  <si>
    <t>18V ONE+ 3-3/8" MULTI-MATERIAL PLUNGE SAW</t>
  </si>
  <si>
    <t>P555</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</si>
  <si>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</si>
  <si>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3-3/8" Multi-Material Plunge Saw</t>
  </si>
  <si>
    <t>Edge Guide</t>
  </si>
  <si>
    <t>Dust Port</t>
  </si>
  <si>
    <t>Allen Wrench</t>
  </si>
  <si>
    <t>3-3/8” Wood Blade</t>
  </si>
  <si>
    <t>3-3/8” Diamond Abrasive Blade</t>
  </si>
  <si>
    <t>3-3/8” HSS Metal Blade</t>
  </si>
  <si>
    <t>18V ONE+ 4AH &amp; 6AH LITHIUM HIGH PERFORMANCE BATTERY 2-PACK</t>
  </si>
  <si>
    <t>PBP4210</t>
  </si>
  <si>
    <t>$278.00</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</si>
  <si>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</si>
  <si>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(1) PBP007 18V ONE+ 6Ah Lithium HIGH PERFORMANCE Battery</t>
  </si>
  <si>
    <t>(1) PBP004 18V ONE+ 4Ah Lithium HIGH PERFORMANCE Battery</t>
  </si>
  <si>
    <t>2300-WATT BLUETOOTH INVERTER GENERATOR WITH 18V ONE+ ELECTRIC START</t>
  </si>
  <si>
    <t>RYI2322E</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</si>
  <si>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</si>
  <si>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Dual Chemistry Battery Charger</t>
  </si>
  <si>
    <t>18V ONE+ 1.5 Ah Battery</t>
  </si>
  <si>
    <t>18V ONE+ 2300 Watt Electric Start Inverter Generator</t>
  </si>
  <si>
    <t>18V ONE+ 12AH LITHIUM HIGH PERFORMANCE BATTERY (2-PACK)</t>
  </si>
  <si>
    <t>PBP2012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</si>
  <si>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</si>
  <si>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18V ONE+ 8AH LITHIUM HIGH PERFORMANCE STARTER KIT</t>
  </si>
  <si>
    <t>PSK018</t>
  </si>
  <si>
    <t>18V ONE+ 250 CFM BLOWER KIT</t>
  </si>
  <si>
    <t>P21011K</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</si>
  <si>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</si>
  <si>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(1) P21011B - 18V ONE+ 250 CFM BLOWER/SWEEPER</t>
  </si>
  <si>
    <t>(1) PBP006 -18V ONE+ 2Ah Lithium Battery</t>
  </si>
  <si>
    <t>18V ONE+ 1.5AH LITHIUM STARTER KIT</t>
  </si>
  <si>
    <t>PSK026</t>
  </si>
  <si>
    <t>$271.83</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</si>
  <si>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</si>
  <si>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(6) PBP002 - 18V ONE+ 1.5AH LITHIUM BATTERY</t>
  </si>
  <si>
    <t>(1) PCG005 - 18V ONE+ DUAL-PORT SIMULTANEOUS CHARGER</t>
  </si>
  <si>
    <t>18V ONE+ LITHIUM STARTER KIT</t>
  </si>
  <si>
    <t>PSK106SB</t>
  </si>
  <si>
    <t>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t>
  </si>
  <si>
    <t>18V ONE+ 4AH LITHIUM HIGH PERFORMANCE STARTER KIT</t>
  </si>
  <si>
    <t>PSK063</t>
  </si>
  <si>
    <t>$284.05</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</si>
  <si>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</si>
  <si>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(1) PCG006 - 18V ONE+ 6-PORT FAST CHARGER</t>
  </si>
  <si>
    <t>(3) PBP004 - 18V ONE+ 4Ah LITHIUM HIGH PERFORMANCE BATTERY</t>
  </si>
  <si>
    <t>18V ONE+ LITHIUM HIGH PERFORMANCE STARTER KIT</t>
  </si>
  <si>
    <t>PSK022</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</si>
  <si>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</si>
  <si>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PCG005 - 18V ONE+ DUAL-PORT SIMULTANEOUS CHARGER</t>
  </si>
  <si>
    <t>18V ONE+ 12AH LITHIUM HIGH PERFORMANCE STARTER KIT</t>
  </si>
  <si>
    <t>PSK0112</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</si>
  <si>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</si>
  <si>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PBP1012 - 18V ONE+ 12Ah LITHIUM HIGH PERFORMANCE BATTERY</t>
  </si>
  <si>
    <t>PCG008 - 18V ONE+ 8A RAPID CHARGER</t>
  </si>
  <si>
    <t>18V ONE+ 6AH LITHIUM HIGH PERFORMANCE STARTER KIT</t>
  </si>
  <si>
    <t>PSK016</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</si>
  <si>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</si>
  <si>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(1) PBP007 - 18V ONE+ 6Ah LITHIUM HIGH PERFORMANCE BATTERY</t>
  </si>
  <si>
    <t>(1) PCG004 - 18V ONE+ FAST CHARGER</t>
  </si>
  <si>
    <t>18V ONE+ 8AH LITHIUM HIGH PERFORMANCE BATTERY</t>
  </si>
  <si>
    <t>PBP1008</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</si>
  <si>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</si>
  <si>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(1) PBP1008 - 18V ONE+ 8Ah LITHIUM HIGH PERFORMANCE BATTERY</t>
  </si>
  <si>
    <t>18V ONE+ 12AH LITHIUM HIGH PERFORMANCE BATTERY</t>
  </si>
  <si>
    <t>PBP1012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</si>
  <si>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</si>
  <si>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(1) PBP1012 - 18V ONE+ 12Ah LITHIUM HIGH PERFORMANCE BATTERY</t>
  </si>
  <si>
    <t>18V ONE+ 8A RAPID CHARGER</t>
  </si>
  <si>
    <t>PCG008</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</si>
  <si>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</si>
  <si>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(1) PCG008 - 18V ONE+ 8A RAPID CHARGER</t>
  </si>
  <si>
    <t>PSK014</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</si>
  <si>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</si>
  <si>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ADVANCED STICK VACUUM 4AH CHARGING DOCKING STATION</t>
  </si>
  <si>
    <t>PCG719B</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</si>
  <si>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</si>
  <si>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(1) PCG719 - ADVANCED STICK VACUUM 4AH CHARGING DOCKING STATION</t>
  </si>
  <si>
    <t>18V ONE+ 6-PORT FAST CHARGER</t>
  </si>
  <si>
    <t>PCG006</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</si>
  <si>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</si>
  <si>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18V ONE+ DUAL-PORT SIMULTANEOUS CHARGER</t>
  </si>
  <si>
    <t>PCG005</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</si>
  <si>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</si>
  <si>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18V ONE+ FAST CHARGER</t>
  </si>
  <si>
    <t>PCG004</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</si>
  <si>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</si>
  <si>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(1) PCG004 -18V ONE+ FAST CHARGER</t>
  </si>
  <si>
    <t>18V ONE+ HP COMPACT BRUSHLESS 6-1/2" CIRCULAR SAW KIT</t>
  </si>
  <si>
    <t>PSBCS01K1</t>
  </si>
  <si>
    <t>$162.00</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</si>
  <si>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</si>
  <si>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(1) PBP004 - 4.0 Ah Battery</t>
  </si>
  <si>
    <t>18V ONE+ 12-TOOL COMBO KIT</t>
  </si>
  <si>
    <t>PCL2200K3N</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</si>
  <si>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</si>
  <si>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(1) PCL515 - 18V ONE+ Reciprocating Saw (1) Reciprocating Saw Blade</t>
  </si>
  <si>
    <t>(1) PCG002 18V ONE+ Charger</t>
  </si>
  <si>
    <t>(2) Tool Bag</t>
  </si>
  <si>
    <t>(1) 18V ONE+ Brad Nailer with Belt Clip</t>
  </si>
  <si>
    <t>(500) 1-1/4” 18 Gauge Brad Nails</t>
  </si>
  <si>
    <t>(1) PCL445 18V ONE+ 4-1/2" Angle Grinder, (1) Side Handle, (1) Type 27 Grinding Guard, (1) Grinding Wheel, (1) Spanner Wrench, and Operator's Manual</t>
  </si>
  <si>
    <t>(2) 18V ONE+ 4.0 Ah Lithium-Ion Battery</t>
  </si>
  <si>
    <t>(1) PBP002 18V ONE+ 1.5Ah Lithium Battery</t>
  </si>
  <si>
    <t>(1) P553 - 18V ONE+ 7-1/4" Miter Saw (1) Miter Saw Blade, (1) Blade Wrench (1) Dust Bag</t>
  </si>
  <si>
    <t>(1) PCL265 - 1/2” Impact Wrench</t>
  </si>
  <si>
    <t>18V ONE+ 10-TOOL COMBO KIT</t>
  </si>
  <si>
    <t>PCL2001K3N</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</si>
  <si>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</si>
  <si>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18V ONE+ 8-TOOL COMBO KIT</t>
  </si>
  <si>
    <t>PCL1800K3N</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</si>
  <si>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</si>
  <si>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18V ONE+ 6" TWO SPEED RANDOM ORBIT BUFFER KIT</t>
  </si>
  <si>
    <t>PCL460K1</t>
  </si>
  <si>
    <t>ONE+ 18V CORDLESS 6-1/2" CIRCULAR SAW KIT</t>
  </si>
  <si>
    <t>P507K1</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</si>
  <si>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</si>
  <si>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(1) P507 6-1/2 in. Circular Saw, (1) 6-1/2 in. 24-tooth ultra thin kerf carbide-tipped blade, (1) blade wrench</t>
  </si>
  <si>
    <t>18V ONE+ 3-TOOL HOBBY KIT</t>
  </si>
  <si>
    <t>PCL1305K1N</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</si>
  <si>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</si>
  <si>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PRT100 - 18V ONE+ Precision Rotary Tool</t>
  </si>
  <si>
    <t>(1) P3105 - 18V ONE+ 40-Watt Soldering Iron</t>
  </si>
  <si>
    <t>(1) PBP002 - 18V ONE+ 2Ah Battery</t>
  </si>
  <si>
    <t>18V ONE+ CHARGER</t>
  </si>
  <si>
    <t>PCG002</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</si>
  <si>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</si>
  <si>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ONE+ 18V CORDLESS GREASE GUN KIT WITH 2.0 AH BATTERY AND 18V CHARGER</t>
  </si>
  <si>
    <t>P3410K1N</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</si>
  <si>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</si>
  <si>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(1) Grease Gun</t>
  </si>
  <si>
    <t>(1) 2.0 Ah Battery</t>
  </si>
  <si>
    <t>(1) 18V Lithium-Ion Charger,</t>
  </si>
  <si>
    <t>18V ONE+ HP COMPACT BRUSHLESS 4-TOOL COMBO KIT</t>
  </si>
  <si>
    <t>PSBCK104K2</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</si>
  <si>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</si>
  <si>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(1) PSBDD01 18V ONE+ HP Compact Brushless 1/2" Drill/Driver</t>
  </si>
  <si>
    <t>(1) PSBID01 18V ONE+ HP Compact Brushless 1/4" Impact Driver</t>
  </si>
  <si>
    <t>(1) PSBRS01 18V ONE+ HP Compact Brushless One-Handed Recip Saw (1) Reciprocating Saw Blade</t>
  </si>
  <si>
    <t>(1) PSBCS02 18V ONE+ HP Compact Brushless Cut-Off Tool (1) Metal Cutting Blade (1) Tile Cutting Blade (1) Carbide Abrasive Blade (1) Bottom Flange</t>
  </si>
  <si>
    <t>(2) PBP006 18V ONE+ 2Ah Lithium-ion Batteries</t>
  </si>
  <si>
    <t>18V ONE+ HP BRUSHLESS 5-TOOL COMBO KIT</t>
  </si>
  <si>
    <t>PBLCK105K2</t>
  </si>
  <si>
    <t>$367.08</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</si>
  <si>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</si>
  <si>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(1) PBLDD01 18V ONE+ HP Brushless 1/2" Drill/Driver</t>
  </si>
  <si>
    <t>(1) PBLID01 18V ONE+ HP Brushless 1/4" Impact Driver</t>
  </si>
  <si>
    <t>(1) PBLCS300 18V ONE+ HP Brushless 7-1/4" Circular Saw (1) 24T 7-1/4" Circular Saw Blade</t>
  </si>
  <si>
    <t>(1) PBLMT50 18V ONE+ HP Brushless Multi-Tool (2) CUTTING BLADES (3) SANDING PAPER (1)  SANDING PAD</t>
  </si>
  <si>
    <t>(1) PCL660 18V ONE+ LED Light</t>
  </si>
  <si>
    <t>(1) PBP004 18V ONE+ 4Ah Lithium-ion HIGH PERFORMANCE Battery</t>
  </si>
  <si>
    <t>(1) PBP003 18V ONE+ 2Ah Lithium-ion HIGH PERFORMANCE Battery</t>
  </si>
  <si>
    <t>18V ONE+ 1/4 SHEET SANDER KIT</t>
  </si>
  <si>
    <t>PCL401K1</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</si>
  <si>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</si>
  <si>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(1) PCL401 - 18V ONE+ 1/4 SHEET SANDER KIT</t>
  </si>
  <si>
    <t>18V ONE+ 4AH LITHIUM BATTERY (2-PACK) WITH CHARGER</t>
  </si>
  <si>
    <t>PCL104K2N</t>
  </si>
  <si>
    <t>$137.75</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</si>
  <si>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</si>
  <si>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(2) PBP005 - 18V ONE+ 4Ah Lithium-ion Battery</t>
  </si>
  <si>
    <t>18V ONE+ CORNER CAT FINISH SANDER KIT</t>
  </si>
  <si>
    <t>PCL416K1</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</si>
  <si>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</si>
  <si>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(1) PCL416 - CORNER CAT  FINISH SANDER</t>
  </si>
  <si>
    <t>(1) 18V ONE+ 4Ah Lithium-ion Battery</t>
  </si>
  <si>
    <t>18V ONE+ 5" RANDOM ORBIT SANDER KIT</t>
  </si>
  <si>
    <t>PCL406K1</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</si>
  <si>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</si>
  <si>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18V ONE+ PRECISION CRAFT ROTARY TOOL KIT</t>
  </si>
  <si>
    <t>PRT100K1</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</si>
  <si>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</si>
  <si>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(1) 18V ONE+ Precision Craft Rotary Tool</t>
  </si>
  <si>
    <t>(15) ACCESSORY BITS</t>
  </si>
  <si>
    <t>(1) 18V ONE+ 2.0Ah BATTERY</t>
  </si>
  <si>
    <t>18V ONE+ WET/DRY HAND VACUUM KIT</t>
  </si>
  <si>
    <t>PCL702K</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</si>
  <si>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</si>
  <si>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(1) 18V ONE+ Wet/Dry Hand Vacuum</t>
  </si>
  <si>
    <t>(1) 1-1/4" Accessory Adapter</t>
  </si>
  <si>
    <t>(1) Squeegee</t>
  </si>
  <si>
    <t>18V ONE+ 2AH LITHIUM BATTERY AND CHARGER STARTER KIT</t>
  </si>
  <si>
    <t>PSK005</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</si>
  <si>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</si>
  <si>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(1) 18V ONE+ 2.0Ah Lithium-Ion Battery</t>
  </si>
  <si>
    <t>18V ONE+ 1.5AH LITHIUM BATTERY</t>
  </si>
  <si>
    <t>PBP002</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</si>
  <si>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</si>
  <si>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 18V ONE+ Lithium-Ion 1.5 Ah Battery</t>
  </si>
  <si>
    <t>18V ONE+ 4AH LITHIUM BATTERY (2-PACK)</t>
  </si>
  <si>
    <t>PBP2005</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</si>
  <si>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</si>
  <si>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(2) 18V ONE+ 4Ah Batteries</t>
  </si>
  <si>
    <t>18V ONE+ 2AH LITHIUM HIGH PERFORMANCE BATTERY (2-PACK)</t>
  </si>
  <si>
    <t>PBP2003</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</si>
  <si>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</si>
  <si>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ONE+ 2.0 Ah Lithium-Ion HIGH PERFORMANCE Batteries</t>
  </si>
  <si>
    <t>18V ONE+ 2AH LITHIUM BATTERY</t>
  </si>
  <si>
    <t>PBP006</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</si>
  <si>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</si>
  <si>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18V ONE+ 4AH LITHIUM BATTERY</t>
  </si>
  <si>
    <t>PBP005</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</si>
  <si>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</si>
  <si>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(1) 18V ONE+ 4.0 Ah Lithium-Ion Battery</t>
  </si>
  <si>
    <t>18V ONE+/40V DUAL PLATFORM CHARGER</t>
  </si>
  <si>
    <t>P137</t>
  </si>
  <si>
    <t>$86.45</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</si>
  <si>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</si>
  <si>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P137 Dual Platform Charger and Operator's Manual</t>
  </si>
  <si>
    <t>18V ONE+ 4AH LITHIUM HIGH PERFORMANCE BATTERY (2-PACK)</t>
  </si>
  <si>
    <t>PBP2004</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</si>
  <si>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</si>
  <si>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LITHIUM-ION HIGH PERFORMANCE 4.0 AH BATTERY</t>
  </si>
  <si>
    <t>18V ONE+ HAND VACUUM KIT</t>
  </si>
  <si>
    <t>PCL705K</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</si>
  <si>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</si>
  <si>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(1) 18V ONE+ Hand Vacuum</t>
  </si>
  <si>
    <t>(1) Replaceable Filter</t>
  </si>
  <si>
    <t>18V ONE+ 4AH LITHIUM-ION HIGH PERFORMANCE BATTERY</t>
  </si>
  <si>
    <t>PBP004</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</si>
  <si>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</si>
  <si>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(1) 18V ONE+ Lithium-Ion HIGH PERFORMANCE 4.0 Ah Battery</t>
  </si>
  <si>
    <t>18V ONE+ 2AH LITHIUM BATTERY (2-PACK)</t>
  </si>
  <si>
    <t>PBP2006</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</si>
  <si>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</si>
  <si>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(2) 18V ONE+ 2.0 Ah Compact Lithium-Ion Batteries (2-Pack)</t>
  </si>
  <si>
    <t>18V ONE+ 2AH LITHIUM HIGH PERFORMANCE BATTERY</t>
  </si>
  <si>
    <t>PBP003</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</si>
  <si>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</si>
  <si>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(1) 18V ONE+ 2.0 Ah Lithium-Ion HIGH PERFORMANCE Battery</t>
  </si>
  <si>
    <t>18V ONE+ MULTI-TOOL</t>
  </si>
  <si>
    <t>PCL430B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</si>
  <si>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</si>
  <si>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18V ONE+ OUTDOOR PATIO CLEANER - WIRE BRUSH</t>
  </si>
  <si>
    <t>P2905BTL</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</si>
  <si>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</si>
  <si>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18V ONE+ WET/DRY HAND VACUUM</t>
  </si>
  <si>
    <t>PCL702B</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</si>
  <si>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</si>
  <si>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18V ONE+ 18" POLE HEDGE TRIMMER</t>
  </si>
  <si>
    <t>P26010BTL</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</si>
  <si>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</si>
  <si>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18V ONE+ HAND VACUUM</t>
  </si>
  <si>
    <t>PCL705B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</si>
  <si>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</si>
  <si>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18V ONE+ SWIFTCLEAN SPOT CLEANER</t>
  </si>
  <si>
    <t>PCL756B</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</si>
  <si>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</si>
  <si>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18V ONE+ AIRSTRIKE 15GA ANGLED FINISH NAILER</t>
  </si>
  <si>
    <t>P330</t>
  </si>
  <si>
    <t>18V ONE+ AirStrike™ 18GA  Narrow Crown Stapler</t>
  </si>
  <si>
    <t>P360</t>
  </si>
  <si>
    <t>18V</t>
  </si>
  <si>
    <t>P118B</t>
  </si>
  <si>
    <t>componentSKU</t>
  </si>
  <si>
    <t>Grand Total</t>
  </si>
  <si>
    <t>P102</t>
  </si>
  <si>
    <t>P108</t>
  </si>
  <si>
    <t>P1108</t>
  </si>
  <si>
    <t>P1109</t>
  </si>
  <si>
    <t>P117</t>
  </si>
  <si>
    <t>P118</t>
  </si>
  <si>
    <t>P119</t>
  </si>
  <si>
    <t>P189</t>
  </si>
  <si>
    <t>P190</t>
  </si>
  <si>
    <t>P20016</t>
  </si>
  <si>
    <t>P20018</t>
  </si>
  <si>
    <t>P20019</t>
  </si>
  <si>
    <t>P20023</t>
  </si>
  <si>
    <t>P2008A</t>
  </si>
  <si>
    <t>P21011</t>
  </si>
  <si>
    <t>P21014</t>
  </si>
  <si>
    <t>P2300</t>
  </si>
  <si>
    <t>P2302</t>
  </si>
  <si>
    <t>P2504</t>
  </si>
  <si>
    <t>P26011</t>
  </si>
  <si>
    <t>P2607</t>
  </si>
  <si>
    <t>P2609</t>
  </si>
  <si>
    <t>P2706</t>
  </si>
  <si>
    <t>P2808</t>
  </si>
  <si>
    <t>P29013</t>
  </si>
  <si>
    <t>P3002</t>
  </si>
  <si>
    <t>P3105</t>
  </si>
  <si>
    <t>P4003</t>
  </si>
  <si>
    <t>P546A</t>
  </si>
  <si>
    <t>P7101</t>
  </si>
  <si>
    <t>P796</t>
  </si>
  <si>
    <t>PAD02</t>
  </si>
  <si>
    <t>PBF102</t>
  </si>
  <si>
    <t>PBL324</t>
  </si>
  <si>
    <t>PBL345</t>
  </si>
  <si>
    <t>PBL350</t>
  </si>
  <si>
    <t>PBL370</t>
  </si>
  <si>
    <t>PBLAG01</t>
  </si>
  <si>
    <t>PBLAG02</t>
  </si>
  <si>
    <t>PBLBC01</t>
  </si>
  <si>
    <t>PBLCS300</t>
  </si>
  <si>
    <t>PBLCS302</t>
  </si>
  <si>
    <t>PBLDD01</t>
  </si>
  <si>
    <t>PBLDD02</t>
  </si>
  <si>
    <t>PBLHG01</t>
  </si>
  <si>
    <t>PBLHM102</t>
  </si>
  <si>
    <t>PBLHTS01</t>
  </si>
  <si>
    <t>PBLHV701</t>
  </si>
  <si>
    <t>PBLHV704</t>
  </si>
  <si>
    <t>PBLID01</t>
  </si>
  <si>
    <t>PBLID02</t>
  </si>
  <si>
    <t>PBLID04</t>
  </si>
  <si>
    <t>PBLIW01</t>
  </si>
  <si>
    <t>PBLLB01</t>
  </si>
  <si>
    <t>PBLLM05</t>
  </si>
  <si>
    <t>PBLMM01</t>
  </si>
  <si>
    <t>PBLMS01</t>
  </si>
  <si>
    <t>PBLMT50</t>
  </si>
  <si>
    <t>PBLMT51</t>
  </si>
  <si>
    <t>PBLRC01</t>
  </si>
  <si>
    <t>PBLRC25</t>
  </si>
  <si>
    <t>PBLRR01</t>
  </si>
  <si>
    <t>PBLRS02</t>
  </si>
  <si>
    <t>PBLSN01</t>
  </si>
  <si>
    <t>PBLSV716</t>
  </si>
  <si>
    <t>PBLSV718</t>
  </si>
  <si>
    <t>PBLSV719</t>
  </si>
  <si>
    <t>PBLSV747</t>
  </si>
  <si>
    <t>PBLTS01</t>
  </si>
  <si>
    <t>PBLUV750</t>
  </si>
  <si>
    <t>PBPBP005</t>
  </si>
  <si>
    <t>PCF02</t>
  </si>
  <si>
    <t>PCG719</t>
  </si>
  <si>
    <t>PCL001</t>
  </si>
  <si>
    <t>PCL016</t>
  </si>
  <si>
    <t>PCL031</t>
  </si>
  <si>
    <t>PCL1701</t>
  </si>
  <si>
    <t>PCL201</t>
  </si>
  <si>
    <t>PCL206</t>
  </si>
  <si>
    <t>PCL212</t>
  </si>
  <si>
    <t>PCL220</t>
  </si>
  <si>
    <t>PCL235</t>
  </si>
  <si>
    <t>PCL250</t>
  </si>
  <si>
    <t>PCL265</t>
  </si>
  <si>
    <t>PCL280</t>
  </si>
  <si>
    <t>PCL310</t>
  </si>
  <si>
    <t>PCL401</t>
  </si>
  <si>
    <t>PCL406</t>
  </si>
  <si>
    <t>PCL416</t>
  </si>
  <si>
    <t>PCL424</t>
  </si>
  <si>
    <t>PCL430</t>
  </si>
  <si>
    <t>PCL445</t>
  </si>
  <si>
    <t>PCL456</t>
  </si>
  <si>
    <t>PCL457</t>
  </si>
  <si>
    <t>PCL460</t>
  </si>
  <si>
    <t>PCL465</t>
  </si>
  <si>
    <t>PCL500</t>
  </si>
  <si>
    <t>PCL515</t>
  </si>
  <si>
    <t>PCL525</t>
  </si>
  <si>
    <t>PCL540</t>
  </si>
  <si>
    <t>PCL600</t>
  </si>
  <si>
    <t>PCL601</t>
  </si>
  <si>
    <t>PCL615</t>
  </si>
  <si>
    <t>PCL631</t>
  </si>
  <si>
    <t>PCL632</t>
  </si>
  <si>
    <t>PCL633</t>
  </si>
  <si>
    <t>PCL635</t>
  </si>
  <si>
    <t>PCL660</t>
  </si>
  <si>
    <t>PCL663</t>
  </si>
  <si>
    <t>PCL665</t>
  </si>
  <si>
    <t>PCL667</t>
  </si>
  <si>
    <t>PCL668</t>
  </si>
  <si>
    <t>PCL690</t>
  </si>
  <si>
    <t>PCL692</t>
  </si>
  <si>
    <t>PCL700</t>
  </si>
  <si>
    <t>PCL705</t>
  </si>
  <si>
    <t>PCL720</t>
  </si>
  <si>
    <t>PCL732</t>
  </si>
  <si>
    <t>PCL733</t>
  </si>
  <si>
    <t>PCL734</t>
  </si>
  <si>
    <t>PCL735</t>
  </si>
  <si>
    <t>PCL756</t>
  </si>
  <si>
    <t>PCL780</t>
  </si>
  <si>
    <t>PCL801</t>
  </si>
  <si>
    <t>PCL811</t>
  </si>
  <si>
    <t>PCL813</t>
  </si>
  <si>
    <t>PCL851</t>
  </si>
  <si>
    <t>PCL901</t>
  </si>
  <si>
    <t>PCL916</t>
  </si>
  <si>
    <t>PCL921</t>
  </si>
  <si>
    <t>PCL946</t>
  </si>
  <si>
    <t>PCLCW01</t>
  </si>
  <si>
    <t>PCLLB01</t>
  </si>
  <si>
    <t>PCLST01</t>
  </si>
  <si>
    <t>PRC01CN</t>
  </si>
  <si>
    <t>PSBCS01</t>
  </si>
  <si>
    <t>PSBCS02</t>
  </si>
  <si>
    <t>PSBCW01</t>
  </si>
  <si>
    <t>PSBDD01</t>
  </si>
  <si>
    <t>PSBDD02</t>
  </si>
  <si>
    <t>PSBDG01</t>
  </si>
  <si>
    <t>PSBHM02</t>
  </si>
  <si>
    <t>PSBID01</t>
  </si>
  <si>
    <t>PSBID02</t>
  </si>
  <si>
    <t>PSBIW02</t>
  </si>
  <si>
    <t>PSBIW25</t>
  </si>
  <si>
    <t>PSBJS01</t>
  </si>
  <si>
    <t>PSBLB01</t>
  </si>
  <si>
    <t>PSBRC02</t>
  </si>
  <si>
    <t>PSBRC26</t>
  </si>
  <si>
    <t>PSBRS01</t>
  </si>
  <si>
    <t>PSBRS02</t>
  </si>
  <si>
    <t>PTS01</t>
  </si>
  <si>
    <t>RYi12VBGVNM</t>
  </si>
  <si>
    <t>RYI150BG</t>
  </si>
  <si>
    <t>(1) 18V</t>
  </si>
  <si>
    <t>PBP017</t>
  </si>
  <si>
    <t>3-3/8"</t>
  </si>
  <si>
    <t>45W</t>
  </si>
  <si>
    <t>P29016</t>
  </si>
  <si>
    <t>PBLSD01</t>
  </si>
  <si>
    <t>PRT100</t>
  </si>
  <si>
    <t>QTY</t>
  </si>
  <si>
    <t>18V ONE+ 2.0AH LITHIUM BATTERY</t>
  </si>
  <si>
    <t xml:space="preserve"> 18V ONE+ 13" String Trimmer/Edger</t>
  </si>
  <si>
    <t xml:space="preserve"> 18V ONE+ 3</t>
  </si>
  <si>
    <t xml:space="preserve"> 18 ONE+ HP Brushless 15” String Trimmer</t>
  </si>
  <si>
    <t xml:space="preserve"> 18V ONE+ 13" String Trimmer</t>
  </si>
  <si>
    <t xml:space="preserve"> 18V ONE+ 250 CFM BLOWER</t>
  </si>
  <si>
    <t xml:space="preserve"> 18V ONE+ HP Brushless 450 CFM Whisper Series Blower</t>
  </si>
  <si>
    <t xml:space="preserve"> 18V ONE+ Edger</t>
  </si>
  <si>
    <t xml:space="preserve"> 118V ONE+ HP Brushless Edger</t>
  </si>
  <si>
    <t xml:space="preserve"> 18V ONE+ Pruning Shear</t>
  </si>
  <si>
    <t xml:space="preserve"> 18V ONE+ HP Brushless Pruning Shear</t>
  </si>
  <si>
    <t xml:space="preserve"> 18V ONE+ Lopper</t>
  </si>
  <si>
    <t xml:space="preserve"> 18V ONE+ 18" Pole Hedge Trimmer</t>
  </si>
  <si>
    <t xml:space="preserve"> 18V ONE+ HP Brushless WHISPER SERIES 24" Hedge Trimmer</t>
  </si>
  <si>
    <t xml:space="preserve"> 18V ONE+ 18" Cordless Hedge Trimmer</t>
  </si>
  <si>
    <t xml:space="preserve"> 18V ONE+ 22" Hedge Trimmer</t>
  </si>
  <si>
    <t xml:space="preserve"> 18V ONE+ 14" Dethatcher/Aerator</t>
  </si>
  <si>
    <t xml:space="preserve"> 18V ONE+ 8" Cultivator</t>
  </si>
  <si>
    <t xml:space="preserve"> 18V ONE+ 10" SNOW SHOVEL</t>
  </si>
  <si>
    <t xml:space="preserve"> 18V ONE+ Compact Sprayer</t>
  </si>
  <si>
    <t xml:space="preserve"> 18V 3 Gallon Backpack Blower/Sprayer</t>
  </si>
  <si>
    <t xml:space="preserve"> 18V ONE+ Shear/Shrubber Trimmer</t>
  </si>
  <si>
    <t xml:space="preserve"> 18V ONE+ Garden Hoe</t>
  </si>
  <si>
    <t xml:space="preserve"> 18V ONE+ Bug Zapper</t>
  </si>
  <si>
    <t xml:space="preserve"> 18V ONE+ Compact Cultivator</t>
  </si>
  <si>
    <t xml:space="preserve"> 18V ONE+ Submersible Water Transfer Pump</t>
  </si>
  <si>
    <t xml:space="preserve"> 18V ONE+ 40</t>
  </si>
  <si>
    <t xml:space="preserve"> 18V ONE+ HYBRID 50' DRAIN AUGER</t>
  </si>
  <si>
    <t xml:space="preserve"> 18V ONE+ 8" Pole Saw</t>
  </si>
  <si>
    <t xml:space="preserve"> 18V ONE+ 10" Chainsaw</t>
  </si>
  <si>
    <t xml:space="preserve"> 18V ONE+ Jump Starter</t>
  </si>
  <si>
    <t xml:space="preserve"> 18V ONE+ LED Compact Area Light</t>
  </si>
  <si>
    <t xml:space="preserve"> 18V ONE+ Cordless Compact Speaker</t>
  </si>
  <si>
    <t xml:space="preserve"> 18V ONE+ 3" Variable Speed Detail Polisher/Sander with Auxiliary Handle</t>
  </si>
  <si>
    <t xml:space="preserve"> 18V ONE+ HP Brushless 18</t>
  </si>
  <si>
    <t xml:space="preserve"> 18V ONE+ HP Brushless AirStrike 21° Framing Nailer</t>
  </si>
  <si>
    <t xml:space="preserve"> 18V ONE+ HP Brushless AirStrike 30° Framing Nailer</t>
  </si>
  <si>
    <t xml:space="preserve"> 18V ONE+ HP Brushless 16</t>
  </si>
  <si>
    <t xml:space="preserve"> 18V ONE+ HP Brushless 4</t>
  </si>
  <si>
    <t xml:space="preserve">  18V ONE+ HP BRUSHLESS 4</t>
  </si>
  <si>
    <t xml:space="preserve"> 18V ONE+ HP Brushless Brush Cutter/String Trimmer</t>
  </si>
  <si>
    <t>1/4" Circular Saw (1) 24T 7</t>
  </si>
  <si>
    <t xml:space="preserve"> 18V ONE+ HP Brushless 7</t>
  </si>
  <si>
    <t xml:space="preserve"> 18V ONE+ HP BRUSHLESS 1/2" DRILL/DRIVER</t>
  </si>
  <si>
    <t xml:space="preserve"> 18V Brushless 1/2" Drill/Driver</t>
  </si>
  <si>
    <t xml:space="preserve"> 18V ONE+ HP BRUSHLESS 24" HEDGE TRIMMER</t>
  </si>
  <si>
    <t xml:space="preserve"> 18V ONE+ HP Brushless 1/2" Hammer Drill</t>
  </si>
  <si>
    <t xml:space="preserve"> 18V ONE+ BRUSHLESS 5" HANDHELD TILE/MASONRY SAW</t>
  </si>
  <si>
    <t xml:space="preserve"> 18V ONE+ HP BRUSHLESS JOBSITE HAND VACUUM</t>
  </si>
  <si>
    <t xml:space="preserve"> 18V ONE+ HP SWIFTCLEAN MID</t>
  </si>
  <si>
    <t xml:space="preserve"> 18V Brushless 1/4" Hex Impact Driver</t>
  </si>
  <si>
    <t xml:space="preserve"> 18V Brushless 4</t>
  </si>
  <si>
    <t xml:space="preserve"> 18V ONE+ HP BRUSHLESS 4</t>
  </si>
  <si>
    <t xml:space="preserve"> 18V HP Brushless 510 CFM Blower</t>
  </si>
  <si>
    <t xml:space="preserve"> 18V ONE+ HP BRUSHLESS 20" SELF</t>
  </si>
  <si>
    <t xml:space="preserve"> 18V ONE+ HP BRUSHLESS 1/2" MUD MIXER</t>
  </si>
  <si>
    <t xml:space="preserve"> 18V ONE+ HP BRUSHLESS 10" SLIDING COMPOUND MITER SAW, (1) 40</t>
  </si>
  <si>
    <t>Tool (2) CUTTING BLADES (3) SANDING PAPER (1)  SANDING PAD</t>
  </si>
  <si>
    <t xml:space="preserve"> 18V ONE+ HP BRUSHLESS MULTI</t>
  </si>
  <si>
    <t xml:space="preserve"> 18V ONE+ 1/4" EXTENDED REACH RATCHET</t>
  </si>
  <si>
    <t xml:space="preserve"> 18V ONE+ HP BRUSHLESS 3/8" EXTENDED RATCHET</t>
  </si>
  <si>
    <t xml:space="preserve"> 18V ONE+ HP BRUSHLESS COMPACT ROUTER</t>
  </si>
  <si>
    <t xml:space="preserve">  18V ONE+ HP Brushless Reciprocating Saw</t>
  </si>
  <si>
    <t xml:space="preserve"> 18V ONE+ HP Brushless 18" Single</t>
  </si>
  <si>
    <t xml:space="preserve"> 18V ONE+ HP STICK VACUUM</t>
  </si>
  <si>
    <t xml:space="preserve"> 18V ONE+ HP HIGH</t>
  </si>
  <si>
    <t xml:space="preserve"> 18V ONE+ HP ADVANCED STICK VACUUM</t>
  </si>
  <si>
    <t xml:space="preserve"> 18V ONE+ HP SWIFTCLEAN WET/DRY STICK VACUUM</t>
  </si>
  <si>
    <t xml:space="preserve"> 18V ONE+ HP BRUSHLESS 8</t>
  </si>
  <si>
    <t xml:space="preserve"> 18V SWIFTClean Carpet Washer</t>
  </si>
  <si>
    <t xml:space="preserve"> 18V ONE+ 4Ah Battery</t>
  </si>
  <si>
    <t xml:space="preserve"> 18V ONE+ 4 in. Clamp Fan</t>
  </si>
  <si>
    <t xml:space="preserve"> ADVANCED STICK VACUUM 4AH CHARGING DOCKING STATION</t>
  </si>
  <si>
    <t xml:space="preserve"> 18V ONE+ HIGH PRESSURE DIGITAL INFLATOR</t>
  </si>
  <si>
    <t xml:space="preserve"> 18V ONE+ WHISPER SERIES HIGH VOLUME INFLATOR</t>
  </si>
  <si>
    <t xml:space="preserve"> 18V ONE+ DUAL FUNCTION DIGITAL INFLATOR/DEFLATOR</t>
  </si>
  <si>
    <t xml:space="preserve"> 18V ONE+ SOAP DISPENSING TELESCOPING SCRUBBER</t>
  </si>
  <si>
    <t xml:space="preserve"> 18V ONE+ 3/8" DRILL</t>
  </si>
  <si>
    <t xml:space="preserve"> 18V ONE+ 1/2" Drill/Driver</t>
  </si>
  <si>
    <t xml:space="preserve"> 18V ONE+ 1/4" HEX SCREWDRIVER</t>
  </si>
  <si>
    <t xml:space="preserve"> 18V ONE+ 1/2" Hammer Drill</t>
  </si>
  <si>
    <t xml:space="preserve"> 18V ONE+ 1/4" Impact Driver</t>
  </si>
  <si>
    <t xml:space="preserve"> 18V ONE+ 3/8" Impact Wrench</t>
  </si>
  <si>
    <t xml:space="preserve"> 1/2” Impact Wrench</t>
  </si>
  <si>
    <t xml:space="preserve"> 18V ONE+ MULTI</t>
  </si>
  <si>
    <t xml:space="preserve"> 18V ONE+ AIRSTRIKE 23GA PIN NAILER</t>
  </si>
  <si>
    <t xml:space="preserve"> 18V ONE+ 1/4 SHEET SANDER</t>
  </si>
  <si>
    <t xml:space="preserve"> 18V ONE+ 5" Random Orbit Sander</t>
  </si>
  <si>
    <t xml:space="preserve"> CORNER CAT  FINISH SANDER</t>
  </si>
  <si>
    <t xml:space="preserve"> 18V ONE+ COMPACT ROUTER</t>
  </si>
  <si>
    <t xml:space="preserve"> 18V ONE+ Multi Tool</t>
  </si>
  <si>
    <t xml:space="preserve"> 18V ONE+ 4</t>
  </si>
  <si>
    <t xml:space="preserve"> 18V ONE+ 25' Drain Auger</t>
  </si>
  <si>
    <t xml:space="preserve"> 18V ONE+ 35' Drain Auger</t>
  </si>
  <si>
    <t xml:space="preserve"> 18V ONE+ "6" Two Speed Random Orbit Buffer</t>
  </si>
  <si>
    <t xml:space="preserve"> 18V ONE+ 10” Variable Speed Random Orbit Buffer</t>
  </si>
  <si>
    <t xml:space="preserve"> 18V ONE+ 5</t>
  </si>
  <si>
    <t xml:space="preserve"> 18V ONE+ Reciprocating Saw</t>
  </si>
  <si>
    <t xml:space="preserve"> 18V ONE+ JIG SAW (1) T</t>
  </si>
  <si>
    <t xml:space="preserve"> 18V CUT</t>
  </si>
  <si>
    <t xml:space="preserve"> 18V ONE+ Compact Bluetooth Radio/Speaker</t>
  </si>
  <si>
    <t xml:space="preserve"> 18V ONE+ HYBRID VERSE™ LINK™ BLUETOOTH® STEREO</t>
  </si>
  <si>
    <t xml:space="preserve"> 18V ONE+ VERSE™ Clamp Speaker</t>
  </si>
  <si>
    <t xml:space="preserve"> 18V ONE+ HYBRID LED PANEL LIGHT</t>
  </si>
  <si>
    <t xml:space="preserve"> 18V ONE+ 360º LED LIGHT</t>
  </si>
  <si>
    <t xml:space="preserve"> 18V ONE+ HYBRID LED WORKLIGHT</t>
  </si>
  <si>
    <t xml:space="preserve"> 18V ONE+ HYBRID MAGNETIC LED TASK LIGHT</t>
  </si>
  <si>
    <t xml:space="preserve"> 18V ONE+ LED Light</t>
  </si>
  <si>
    <t xml:space="preserve"> 18V ONE+ LED CLAMP LIGHT</t>
  </si>
  <si>
    <t xml:space="preserve"> 18V ONE+ FLEXIBLE LED CLAMP LIGHT</t>
  </si>
  <si>
    <t xml:space="preserve"> 18V ONE+ LED WORKBENCH LIGHT</t>
  </si>
  <si>
    <t xml:space="preserve"> 18V ONE+ LED STICK LIGHT</t>
  </si>
  <si>
    <t xml:space="preserve"> TRIPOWER TRIPOD</t>
  </si>
  <si>
    <t xml:space="preserve"> 18V ONE+ Dual Function Lighted Creeper/Seat</t>
  </si>
  <si>
    <t xml:space="preserve"> 18V ONE+ POWERED BRUSH HAND VACUUM</t>
  </si>
  <si>
    <t xml:space="preserve"> 18V ONE+ Hand Vacuum, (1) Vacuum Filter</t>
  </si>
  <si>
    <t xml:space="preserve"> 18V ONE+ CORDLESS STICK VAC KIT</t>
  </si>
  <si>
    <t xml:space="preserve"> 18V ONE+ BUCKET TOP WET/DRY VACUUM</t>
  </si>
  <si>
    <t xml:space="preserve"> 18V ONE+ 1 GALLON WET/DRY VAC</t>
  </si>
  <si>
    <t xml:space="preserve"> 18V ONE+ LINK™ 3 GALLON WET/DRY VACUUM</t>
  </si>
  <si>
    <t xml:space="preserve"> 18V ONE+ 6 GALLON WET/DRY VACUUM</t>
  </si>
  <si>
    <t xml:space="preserve"> 18V ONE+ SWIFTCLEAN SPOT CLEANER</t>
  </si>
  <si>
    <t xml:space="preserve"> 18V ONE+ Pool Vacuum</t>
  </si>
  <si>
    <t xml:space="preserve"> 18V ONE+ Hybrid Forced Air Propane Heater (1) Propane Hose (1) Regulator</t>
  </si>
  <si>
    <t xml:space="preserve"> 18V ONE+ Hybrid WHISPER SERIES 7.5" FAN</t>
  </si>
  <si>
    <t xml:space="preserve"> 18V ONE+ HYBRID WHISPER SERIES 14" AIR CANNON ' FAN</t>
  </si>
  <si>
    <t xml:space="preserve"> 18V ONE+ WHISPER SERIES 7.5" BUCKET TOP MISTING FAN</t>
  </si>
  <si>
    <t xml:space="preserve"> 18V ONE+ 10 oz. Caulk and Adhesive Gun</t>
  </si>
  <si>
    <t xml:space="preserve"> 18V ONE+ HEAT PEN</t>
  </si>
  <si>
    <t xml:space="preserve"> 18V ONE+ GLUE GUN</t>
  </si>
  <si>
    <t xml:space="preserve"> 18V ONE+ 120W SOLDERING IRON</t>
  </si>
  <si>
    <t xml:space="preserve"> 18V ONE+ 6" PRUNING CHAINSAW</t>
  </si>
  <si>
    <t xml:space="preserve"> 18V ONE+ 350 CFM BLOWER</t>
  </si>
  <si>
    <t xml:space="preserve"> 18V ONE+ 10" STRING TRIMMER/EDGER</t>
  </si>
  <si>
    <t xml:space="preserve"> 18V ONE+ 1/4" Ratchet</t>
  </si>
  <si>
    <t xml:space="preserve"> 18V ONE+ HP Compact Brushless 6</t>
  </si>
  <si>
    <t>Off Tool (1) Metal Cutting Blade (1) Tile Cutting Blade (1) Carbide Abrasive Blade (1) Bottom Flange</t>
  </si>
  <si>
    <t xml:space="preserve"> 18V ONE+ HP COMPACT BRUSHLESS 8" PRUNING CHAINSAW</t>
  </si>
  <si>
    <t xml:space="preserve"> 18V ONE+ HP COMPACT BRUSHLESS 1/2" DRILL/DRIVER</t>
  </si>
  <si>
    <t xml:space="preserve"> 18V ONE+ HP COMPACT BRUSHLESS 1/4" RIGHT ANGLE DIE GRINDER</t>
  </si>
  <si>
    <t xml:space="preserve"> 18V ONE+ HP COMPACT BRUSHLESS 1/2" HAMMER DRILL</t>
  </si>
  <si>
    <t xml:space="preserve"> 18V ONE+ HP COMPACT BRUSHLESS 1/4" HEX IMPACT DRIVER</t>
  </si>
  <si>
    <t xml:space="preserve"> 18V ONE+ HP Compact Brushless 4</t>
  </si>
  <si>
    <t xml:space="preserve"> 18V ONE+ HP COMPACT BRUSHLESS BARREL GRIP JIG SAW</t>
  </si>
  <si>
    <t xml:space="preserve"> 18V ONE+ HP COMPACT BRUSHLESS BLOWER</t>
  </si>
  <si>
    <t xml:space="preserve"> 18V ONE+™ HP COMPACT BRUSHLESS 1/4" High Speed Ratchet</t>
  </si>
  <si>
    <t>Handed Recip Saw (1) Reciprocating Saw Blade</t>
  </si>
  <si>
    <t xml:space="preserve"> 18V ONE+ HP COMPACT BRUSHLESS ONE</t>
  </si>
  <si>
    <t xml:space="preserve"> 18V ONE+ HP BRUSHLESS 6</t>
  </si>
  <si>
    <t xml:space="preserve"> 18V ONE+ HP Transfer Pump</t>
  </si>
  <si>
    <t xml:space="preserve"> 18V ONE+ 120W POWER SOURCE WITH 12V OUTPUT</t>
  </si>
  <si>
    <t xml:space="preserve"> 18V ONE+™ Powersource 150 Watt Battery Invertor</t>
  </si>
  <si>
    <t xml:space="preserve"> 18V ONE+ 6Ah Lithium Batteries</t>
  </si>
  <si>
    <t>18V ONE+ 13" String Trimmer/Edger</t>
  </si>
  <si>
    <t>18 ONE+ HP Brushless 15” String Trimmer</t>
  </si>
  <si>
    <t>18V ONE+ 13" String Trimmer</t>
  </si>
  <si>
    <t>18V ONE+ HP Brushless 450 CFM Whisper Series Blower</t>
  </si>
  <si>
    <t>18V ONE+ Edger</t>
  </si>
  <si>
    <t>18V ONE+ Pruning Shear</t>
  </si>
  <si>
    <t>18V ONE+ HP Brushless Pruning Shear</t>
  </si>
  <si>
    <t>18V ONE+ Lopper</t>
  </si>
  <si>
    <t>18V ONE+ 18" Pole Hedge Trimmer</t>
  </si>
  <si>
    <t>18V ONE+ HP Brushless WHISPER SERIES 24" Hedge Trimmer</t>
  </si>
  <si>
    <t>18V ONE+ 18" Cordless Hedge Trimmer</t>
  </si>
  <si>
    <t>18V ONE+ 22" Hedge Trimmer</t>
  </si>
  <si>
    <t>18V ONE+ 14" Dethatcher/Aerator</t>
  </si>
  <si>
    <t>18V 3 Gallon Backpack Blower/Sprayer</t>
  </si>
  <si>
    <t>18V ONE+ Shear/Shrubber Trimmer</t>
  </si>
  <si>
    <t>18V ONE+ Compact Cultivator</t>
  </si>
  <si>
    <t>18V ONE+ Submersible Water Transfer Pump</t>
  </si>
  <si>
    <t>18V ONE+ HYBRID 50' DRAIN AUGER</t>
  </si>
  <si>
    <t>18V ONE+ 8" Pole Saw</t>
  </si>
  <si>
    <t>18V ONE+ 10" Chainsaw</t>
  </si>
  <si>
    <t>18V ONE+ Jump Starter</t>
  </si>
  <si>
    <t>18V ONE+ Cordless Compact Speaker</t>
  </si>
  <si>
    <t>18V ONE+ HP Brushless AirStrike 30° Framing Nailer</t>
  </si>
  <si>
    <t>18V ONE+ HP Brushless Brush Cutter/String Trimmer</t>
  </si>
  <si>
    <t>18V ONE+ HP BRUSHLESS 1/2" DRILL/DRIVER</t>
  </si>
  <si>
    <t>18V ONE+ HP Brushless 1/2" Hammer Drill</t>
  </si>
  <si>
    <t>18V SWIFTClean Carpet Washer</t>
  </si>
  <si>
    <t>18V ONE+ 4 in. Clamp Fan</t>
  </si>
  <si>
    <t>18V ONE+ SOAP DISPENSING TELESCOPING SCRUBBER</t>
  </si>
  <si>
    <t>18V ONE+ 3/8" DRILL</t>
  </si>
  <si>
    <t>18V ONE+ 1/2" Drill/Driver</t>
  </si>
  <si>
    <t>18V ONE+ 1/4" HEX SCREWDRIVER</t>
  </si>
  <si>
    <t>18V ONE+ 1/2" Hammer Drill</t>
  </si>
  <si>
    <t>18V ONE+ 1/4" Impact Driver</t>
  </si>
  <si>
    <t>18V ONE+ 3/8" Impact Wrench</t>
  </si>
  <si>
    <t>18V ONE+ 5" Random Orbit Sander</t>
  </si>
  <si>
    <t>18V ONE+ Multi Tool</t>
  </si>
  <si>
    <t>18V ONE+ 25' Drain Auger</t>
  </si>
  <si>
    <t>18V ONE+ 35' Drain Auger</t>
  </si>
  <si>
    <t>18V ONE+ "6" Two Speed Random Orbit Buffer</t>
  </si>
  <si>
    <t>18V ONE+ 10” Variable Speed Random Orbit Buffer</t>
  </si>
  <si>
    <t>18V ONE+ Reciprocating Saw</t>
  </si>
  <si>
    <t>18V ONE+ Compact Bluetooth Radio/Speaker</t>
  </si>
  <si>
    <t>18V ONE+ HYBRID LED WORKLIGHT</t>
  </si>
  <si>
    <t>18V ONE+ LED Light</t>
  </si>
  <si>
    <t>TRIPOWER TRIPOD</t>
  </si>
  <si>
    <t>18V ONE+ Dual Function Lighted Creeper/Seat</t>
  </si>
  <si>
    <t>18V ONE+ Hand Vacuum, (1) Vacuum Filter</t>
  </si>
  <si>
    <t>18V ONE+ CORDLESS STICK VAC KIT</t>
  </si>
  <si>
    <t>18V ONE+ 1 GALLON WET/DRY VAC</t>
  </si>
  <si>
    <t>18V ONE+ Pool Vacuum</t>
  </si>
  <si>
    <t>18V ONE+ Hybrid WHISPER SERIES 7.5" FAN</t>
  </si>
  <si>
    <t>18V ONE+ 10 oz. Caulk and Adhesive Gun</t>
  </si>
  <si>
    <t>18V ONE+ 10" STRING TRIMMER/EDGER</t>
  </si>
  <si>
    <t>18V ONE+ 1/4" Ratchet</t>
  </si>
  <si>
    <t>18V ONE+ HP COMPACT BRUSHLESS BLOWER</t>
  </si>
  <si>
    <t>18V ONE+ HP Transfer Pump</t>
  </si>
  <si>
    <t>18V ONE+ 120W POWER SOURCE WITH 12V OUTPUT</t>
  </si>
  <si>
    <t>18V ONE+ 6Ah Lithium Batteries</t>
  </si>
  <si>
    <t>18V ONE+ 1.3Ah Battery</t>
  </si>
  <si>
    <t>18V ONE+ 3-in-1 Mower, String Trimmer, and Edger</t>
  </si>
  <si>
    <t xml:space="preserve"> 18V ONE+ 3-in-1 Mower, String Trimmer, and Edger</t>
  </si>
  <si>
    <t>18V ONE+ 40-Watt Soldering Iron</t>
  </si>
  <si>
    <t>18V ONE+ HP Brushless 18-Gauge Narrow Crown Stapler</t>
  </si>
  <si>
    <t>18V ONE+ HP Brushless 16-Gauge Straight Finish Nailer</t>
  </si>
  <si>
    <t>18V ONE+ HP Brushless 4-1/2" Angle Grinder/Cut-Off Tool</t>
  </si>
  <si>
    <t>18V ONE+ HP Brushless 7-1/4" Circular Saw</t>
  </si>
  <si>
    <t>18V ONE+ HP BRUSHLESS 20" SELF-PROPELLED MOWER</t>
  </si>
  <si>
    <t>(1) PBLCS300 - 18V ONE+ HP Brushless 7-1/4" Circular Saw (1) 24T 7-1/4" Circular Saw Blade</t>
  </si>
  <si>
    <t>(1) PBLAG02 - 18V ONE+ HP BRUSHLESS 4-1/2" ANGLE GRINDER/CUT-OFF TOOL</t>
  </si>
  <si>
    <t>(1) PBLMT50 - 18V ONE+ HP Brushless Multi-Tool (2) CUTTING BLADES (3) SANDING PAPER (1)  SANDING PAD</t>
  </si>
  <si>
    <t>18V ONE+ HP Brushless Multi-Tool</t>
  </si>
  <si>
    <t>18V Brushless 4-Mode 1/4" Hex Impact Driver</t>
  </si>
  <si>
    <t>(1) PSBCS02 - 18V ONE+ HP Compact Brushless Cut-Off Tool (1) Metal Cutting Blade (1) Tile Cutting Blade (1) Carbide Abrasive Blade (1) Bottom Flange</t>
  </si>
  <si>
    <t>(1) PSBDD01 - 18V ONE+ HP Compact Brushless 1/2" Drill/Driver</t>
  </si>
  <si>
    <t>(1) PSBID01 - 18V ONE+ HP Compact Brushless 1/4" Impact Driver</t>
  </si>
  <si>
    <t>(1) PSBRS01 - 18V ONE+ HP Compact Brushless One-Handed Recip Saw (1) Reciprocating Saw Blade</t>
  </si>
  <si>
    <t>18V ONE+ 4-1/2" Angle Grinder, (1) Side Handle, (1) Type 27 Grinding Guard, (1) Grinding Wheel, (1) Spanner Wrench</t>
  </si>
  <si>
    <t>18V ONE+ 5-1/2" Circular Saw</t>
  </si>
  <si>
    <t>18V ONE+ JIG SAW (1) T-Shank Wood Cutting Blade (1) Hex Wrench</t>
  </si>
  <si>
    <t>18V CUT-OUT TOOL</t>
  </si>
  <si>
    <t>18V ONE+ HP Compact Brushless 1/2" Drill/Driver</t>
  </si>
  <si>
    <t>18V ONE+ HP Compact Brushless 1/4" Impact Driver</t>
  </si>
  <si>
    <t>18V ONE+ HP Compact Brushless 4-Mode 3/8" Impact Wrench</t>
  </si>
  <si>
    <t>18V ONE+ HP Compact Brushless 4-Mode 1/2" Impact Wrench</t>
  </si>
  <si>
    <t>18V ONE+ 1/2” Impact Wrench</t>
  </si>
  <si>
    <t>18V ONE+ Hybrid Forced Air Propane Heater</t>
  </si>
  <si>
    <t>18V ONE+ HYBRID VERSE LINK BLUETOOTH® STEREO</t>
  </si>
  <si>
    <t>18V ONE+ VERSE Clamp Speaker</t>
  </si>
  <si>
    <t>18V ONE+ LINK 3 GALLON WET/DRY VACUUM</t>
  </si>
  <si>
    <t>18V ONE+ HP COMPACT BRUSHLESS 1/4" High Speed Ratchet</t>
  </si>
  <si>
    <t>18V ONE+ Powersource 150 Watt Battery Invertor</t>
  </si>
  <si>
    <t>18V ONE+ HP Compact Brushless 6-1/2" Circular Saw</t>
  </si>
  <si>
    <t>18V ONE+ HP Compact Brushless Cut-Off Tool</t>
  </si>
  <si>
    <t>18V ONE+ HP Compact Brushless One-Handed Recip Saw</t>
  </si>
  <si>
    <t>PBLRT01</t>
  </si>
  <si>
    <t>PCL480</t>
  </si>
  <si>
    <t>PBLRS01</t>
  </si>
  <si>
    <t>PCL662</t>
  </si>
  <si>
    <t>PCL664</t>
  </si>
  <si>
    <t>PCL704</t>
  </si>
  <si>
    <t>PCL702</t>
  </si>
  <si>
    <t>PCL850</t>
  </si>
  <si>
    <t>P2505</t>
  </si>
  <si>
    <t>P2506</t>
  </si>
  <si>
    <t>P26010</t>
  </si>
  <si>
    <t>P2704</t>
  </si>
  <si>
    <t>P2705</t>
  </si>
  <si>
    <t>P20015</t>
  </si>
  <si>
    <t>P28014</t>
  </si>
  <si>
    <t>P29014</t>
  </si>
  <si>
    <t>P2909</t>
  </si>
  <si>
    <t>RY20WP18</t>
  </si>
  <si>
    <t>P2900</t>
  </si>
  <si>
    <t>P4360</t>
  </si>
  <si>
    <t>P2402</t>
  </si>
  <si>
    <t>P2501</t>
  </si>
  <si>
    <t>P2503</t>
  </si>
  <si>
    <t>P2507</t>
  </si>
  <si>
    <t>P2508</t>
  </si>
  <si>
    <t>P2904</t>
  </si>
  <si>
    <t>P2905</t>
  </si>
  <si>
    <t>P2908</t>
  </si>
  <si>
    <t>P2008</t>
  </si>
  <si>
    <t>P2502</t>
  </si>
  <si>
    <t>P2608</t>
  </si>
  <si>
    <t>P2800</t>
  </si>
  <si>
    <t>P2803</t>
  </si>
  <si>
    <t>P2805</t>
  </si>
  <si>
    <t>P2806</t>
  </si>
  <si>
    <t>P28302</t>
  </si>
  <si>
    <t>P4362</t>
  </si>
  <si>
    <t>P546</t>
  </si>
  <si>
    <t>PAD01</t>
  </si>
  <si>
    <t>PBF100</t>
  </si>
  <si>
    <t>PBL375</t>
  </si>
  <si>
    <t>P235A</t>
  </si>
  <si>
    <t>PBLHM101</t>
  </si>
  <si>
    <t>PCL630</t>
  </si>
  <si>
    <t>PCL661</t>
  </si>
  <si>
    <t>PCL691</t>
  </si>
  <si>
    <t>PBLJS01</t>
  </si>
  <si>
    <t>PBLST01</t>
  </si>
  <si>
    <t>PBLTH01</t>
  </si>
  <si>
    <t>PBT01</t>
  </si>
  <si>
    <t>PCL1308</t>
  </si>
  <si>
    <t>PGC21</t>
  </si>
  <si>
    <t>PRC01</t>
  </si>
  <si>
    <t>PSBIW01</t>
  </si>
  <si>
    <t>PSBRA02</t>
  </si>
  <si>
    <t>PSBRH01</t>
  </si>
  <si>
    <t>PSD101</t>
  </si>
  <si>
    <t>PSP01</t>
  </si>
  <si>
    <t>PWV201</t>
  </si>
  <si>
    <t>18V ONE+ HP Brushless 18" Single-Stage Snow Blower</t>
  </si>
  <si>
    <t>18V ONE+ 3" Variable Speed Detail Polisher/Sander</t>
  </si>
  <si>
    <t>18V ONE+ HP Brushless Edger</t>
  </si>
  <si>
    <t>18V ONE+ DRAIN AUGER</t>
  </si>
  <si>
    <t>18V ONE+ HYBRID LED FLOOD LIGHT</t>
  </si>
  <si>
    <t>18V ONE+ 4.75 GALLON WET/DRY VACUUM</t>
  </si>
  <si>
    <t>18V ONE+ 1/2 GALLON ELECTROSTATIC SPRAYER</t>
  </si>
  <si>
    <t>A90FP01A</t>
  </si>
  <si>
    <t>Variable Speed Rotary Foot Pedal</t>
  </si>
  <si>
    <t>A73TS01</t>
  </si>
  <si>
    <t>55" (2 X 27.5") ACCESSORY TRACK</t>
  </si>
  <si>
    <t>componentName</t>
  </si>
  <si>
    <t>productDescription</t>
  </si>
  <si>
    <t>productName</t>
  </si>
  <si>
    <t>productPrice</t>
  </si>
  <si>
    <t>itemcategory_name</t>
  </si>
  <si>
    <t>component_sku</t>
  </si>
  <si>
    <t>component_name</t>
  </si>
  <si>
    <t>product_sku</t>
  </si>
  <si>
    <t>productcomponent_quantity</t>
  </si>
  <si>
    <t>product_name</t>
  </si>
  <si>
    <t>product_description</t>
  </si>
  <si>
    <t>Chain Saws</t>
  </si>
  <si>
    <t>Pole Saws</t>
  </si>
  <si>
    <t>Pruning Saws</t>
  </si>
  <si>
    <t>All Outdoor Power Equipment Combo Kits</t>
  </si>
  <si>
    <t>Lawn Mowers</t>
  </si>
  <si>
    <t>Sprayer Accessories</t>
  </si>
  <si>
    <t>Chemical Sprayers</t>
  </si>
  <si>
    <t>Attachments</t>
  </si>
  <si>
    <t>Leaf Blowers</t>
  </si>
  <si>
    <t>Brush Cutters</t>
  </si>
  <si>
    <t>Edgers</t>
  </si>
  <si>
    <t>Hedge Trimmers</t>
  </si>
  <si>
    <t>Pruning Shears</t>
  </si>
  <si>
    <t>String Trimmers</t>
  </si>
  <si>
    <t>Trimmer Accessories</t>
  </si>
  <si>
    <t>Caulk Guns</t>
  </si>
  <si>
    <t>Grease Guns</t>
  </si>
  <si>
    <t>Batteries</t>
  </si>
  <si>
    <t>Chargers</t>
  </si>
  <si>
    <t>All Power Tool Combo Kits</t>
  </si>
  <si>
    <t>Concrete Vibrators</t>
  </si>
  <si>
    <t>Concrete Cutting</t>
  </si>
  <si>
    <t>Rotary Hammers</t>
  </si>
  <si>
    <t>Drain Cleaning Accessories</t>
  </si>
  <si>
    <t>Drum Machines</t>
  </si>
  <si>
    <t>Sectional Machines</t>
  </si>
  <si>
    <t>Sink Machines</t>
  </si>
  <si>
    <t>Drill Drivers</t>
  </si>
  <si>
    <t>Hammer Drills</t>
  </si>
  <si>
    <t>Magnetic Drills</t>
  </si>
  <si>
    <t>Right Angle Drills</t>
  </si>
  <si>
    <t>Cable Strippers</t>
  </si>
  <si>
    <t>Conduit Benders</t>
  </si>
  <si>
    <t>Crimpers</t>
  </si>
  <si>
    <t>Cutters</t>
  </si>
  <si>
    <t>Electrical Cutting Tools</t>
  </si>
  <si>
    <t>Fish Tapes</t>
  </si>
  <si>
    <t>Knockout</t>
  </si>
  <si>
    <t>Pumps</t>
  </si>
  <si>
    <t>Threading</t>
  </si>
  <si>
    <t>Impact Drivers</t>
  </si>
  <si>
    <t>Impact Wrenches</t>
  </si>
  <si>
    <t>Ratchets</t>
  </si>
  <si>
    <t>Screwdrivers</t>
  </si>
  <si>
    <t>Inspection Equipment</t>
  </si>
  <si>
    <t>Lasers</t>
  </si>
  <si>
    <t>Band Saw Accessories</t>
  </si>
  <si>
    <t>Band Saws</t>
  </si>
  <si>
    <t>Cutting</t>
  </si>
  <si>
    <t>Grinders</t>
  </si>
  <si>
    <t>Metal Cutting</t>
  </si>
  <si>
    <t>Sander and Polisher Accessories</t>
  </si>
  <si>
    <t>Sanders and Polishers</t>
  </si>
  <si>
    <t>Shears and Nibblers</t>
  </si>
  <si>
    <t>Multi-Tool Accessories</t>
  </si>
  <si>
    <t>Oscillating Multi-Tools</t>
  </si>
  <si>
    <t>Compressors</t>
  </si>
  <si>
    <t>Brad Nailers</t>
  </si>
  <si>
    <t>Finish Nailers</t>
  </si>
  <si>
    <t>Framing Nailers</t>
  </si>
  <si>
    <t>Roofing Nailers</t>
  </si>
  <si>
    <t>Staplers</t>
  </si>
  <si>
    <t>Expansion Tools</t>
  </si>
  <si>
    <t>Press Tools</t>
  </si>
  <si>
    <t>Transfer Pumps</t>
  </si>
  <si>
    <t>Belt Sanders</t>
  </si>
  <si>
    <t>Random Orbit Sanders</t>
  </si>
  <si>
    <t>Sheet Sanders</t>
  </si>
  <si>
    <t>Circular Saw Blades</t>
  </si>
  <si>
    <t>Circular Saws</t>
  </si>
  <si>
    <t>Jig Saws</t>
  </si>
  <si>
    <t>Miter Saws</t>
  </si>
  <si>
    <t>Plunge Cut Saws</t>
  </si>
  <si>
    <t>Reciprocating Saws</t>
  </si>
  <si>
    <t>Table Saws</t>
  </si>
  <si>
    <t>Mixers</t>
  </si>
  <si>
    <t>Rivet Tools</t>
  </si>
  <si>
    <t>Planers</t>
  </si>
  <si>
    <t>Routers</t>
  </si>
  <si>
    <t>Compact Blowers</t>
  </si>
  <si>
    <t>Heating Tools</t>
  </si>
  <si>
    <t>Fans</t>
  </si>
  <si>
    <t>Heaters</t>
  </si>
  <si>
    <t>Flood Lights</t>
  </si>
  <si>
    <t>Handheld Lights</t>
  </si>
  <si>
    <t>Lighting Accessories</t>
  </si>
  <si>
    <t>Site Lights</t>
  </si>
  <si>
    <t>Specialty Lights</t>
  </si>
  <si>
    <t>Task Lighting</t>
  </si>
  <si>
    <t>Tower Lights</t>
  </si>
  <si>
    <t>Power Supplies</t>
  </si>
  <si>
    <t>Radios</t>
  </si>
  <si>
    <t>Speakers</t>
  </si>
  <si>
    <t>Tool Boxes and Bags</t>
  </si>
  <si>
    <t>Modular Storage Systems</t>
  </si>
  <si>
    <t>Compact Vacuums</t>
  </si>
  <si>
    <t>Vacuum Accessories</t>
  </si>
  <si>
    <t>Wet Dry Vacuums</t>
  </si>
  <si>
    <t>itemcategory_outdoor-power-equipment_chain-saws-and-pruning-saws</t>
  </si>
  <si>
    <t>itemcategory_outdoor-power-equipment_combo-kits</t>
  </si>
  <si>
    <t>itemcategory_outdoor-power-equipment_mowers</t>
  </si>
  <si>
    <t>itemcategory_outdoor-power-equipment_sprayers</t>
  </si>
  <si>
    <t>itemcategory_outdoor-power-equipment_trimmers-shears-and-blowers</t>
  </si>
  <si>
    <t>itemcategory_power-tools_applicators</t>
  </si>
  <si>
    <t>itemcategory_power-tools_batteries-and-chargers</t>
  </si>
  <si>
    <t>itemcategory_power-tools_combo-kits</t>
  </si>
  <si>
    <t>itemcategory_power-tools_concrete</t>
  </si>
  <si>
    <t>itemcategory_power-tools_drain-cleaning</t>
  </si>
  <si>
    <t>itemcategory_power-tools_drilling</t>
  </si>
  <si>
    <t>itemcategory_power-tools_electrical-installation</t>
  </si>
  <si>
    <t>itemcategory_power-tools_fastening</t>
  </si>
  <si>
    <t>itemcategory_power-tools_instruments</t>
  </si>
  <si>
    <t>itemcategory_power-tools_metalworking</t>
  </si>
  <si>
    <t>itemcategory_power-tools_multi-tools</t>
  </si>
  <si>
    <t>itemcategory_power-tools_nailers-staplers-and-compressors</t>
  </si>
  <si>
    <t>itemcategory_power-tools_plumbing-installation</t>
  </si>
  <si>
    <t>itemcategory_power-tools_sanders</t>
  </si>
  <si>
    <t>itemcategory_power-tools_saws</t>
  </si>
  <si>
    <t>itemcategory_power-tools_specialty-tools</t>
  </si>
  <si>
    <t>itemcategory_power-tools_woodworking</t>
  </si>
  <si>
    <t>itemcategory_shop-cleaning-and-lifestyle_cleaning</t>
  </si>
  <si>
    <t>itemcategory_shop-cleaning-and-lifestyle_crafting</t>
  </si>
  <si>
    <t>itemcategory_shop-cleaning-and-lifestyle_heating-and-cooling</t>
  </si>
  <si>
    <t>itemcategory_shop-cleaning-and-lifestyle_lighting</t>
  </si>
  <si>
    <t>itemcategory_shop-cleaning-and-lifestyle_power-generation</t>
  </si>
  <si>
    <t>itemcategory_shop-cleaning-and-lifestyle_radios-and-speakers</t>
  </si>
  <si>
    <t>itemcategory_shop-cleaning-and-lifestyle_storage</t>
  </si>
  <si>
    <t>itemcategory_shop-cleaning-and-lifestyle_vacuums-and-vacuum-accessories</t>
  </si>
  <si>
    <t>Rotary Tool Accessories</t>
  </si>
  <si>
    <t>Rotary Tools</t>
  </si>
  <si>
    <t>18V ONE+ 6Ah LITHIUM BATTERY</t>
  </si>
  <si>
    <t>Snow Blowers</t>
  </si>
  <si>
    <t>Spreaders</t>
  </si>
  <si>
    <t>Aerators</t>
  </si>
  <si>
    <t>Cultivators</t>
  </si>
  <si>
    <t>Snow Shovels</t>
  </si>
  <si>
    <t>Garden Hoes</t>
  </si>
  <si>
    <t>Bug Zappers</t>
  </si>
  <si>
    <t>Augers</t>
  </si>
  <si>
    <t>Power Cleaners</t>
  </si>
  <si>
    <t>Glue Guns</t>
  </si>
  <si>
    <t>Soldering Irons</t>
  </si>
  <si>
    <t>Drain Augers</t>
  </si>
  <si>
    <t>Pipe Cutters</t>
  </si>
  <si>
    <t>Carpet and Spot Cleaners</t>
  </si>
  <si>
    <t>Stick Vacuums</t>
  </si>
  <si>
    <t>High Pressure Inflators</t>
  </si>
  <si>
    <t>High Volume Inflators</t>
  </si>
  <si>
    <t>Dual-Function Inflators</t>
  </si>
  <si>
    <t>Pin Nailers</t>
  </si>
  <si>
    <t>Finish Sanders</t>
  </si>
  <si>
    <t>Creepers</t>
  </si>
  <si>
    <t>Coolers</t>
  </si>
  <si>
    <t>Inverter Generators</t>
  </si>
  <si>
    <t>Cut-Out Tools</t>
  </si>
  <si>
    <t>brand_name</t>
  </si>
  <si>
    <t>Ryobi</t>
  </si>
  <si>
    <t>component_image</t>
  </si>
  <si>
    <t>https://www.ryobitools.com/products/204646227</t>
  </si>
  <si>
    <t>https://cdn.shopify.com/s/files/1/0651/3668/9323/files/daeddacf474e4ccb8d0275877e3698b4_600x600.jpg?v=1734043090&amp;width=100&amp;crop=center</t>
  </si>
  <si>
    <t>https://www.ryobitools.com/products/33287160587</t>
  </si>
  <si>
    <t>https://www.ryobitools.com/products/205792768</t>
  </si>
  <si>
    <t>https://cdn.shopify.com/s/files/1/0651/3668/9323/files/1e50bf0b12a445e18a79f0974a2a0c25_600x600.jpg?v=1734040809&amp;width=100&amp;crop=center</t>
  </si>
  <si>
    <t>https://www.ryobitools.com/products/33287165605</t>
  </si>
  <si>
    <t>Add to Cart</t>
  </si>
  <si>
    <t>More Options</t>
  </si>
  <si>
    <t>https://www.ryobitools.com/products/319962906</t>
  </si>
  <si>
    <t>https://cdn.shopify.com/s/files/1/0651/3668/9323/files/753a83c4306044f0be4350ae339d8ab9_600x600.jpg?v=1734041985&amp;width=100&amp;crop=center</t>
  </si>
  <si>
    <t>https://www.ryobitools.com/products/33287201907</t>
  </si>
  <si>
    <t>https://www.ryobitools.com/products/319127159</t>
  </si>
  <si>
    <t>https://cdn.shopify.com/s/files/1/0651/3668/9323/files/4567b66ab23549a2954eccd4fae29f72_600x600.jpg?v=1734042121&amp;width=100&amp;crop=center</t>
  </si>
  <si>
    <t>https://www.ryobitools.com/products/33287200306</t>
  </si>
  <si>
    <t>https://www.ryobitools.com/products/316628530</t>
  </si>
  <si>
    <t>https://cdn.shopify.com/s/files/1/0651/3668/9323/files/100cb65b7db84055a64550619448e81a_600x600.jpg?v=1734041805&amp;width=100&amp;crop=center</t>
  </si>
  <si>
    <t>https://www.ryobitools.com/products/46396038500</t>
  </si>
  <si>
    <t>$74.00</t>
  </si>
  <si>
    <t>https://www.ryobitools.com/products/319962861</t>
  </si>
  <si>
    <t>https://cdn.shopify.com/s/files/1/0651/3668/9323/files/147f888157bc4de1816caaf4a97fae8f_600x600.jpg?v=1734041820&amp;width=100&amp;crop=center</t>
  </si>
  <si>
    <t>https://www.ryobitools.com/products/33287201877</t>
  </si>
  <si>
    <t>https://www.ryobitools.com/products/318200757</t>
  </si>
  <si>
    <t>https://cdn.shopify.com/s/files/1/0651/3668/9323/files/7b8b8845bac74e539f10e346208ffccc_600x600.jpg?v=1737647326&amp;width=100&amp;crop=center</t>
  </si>
  <si>
    <t>https://www.ryobitools.com/products/46396038012</t>
  </si>
  <si>
    <t>https://www.ryobitools.com/products/317987594</t>
  </si>
  <si>
    <t>https://cdn.shopify.com/s/files/1/0651/3668/9323/files/68d448566aac435f902b7ae6a4ae4dd0_600x600.jpg?v=1734041645&amp;width=100&amp;crop=center</t>
  </si>
  <si>
    <t>https://www.ryobitools.com/products/33287195084</t>
  </si>
  <si>
    <t>https://www.ryobitools.com/products/315039434</t>
  </si>
  <si>
    <t>https://cdn.shopify.com/s/files/1/0651/3668/9323/files/b50afc67efed433aa308c86e8f2feaa1_600x600.jpg?v=1734042671&amp;width=100&amp;crop=center</t>
  </si>
  <si>
    <t>https://www.ryobitools.com/products/33287195107</t>
  </si>
  <si>
    <t>https://www.ryobitools.com/products/315112821</t>
  </si>
  <si>
    <t>https://cdn.shopify.com/s/files/1/0651/3668/9323/files/2e950598749340278a18922140972b0e_600x600.jpg?v=1737055548&amp;width=100&amp;crop=center</t>
  </si>
  <si>
    <t>https://www.ryobitools.com/products/33287195497</t>
  </si>
  <si>
    <t>https://www.ryobitools.com/products/315039435</t>
  </si>
  <si>
    <t>https://cdn.shopify.com/s/files/1/0651/3668/9323/files/1566a1da0dc140458ce25e7f0c19e08b_600x600.jpg?v=1734042067&amp;width=100&amp;crop=center</t>
  </si>
  <si>
    <t>https://www.ryobitools.com/products/33287195114</t>
  </si>
  <si>
    <t>$84.97</t>
  </si>
  <si>
    <t>https://www.ryobitools.com/products/319127257</t>
  </si>
  <si>
    <t>https://cdn.shopify.com/s/files/1/0651/3668/9323/files/abcd62323cee4e67b743f99276da6cf7_600x600.jpg?v=1734042577&amp;width=100&amp;crop=center</t>
  </si>
  <si>
    <t>https://www.ryobitools.com/products/33287203000</t>
  </si>
  <si>
    <t>https://www.ryobitools.com/products/315112817</t>
  </si>
  <si>
    <t>https://cdn.shopify.com/s/files/1/0651/3668/9323/files/8874fe7a4f2a463eac145c394f45dabe_600x600.jpg?v=1734042200&amp;width=100&amp;crop=center</t>
  </si>
  <si>
    <t>https://www.ryobitools.com/products/33287195480</t>
  </si>
  <si>
    <t>https://www.ryobitools.com/products/311937301</t>
  </si>
  <si>
    <t>https://cdn.shopify.com/s/files/1/0651/3668/9323/files/d860e74c1d7549089272023ebc242831_600x600.jpg?v=1734043046&amp;width=100&amp;crop=center</t>
  </si>
  <si>
    <t>https://www.ryobitools.com/products/33287181995</t>
  </si>
  <si>
    <t>https://www.ryobitools.com/products/315039438</t>
  </si>
  <si>
    <t>https://cdn.shopify.com/s/files/1/0651/3668/9323/files/92027ce58045422c8db708ddaa9d1541_600x600.jpg?v=1734042305&amp;width=100&amp;crop=center</t>
  </si>
  <si>
    <t>https://www.ryobitools.com/products/33287195121</t>
  </si>
  <si>
    <t>https://www.ryobitools.com/products/315039439</t>
  </si>
  <si>
    <t>https://cdn.shopify.com/s/files/1/0651/3668/9323/files/28b6948e4e6343b5af269add70a7c5da_600x600.jpg?v=1734041468&amp;width=100&amp;crop=center</t>
  </si>
  <si>
    <t>https://www.ryobitools.com/products/33287195138</t>
  </si>
  <si>
    <t>https://www.ryobitools.com/products/315112822</t>
  </si>
  <si>
    <t>https://cdn.shopify.com/s/files/1/0651/3668/9323/files/50dd15f7c4564609915bc7dfd3c56f45_600x600.jpg?v=1734041559&amp;width=100&amp;crop=center</t>
  </si>
  <si>
    <t>https://www.ryobitools.com/products/33287195473</t>
  </si>
  <si>
    <t>https://www.ryobitools.com/products/316767033</t>
  </si>
  <si>
    <t>https://cdn.shopify.com/s/files/1/0651/3668/9323/files/93bfda04fd76450b8fd12fdcd4507dc6_600x600.jpg?v=1734041769&amp;width=100&amp;crop=center</t>
  </si>
  <si>
    <t>https://www.ryobitools.com/products/33287199150</t>
  </si>
  <si>
    <t>https://www.ryobitools.com/products/314550744</t>
  </si>
  <si>
    <t>https://cdn.shopify.com/s/files/1/0651/3668/9323/files/5df102dcbec3497f9316412cf03023be_600x600.jpg?v=1734041088&amp;width=100&amp;crop=center</t>
  </si>
  <si>
    <t>https://www.ryobitools.com/products/33287192984</t>
  </si>
  <si>
    <t>https://www.ryobitools.com/products/315112825</t>
  </si>
  <si>
    <t>https://cdn.shopify.com/s/files/1/0651/3668/9323/files/de91c05b26e14fbbb57dd413659e7ed8_600x600.jpg?v=1732648240&amp;width=100&amp;crop=center</t>
  </si>
  <si>
    <t>https://www.ryobitools.com/products/33287195510</t>
  </si>
  <si>
    <t>https://www.ryobitools.com/products/319962864</t>
  </si>
  <si>
    <t>https://cdn.shopify.com/s/files/1/0651/3668/9323/files/dac94ed32fda476d848951212c3bf673_600x600.jpg?v=1734043087&amp;width=100&amp;crop=center</t>
  </si>
  <si>
    <t>https://www.ryobitools.com/products/33287200283</t>
  </si>
  <si>
    <t>https://www.ryobitools.com/products/318580742</t>
  </si>
  <si>
    <t>https://cdn.shopify.com/s/files/1/0651/3668/9323/files/77d3fe94510a42c6a5089df5bbf2f920_600x600.jpg?v=1734041693&amp;width=100&amp;crop=center</t>
  </si>
  <si>
    <t>https://www.ryobitools.com/products/33287205288</t>
  </si>
  <si>
    <t>https://www.ryobitools.com/products/318531839</t>
  </si>
  <si>
    <t>https://cdn.shopify.com/s/files/1/0651/3668/9323/files/5a498728e0e648fc907c7ec5b222bc76_600x600.jpg?v=1734041042&amp;width=100&amp;crop=center</t>
  </si>
  <si>
    <t>https://www.ryobitools.com/products/33287204366</t>
  </si>
  <si>
    <t>https://www.ryobitools.com/products/318531836</t>
  </si>
  <si>
    <t>https://cdn.shopify.com/s/files/1/0651/3668/9323/files/5bd9143a965e486b8ef4dd325addfd15_600x600.jpg?v=1737055132&amp;width=100&amp;crop=center</t>
  </si>
  <si>
    <t>https://www.ryobitools.com/products/33287204373</t>
  </si>
  <si>
    <t>https://www.ryobitools.com/products/320095952</t>
  </si>
  <si>
    <t>https://cdn.shopify.com/s/files/1/0651/3668/9323/files/12a141b08470414494653e3873467924_600x600.jpg?v=1734041390&amp;width=100&amp;crop=center</t>
  </si>
  <si>
    <t>https://www.ryobitools.com/products/33287201075</t>
  </si>
  <si>
    <t>https://www.ryobitools.com/products/318531843</t>
  </si>
  <si>
    <t>https://cdn.shopify.com/s/files/1/0651/3668/9323/files/d92ec5d3f0b74d3b86cce0e130f7ddae_600x600.jpg?v=1737055077&amp;width=100&amp;crop=center</t>
  </si>
  <si>
    <t>https://www.ryobitools.com/products/33287204359</t>
  </si>
  <si>
    <t>https://www.ryobitools.com/products/319654472</t>
  </si>
  <si>
    <t>https://cdn.shopify.com/s/files/1/0651/3668/9323/files/5558e2aeb3014cbc892b772b54ee8111_600x600.jpg?v=1734042142&amp;width=100&amp;crop=center</t>
  </si>
  <si>
    <t>https://www.ryobitools.com/products/33287211562</t>
  </si>
  <si>
    <t>https://www.ryobitools.com/products/319654475</t>
  </si>
  <si>
    <t>https://cdn.shopify.com/s/files/1/0651/3668/9323/files/212c20f2ff2d4a70b5492a781c4f4fb2_600x600.jpg?v=1734041831&amp;width=100&amp;crop=center</t>
  </si>
  <si>
    <t>https://www.ryobitools.com/products/33287211678</t>
  </si>
  <si>
    <t>https://www.ryobitools.com/products/320096073</t>
  </si>
  <si>
    <t>https://cdn.shopify.com/s/files/1/0651/3668/9323/files/368208e798d3455e8308343bba80f3e3_600x600.jpg?v=1737054259&amp;width=100&amp;crop=center</t>
  </si>
  <si>
    <t>https://www.ryobitools.com/products/33287207831</t>
  </si>
  <si>
    <t>https://www.ryobitools.com/products/317225006</t>
  </si>
  <si>
    <t>https://cdn.shopify.com/s/files/1/0651/3668/9323/files/3f13b95e91804c22931a05b9920570d3_600x600.jpg?v=1734040946&amp;width=100&amp;crop=center</t>
  </si>
  <si>
    <t>https://www.ryobitools.com/products/33287205264</t>
  </si>
  <si>
    <t>https://www.ryobitools.com/products/317325256</t>
  </si>
  <si>
    <t>https://cdn.shopify.com/s/files/1/0651/3668/9323/files/d7da764b369442ef845e92624ea51024_600x600.jpg?v=1734042986&amp;width=100&amp;crop=center</t>
  </si>
  <si>
    <t>https://www.ryobitools.com/products/33287204687</t>
  </si>
  <si>
    <t>https://www.ryobitools.com/products/319229610</t>
  </si>
  <si>
    <t>https://cdn.shopify.com/s/files/1/0651/3668/9323/files/44c3700705634942b1e95faa9c96e005_600x600.jpg?v=1734041530&amp;width=100&amp;crop=center</t>
  </si>
  <si>
    <t>https://www.ryobitools.com/products/33287206674</t>
  </si>
  <si>
    <t>https://www.ryobitools.com/products/320639500</t>
  </si>
  <si>
    <t>https://cdn.shopify.com/s/files/1/0651/3668/9323/files/56d5ccdf3727454abfb55cc02a1a450a_600x600.jpg?v=1734041592&amp;width=100&amp;crop=center</t>
  </si>
  <si>
    <t>https://www.ryobitools.com/products/33287206070</t>
  </si>
  <si>
    <t>https://www.ryobitools.com/products/320511079</t>
  </si>
  <si>
    <t>https://cdn.shopify.com/s/files/1/0651/3668/9323/files/55597f7c560e4e449a20b7b1b798c495_600x600.jpg?v=1734042264&amp;width=100&amp;crop=center</t>
  </si>
  <si>
    <t>https://www.ryobitools.com/products/33287209941</t>
  </si>
  <si>
    <t>https://www.ryobitools.com/products/320511074</t>
  </si>
  <si>
    <t>https://cdn.shopify.com/s/files/1/0651/3668/9323/files/213d6ee0c2844e1cbb4577d4be83f2cf_600x600.jpg?v=1734041834&amp;width=100&amp;crop=center</t>
  </si>
  <si>
    <t>https://www.ryobitools.com/products/33287209958</t>
  </si>
  <si>
    <t>https://www.ryobitools.com/products/321520790</t>
  </si>
  <si>
    <t>https://cdn.shopify.com/s/files/1/0651/3668/9323/files/d6cc5919efd743c8807c205250f8ac30_600x600.jpg?v=1734042981&amp;width=100&amp;crop=center</t>
  </si>
  <si>
    <t>https://www.ryobitools.com/products/33287209965</t>
  </si>
  <si>
    <t>https://www.ryobitools.com/products/320511072</t>
  </si>
  <si>
    <t>https://cdn.shopify.com/s/files/1/0651/3668/9323/files/85c7a967e3724fa1afb9bf22e12eb175_600x600.jpg?v=1734041731&amp;width=100&amp;crop=center</t>
  </si>
  <si>
    <t>https://www.ryobitools.com/products/33287209934</t>
  </si>
  <si>
    <t>https://www.ryobitools.com/products/319310886</t>
  </si>
  <si>
    <t>https://cdn.shopify.com/s/files/1/0651/3668/9323/files/34daa521948d4664ad601020ea034bf8_600x600.jpg?v=1734041490&amp;width=100&amp;crop=center</t>
  </si>
  <si>
    <t>https://www.ryobitools.com/products/33287205271</t>
  </si>
  <si>
    <t>https://www.ryobitools.com/products/320222340</t>
  </si>
  <si>
    <t>https://cdn.shopify.com/s/files/1/0651/3668/9323/files/d7bcf10367ab48a9ba6e1000c4cc259b_600x600.jpg?v=1734042986&amp;width=100&amp;crop=center</t>
  </si>
  <si>
    <t>https://www.ryobitools.com/products/33287212026</t>
  </si>
  <si>
    <t>https://www.ryobitools.com/products/320033043</t>
  </si>
  <si>
    <t>https://cdn.shopify.com/s/files/1/0651/3668/9323/files/5203eb028adf408eb458b6ead8c9fa00_600x600.jpg?v=1734042134&amp;width=100&amp;crop=center</t>
  </si>
  <si>
    <t>https://www.ryobitools.com/products/33287201426</t>
  </si>
  <si>
    <t>https://www.ryobitools.com/products/329267167</t>
  </si>
  <si>
    <t>https://cdn.shopify.com/s/files/1/0651/3668/9323/files/d71ad0b5a76245d492f44a2fe0e9a719_600x600.jpg?v=1734043018&amp;width=100&amp;crop=center</t>
  </si>
  <si>
    <t>https://www.ryobitools.com/products/33287220465</t>
  </si>
  <si>
    <t>https://www.ryobitools.com/products/322627164</t>
  </si>
  <si>
    <t>https://cdn.shopify.com/s/files/1/0651/3668/9323/files/36255fb97bb84a97b1e152b73514b791_600x600.jpg?v=1734042250&amp;width=100&amp;crop=center</t>
  </si>
  <si>
    <t>https://www.ryobitools.com/products/33287213665</t>
  </si>
  <si>
    <t>https://www.ryobitools.com/products/325353586</t>
  </si>
  <si>
    <t>https://cdn.shopify.com/s/files/1/0651/3668/9323/files/52bb1ef2579c4995a308ffae84558fc6_600x600.jpg?v=1734041568&amp;width=100&amp;crop=center</t>
  </si>
  <si>
    <t>https://www.ryobitools.com/products/33287212491</t>
  </si>
  <si>
    <t>https://www.ryobitools.com/products/325353518</t>
  </si>
  <si>
    <t>https://cdn.shopify.com/s/files/1/0651/3668/9323/files/924c87dc892142eeaae3500234fc5af1_600x600.jpg?v=1734042036&amp;width=100&amp;crop=center</t>
  </si>
  <si>
    <t>https://www.ryobitools.com/products/33287204595</t>
  </si>
  <si>
    <t>https://www.ryobitools.com/products/325353496</t>
  </si>
  <si>
    <t>https://cdn.shopify.com/s/files/1/0651/3668/9323/files/e327aca5169246db952183a71c712aa5_600x600.jpg?v=1734043207&amp;width=100&amp;crop=center</t>
  </si>
  <si>
    <t>https://www.ryobitools.com/products/33287204588</t>
  </si>
  <si>
    <t>https://www.ryobitools.com/products/325557950</t>
  </si>
  <si>
    <t>https://cdn.shopify.com/s/files/1/0651/3668/9323/files/b8e112f139a1495a91c35e31b04e0aed_600x600.jpg?v=1734042645&amp;width=100&amp;crop=center</t>
  </si>
  <si>
    <t>https://www.ryobitools.com/products/33287224685</t>
  </si>
  <si>
    <t>https://www.ryobitools.com/products/326243416</t>
  </si>
  <si>
    <t>https://cdn.shopify.com/s/files/1/0651/3668/9323/files/c2db361f6ef64fed879721583497b82c_600x600.jpg?v=1734042794&amp;width=100&amp;crop=center</t>
  </si>
  <si>
    <t>https://www.ryobitools.com/products/33287224661</t>
  </si>
  <si>
    <t>https://www.ryobitools.com/products/325557976</t>
  </si>
  <si>
    <t>https://cdn.shopify.com/s/files/1/0651/3668/9323/files/34e43d90ff0546f6900a6d8d3b708e98_600x600.jpg?v=1734041491&amp;width=100&amp;crop=center</t>
  </si>
  <si>
    <t>https://www.ryobitools.com/products/33287224876</t>
  </si>
  <si>
    <t>https://www.ryobitools.com/products/325558277</t>
  </si>
  <si>
    <t>https://cdn.shopify.com/s/files/1/0651/3668/9323/files/298a7aceed1d429aabf4f8101f240c22_600x600.jpg?v=1734041858&amp;width=100&amp;crop=center</t>
  </si>
  <si>
    <t>https://www.ryobitools.com/products/33287224883</t>
  </si>
  <si>
    <t>https://www.ryobitools.com/products/327848851</t>
  </si>
  <si>
    <t>https://cdn.shopify.com/s/files/1/0651/3668/9323/files/aa7447f0a2b44b2594e8a9d823e2236e_600x600.jpg?v=1747682989&amp;width=100&amp;crop=center</t>
  </si>
  <si>
    <t>https://www.ryobitools.com/products/33287229772</t>
  </si>
  <si>
    <t>https://www.ryobitools.com/products/325145713</t>
  </si>
  <si>
    <t>https://cdn.shopify.com/s/files/1/0651/3668/9323/files/c1be7f3859664dde9405dfe809c970ca_600x600.jpg?v=1734042786&amp;width=100&amp;crop=center</t>
  </si>
  <si>
    <t>https://www.ryobitools.com/products/33287224890</t>
  </si>
  <si>
    <t>https://www.ryobitools.com/products/327353564</t>
  </si>
  <si>
    <t>https://cdn.shopify.com/s/files/1/0651/3668/9323/files/617eb17a4f5946c4b406ae24ab5bc0e0_600x600.jpg?v=1734041953&amp;width=100&amp;crop=center</t>
  </si>
  <si>
    <t>https://www.ryobitools.com/products/46396053053</t>
  </si>
  <si>
    <t>https://www.ryobitools.com/products/325557964</t>
  </si>
  <si>
    <t>https://cdn.shopify.com/s/files/1/0651/3668/9323/files/149663f900864fa09705bde595425a88_600x600.jpg?v=1734042320&amp;width=100&amp;crop=center</t>
  </si>
  <si>
    <t>https://www.ryobitools.com/products/33287224654</t>
  </si>
  <si>
    <t>$439.00</t>
  </si>
  <si>
    <t>https://www.ryobitools.com/products/326680444</t>
  </si>
  <si>
    <t>https://cdn.shopify.com/s/files/1/0651/3668/9323/files/d586ef9772b647a58f2c96cfe4ef2bf2_600x600.jpg?v=1734043045&amp;width=100&amp;crop=center</t>
  </si>
  <si>
    <t>https://www.ryobitools.com/products/33287225408</t>
  </si>
  <si>
    <t>https://www.ryobitools.com/products/309391701</t>
  </si>
  <si>
    <t>https://cdn.shopify.com/s/files/1/0651/3668/9323/files/269e67c955c74bfc881aec33167749b6_600x600.jpg?v=1736951201&amp;width=100&amp;crop=center</t>
  </si>
  <si>
    <t>https://www.ryobitools.com/products/46396019905</t>
  </si>
  <si>
    <t>https://www.ryobitools.com/products/325145623</t>
  </si>
  <si>
    <t>https://cdn.shopify.com/s/files/1/0651/3668/9323/files/PBP4210_THD14_600x600.jpg?v=1739804624&amp;width=100&amp;crop=center</t>
  </si>
  <si>
    <t>https://www.ryobitools.com/products/33287224944</t>
  </si>
  <si>
    <t>https://www.ryobitools.com/products/312860144</t>
  </si>
  <si>
    <t>https://cdn.shopify.com/s/files/1/0651/3668/9323/files/44697609eca64a46917109badde25d21_600x600.jpg?v=1734042419&amp;width=100&amp;crop=center</t>
  </si>
  <si>
    <t>https://www.ryobitools.com/products/33287186129</t>
  </si>
  <si>
    <t>https://www.ryobitools.com/products/314109279</t>
  </si>
  <si>
    <t>https://cdn.shopify.com/s/files/1/0651/3668/9323/files/b3c5d7e8fb5e43eaa2bb5cd49e3d50a5_600x600.jpg?v=1734042631&amp;width=100&amp;crop=center</t>
  </si>
  <si>
    <t>https://www.ryobitools.com/products/33287188048</t>
  </si>
  <si>
    <t>https://www.ryobitools.com/products/314109552</t>
  </si>
  <si>
    <t>https://cdn.shopify.com/s/files/1/0651/3668/9323/files/93735be04c1e4002a356b9296e7044c1_600x600.jpg?v=1734042308&amp;width=100&amp;crop=center</t>
  </si>
  <si>
    <t>https://www.ryobitools.com/products/33287190171</t>
  </si>
  <si>
    <t>https://www.ryobitools.com/products/313438685</t>
  </si>
  <si>
    <t>https://cdn.shopify.com/s/files/1/0651/3668/9323/files/d113eb47a39144e6b2e1e1e2d2f42170_600x600.jpg?v=1734043034&amp;width=100&amp;crop=center</t>
  </si>
  <si>
    <t>https://www.ryobitools.com/products/33287190218</t>
  </si>
  <si>
    <t>https://www.ryobitools.com/products/313700864</t>
  </si>
  <si>
    <t>https://cdn.shopify.com/s/files/1/0651/3668/9323/files/7804f289857d40b7b136acce48394380_600x600.jpg?v=1734042183&amp;width=100&amp;crop=center</t>
  </si>
  <si>
    <t>https://www.ryobitools.com/products/33287190225</t>
  </si>
  <si>
    <t>https://www.ryobitools.com/products/318531838</t>
  </si>
  <si>
    <t>https://cdn.shopify.com/s/files/1/0651/3668/9323/files/785f5577d2814a358f04989dd21fdb60_600x600.jpg?v=1734041992&amp;width=100&amp;crop=center</t>
  </si>
  <si>
    <t>https://www.ryobitools.com/products/33287197224</t>
  </si>
  <si>
    <t>https://www.ryobitools.com/products/318531842</t>
  </si>
  <si>
    <t>https://cdn.shopify.com/s/files/1/0651/3668/9323/files/9a3dbce43b3b456abb5cb1f7483d5a40_600x600.jpg?v=1734041325&amp;width=100&amp;crop=center</t>
  </si>
  <si>
    <t>https://www.ryobitools.com/products/33287197231</t>
  </si>
  <si>
    <t>https://www.ryobitools.com/products/318531835</t>
  </si>
  <si>
    <t>https://cdn.shopify.com/s/files/1/0651/3668/9323/files/473b038aec434e1b9b61509fbfc3066f_600x600.jpg?v=1734041905&amp;width=100&amp;crop=center</t>
  </si>
  <si>
    <t>https://www.ryobitools.com/products/33287197248</t>
  </si>
  <si>
    <t>https://www.ryobitools.com/products/318888257</t>
  </si>
  <si>
    <t>https://cdn.shopify.com/s/files/1/0651/3668/9323/files/472b5b8634984c9e8358028e297b7b2a_600x600.jpg?v=1734041903&amp;width=100&amp;crop=center</t>
  </si>
  <si>
    <t>https://www.ryobitools.com/products/33287197514</t>
  </si>
  <si>
    <t>https://www.ryobitools.com/products/320061541</t>
  </si>
  <si>
    <t>https://cdn.shopify.com/s/files/1/0651/3668/9323/files/cc30f8be013349b0959d51f55685b1c1_600x600.jpg?v=1734042917&amp;width=100&amp;crop=center</t>
  </si>
  <si>
    <t>https://www.ryobitools.com/products/33287199259</t>
  </si>
  <si>
    <t>https://www.ryobitools.com/products/319064831</t>
  </si>
  <si>
    <t>https://cdn.shopify.com/s/files/1/0651/3668/9323/files/1aca97a400d8453181eed381e33603aa_600x600.jpg?v=1734040773&amp;width=100&amp;crop=center</t>
  </si>
  <si>
    <t>https://www.ryobitools.com/products/33287201228</t>
  </si>
  <si>
    <t>https://www.ryobitools.com/products/313438681</t>
  </si>
  <si>
    <t>https://cdn.shopify.com/s/files/1/0651/3668/9323/files/18c93a2ae9034d8d879c98c27bb10b88_600x600.jpg?v=1734041428&amp;width=100&amp;crop=center</t>
  </si>
  <si>
    <t>https://www.ryobitools.com/products/33287190508</t>
  </si>
  <si>
    <t>https://www.ryobitools.com/products/313438689</t>
  </si>
  <si>
    <t>https://cdn.shopify.com/s/files/1/0651/3668/9323/files/6f6ecddc081049ff9eee3fc82d8898b5_600x600.jpg?v=1734041179&amp;width=100&amp;crop=center</t>
  </si>
  <si>
    <t>https://www.ryobitools.com/products/33287190515</t>
  </si>
  <si>
    <t>https://www.ryobitools.com/products/314109535</t>
  </si>
  <si>
    <t>https://cdn.shopify.com/s/files/1/0651/3668/9323/files/6b72ca3240f240798400f4bee5482ab8_600x600.jpg?v=1734041134&amp;width=100&amp;crop=center</t>
  </si>
  <si>
    <t>https://www.ryobitools.com/products/33287191703</t>
  </si>
  <si>
    <t>https://www.ryobitools.com/products/316615952</t>
  </si>
  <si>
    <t>https://cdn.shopify.com/s/files/1/0651/3668/9323/files/5715eecc8e06409397648b8868425322_600x600.jpg?v=1734042145&amp;width=100&amp;crop=center</t>
  </si>
  <si>
    <t>https://www.ryobitools.com/products/33287192960</t>
  </si>
  <si>
    <t>https://www.ryobitools.com/products/316631066</t>
  </si>
  <si>
    <t>https://cdn.shopify.com/s/files/1/0651/3668/9323/files/1a842f48f51f4204a1d8046bf02e0e44_600x600.jpg?v=1734040769&amp;width=100&amp;crop=center</t>
  </si>
  <si>
    <t>https://www.ryobitools.com/products/33287193714</t>
  </si>
  <si>
    <t>https://www.ryobitools.com/products/206481858</t>
  </si>
  <si>
    <t>https://cdn.shopify.com/s/files/1/0651/3668/9323/files/160ef34c79c144da948e466439b38bed_600x600.jpg?v=1736950499&amp;width=100&amp;crop=center</t>
  </si>
  <si>
    <t>https://www.ryobitools.com/products/46396014313</t>
  </si>
  <si>
    <t>https://www.ryobitools.com/products/316879165</t>
  </si>
  <si>
    <t>https://cdn.shopify.com/s/files/1/0651/3668/9323/files/d553070b9c0a48f983c755d42b709071_600x600.jpg?v=1734043069&amp;width=100&amp;crop=center</t>
  </si>
  <si>
    <t>https://www.ryobitools.com/products/33287199952</t>
  </si>
  <si>
    <t>https://www.ryobitools.com/products/320222321</t>
  </si>
  <si>
    <t>https://cdn.shopify.com/s/files/1/0651/3668/9323/files/54b426c563224640bf4bf3efdb1e6abb_600x600.jpg?v=1737054119&amp;width=100&amp;crop=center</t>
  </si>
  <si>
    <t>https://www.ryobitools.com/products/33287199976</t>
  </si>
  <si>
    <t>https://www.ryobitools.com/products/317984876</t>
  </si>
  <si>
    <t>https://cdn.shopify.com/s/files/1/0651/3668/9323/files/1d0320127a984c34a31d73b703a4ad63_600x600.jpg?v=1734040804&amp;width=100&amp;crop=center</t>
  </si>
  <si>
    <t>https://www.ryobitools.com/products/33287200160</t>
  </si>
  <si>
    <t>https://www.ryobitools.com/products/323114191</t>
  </si>
  <si>
    <t>https://cdn.shopify.com/s/files/1/0651/3668/9323/files/a10d0e10170045f7b1f0e12eb2a50544_600x600.jpg?v=1734042506&amp;width=100&amp;crop=center</t>
  </si>
  <si>
    <t>https://www.ryobitools.com/products/33287201853</t>
  </si>
  <si>
    <t>https://www.ryobitools.com/products/314883554</t>
  </si>
  <si>
    <t>https://cdn.shopify.com/s/files/1/0651/3668/9323/files/P2608BTL_600x600.png?v=1737571886&amp;width=100&amp;crop=center</t>
  </si>
  <si>
    <t>https://www.ryobitools.com/products/46396036056</t>
  </si>
  <si>
    <t>https://www.ryobitools.com/products/312453233</t>
  </si>
  <si>
    <t>https://cdn.shopify.com/s/files/1/0651/3668/9323/files/d486dca949b84f3c92df05febb2a6659_600x600.jpg?v=1734043040&amp;width=100&amp;crop=center</t>
  </si>
  <si>
    <t>https://www.ryobitools.com/products/46396028839</t>
  </si>
  <si>
    <t>https://www.ryobitools.com/products/315114449</t>
  </si>
  <si>
    <t>https://cdn.shopify.com/s/files/1/0651/3668/9323/files/ffdd32049f1744b3942a5a0e6167a486_600x600.jpg?v=1734043474&amp;width=100&amp;crop=center</t>
  </si>
  <si>
    <t>https://www.ryobitools.com/products/46396034984</t>
  </si>
  <si>
    <t>https://www.ryobitools.com/products/314883500</t>
  </si>
  <si>
    <t>https://cdn.shopify.com/s/files/1/0651/3668/9323/files/123ed9bad71b430ba41cdb0aa67a928f_600x600.jpg?v=1734041810&amp;width=100&amp;crop=center</t>
  </si>
  <si>
    <t>https://www.ryobitools.com/products/46396035813</t>
  </si>
  <si>
    <t>https://www.ryobitools.com/products/318681412</t>
  </si>
  <si>
    <t>https://cdn.shopify.com/s/files/1/0651/3668/9323/files/f913ba6804144865b4bf90fc45ee03ce_600x600.jpg?v=1736815625&amp;width=100&amp;crop=center</t>
  </si>
  <si>
    <t>https://www.ryobitools.com/products/46396039842</t>
  </si>
  <si>
    <t>https://www.ryobitools.com/products/317531019</t>
  </si>
  <si>
    <t>https://cdn.shopify.com/s/files/1/0651/3668/9323/files/a69f293f3202499485e8e5fd73ec7aa3_600x600.jpg?v=1734042521&amp;width=100&amp;crop=center</t>
  </si>
  <si>
    <t>https://www.ryobitools.com/products/46396036766</t>
  </si>
  <si>
    <t>https://www.ryobitools.com/products/316627698</t>
  </si>
  <si>
    <t>https://cdn.shopify.com/s/files/1/0651/3668/9323/files/P2980_2v1_Final_600x600.jpg?v=1737402084&amp;width=100&amp;crop=center</t>
  </si>
  <si>
    <t>https://www.ryobitools.com/products/46396038708</t>
  </si>
  <si>
    <t>https://www.ryobitools.com/products/319690647</t>
  </si>
  <si>
    <t>https://cdn.shopify.com/s/files/1/0651/3668/9323/files/3f9b5b76efca40ff9b4365ba06e9ca9f_600x600.jpg?v=1736819429&amp;width=100&amp;crop=center</t>
  </si>
  <si>
    <t>https://www.ryobitools.com/products/46396039866</t>
  </si>
  <si>
    <t>https://www.ryobitools.com/products/314109411</t>
  </si>
  <si>
    <t>https://cdn.shopify.com/s/files/1/0651/3668/9323/files/b2bf754937b34353be973b980cd9a6ba_600x600.jpg?v=1734042626&amp;width=100&amp;crop=center</t>
  </si>
  <si>
    <t>https://www.ryobitools.com/products/33287186136</t>
  </si>
  <si>
    <t>https://www.ryobitools.com/products/320033032</t>
  </si>
  <si>
    <t>https://cdn.shopify.com/s/files/1/0651/3668/9323/files/1ea5f999221040248d9c297b33582dca_600x600.jpg?v=1734040819&amp;width=100&amp;crop=center</t>
  </si>
  <si>
    <t>https://www.ryobitools.com/products/33287197286</t>
  </si>
  <si>
    <t>https://www.ryobitools.com/products/319830427</t>
  </si>
  <si>
    <t>https://cdn.shopify.com/s/files/1/0651/3668/9323/files/23ecab1446f94f1e96be854ef0013731_600x600.jpg?v=1734041447&amp;width=100&amp;crop=center</t>
  </si>
  <si>
    <t>https://www.ryobitools.com/products/33287198153</t>
  </si>
  <si>
    <t>https://www.ryobitools.com/products/315771443</t>
  </si>
  <si>
    <t>https://cdn.shopify.com/s/files/1/0651/3668/9323/files/9783e4a2dcc9470dbf49a7ff839e49f5_600x600.jpg?v=1734042214&amp;width=100&amp;crop=center</t>
  </si>
  <si>
    <t>https://www.ryobitools.com/products/33287177165</t>
  </si>
  <si>
    <t>https://www.ryobitools.com/products/314109271</t>
  </si>
  <si>
    <t>https://cdn.shopify.com/s/files/1/0651/3668/9323/files/b5f2ae0249ec4d3c8b1d10aa82518409_600x600.jpg?v=1734042634&amp;width=100&amp;crop=center</t>
  </si>
  <si>
    <t>https://www.ryobitools.com/products/33287178230</t>
  </si>
  <si>
    <t>https://www.ryobitools.com/products/311738437</t>
  </si>
  <si>
    <t>https://cdn.shopify.com/s/files/1/0651/3668/9323/files/P4500_2_Final_600x600.jpg?v=1758813027&amp;width=100&amp;crop=center</t>
  </si>
  <si>
    <t>https://www.ryobitools.com/products/33287178704</t>
  </si>
  <si>
    <t>https://www.ryobitools.com/products/311738438</t>
  </si>
  <si>
    <t>https://cdn.shopify.com/s/files/1/0651/3668/9323/files/P4510_2v1_Final_600x600.jpg?v=1758813774&amp;width=100&amp;crop=center</t>
  </si>
  <si>
    <t>https://www.ryobitools.com/products/33287179671</t>
  </si>
  <si>
    <t>$116.64</t>
  </si>
  <si>
    <t>https://www.ryobitools.com/products/314109589</t>
  </si>
  <si>
    <t>https://cdn.shopify.com/s/files/1/0651/3668/9323/files/794657be4d924f68aaab2574bba66f9e_600x600.jpg?v=1734042364&amp;width=100&amp;crop=center</t>
  </si>
  <si>
    <t>https://www.ryobitools.com/products/33287187836</t>
  </si>
  <si>
    <t>https://www.ryobitools.com/products/313948579</t>
  </si>
  <si>
    <t>https://cdn.shopify.com/s/files/1/0651/3668/9323/files/29c87bf81c3f4c71b8625087f2c7329e_600x600.jpg?v=1734041472&amp;width=100&amp;crop=center</t>
  </si>
  <si>
    <t>https://www.ryobitools.com/products/33287189380</t>
  </si>
  <si>
    <t>https://www.ryobitools.com/products/318754250</t>
  </si>
  <si>
    <t>https://cdn.shopify.com/s/files/1/0651/3668/9323/files/ea63d60baa27423d963b4705d477efda_600x600.jpg?v=1734043248&amp;width=100&amp;crop=center</t>
  </si>
  <si>
    <t>https://www.ryobitools.com/products/33287192748</t>
  </si>
  <si>
    <t>https://www.ryobitools.com/products/316631068</t>
  </si>
  <si>
    <t>https://cdn.shopify.com/s/files/1/0651/3668/9323/files/575db398f40341a485246827426c85ab_600x600.jpg?v=1734041930&amp;width=100&amp;crop=center</t>
  </si>
  <si>
    <t>https://www.ryobitools.com/products/33287193721</t>
  </si>
  <si>
    <t>https://www.ryobitools.com/products/318621812</t>
  </si>
  <si>
    <t>https://cdn.shopify.com/s/files/1/0651/3668/9323/files/ec31f668a25b4da88b5d5550a03079b8_600x600.jpg?v=1734043267&amp;width=100&amp;crop=center</t>
  </si>
  <si>
    <t>https://www.ryobitools.com/products/33287199938</t>
  </si>
  <si>
    <t>https://www.ryobitools.com/products/317987588</t>
  </si>
  <si>
    <t>https://cdn.shopify.com/s/files/1/0651/3668/9323/files/4987d9ef7b3444f585b66b31c9a2ec2b_600x600.jpg?v=1734042133&amp;width=100&amp;crop=center</t>
  </si>
  <si>
    <t>https://www.ryobitools.com/products/33287200061</t>
  </si>
  <si>
    <t>https://www.ryobitools.com/products/317438520</t>
  </si>
  <si>
    <t>https://cdn.shopify.com/s/files/1/0651/3668/9323/files/4f165da4a7b0420a880787c6988ac6cd_600x600.jpg?v=1734041025&amp;width=100&amp;crop=center</t>
  </si>
  <si>
    <t>https://www.ryobitools.com/products/33287202898</t>
  </si>
  <si>
    <t>https://www.ryobitools.com/products/317310232</t>
  </si>
  <si>
    <t>https://cdn.shopify.com/s/files/1/0651/3668/9323/files/b24dacc3f62f42f2bf2dc87a6bc6c104_600x600.jpg?v=1737053739&amp;width=100&amp;crop=center</t>
  </si>
  <si>
    <t>https://www.ryobitools.com/products/33287190577</t>
  </si>
  <si>
    <t>https://www.ryobitools.com/products/313438684</t>
  </si>
  <si>
    <t>https://cdn.shopify.com/s/files/1/0651/3668/9323/files/93c57e8c2b904163b53db12f7b958095_600x600.jpg?v=1734041772&amp;width=100&amp;crop=center</t>
  </si>
  <si>
    <t>https://www.ryobitools.com/products/33287190614</t>
  </si>
  <si>
    <t>https://www.ryobitools.com/products/206481859</t>
  </si>
  <si>
    <t>https://cdn.shopify.com/s/files/1/0651/3668/9323/files/8e33218ba56d4e02b37764eaa88d8c24_600x600.jpg?v=1734041304&amp;width=100&amp;crop=center</t>
  </si>
  <si>
    <t>https://www.ryobitools.com/products/46396014870</t>
  </si>
  <si>
    <t>https://www.ryobitools.com/products/206485323</t>
  </si>
  <si>
    <t>https://cdn.shopify.com/s/files/1/0651/3668/9323/files/e96d6972af2040f58dc98f60fc70ab68_600x600.jpg?v=1734043199&amp;width=100&amp;crop=center</t>
  </si>
  <si>
    <t>https://www.ryobitools.com/products/46396014894</t>
  </si>
  <si>
    <t>https://www.ryobitools.com/products/206485338</t>
  </si>
  <si>
    <t>https://cdn.shopify.com/s/files/1/0651/3668/9323/files/cabc95a490414d1487a503a3df326602_600x600.jpg?v=1734042905&amp;width=100&amp;crop=center</t>
  </si>
  <si>
    <t>https://www.ryobitools.com/products/46396014887</t>
  </si>
  <si>
    <t>https://www.ryobitools.com/products/314109445</t>
  </si>
  <si>
    <t>https://cdn.shopify.com/s/files/1/0651/3668/9323/files/3ae66cf263ba4ca8950f3dbba2a4939e_600x600.jpg?v=1734040905&amp;width=100&amp;crop=center</t>
  </si>
  <si>
    <t>https://www.ryobitools.com/products/33287192618</t>
  </si>
  <si>
    <t>https://www.ryobitools.com/products/316754150</t>
  </si>
  <si>
    <t>https://cdn.shopify.com/s/files/1/0651/3668/9323/files/3a33f1382ba54c61a33c3d9a090b8878_600x600.jpg?v=1734040900&amp;width=100&amp;crop=center</t>
  </si>
  <si>
    <t>https://www.ryobitools.com/products/46396037121</t>
  </si>
  <si>
    <t>https://www.ryobitools.com/products/318467673</t>
  </si>
  <si>
    <t>https://cdn.shopify.com/s/files/1/0651/3668/9323/files/b81d854d19924088ae38d30611afe18a_600x600.jpg?v=1734042687&amp;width=100&amp;crop=center</t>
  </si>
  <si>
    <t>https://www.ryobitools.com/products/46396038272</t>
  </si>
  <si>
    <t>https://www.ryobitools.com/products/319049589</t>
  </si>
  <si>
    <t>https://cdn.shopify.com/s/files/1/0651/3668/9323/files/84e1f83253304f0cbcf9b031adc753b1_600x600.jpg?v=1736816060&amp;width=100&amp;crop=center</t>
  </si>
  <si>
    <t>https://www.ryobitools.com/products/46396039323</t>
  </si>
  <si>
    <t>https://www.ryobitools.com/products/317984935</t>
  </si>
  <si>
    <t>https://cdn.shopify.com/s/files/1/0651/3668/9323/files/97389ae20a794745b7837632258b9a3a_600x600.jpg?v=1734042315&amp;width=100&amp;crop=center</t>
  </si>
  <si>
    <t>https://www.ryobitools.com/products/33287200191</t>
  </si>
  <si>
    <t>https://www.ryobitools.com/products/315847506</t>
  </si>
  <si>
    <t>https://cdn.shopify.com/s/files/1/0651/3668/9323/files/ecf0788c07a8452bba1e50d77fa7272c_600x600.jpg?v=1737399172&amp;width=100&amp;crop=center</t>
  </si>
  <si>
    <t>https://www.ryobitools.com/products/46396036186</t>
  </si>
  <si>
    <t>$339.00</t>
  </si>
  <si>
    <t>https://www.ryobitools.com/products/319830446</t>
  </si>
  <si>
    <t>https://cdn.shopify.com/s/files/1/0651/3668/9323/files/ce8fb905722540c09c44228757aa7050_600x600.jpg?v=1734042943&amp;width=100&amp;crop=center</t>
  </si>
  <si>
    <t>https://www.ryobitools.com/products/33287197590</t>
  </si>
  <si>
    <t>https://www.ryobitools.com/products/313045799</t>
  </si>
  <si>
    <t>https://cdn.shopify.com/s/files/1/0651/3668/9323/files/c271026e364a4c558c560032bef9c01c_600x600.jpg?v=1734042889&amp;width=100&amp;crop=center</t>
  </si>
  <si>
    <t>https://www.ryobitools.com/products/46396031143</t>
  </si>
  <si>
    <t>https://www.ryobitools.com/products/314968231</t>
  </si>
  <si>
    <t>https://cdn.shopify.com/s/files/1/0651/3668/9323/files/eaa2880b5d4642b6a3fbc8deb78cbfe4_600x600.jpg?v=1746735447&amp;width=100&amp;crop=center</t>
  </si>
  <si>
    <t>https://www.ryobitools.com/products/46396036506</t>
  </si>
  <si>
    <t>https://www.ryobitools.com/products/318200739</t>
  </si>
  <si>
    <t>https://cdn.shopify.com/s/files/1/0651/3668/9323/files/97d9c2f570374dde87e58d979a8f8211_600x600.jpg?v=1736814884&amp;width=100&amp;crop=center</t>
  </si>
  <si>
    <t>https://www.ryobitools.com/products/46396037992</t>
  </si>
  <si>
    <t>https://www.ryobitools.com/products/320459124</t>
  </si>
  <si>
    <t>https://cdn.shopify.com/s/files/1/0651/3668/9323/files/7413c9014b024d94a844e55930405d24_600x600.jpg?v=1737494376&amp;width=100&amp;crop=center</t>
  </si>
  <si>
    <t>https://www.ryobitools.com/products/46396038142</t>
  </si>
  <si>
    <t>https://www.ryobitools.com/products/316628199</t>
  </si>
  <si>
    <t>https://cdn.shopify.com/s/files/1/0651/3668/9323/files/b9f42f3aed6240aa950116ed24c2bf75_600x600.jpg?v=1734042652&amp;width=100&amp;crop=center</t>
  </si>
  <si>
    <t>https://www.ryobitools.com/products/46396038586</t>
  </si>
  <si>
    <t>https://www.ryobitools.com/products/316630078</t>
  </si>
  <si>
    <t>https://cdn.shopify.com/s/files/1/0651/3668/9323/files/a7a7e55de2d448d78dab7559aedf156e_600x600.jpg?v=1736808876&amp;width=100&amp;crop=center</t>
  </si>
  <si>
    <t>https://www.ryobitools.com/products/46396039033</t>
  </si>
  <si>
    <t>https://www.ryobitools.com/products/315854773</t>
  </si>
  <si>
    <t>https://cdn.shopify.com/s/files/1/0651/3668/9323/files/d37f6ae3db1f49bd8ae63f4ec324c53a_600x600.jpg?v=1734043009&amp;width=100&amp;crop=center</t>
  </si>
  <si>
    <t>https://www.ryobitools.com/products/33287176731</t>
  </si>
  <si>
    <t>https://www.ryobitools.com/products/315855110</t>
  </si>
  <si>
    <t>https://cdn.shopify.com/s/files/1/0651/3668/9323/files/658bf63f3453499c84c0efac9dbdc500_600x600.jpg?v=1734041965&amp;width=100&amp;crop=center</t>
  </si>
  <si>
    <t>https://www.ryobitools.com/products/33287177158</t>
  </si>
  <si>
    <t>https://www.ryobitools.com/products/318730711</t>
  </si>
  <si>
    <t>https://cdn.shopify.com/s/files/1/0651/3668/9323/files/e8b93cbdcb3940c38a39951dcd19c41c_600x600.jpg?v=1734043175&amp;width=100&amp;crop=center</t>
  </si>
  <si>
    <t>https://www.ryobitools.com/products/33287188598</t>
  </si>
  <si>
    <t>https://www.ryobitools.com/products/308848395</t>
  </si>
  <si>
    <t>https://cdn.shopify.com/s/files/1/0651/3668/9323/files/027a342ba24642dc828ab127c170f634_600x600.jpg?v=1734041459&amp;width=100&amp;crop=center</t>
  </si>
  <si>
    <t>https://www.ryobitools.com/products/33287177301</t>
  </si>
  <si>
    <t>https://www.ryobitools.com/products/317925441</t>
  </si>
  <si>
    <t>https://cdn.shopify.com/s/files/1/0651/3668/9323/files/4df413e934414bc9abe2f3d644905c06_600x600.jpg?v=1734041002&amp;width=100&amp;crop=center</t>
  </si>
  <si>
    <t>https://www.ryobitools.com/products/46396039392</t>
  </si>
  <si>
    <t>https://www.ryobitools.com/products/319370604</t>
  </si>
  <si>
    <t>https://cdn.shopify.com/s/files/1/0651/3668/9323/files/89d32cbb35264b66b5719c13e6c262f3_600x600.jpg?v=1734041748&amp;width=100&amp;crop=center</t>
  </si>
  <si>
    <t>https://www.ryobitools.com/products/46396039507</t>
  </si>
  <si>
    <t>https://www.ryobitools.com/products/319368074</t>
  </si>
  <si>
    <t>https://cdn.shopify.com/s/files/1/0651/3668/9323/files/df8b792eacf24e4ebc541ba2e36b1079_600x600.jpg?v=1734043138&amp;width=100&amp;crop=center</t>
  </si>
  <si>
    <t>https://www.ryobitools.com/products/46396039521</t>
  </si>
  <si>
    <t>https://www.ryobitools.com/products/319713507</t>
  </si>
  <si>
    <t>https://cdn.shopify.com/s/files/1/0651/3668/9323/files/4a09bc4aa78440c69510198eaf444675_600x600.jpg?v=1734040958&amp;width=100&amp;crop=center</t>
  </si>
  <si>
    <t>https://www.ryobitools.com/products/33287200290</t>
  </si>
  <si>
    <t>https://www.ryobitools.com/products/321546266</t>
  </si>
  <si>
    <t>https://cdn.shopify.com/s/files/1/0651/3668/9323/files/24fc11f45a964a7699f63b9a7d2f7d4e_600x600.jpg?v=1734041451&amp;width=100&amp;crop=center</t>
  </si>
  <si>
    <t>https://www.ryobitools.com/products/33287212439</t>
  </si>
  <si>
    <t>https://www.ryobitools.com/products/323830662</t>
  </si>
  <si>
    <t>https://cdn.shopify.com/s/files/1/0651/3668/9323/files/1be9bdaaf0d443edba7a71f908360964_600x600.jpg?v=1734040785&amp;width=100&amp;crop=center</t>
  </si>
  <si>
    <t>https://www.ryobitools.com/products/33287212446</t>
  </si>
  <si>
    <t>https://www.ryobitools.com/products/316880160</t>
  </si>
  <si>
    <t>https://cdn.shopify.com/s/files/1/0651/3668/9323/files/ec097817320b46b8a003ee0cd7530eb4_600x600.jpg?v=1736816534&amp;width=100&amp;crop=center</t>
  </si>
  <si>
    <t>https://www.ryobitools.com/products/46396039279</t>
  </si>
  <si>
    <t>https://www.ryobitools.com/products/319698531</t>
  </si>
  <si>
    <t>https://cdn.shopify.com/s/files/1/0651/3668/9323/files/97744205849443cea068d097e1a39d45_600x600.jpg?v=1734042463&amp;width=100&amp;crop=center</t>
  </si>
  <si>
    <t>https://www.ryobitools.com/products/46396039309</t>
  </si>
  <si>
    <t>https://www.ryobitools.com/products/319830383</t>
  </si>
  <si>
    <t>https://cdn.shopify.com/s/files/1/0651/3668/9323/files/bcf68a3bc5cb41a0bffb881e07529069_600x600.jpg?v=1737053605&amp;width=100&amp;crop=center</t>
  </si>
  <si>
    <t>https://www.ryobitools.com/products/33287211418</t>
  </si>
  <si>
    <t>https://www.ryobitools.com/products/318696913</t>
  </si>
  <si>
    <t>https://cdn.shopify.com/s/files/1/0651/3668/9323/files/41c2c61117614b70b4bc8f8226338c8b_600x600.jpg?v=1734041517&amp;width=100&amp;crop=center</t>
  </si>
  <si>
    <t>https://www.ryobitools.com/products/33287191611</t>
  </si>
  <si>
    <t>https://www.ryobitools.com/products/320169118</t>
  </si>
  <si>
    <t>https://cdn.shopify.com/s/files/1/0651/3668/9323/files/db559b08791b4b94a60fd8425f779b90_600x600.jpg?v=1734043097&amp;width=100&amp;crop=center</t>
  </si>
  <si>
    <t>https://www.ryobitools.com/products/33287201822</t>
  </si>
  <si>
    <t>https://www.ryobitools.com/products/319962740</t>
  </si>
  <si>
    <t>https://cdn.shopify.com/s/files/1/0651/3668/9323/files/916d973665f941d787ad13a8e233aff6_600x600.jpg?v=1734042034&amp;width=100&amp;crop=center</t>
  </si>
  <si>
    <t>https://www.ryobitools.com/products/33287201815</t>
  </si>
  <si>
    <t>https://www.ryobitools.com/products/319962924</t>
  </si>
  <si>
    <t>https://cdn.shopify.com/s/files/1/0651/3668/9323/files/4f60f0e34c354769a532a4653fbe6dd4_600x600.jpg?v=1734041023&amp;width=100&amp;crop=center</t>
  </si>
  <si>
    <t>https://www.ryobitools.com/products/33287202874</t>
  </si>
  <si>
    <t>https://www.ryobitools.com/products/320011852</t>
  </si>
  <si>
    <t>https://cdn.shopify.com/s/files/1/0651/3668/9323/files/e34ae4e9bf3c40b9901550a054a67a31_600x600.jpg?v=1734043186&amp;width=100&amp;crop=center</t>
  </si>
  <si>
    <t>https://www.ryobitools.com/products/46396039163</t>
  </si>
  <si>
    <t>https://www.ryobitools.com/products/319962849</t>
  </si>
  <si>
    <t>https://cdn.shopify.com/s/files/1/0651/3668/9323/files/d32f574d515c49b2bc5433701df6875c_600x600.jpg?v=1734043006&amp;width=100&amp;crop=center</t>
  </si>
  <si>
    <t>https://www.ryobitools.com/products/33287201884</t>
  </si>
  <si>
    <t>https://www.ryobitools.com/products/320033040</t>
  </si>
  <si>
    <t>https://cdn.shopify.com/s/files/1/0651/3668/9323/files/1e90310c8f8640298b9cde86b52a1f20_600x600.jpg?v=1734040818&amp;width=100&amp;crop=center</t>
  </si>
  <si>
    <t>https://www.ryobitools.com/products/33287198467</t>
  </si>
  <si>
    <t>https://www.ryobitools.com/products/319888309</t>
  </si>
  <si>
    <t>https://cdn.shopify.com/s/files/1/0651/3668/9323/files/8d6d32cce8a44c5b8978a542c00284c2_600x600.jpg?v=1736823640&amp;width=100&amp;crop=center</t>
  </si>
  <si>
    <t>https://www.ryobitools.com/products/46396035790</t>
  </si>
  <si>
    <t>https://www.ryobitools.com/products/320454549</t>
  </si>
  <si>
    <t>https://cdn.shopify.com/s/files/1/0651/3668/9323/files/66c5356f014a45dba69583de4bf2540a_600x600.jpg?v=1737039989&amp;width=100&amp;crop=center</t>
  </si>
  <si>
    <t>https://www.ryobitools.com/products/46396039125</t>
  </si>
  <si>
    <t>https://www.ryobitools.com/products/319736371</t>
  </si>
  <si>
    <t>https://cdn.shopify.com/s/files/1/0651/3668/9323/files/b4b6aacc7975467b960a6d91a9657a7a_600x600.jpg?v=1736816184&amp;width=100&amp;crop=center</t>
  </si>
  <si>
    <t>https://www.ryobitools.com/products/46396039286</t>
  </si>
  <si>
    <t>https://www.ryobitools.com/products/318870486</t>
  </si>
  <si>
    <t>https://cdn.shopify.com/s/files/1/0651/3668/9323/files/dd8afab6e3954b12816f4ef35e0c605d_600x600.jpg?v=1734043123&amp;width=100&amp;crop=center</t>
  </si>
  <si>
    <t>https://www.ryobitools.com/products/33287195169</t>
  </si>
  <si>
    <t>https://www.ryobitools.com/products/320871077</t>
  </si>
  <si>
    <t>https://cdn.shopify.com/s/files/1/0651/3668/9323/files/bef721885e7e443d891b7ce2a0465398_600x600.jpg?v=1737055759&amp;width=100&amp;crop=center</t>
  </si>
  <si>
    <t>https://www.ryobitools.com/products/33287195152</t>
  </si>
  <si>
    <t>https://www.ryobitools.com/products/320562056</t>
  </si>
  <si>
    <t>https://cdn.shopify.com/s/files/1/0651/3668/9323/files/1471ca00f0244765bcc84de218a71117_600x600.jpg?v=1734042063&amp;width=100&amp;crop=center</t>
  </si>
  <si>
    <t>https://www.ryobitools.com/products/33287199228</t>
  </si>
  <si>
    <t>https://www.ryobitools.com/products/321542325</t>
  </si>
  <si>
    <t>https://cdn.shopify.com/s/files/1/0651/3668/9323/files/7c7f6b5d678c4d55844529abc593c1e4_600x600.jpg?v=1737127597&amp;width=100&amp;crop=center</t>
  </si>
  <si>
    <t>https://www.ryobitools.com/products/46396045393</t>
  </si>
  <si>
    <t>https://www.ryobitools.com/products/320562058</t>
  </si>
  <si>
    <t>https://cdn.shopify.com/s/files/1/0651/3668/9323/files/0d5769ec5dba4c6695508f054149c8cf_600x600.jpg?v=1734040736&amp;width=100&amp;crop=center</t>
  </si>
  <si>
    <t>https://www.ryobitools.com/products/33287209033</t>
  </si>
  <si>
    <t>https://www.ryobitools.com/products/323458076</t>
  </si>
  <si>
    <t>https://cdn.shopify.com/s/files/1/0651/3668/9323/files/bc11610f49a5400bb824b994362e4dc4_600x600.jpg?v=1734042754&amp;width=100&amp;crop=center</t>
  </si>
  <si>
    <t>https://www.ryobitools.com/products/46396045508</t>
  </si>
  <si>
    <t>https://www.ryobitools.com/products/321954650</t>
  </si>
  <si>
    <t>https://cdn.shopify.com/s/files/1/0651/3668/9323/files/PCL1701_2_Final_600x600.jpg?v=1758814621&amp;width=100&amp;crop=center</t>
  </si>
  <si>
    <t>https://www.ryobitools.com/products/33287204977</t>
  </si>
  <si>
    <t>https://www.ryobitools.com/products/322339780</t>
  </si>
  <si>
    <t>https://cdn.shopify.com/s/files/1/0651/3668/9323/files/df7ea959aed94d7b8b3594c91adb263a_600x600.jpg?v=1734043138&amp;width=100&amp;crop=center</t>
  </si>
  <si>
    <t>https://www.ryobitools.com/products/33287204731</t>
  </si>
  <si>
    <t>https://www.ryobitools.com/products/322339205</t>
  </si>
  <si>
    <t>https://cdn.shopify.com/s/files/1/0651/3668/9323/files/75bc3daf7d544dc38eb8cccf2574d90d_600x600.jpg?v=1734041684&amp;width=100&amp;crop=center</t>
  </si>
  <si>
    <t>https://www.ryobitools.com/products/33287204717</t>
  </si>
  <si>
    <t>https://www.ryobitools.com/products/320222353</t>
  </si>
  <si>
    <t>https://cdn.shopify.com/s/files/1/0651/3668/9323/files/fe4d9881f2f846138e6f83e5ca816487_600x600.jpg?v=1734043455&amp;width=100&amp;crop=center</t>
  </si>
  <si>
    <t>https://www.ryobitools.com/products/33287193035</t>
  </si>
  <si>
    <t>https://www.ryobitools.com/products/324722568</t>
  </si>
  <si>
    <t>https://cdn.shopify.com/s/files/1/0651/3668/9323/files/652d8ab2a50c4816ac0af4a1a35ce84f_600x600.jpg?v=1734041965&amp;width=100&amp;crop=center</t>
  </si>
  <si>
    <t>https://www.ryobitools.com/products/46396045546</t>
  </si>
  <si>
    <t>https://www.ryobitools.com/products/324535639</t>
  </si>
  <si>
    <t>https://cdn.shopify.com/s/files/1/0651/3668/9323/files/56d485033f1f4dbb83cef28584b3c1a3_600x600.jpg?v=1734041595&amp;width=100&amp;crop=center</t>
  </si>
  <si>
    <t>https://www.ryobitools.com/products/46396039149</t>
  </si>
  <si>
    <t>https://www.ryobitools.com/products/321429810</t>
  </si>
  <si>
    <t>https://cdn.shopify.com/s/files/1/0651/3668/9323/files/c6f0eb71d91b424e85855e47fbf1728e_600x600.jpg?v=1734042809&amp;width=100&amp;crop=center</t>
  </si>
  <si>
    <t>https://www.ryobitools.com/products/33287199211</t>
  </si>
  <si>
    <t>https://www.ryobitools.com/products/321851611</t>
  </si>
  <si>
    <t>https://cdn.shopify.com/s/files/1/0651/3668/9323/files/bca1e399bf814eb29af7d29de4c7ad3b_600x600.jpg?v=1734042757&amp;width=100&amp;crop=center</t>
  </si>
  <si>
    <t>https://www.ryobitools.com/products/33287208708</t>
  </si>
  <si>
    <t>https://www.ryobitools.com/products/327714740</t>
  </si>
  <si>
    <t>https://cdn.shopify.com/s/files/1/0651/3668/9323/files/6fbf7284654441919c6a8e9db0b7681d_600x600.jpg?v=1734041189&amp;width=100&amp;crop=center</t>
  </si>
  <si>
    <t>https://www.ryobitools.com/products/33287220823</t>
  </si>
  <si>
    <t>https://www.ryobitools.com/products/329237586</t>
  </si>
  <si>
    <t>https://cdn.shopify.com/s/files/1/0651/3668/9323/files/11c7d36d2f1d4036b87ca8fbb0385b0f_600x600.jpg?v=1734041388&amp;width=100&amp;crop=center</t>
  </si>
  <si>
    <t>https://www.ryobitools.com/products/33287220847</t>
  </si>
  <si>
    <t>https://www.ryobitools.com/products/327697084</t>
  </si>
  <si>
    <t>https://cdn.shopify.com/s/files/1/0651/3668/9323/files/5b068bffc21544df8f06f4aa6edeae7f_600x600.jpg?v=1734041052&amp;width=100&amp;crop=center</t>
  </si>
  <si>
    <t>https://www.ryobitools.com/products/33287219599</t>
  </si>
  <si>
    <t>https://www.ryobitools.com/products/328758345</t>
  </si>
  <si>
    <t>https://cdn.shopify.com/s/files/1/0651/3668/9323/files/d1ee9593118e4e759a8bb95cb7650465_600x600.jpg?v=1734042963&amp;width=100&amp;crop=center</t>
  </si>
  <si>
    <t>https://www.ryobitools.com/products/33287219636</t>
  </si>
  <si>
    <t>https://www.ryobitools.com/products/328758612</t>
  </si>
  <si>
    <t>https://cdn.shopify.com/s/files/1/0651/3668/9323/files/47e8bf6ed0304729857ca8d66061fa8d_600x600.jpg?v=1734041547&amp;width=100&amp;crop=center</t>
  </si>
  <si>
    <t>https://www.ryobitools.com/products/33287219612</t>
  </si>
  <si>
    <t>https://www.ryobitools.com/products/327599172</t>
  </si>
  <si>
    <t>https://cdn.shopify.com/s/files/1/0651/3668/9323/files/33c70dc2679343ffa1d5bd370bbbc839_600x600.jpg?v=1734041485&amp;width=100&amp;crop=center</t>
  </si>
  <si>
    <t>https://www.ryobitools.com/products/33287218523</t>
  </si>
  <si>
    <t>https://www.ryobitools.com/products/327901715</t>
  </si>
  <si>
    <t>https://cdn.shopify.com/s/files/1/0651/3668/9323/files/612601cff4684b1db55c445116d08088_600x600.jpg?v=1734042346&amp;width=100&amp;crop=center</t>
  </si>
  <si>
    <t>https://www.ryobitools.com/products/33287218509</t>
  </si>
  <si>
    <t>https://www.ryobitools.com/products/324536943</t>
  </si>
  <si>
    <t>https://cdn.shopify.com/s/files/1/0651/3668/9323/files/6f53aa1e42d2458b81e7a98d209b32e3_600x600.jpg?v=1734041183&amp;width=100&amp;crop=center</t>
  </si>
  <si>
    <t>https://www.ryobitools.com/products/33287213726</t>
  </si>
  <si>
    <t>https://www.ryobitools.com/products/325311747</t>
  </si>
  <si>
    <t>https://cdn.shopify.com/s/files/1/0651/3668/9323/files/a98472ed93f94927829518e61d171c81_600x600.jpg?v=1734042549&amp;width=100&amp;crop=center</t>
  </si>
  <si>
    <t>https://www.ryobitools.com/products/33287217205</t>
  </si>
  <si>
    <t>https://www.ryobitools.com/products/325154099</t>
  </si>
  <si>
    <t>https://cdn.shopify.com/s/files/1/0651/3668/9323/files/P29160_1v1_Final_600x600.jpg?v=1737395592&amp;width=100&amp;crop=center</t>
  </si>
  <si>
    <t>https://www.ryobitools.com/products/46396045089</t>
  </si>
  <si>
    <t>https://www.ryobitools.com/products/324764220</t>
  </si>
  <si>
    <t>https://cdn.shopify.com/s/files/1/0651/3668/9323/files/P2302BTL_600x600.png?v=1737570145&amp;width=100&amp;crop=center</t>
  </si>
  <si>
    <t>https://www.ryobitools.com/products/46396045065</t>
  </si>
  <si>
    <t>https://www.ryobitools.com/products/327055449</t>
  </si>
  <si>
    <t>https://cdn.shopify.com/s/files/1/0651/3668/9323/files/81315f413bb2492c937c5a98f42111c3_600x600.jpg?v=1734042298&amp;width=100&amp;crop=center</t>
  </si>
  <si>
    <t>https://www.ryobitools.com/products/33287212613</t>
  </si>
  <si>
    <t>https://www.ryobitools.com/products/327405616</t>
  </si>
  <si>
    <t>https://cdn.shopify.com/s/files/1/0651/3668/9323/files/014e562e84084642884aeb6b63f351df_600x600.jpg?v=1734041411&amp;width=100&amp;crop=center</t>
  </si>
  <si>
    <t>https://www.ryobitools.com/products/33287215522</t>
  </si>
  <si>
    <t>https://www.ryobitools.com/products/325311551</t>
  </si>
  <si>
    <t>https://cdn.shopify.com/s/files/1/0651/3668/9323/files/b67a020b54324e79b3726c70590ac50c_600x600.jpg?v=1734042680&amp;width=100&amp;crop=center</t>
  </si>
  <si>
    <t>https://www.ryobitools.com/products/33287215492</t>
  </si>
  <si>
    <t>https://www.ryobitools.com/products/326666980</t>
  </si>
  <si>
    <t>https://cdn.shopify.com/s/files/1/0651/3668/9323/files/73f853db4d4b423dbfa6cd7b7eb5131f_600x600.jpg?v=1737468925&amp;width=100&amp;crop=center</t>
  </si>
  <si>
    <t>https://www.ryobitools.com/products/33287215430</t>
  </si>
  <si>
    <t>https://www.ryobitools.com/products/324885429</t>
  </si>
  <si>
    <t>https://cdn.shopify.com/s/files/1/0651/3668/9323/files/371b7f72472345f6a92191ad83698008_600x600.jpg?v=1734041877&amp;width=100&amp;crop=center</t>
  </si>
  <si>
    <t>https://www.ryobitools.com/products/33287215362</t>
  </si>
  <si>
    <t>https://www.ryobitools.com/products/323337327</t>
  </si>
  <si>
    <t>https://cdn.shopify.com/s/files/1/0651/3668/9323/files/6f1264e709f64ca0bbb2896afa1a0142_600x600.jpg?v=1734041184&amp;width=100&amp;crop=center</t>
  </si>
  <si>
    <t>https://www.ryobitools.com/products/33287204755</t>
  </si>
  <si>
    <t>https://www.ryobitools.com/products/325910587</t>
  </si>
  <si>
    <t>https://cdn.shopify.com/s/files/1/0651/3668/9323/files/7e0942a8583b48ce8d0ddc69898e63ad_600x600.jpg?v=1734041236&amp;width=100&amp;crop=center</t>
  </si>
  <si>
    <t>https://www.ryobitools.com/products/33287213177</t>
  </si>
  <si>
    <t>https://www.ryobitools.com/products/327406129</t>
  </si>
  <si>
    <t>https://cdn.shopify.com/s/files/1/0651/3668/9323/files/7bbc6d027a824898946e603141a4194f_600x600.jpg?v=1737468795&amp;width=100&amp;crop=center</t>
  </si>
  <si>
    <t>https://www.ryobitools.com/products/33287212606</t>
  </si>
  <si>
    <t>https://www.ryobitools.com/products/329062475</t>
  </si>
  <si>
    <t>https://cdn.shopify.com/s/files/1/0651/3668/9323/files/f1a1deb0707b4b1a9c4f5a52d457b567_600x600.jpg?v=1734043312&amp;width=100&amp;crop=center</t>
  </si>
  <si>
    <t>https://www.ryobitools.com/products/33287211685</t>
  </si>
  <si>
    <t>https://www.ryobitools.com/products/321560207</t>
  </si>
  <si>
    <t>RYI150CBT</t>
  </si>
  <si>
    <t>https://cdn.shopify.com/s/files/1/0651/3668/9323/files/b4e9a9faa0214bfd91c724ec7b071a8a_600x600.jpg?v=1736823042&amp;width=100&amp;crop=center</t>
  </si>
  <si>
    <t>https://www.ryobitools.com/products/46396041494</t>
  </si>
  <si>
    <t>https://www.ryobitools.com/products/327901588</t>
  </si>
  <si>
    <t>https://cdn.shopify.com/s/files/1/0651/3668/9323/files/69099bcac7554416b96c6fcaa9b99a51_600x600.jpg?v=1734042284&amp;width=100&amp;crop=center</t>
  </si>
  <si>
    <t>https://www.ryobitools.com/products/33287208173</t>
  </si>
  <si>
    <t>https://www.ryobitools.com/products/324889660</t>
  </si>
  <si>
    <t>https://cdn.shopify.com/s/files/1/0651/3668/9323/files/a39b48ccbff9487bb88688b5c18e6d5a_600x600.jpg?v=1734042511&amp;width=100&amp;crop=center</t>
  </si>
  <si>
    <t>https://www.ryobitools.com/products/33287216437</t>
  </si>
  <si>
    <t>https://www.ryobitools.com/products/327475238</t>
  </si>
  <si>
    <t>https://cdn.shopify.com/s/files/1/0651/3668/9323/files/f141917b2e1e4738ba7edd5e636212e7_600x600.jpg?v=1734043400&amp;width=100&amp;crop=center</t>
  </si>
  <si>
    <t>https://www.ryobitools.com/products/33287205080</t>
  </si>
  <si>
    <t>https://www.ryobitools.com/products/319944348</t>
  </si>
  <si>
    <t>https://cdn.shopify.com/s/files/1/0651/3668/9323/files/6132e095c8cc447c86a40c586bcecd6f_600x600.jpg?v=1734042151&amp;width=100&amp;crop=center</t>
  </si>
  <si>
    <t>https://www.ryobitools.com/products/33287204632</t>
  </si>
  <si>
    <t>https://www.ryobitools.com/products/326468633</t>
  </si>
  <si>
    <t>RYI818BT</t>
  </si>
  <si>
    <t>https://cdn.shopify.com/s/files/1/0651/3668/9323/files/279db15c408c4c2b8bf0e7abdec80af9_600x600.jpg?v=1734041851&amp;width=100&amp;crop=center</t>
  </si>
  <si>
    <t>https://www.ryobitools.com/products/46396039798</t>
  </si>
  <si>
    <t>https://www.ryobitools.com/products/320032946</t>
  </si>
  <si>
    <t>https://cdn.shopify.com/s/files/1/0651/3668/9323/files/e4efbe6d2b7a41fb856da4f49bd3f30c_600x600.jpg?v=1734043163&amp;width=100&amp;crop=center</t>
  </si>
  <si>
    <t>https://www.ryobitools.com/products/33287199839</t>
  </si>
  <si>
    <t>https://www.ryobitools.com/products/322603585</t>
  </si>
  <si>
    <t>https://cdn.shopify.com/s/files/1/0651/3668/9323/files/4db43141017a42d6a84e011d4dc2b068_600x600.jpg?v=1734040997&amp;width=100&amp;crop=center</t>
  </si>
  <si>
    <t>https://www.ryobitools.com/products/33287199853</t>
  </si>
  <si>
    <t>https://www.ryobitools.com/products/320511080</t>
  </si>
  <si>
    <t>https://cdn.shopify.com/s/files/1/0651/3668/9323/files/2b6a5f3f87c147ad910f70715445e1b0_600x600.jpg?v=1734040858&amp;width=100&amp;crop=center</t>
  </si>
  <si>
    <t>https://www.ryobitools.com/products/33287199846</t>
  </si>
  <si>
    <t>https://www.ryobitools.com/products/323682267</t>
  </si>
  <si>
    <t>https://cdn.shopify.com/s/files/1/0651/3668/9323/files/e773e52bfeea418d94107e0b0cb6c795_600x600.jpg?v=1734043220&amp;width=100&amp;crop=center</t>
  </si>
  <si>
    <t>https://www.ryobitools.com/products/33287211715</t>
  </si>
  <si>
    <t>https://www.ryobitools.com/products/320222332</t>
  </si>
  <si>
    <t>https://cdn.shopify.com/s/files/1/0651/3668/9323/files/5cae05a0cdcf4f1193870b09af4fb6d7_600x600.jpg?v=1734041069&amp;width=100&amp;crop=center</t>
  </si>
  <si>
    <t>https://www.ryobitools.com/products/33287191826</t>
  </si>
  <si>
    <t>https://www.ryobitools.com/products/327353620</t>
  </si>
  <si>
    <t>https://cdn.shopify.com/s/files/1/0651/3668/9323/files/69899e6c1e6d449f9418cb738ca93da9_600x600.jpg?v=1736448282&amp;width=100&amp;crop=center</t>
  </si>
  <si>
    <t>https://www.ryobitools.com/products/46396047137</t>
  </si>
  <si>
    <t>https://www.ryobitools.com/products/327353593</t>
  </si>
  <si>
    <t>https://cdn.shopify.com/s/files/1/0651/3668/9323/files/52f63dfd15d64a408fefaf40bf7379b3_600x600.jpg?v=1734041575&amp;width=100&amp;crop=center</t>
  </si>
  <si>
    <t>https://www.ryobitools.com/products/46396045188</t>
  </si>
  <si>
    <t>https://www.ryobitools.com/products/327717798</t>
  </si>
  <si>
    <t>https://cdn.shopify.com/s/files/1/0651/3668/9323/files/02f6cbcb3f7e47ddb7c44f54a2f13c95_600x600.jpg?v=1734040896&amp;width=100&amp;crop=center</t>
  </si>
  <si>
    <t>https://www.ryobitools.com/products/46396052810</t>
  </si>
  <si>
    <t>https://www.ryobitools.com/products/329429373</t>
  </si>
  <si>
    <t>https://cdn.shopify.com/s/files/1/0651/3668/9323/files/14b50ba4d9ee444c9f66d52993e3eec8_600x600.jpg?v=1734041405&amp;width=100&amp;crop=center</t>
  </si>
  <si>
    <t>https://www.ryobitools.com/products/33287220861</t>
  </si>
  <si>
    <t>https://www.ryobitools.com/products/327395491</t>
  </si>
  <si>
    <t>https://cdn.shopify.com/s/files/1/0651/3668/9323/files/b9568462896a4e53a308ed578306e110_600x600.jpg?v=1734042727&amp;width=100&amp;crop=center</t>
  </si>
  <si>
    <t>https://www.ryobitools.com/products/46396051103</t>
  </si>
  <si>
    <t>https://www.ryobitools.com/products/328174926</t>
  </si>
  <si>
    <t>https://cdn.shopify.com/s/files/1/0651/3668/9323/files/93b6189b68a94c8b94a4fce7a581a0cd_600x600.jpg?v=1734041766&amp;width=100&amp;crop=center</t>
  </si>
  <si>
    <t>https://www.ryobitools.com/products/46396039484</t>
  </si>
  <si>
    <t>https://www.ryobitools.com/products/329236767</t>
  </si>
  <si>
    <t>https://cdn.shopify.com/s/files/1/0651/3668/9323/files/5cf95d3ff7da43119525dd007cd7cea5_600x600.jpg?v=1747170627&amp;width=100&amp;crop=center</t>
  </si>
  <si>
    <t>https://www.ryobitools.com/products/33287225200</t>
  </si>
  <si>
    <t>https://www.ryobitools.com/products/327353611</t>
  </si>
  <si>
    <t>https://cdn.shopify.com/s/files/1/0651/3668/9323/files/338d029b81f645018b8b931502e8fa6d_600x600.jpg?v=1734041867&amp;width=100&amp;crop=center</t>
  </si>
  <si>
    <t>https://www.ryobitools.com/products/46396053145</t>
  </si>
  <si>
    <t>https://www.ryobitools.com/products/317987585</t>
  </si>
  <si>
    <t>https://cdn.shopify.com/s/files/1/0651/3668/9323/files/c61f5bd66d3549e5a1e79ab0096dbcd9_cef03b77-303c-4243-a073-41d1b87d295b_600x600.jpg?v=1734042849&amp;width=100&amp;crop=center</t>
  </si>
  <si>
    <t>https://www.ryobitools.com/products/33287194872</t>
  </si>
  <si>
    <t>https://www.ryobitools.com/products/318767658</t>
  </si>
  <si>
    <t>https://cdn.shopify.com/s/files/1/0651/3668/9323/files/97b92a7cd13e40d4b6b1dc83b0537781_b049e196-ee3b-4299-b206-38956ec1b4ce_600x600.png?v=1737123952&amp;width=100&amp;crop=center</t>
  </si>
  <si>
    <t>https://www.ryobitools.com/products/33287201235</t>
  </si>
  <si>
    <t>https://www.ryobitools.com/products/333000566</t>
  </si>
  <si>
    <t>https://cdn.shopify.com/s/files/1/0651/3668/9323/files/PCL780_2_Final_600x600.jpg?v=1738680978&amp;width=100&amp;crop=center</t>
  </si>
  <si>
    <t>https://www.ryobitools.com/products/33287228690</t>
  </si>
  <si>
    <t>https://www.ryobitools.com/products/329566019</t>
  </si>
  <si>
    <t>https://cdn.shopify.com/s/files/1/0651/3668/9323/files/PSBIW02B_2v1_Final_7cb6b7f7-903b-48a8-9727-f5840bf18e59_600x600.jpg?v=1744640779&amp;width=100&amp;crop=center</t>
  </si>
  <si>
    <t>https://www.ryobitools.com/products/33287213689</t>
  </si>
  <si>
    <t>https://www.ryobitools.com/products/328177284</t>
  </si>
  <si>
    <t>https://cdn.shopify.com/s/files/1/0651/3668/9323/files/6004d137640b43f58199228059405603_600x600.jpg?v=1734042151&amp;width=100&amp;crop=center</t>
  </si>
  <si>
    <t>https://www.ryobitools.com/products/46396044990</t>
  </si>
  <si>
    <t>https://www.ryobitools.com/products/314004011</t>
  </si>
  <si>
    <t>https://cdn.shopify.com/s/files/1/0651/3668/9323/files/c635fdfced23430594f7c38104d2c4ae_600x600.jpg?v=1734042866&amp;width=100&amp;crop=center</t>
  </si>
  <si>
    <t>https://www.ryobitools.com/products/33287192489</t>
  </si>
  <si>
    <t>https://www.ryobitools.com/products/314003910</t>
  </si>
  <si>
    <t>https://cdn.shopify.com/s/files/1/0651/3668/9323/files/c8da8ef28da74305a398943d1dab011a_600x600.jpg?v=1734042817&amp;width=100&amp;crop=center</t>
  </si>
  <si>
    <t>https://www.ryobitools.com/products/33287192465</t>
  </si>
  <si>
    <t>https://www.ryobitools.com/products/316329335</t>
  </si>
  <si>
    <t>https://cdn.shopify.com/s/files/1/0651/3668/9323/files/P4500-PSK005_600x600.jpg?v=1758813314&amp;width=100&amp;crop=center</t>
  </si>
  <si>
    <t>https://www.ryobitools.com/products/33287197453</t>
  </si>
  <si>
    <t>https://www.ryobitools.com/products/312491503</t>
  </si>
  <si>
    <t>https://cdn.shopify.com/s/files/1/0651/3668/9323/files/749820938b2348ca8047a8bcc9ae5518_600x600.jpg?v=1734042434&amp;width=100&amp;crop=center</t>
  </si>
  <si>
    <t>https://www.ryobitools.com/products/33287188819</t>
  </si>
  <si>
    <t>https://www.ryobitools.com/products/317804033</t>
  </si>
  <si>
    <t>https://cdn.shopify.com/s/files/1/0651/3668/9323/files/5322c382a59443a5b5f8bc9b3d8fc416_600x600.jpg?v=1734042137&amp;width=100&amp;crop=center</t>
  </si>
  <si>
    <t>https://www.ryobitools.com/products/33287200078</t>
  </si>
  <si>
    <t>https://www.ryobitools.com/products/317987584</t>
  </si>
  <si>
    <t>https://cdn.shopify.com/s/files/1/0651/3668/9323/files/fcc2fd4c0b5c46179b673a151f1d3f87_600x600.jpg?v=1734043444&amp;width=100&amp;crop=center</t>
  </si>
  <si>
    <t>https://www.ryobitools.com/products/33287200139</t>
  </si>
  <si>
    <t>https://www.ryobitools.com/products/317987600</t>
  </si>
  <si>
    <t>https://cdn.shopify.com/s/files/1/0651/3668/9323/files/3e67459cfb374be081e614587e97e566_600x600.jpg?v=1737054304&amp;width=100&amp;crop=center</t>
  </si>
  <si>
    <t>https://www.ryobitools.com/products/33287200146</t>
  </si>
  <si>
    <t>https://www.ryobitools.com/products/317987591</t>
  </si>
  <si>
    <t>https://cdn.shopify.com/s/files/1/0651/3668/9323/files/3eee70febfeb41d9a3f74c9a674e9d68_600x600.jpg?v=1734040944&amp;width=100&amp;crop=center</t>
  </si>
  <si>
    <t>https://www.ryobitools.com/products/33287200153</t>
  </si>
  <si>
    <t>https://www.ryobitools.com/products/317987598</t>
  </si>
  <si>
    <t>https://cdn.shopify.com/s/files/1/0651/3668/9323/files/f0bd1f765d694dbaa5d69d4a4fad7dc5_600x600.jpg?v=1734043308&amp;width=100&amp;crop=center</t>
  </si>
  <si>
    <t>https://www.ryobitools.com/products/33287200177</t>
  </si>
  <si>
    <t>https://www.ryobitools.com/products/315308427</t>
  </si>
  <si>
    <t>https://cdn.shopify.com/s/files/1/0651/3668/9323/files/3fb01b9c720f4ebcb8b9393a72eadd13_600x600.jpg?v=1734040950&amp;width=100&amp;crop=center</t>
  </si>
  <si>
    <t>https://www.ryobitools.com/products/33287195435</t>
  </si>
  <si>
    <t>https://www.ryobitools.com/products/319962730</t>
  </si>
  <si>
    <t>https://cdn.shopify.com/s/files/1/0651/3668/9323/files/579a5200c47a4b309a71507cbeed6f50_600x600.jpg?v=1734041932&amp;width=100&amp;crop=center</t>
  </si>
  <si>
    <t>https://www.ryobitools.com/products/33287201013</t>
  </si>
  <si>
    <t>https://www.ryobitools.com/products/315595912</t>
  </si>
  <si>
    <t>https://cdn.shopify.com/s/files/1/0651/3668/9323/files/1fdf6dcd3203426d8709c792a08ddb6a_600x600.jpg?v=1737051958&amp;width=100&amp;crop=center</t>
  </si>
  <si>
    <t>https://www.ryobitools.com/products/33287189540</t>
  </si>
  <si>
    <t>https://www.ryobitools.com/products/316548991</t>
  </si>
  <si>
    <t>https://cdn.shopify.com/s/files/1/0651/3668/9323/files/fc6f052219c4497ca5657d8b57baef47_600x600.jpg?v=1734043437&amp;width=100&amp;crop=center</t>
  </si>
  <si>
    <t>https://www.ryobitools.com/products/33287196777</t>
  </si>
  <si>
    <t>$225.45</t>
  </si>
  <si>
    <t>https://www.ryobitools.com/products/317793516</t>
  </si>
  <si>
    <t>https://cdn.shopify.com/s/files/1/0651/3668/9323/files/78cbcd9278ea4f4eabb10f364fe60551_600x600.jpg?v=1734041697&amp;width=100&amp;crop=center</t>
  </si>
  <si>
    <t>https://www.ryobitools.com/products/33287198177</t>
  </si>
  <si>
    <t>https://www.ryobitools.com/products/317327006</t>
  </si>
  <si>
    <t>https://cdn.shopify.com/s/files/1/0651/3668/9323/files/086bb99ec5a84c65b72905ffd12305b6_600x600.jpg?v=1734041735&amp;width=100&amp;crop=center</t>
  </si>
  <si>
    <t>https://www.ryobitools.com/products/33287192809</t>
  </si>
  <si>
    <t>https://www.ryobitools.com/products/318899366</t>
  </si>
  <si>
    <t>https://cdn.shopify.com/s/files/1/0651/3668/9323/files/8721c9ed834e4e7298b3d693294abc6a_600x600.jpg?v=1737053653&amp;width=100&amp;crop=center</t>
  </si>
  <si>
    <t>https://www.ryobitools.com/products/33287198474</t>
  </si>
  <si>
    <t>https://www.ryobitools.com/products/314109529</t>
  </si>
  <si>
    <t>https://cdn.shopify.com/s/files/1/0651/3668/9323/files/eb73ce9babb84af08d30ccf0d33e6ceb_600x600.jpg?v=1734043253&amp;width=100&amp;crop=center</t>
  </si>
  <si>
    <t>https://www.ryobitools.com/products/33287191598</t>
  </si>
  <si>
    <t>https://www.ryobitools.com/products/313933395</t>
  </si>
  <si>
    <t>https://cdn.shopify.com/s/files/1/0651/3668/9323/files/f7888cc3424b41f8a2b9ff414c93a918_600x600.jpg?v=1734043394&amp;width=100&amp;crop=center</t>
  </si>
  <si>
    <t>https://www.ryobitools.com/products/33287191604</t>
  </si>
  <si>
    <t>https://www.ryobitools.com/products/315038556</t>
  </si>
  <si>
    <t>https://cdn.shopify.com/s/files/1/0651/3668/9323/files/cc2cb8e85a58428aa9c033786b77fc20_600x600.jpg?v=1734042913&amp;width=100&amp;crop=center</t>
  </si>
  <si>
    <t>https://www.ryobitools.com/products/33287191697</t>
  </si>
  <si>
    <t>https://www.ryobitools.com/products/318635532</t>
  </si>
  <si>
    <t>https://cdn.shopify.com/s/files/1/0651/3668/9323/files/f69ba78d76234137a750cf92caaddbc9_600x600.jpg?v=1734043360&amp;width=100&amp;crop=center</t>
  </si>
  <si>
    <t>https://www.ryobitools.com/products/33287199969</t>
  </si>
  <si>
    <t>https://www.ryobitools.com/products/320511066</t>
  </si>
  <si>
    <t>https://cdn.shopify.com/s/files/1/0651/3668/9323/files/c9e5db00e8b349ba964e6006a9864277_600x600.jpg?v=1734042827&amp;width=100&amp;crop=center</t>
  </si>
  <si>
    <t>https://www.ryobitools.com/products/33287200023</t>
  </si>
  <si>
    <t>https://www.ryobitools.com/products/317804041</t>
  </si>
  <si>
    <t>https://cdn.shopify.com/s/files/1/0651/3668/9323/files/d047c91e80b848f5aef26de2b5d026c7_600x600.jpg?v=1734043010&amp;width=100&amp;crop=center</t>
  </si>
  <si>
    <t>https://www.ryobitools.com/products/33287200092</t>
  </si>
  <si>
    <t>https://www.ryobitools.com/products/317804054</t>
  </si>
  <si>
    <t>https://cdn.shopify.com/s/files/1/0651/3668/9323/files/8ee2b748f71e405683967656b8113db0_600x600.jpg?v=1734041308&amp;width=100&amp;crop=center</t>
  </si>
  <si>
    <t>https://www.ryobitools.com/products/33287201037</t>
  </si>
  <si>
    <t>https://www.ryobitools.com/products/317469331</t>
  </si>
  <si>
    <t>https://cdn.shopify.com/s/files/1/0651/3668/9323/files/7d767a02ab6f453b9402a978370c37db_600x600.jpg?v=1734041226&amp;width=100&amp;crop=center</t>
  </si>
  <si>
    <t>https://www.ryobitools.com/products/33287202980</t>
  </si>
  <si>
    <t>https://www.ryobitools.com/products/315493213</t>
  </si>
  <si>
    <t>https://cdn.shopify.com/s/files/1/0651/3668/9323/files/1068669a2327485eb4d13f1095a48f15_600x600.jpg?v=1737054120&amp;width=100&amp;crop=center</t>
  </si>
  <si>
    <t>https://www.ryobitools.com/products/33287192731</t>
  </si>
  <si>
    <t>https://www.ryobitools.com/products/316630706</t>
  </si>
  <si>
    <t>https://cdn.shopify.com/s/files/1/0651/3668/9323/files/PCL662B_600x600.png?v=1737563592&amp;width=100&amp;crop=center</t>
  </si>
  <si>
    <t>https://www.ryobitools.com/products/33287192793</t>
  </si>
  <si>
    <t>https://www.ryobitools.com/products/316584127</t>
  </si>
  <si>
    <t>https://cdn.shopify.com/s/files/1/0651/3668/9323/files/aabf033282bf4e38bb2cf2df4bff1aac_600x600.jpg?v=1734042566&amp;width=100&amp;crop=center</t>
  </si>
  <si>
    <t>https://www.ryobitools.com/products/33287192816</t>
  </si>
  <si>
    <t>$95.20</t>
  </si>
  <si>
    <t>https://www.ryobitools.com/products/206542633</t>
  </si>
  <si>
    <t>https://cdn.shopify.com/s/files/1/0651/3668/9323/files/91e78d294d9e42969716792245d56b91_600x600.jpg?v=1734041757&amp;width=100&amp;crop=center</t>
  </si>
  <si>
    <t>https://www.ryobitools.com/products/46396015488</t>
  </si>
  <si>
    <t>https://www.ryobitools.com/products/308848492</t>
  </si>
  <si>
    <t>https://cdn.shopify.com/s/files/1/0651/3668/9323/files/3381f3939a1540ce94161b121fbc310c_600x600.jpg?v=1734042097&amp;width=100&amp;crop=center</t>
  </si>
  <si>
    <t>https://www.ryobitools.com/products/46396020994</t>
  </si>
  <si>
    <t>https://www.ryobitools.com/products/314259313</t>
  </si>
  <si>
    <t>https://cdn.shopify.com/s/files/1/0651/3668/9323/files/9b555dd512cc4a95ade314e2e4e11357_600x600.jpg?v=1734041336&amp;width=100&amp;crop=center</t>
  </si>
  <si>
    <t>https://www.ryobitools.com/products/46396026774</t>
  </si>
  <si>
    <t>https://www.ryobitools.com/products/316615962</t>
  </si>
  <si>
    <t>https://cdn.shopify.com/s/files/1/0651/3668/9323/files/3235e5e9460a40bfaaf24bc97a9aad45_600x600.jpg?v=1734042093&amp;width=100&amp;crop=center</t>
  </si>
  <si>
    <t>https://www.ryobitools.com/products/33287202997</t>
  </si>
  <si>
    <t>https://www.ryobitools.com/products/317374464</t>
  </si>
  <si>
    <t>https://cdn.shopify.com/s/files/1/0651/3668/9323/files/999f143078ec4557949721e307b5c557_600x600.jpg?v=1736815423&amp;width=100&amp;crop=center</t>
  </si>
  <si>
    <t>https://www.ryobitools.com/products/46396039859</t>
  </si>
  <si>
    <t>https://www.ryobitools.com/products/316453021</t>
  </si>
  <si>
    <t>RYI8030A</t>
  </si>
  <si>
    <t>https://cdn.shopify.com/s/files/1/0651/3668/9323/files/309ea1e477024b10b1f7a2b8f8b04040_600x600.jpg?v=1734041862&amp;width=100&amp;crop=center</t>
  </si>
  <si>
    <t>https://www.ryobitools.com/products/46396032423</t>
  </si>
  <si>
    <t>https://www.ryobitools.com/products/203444119</t>
  </si>
  <si>
    <t>https://cdn.shopify.com/s/files/1/0651/3668/9323/files/d131860eea0b4088a09997cf042ed685_600x600.jpg?v=1734043068&amp;width=100&amp;crop=center</t>
  </si>
  <si>
    <t>https://www.ryobitools.com/products/46396005335</t>
  </si>
  <si>
    <t>https://www.ryobitools.com/products/315205052</t>
  </si>
  <si>
    <t>https://cdn.shopify.com/s/files/1/0651/3668/9323/files/80e6a8a18c124167b24b4f152767d16b_600x600.jpg?v=1734041711&amp;width=100&amp;crop=center</t>
  </si>
  <si>
    <t>https://www.ryobitools.com/products/46396034861</t>
  </si>
  <si>
    <t>https://www.ryobitools.com/products/319723808</t>
  </si>
  <si>
    <t>https://cdn.shopify.com/s/files/1/0651/3668/9323/files/99e6b213a554456e9ccf4e5f07b6c740_600x600.jpg?v=1734041800&amp;width=100&amp;crop=center</t>
  </si>
  <si>
    <t>https://www.ryobitools.com/products/46396035806</t>
  </si>
  <si>
    <t>https://www.ryobitools.com/products/314600188</t>
  </si>
  <si>
    <t>https://cdn.shopify.com/s/files/1/0651/3668/9323/files/35b4e9498a934c98bb5a7237becd4377_600x600.jpg?v=1734041496&amp;width=100&amp;crop=center</t>
  </si>
  <si>
    <t>https://www.ryobitools.com/products/46396035820</t>
  </si>
  <si>
    <t>https://www.ryobitools.com/products/314154445</t>
  </si>
  <si>
    <t>https://cdn.shopify.com/s/files/1/0651/3668/9323/files/ed09384c75214646bb2800ffe58a52e2_600x600.jpg?v=1734043278&amp;width=100&amp;crop=center</t>
  </si>
  <si>
    <t>https://www.ryobitools.com/products/46396035974</t>
  </si>
  <si>
    <t>https://www.ryobitools.com/products/314375482</t>
  </si>
  <si>
    <t>https://cdn.shopify.com/s/files/1/0651/3668/9323/files/a1ea9ac4bf6f47d8b5e2c40c464ab20b_600x600.jpg?v=1734042473&amp;width=100&amp;crop=center</t>
  </si>
  <si>
    <t>https://www.ryobitools.com/products/46396035998</t>
  </si>
  <si>
    <t>https://www.ryobitools.com/products/308847675</t>
  </si>
  <si>
    <t>https://cdn.shopify.com/s/files/1/0651/3668/9323/files/59bfc2c838fb4cb6b7a5f152fdb6c74a_600x600.jpg?v=1734041609&amp;width=100&amp;crop=center</t>
  </si>
  <si>
    <t>https://www.ryobitools.com/products/46396024268</t>
  </si>
  <si>
    <t>https://www.ryobitools.com/products/312275367</t>
  </si>
  <si>
    <t>https://cdn.shopify.com/s/files/1/0651/3668/9323/files/097b6d8ad60f499ea7a5a02e9e00e293_600x600.jpg?v=1736911614&amp;width=100&amp;crop=center</t>
  </si>
  <si>
    <t>https://www.ryobitools.com/products/46396031150</t>
  </si>
  <si>
    <t>https://www.ryobitools.com/products/319022762</t>
  </si>
  <si>
    <t>https://cdn.shopify.com/s/files/1/0651/3668/9323/files/5ad2da9c2fb345e6aa0865b5322aff08_600x600.jpg?v=1734041043&amp;width=100&amp;crop=center</t>
  </si>
  <si>
    <t>https://www.ryobitools.com/products/46396039491</t>
  </si>
  <si>
    <t>https://www.ryobitools.com/products/312792646</t>
  </si>
  <si>
    <t>https://cdn.shopify.com/s/files/1/0651/3668/9323/files/86899023f4d3419db66da9b2c6dbf9e0_600x600.jpg?v=1734042423&amp;width=100&amp;crop=center</t>
  </si>
  <si>
    <t>https://www.ryobitools.com/products/46396033260</t>
  </si>
  <si>
    <t>https://www.ryobitools.com/products/321921221</t>
  </si>
  <si>
    <t>RYI150C</t>
  </si>
  <si>
    <t>https://cdn.shopify.com/s/files/1/0651/3668/9323/files/4c12a0b8ffb142d2a2c598b9faeb79f0_600x600.jpg?v=1734040987&amp;width=100&amp;crop=center</t>
  </si>
  <si>
    <t>https://www.ryobitools.com/products/46396035356</t>
  </si>
  <si>
    <t>https://www.ryobitools.com/products/323299281</t>
  </si>
  <si>
    <t>https://cdn.shopify.com/s/files/1/0651/3668/9323/files/72fb7f27a17743fbaf6656b1349b79e9_600x600.jpg?v=1734041663&amp;width=100&amp;crop=center</t>
  </si>
  <si>
    <t>https://www.ryobitools.com/products/46396035370</t>
  </si>
  <si>
    <t>https://www.ryobitools.com/products/314719324</t>
  </si>
  <si>
    <t>https://cdn.shopify.com/s/files/1/0651/3668/9323/files/8a54787b6b60409a90204f0d75b0feb7_600x600.jpg?v=1722287889&amp;width=100&amp;crop=center</t>
  </si>
  <si>
    <t>https://www.ryobitools.com/products/46396036254</t>
  </si>
  <si>
    <t>https://www.ryobitools.com/products/315497440</t>
  </si>
  <si>
    <t>https://cdn.shopify.com/s/files/1/0651/3668/9323/files/P2750_2V2_Final_600x600.jpg?v=1737396193&amp;width=100&amp;crop=center</t>
  </si>
  <si>
    <t>https://www.ryobitools.com/products/46396038203</t>
  </si>
  <si>
    <t>https://www.ryobitools.com/products/316345738</t>
  </si>
  <si>
    <t>https://cdn.shopify.com/s/files/1/0651/3668/9323/files/b68abf88135346fdacb0281d7c138fad_600x600.jpg?v=1734042680&amp;width=100&amp;crop=center</t>
  </si>
  <si>
    <t>https://www.ryobitools.com/products/46396038364</t>
  </si>
  <si>
    <t>https://www.ryobitools.com/products/316628500</t>
  </si>
  <si>
    <t>https://cdn.shopify.com/s/files/1/0651/3668/9323/files/d50316bbd2c54b9badea402bf3731c24_600x600.jpg?v=1734043060&amp;width=100&amp;crop=center</t>
  </si>
  <si>
    <t>https://www.ryobitools.com/products/46396038470</t>
  </si>
  <si>
    <t>https://www.ryobitools.com/products/316628182</t>
  </si>
  <si>
    <t>https://cdn.shopify.com/s/files/1/0651/3668/9323/files/a83e5123c2c74688a0c74f01a706c299_600x600.jpg?v=1734042525&amp;width=100&amp;crop=center</t>
  </si>
  <si>
    <t>https://www.ryobitools.com/products/46396038579</t>
  </si>
  <si>
    <t>https://www.ryobitools.com/products/319021659</t>
  </si>
  <si>
    <t>https://cdn.shopify.com/s/files/1/0651/3668/9323/files/237d67078ff4401a94de43a22f998a92_600x600.jpg?v=1734041838&amp;width=100&amp;crop=center</t>
  </si>
  <si>
    <t>https://www.ryobitools.com/products/46396039330</t>
  </si>
  <si>
    <t>https://www.ryobitools.com/products/303325964</t>
  </si>
  <si>
    <t>https://cdn.shopify.com/s/files/1/0651/3668/9323/files/74f2261097374eccbd0ae7e034f974ef_600x600.jpg?v=1734041679&amp;width=100&amp;crop=center</t>
  </si>
  <si>
    <t>https://www.ryobitools.com/products/33287175802</t>
  </si>
  <si>
    <t>https://www.ryobitools.com/products/315039437</t>
  </si>
  <si>
    <t>https://cdn.shopify.com/s/files/1/0651/3668/9323/files/3eb44a6184594c9ebdac74f4c7978312_600x600.jpg?v=1734040943&amp;width=100&amp;crop=center</t>
  </si>
  <si>
    <t>https://www.ryobitools.com/products/33287201129</t>
  </si>
  <si>
    <t>https://www.ryobitools.com/products/329442553</t>
  </si>
  <si>
    <t>https://cdn.shopify.com/s/files/1/0651/3668/9323/files/8d7a083878bc449f9af2e909517af092_600x600.jpg?v=1734041283&amp;width=100&amp;crop=center</t>
  </si>
  <si>
    <t>https://www.ryobitools.com/products/33287197330</t>
  </si>
  <si>
    <t>https://www.ryobitools.com/products/316329341</t>
  </si>
  <si>
    <t>https://cdn.shopify.com/s/files/1/0651/3668/9323/files/Screenshot2025-09-25at11.29.16AM_600x600.png?v=1758814183&amp;width=100&amp;crop=center</t>
  </si>
  <si>
    <t>https://www.ryobitools.com/products/33287197460</t>
  </si>
  <si>
    <t>https://www.ryobitools.com/products/317701837</t>
  </si>
  <si>
    <t>https://cdn.shopify.com/s/files/1/0651/3668/9323/files/a71d706d917e4bc68c15d2aa5038b577_600x600.jpg?v=1734042521&amp;width=100&amp;crop=center</t>
  </si>
  <si>
    <t>https://www.ryobitools.com/products/33287198184</t>
  </si>
  <si>
    <t>https://www.ryobitools.com/products/315424286</t>
  </si>
  <si>
    <t>https://cdn.shopify.com/s/files/1/0651/3668/9323/files/84e531c05808493eaa050dbc227d6e51_600x600.jpg?v=1737053525&amp;width=100&amp;crop=center</t>
  </si>
  <si>
    <t>https://www.ryobitools.com/products/33287198191</t>
  </si>
  <si>
    <t>$85.93</t>
  </si>
  <si>
    <t>https://www.ryobitools.com/products/320639506</t>
  </si>
  <si>
    <t>https://cdn.shopify.com/s/files/1/0651/3668/9323/files/00435183b2794c128c4c4f88b96ab955_600x600.jpg?v=1734042334&amp;width=100&amp;crop=center</t>
  </si>
  <si>
    <t>https://www.ryobitools.com/products/33287200016</t>
  </si>
  <si>
    <t>https://www.ryobitools.com/products/317804025</t>
  </si>
  <si>
    <t>https://cdn.shopify.com/s/files/1/0651/3668/9323/files/2a03202153244361bb8167b0d79a635e_600x600.jpg?v=1734040853&amp;width=100&amp;crop=center</t>
  </si>
  <si>
    <t>https://www.ryobitools.com/products/33287200085</t>
  </si>
  <si>
    <t>https://www.ryobitools.com/products/317987592</t>
  </si>
  <si>
    <t>https://cdn.shopify.com/s/files/1/0651/3668/9323/files/d31535eb963a4214885359f8c316e003_600x600.jpg?v=1734043056&amp;width=100&amp;crop=center</t>
  </si>
  <si>
    <t>https://www.ryobitools.com/products/33287200184</t>
  </si>
  <si>
    <t>https://www.ryobitools.com/products/316631069</t>
  </si>
  <si>
    <t>https://cdn.shopify.com/s/files/1/0651/3668/9323/files/152ea295d0eb4c14820c6e2da4e8e4ee_600x600.jpg?v=1734041820&amp;width=100&amp;crop=center</t>
  </si>
  <si>
    <t>https://www.ryobitools.com/products/33287201198</t>
  </si>
  <si>
    <t>https://www.ryobitools.com/products/320033027</t>
  </si>
  <si>
    <t>https://cdn.shopify.com/s/files/1/0651/3668/9323/files/cc40340607be4317ab31c5840a823dbf_600x600.jpg?v=1734042926&amp;width=100&amp;crop=center</t>
  </si>
  <si>
    <t>https://www.ryobitools.com/products/33287199983</t>
  </si>
  <si>
    <t>https://www.ryobitools.com/products/206110127</t>
  </si>
  <si>
    <t>https://cdn.shopify.com/s/files/1/0651/3668/9323/files/07bdb51a6ff548cfafb80c4e095fc28b_600x600.jpg?v=1736950384&amp;width=100&amp;crop=center</t>
  </si>
  <si>
    <t>https://www.ryobitools.com/products/46396014306</t>
  </si>
  <si>
    <t>https://www.ryobitools.com/products/206339957</t>
  </si>
  <si>
    <t>https://cdn.shopify.com/s/files/1/0651/3668/9323/files/535178362b224258b2ba34feb7fb4bac_600x600.jpg?v=1734042432&amp;width=100&amp;crop=center</t>
  </si>
  <si>
    <t>https://www.ryobitools.com/products/46396014948</t>
  </si>
  <si>
    <t>https://www.ryobitools.com/products/307244559</t>
  </si>
  <si>
    <t>https://cdn.shopify.com/s/files/1/0651/3668/9323/files/7f8edb0a25cd42aba775202b2eed7f38_600x600.jpg?v=1734041240&amp;width=100&amp;crop=center</t>
  </si>
  <si>
    <t>https://www.ryobitools.com/products/46396024275</t>
  </si>
  <si>
    <t>https://www.ryobitools.com/products/308460871</t>
  </si>
  <si>
    <t>RYI150BGA</t>
  </si>
  <si>
    <t>https://cdn.shopify.com/s/files/1/0651/3668/9323/files/e8c7bbc2eb5242b1a38e7e5ba49acf00_600x600.jpg?v=1734043177&amp;width=100&amp;crop=center</t>
  </si>
  <si>
    <t>https://www.ryobitools.com/products/46396026750</t>
  </si>
  <si>
    <t>https://www.ryobitools.com/products/315497503</t>
  </si>
  <si>
    <t>https://cdn.shopify.com/s/files/1/0651/3668/9323/files/9fa62678b440435cb657b438d08def6c_600x600.jpg?v=1734041375&amp;width=100&amp;crop=center</t>
  </si>
  <si>
    <t>https://www.ryobitools.com/products/46396026767</t>
  </si>
  <si>
    <t>https://www.ryobitools.com/products/312910331</t>
  </si>
  <si>
    <t>https://cdn.shopify.com/s/files/1/0651/3668/9323/files/15b4b93fa4d34ff090fcb9152321d240_600x600.jpg?v=1734041415&amp;width=100&amp;crop=center</t>
  </si>
  <si>
    <t>https://www.ryobitools.com/products/46396033420</t>
  </si>
  <si>
    <t>https://www.ryobitools.com/products/314468508</t>
  </si>
  <si>
    <t>https://cdn.shopify.com/s/files/1/0651/3668/9323/files/82f12ce52f774d2dabba0ed659daa98f_600x600.jpg?v=1734041720&amp;width=100&amp;crop=center</t>
  </si>
  <si>
    <t>https://www.ryobitools.com/products/46396034571</t>
  </si>
  <si>
    <t>https://www.ryobitools.com/products/315114456</t>
  </si>
  <si>
    <t>https://cdn.shopify.com/s/files/1/0651/3668/9323/files/51f806f1b79d4d518d210a8369b7d419_600x600.jpg?v=1734041568&amp;width=100&amp;crop=center</t>
  </si>
  <si>
    <t>https://www.ryobitools.com/products/46396034977</t>
  </si>
  <si>
    <t>https://www.ryobitools.com/products/314755624</t>
  </si>
  <si>
    <t>https://cdn.shopify.com/s/files/1/0651/3668/9323/files/4204054dc2c646ce83d520a5b24141b9_600x600.jpg?v=1737563917&amp;width=100&amp;crop=center</t>
  </si>
  <si>
    <t>https://www.ryobitools.com/products/46396036513</t>
  </si>
  <si>
    <t>https://www.ryobitools.com/products/205509661</t>
  </si>
  <si>
    <t>https://cdn.shopify.com/s/files/1/0651/3668/9323/files/d81091e5673d40c69170bf935f915404_600x600.jpg?v=1734043065&amp;width=100&amp;crop=center</t>
  </si>
  <si>
    <t>https://www.ryobitools.com/products/33287166022</t>
  </si>
  <si>
    <t>https://www.ryobitools.com/products/316630061</t>
  </si>
  <si>
    <t>https://cdn.shopify.com/s/files/1/0651/3668/9323/files/b4ed699ce3f3402fa678b3e2c1ecf2af_600x600.jpg?v=1736809426&amp;width=100&amp;crop=center</t>
  </si>
  <si>
    <t>https://www.ryobitools.com/products/46396039026</t>
  </si>
  <si>
    <t>https://www.ryobitools.com/products/318559303</t>
  </si>
  <si>
    <t>https://cdn.shopify.com/s/files/1/0651/3668/9323/files/fca2d86ea57947d68d292ec325b0e019_600x600.jpg?v=1736809747&amp;width=100&amp;crop=center</t>
  </si>
  <si>
    <t>https://www.ryobitools.com/products/46396038982</t>
  </si>
  <si>
    <t>https://www.ryobitools.com/products/319843779</t>
  </si>
  <si>
    <t>https://cdn.shopify.com/s/files/1/0651/3668/9323/files/e836ea84af71468a869b6d5c23f68e58_600x600.jpg?v=1736809989&amp;width=100&amp;crop=center</t>
  </si>
  <si>
    <t>https://www.ryobitools.com/products/46396038555</t>
  </si>
  <si>
    <t>https://www.ryobitools.com/products/205975768</t>
  </si>
  <si>
    <t>https://cdn.shopify.com/s/files/1/0651/3668/9323/files/36f6e6a949c2434bbd2861aad712fb68_600x600.jpg?v=1734041500&amp;width=100&amp;crop=center</t>
  </si>
  <si>
    <t>https://www.ryobitools.com/products/33287167029</t>
  </si>
  <si>
    <t>https://www.ryobitools.com/products/319291586</t>
  </si>
  <si>
    <t>https://cdn.shopify.com/s/files/1/0651/3668/9323/files/44b1da0ceac54c6b96d8c9e3d8709b7b_600x600.jpg?v=1736819314&amp;width=100&amp;crop=center</t>
  </si>
  <si>
    <t>https://www.ryobitools.com/products/46396039873</t>
  </si>
  <si>
    <t>https://www.ryobitools.com/products/301289964</t>
  </si>
  <si>
    <t>https://cdn.shopify.com/s/files/1/0651/3668/9323/files/48c9ebce4eb242afbe45be07d5696aa4_600x600.jpg?v=1747663774&amp;width=100&amp;crop=center</t>
  </si>
  <si>
    <t>https://www.ryobitools.com/products/33287171347</t>
  </si>
  <si>
    <t>https://www.ryobitools.com/products/206955207</t>
  </si>
  <si>
    <t>https://cdn.shopify.com/s/files/1/0651/3668/9323/files/c78abd7d40404d8eb250d851342f33ba_600x600.jpg?v=1734042849&amp;width=100&amp;crop=center</t>
  </si>
  <si>
    <t>https://www.ryobitools.com/products/33287171354</t>
  </si>
  <si>
    <t>https://www.ryobitools.com/products/301289973</t>
  </si>
  <si>
    <t>https://cdn.shopify.com/s/files/1/0651/3668/9323/files/145f754d03f4407e8be93651e55a1896_600x600.jpg?v=1734041815&amp;width=100&amp;crop=center</t>
  </si>
  <si>
    <t>https://www.ryobitools.com/products/33287174447</t>
  </si>
  <si>
    <t>https://www.ryobitools.com/products/305269932</t>
  </si>
  <si>
    <t>https://cdn.shopify.com/s/files/1/0651/3668/9323/files/78a56a4894894e4ea818b569607ef29a_600x600.jpg?v=1734041694&amp;width=100&amp;crop=center</t>
  </si>
  <si>
    <t>https://www.ryobitools.com/products/33287175796</t>
  </si>
  <si>
    <t>https://www.ryobitools.com/products/305124211</t>
  </si>
  <si>
    <t>https://cdn.shopify.com/s/files/1/0651/3668/9323/files/c7ab46ca14e24607be59122fe3f106ef_600x600.jpg?v=1734042812&amp;width=100&amp;crop=center</t>
  </si>
  <si>
    <t>https://www.ryobitools.com/products/33287176977</t>
  </si>
  <si>
    <t>https://www.ryobitools.com/products/313948121</t>
  </si>
  <si>
    <t>https://cdn.shopify.com/s/files/1/0651/3668/9323/files/db5e22efcc78475e865b8e6b0fa25669_600x600.jpg?v=1734043095&amp;width=100&amp;crop=center</t>
  </si>
  <si>
    <t>https://www.ryobitools.com/products/33287177172</t>
  </si>
  <si>
    <t>https://www.ryobitools.com/products/311937362</t>
  </si>
  <si>
    <t>https://cdn.shopify.com/s/files/1/0651/3668/9323/files/91662004caf74d4e9f2a5d789d04aeee_600x600.jpg?v=1734042423&amp;width=100&amp;crop=center</t>
  </si>
  <si>
    <t>https://www.ryobitools.com/products/33287177264</t>
  </si>
  <si>
    <t>https://www.ryobitools.com/products/305261211</t>
  </si>
  <si>
    <t>https://cdn.shopify.com/s/files/1/0651/3668/9323/files/0db7a6e9390448b3ade194d252d10360_600x600.jpg?v=1734040736&amp;width=100&amp;crop=center</t>
  </si>
  <si>
    <t>https://www.ryobitools.com/products/33287177592</t>
  </si>
  <si>
    <t>https://www.ryobitools.com/products/307298546</t>
  </si>
  <si>
    <t>https://cdn.shopify.com/s/files/1/0651/3668/9323/files/4b05a5a3ad634afb8eaddd64e735045b_600x600.jpg?v=1734040973&amp;width=100&amp;crop=center</t>
  </si>
  <si>
    <t>https://www.ryobitools.com/products/33287177998</t>
  </si>
  <si>
    <t>https://www.ryobitools.com/products/308551917</t>
  </si>
  <si>
    <t>https://cdn.shopify.com/s/files/1/0651/3668/9323/files/edf7b77b2b4944e893810f12f9d7938f_600x600.jpg?v=1734043284&amp;width=100&amp;crop=center</t>
  </si>
  <si>
    <t>https://www.ryobitools.com/products/33287179466</t>
  </si>
  <si>
    <t>https://www.ryobitools.com/products/307627868</t>
  </si>
  <si>
    <t>https://cdn.shopify.com/s/files/1/0651/3668/9323/files/b8177f61794e4ba48651f24251f51630_600x600.jpg?v=1734042711&amp;width=100&amp;crop=center</t>
  </si>
  <si>
    <t>https://www.ryobitools.com/products/33287177899</t>
  </si>
  <si>
    <t>https://www.ryobitools.com/products/312860164</t>
  </si>
  <si>
    <t>https://cdn.shopify.com/s/files/1/0651/3668/9323/files/a1c02834ac3b498192c5dba96e5ce5e3_600x600.jpg?v=1737127906&amp;width=100&amp;crop=center</t>
  </si>
  <si>
    <t>https://www.ryobitools.com/products/33287179206</t>
  </si>
  <si>
    <t>https://www.ryobitools.com/products/312127045</t>
  </si>
  <si>
    <t>https://cdn.shopify.com/s/files/1/0651/3668/9323/files/b7ff108e9bac49bd91db6b6a6fd65f22_600x600.jpg?v=1734042642&amp;width=100&amp;crop=center</t>
  </si>
  <si>
    <t>https://www.ryobitools.com/products/33287182237</t>
  </si>
  <si>
    <t>https://www.ryobitools.com/products/312493832</t>
  </si>
  <si>
    <t>https://cdn.shopify.com/s/files/1/0651/3668/9323/files/c402f354eeab47379dd567732719f3a0_600x600.jpg?v=1734042859&amp;width=100&amp;crop=center</t>
  </si>
  <si>
    <t>https://www.ryobitools.com/products/33287188826</t>
  </si>
  <si>
    <t>https://www.ryobitools.com/products/315309751</t>
  </si>
  <si>
    <t>https://cdn.shopify.com/s/files/1/0651/3668/9323/files/17827ba69d3946f293d394dfe579388a_600x600.jpg?v=1737053293&amp;width=100&amp;crop=center</t>
  </si>
  <si>
    <t>https://www.ryobitools.com/products/33287189687</t>
  </si>
  <si>
    <t>https://www.ryobitools.com/products/314109383</t>
  </si>
  <si>
    <t>https://cdn.shopify.com/s/files/1/0651/3668/9323/files/843f0fcc37d34f6c88d991c86dbdc91f_600x600.jpg?v=1734042011&amp;width=100&amp;crop=center</t>
  </si>
  <si>
    <t>https://www.ryobitools.com/products/33287190553</t>
  </si>
  <si>
    <t>https://www.ryobitools.com/products/314109290</t>
  </si>
  <si>
    <t>https://cdn.shopify.com/s/files/1/0651/3668/9323/files/dd74d81b2a4f438584bfa255c341990e_600x600.jpg?v=1734043125&amp;width=100&amp;crop=center</t>
  </si>
  <si>
    <t>https://www.ryobitools.com/products/33287190560</t>
  </si>
  <si>
    <t>https://www.ryobitools.com/products/314109439</t>
  </si>
  <si>
    <t>https://cdn.shopify.com/s/files/1/0651/3668/9323/files/a669bd6cbfe449e696a661facdeded2b_600x600.jpg?v=1734042540&amp;width=100&amp;crop=center</t>
  </si>
  <si>
    <t>https://www.ryobitools.com/products/33287191581</t>
  </si>
  <si>
    <t>https://www.ryobitools.com/products/317987589</t>
  </si>
  <si>
    <t>https://cdn.shopify.com/s/files/1/0651/3668/9323/files/cd26c64a9a4f41f4a144e76caa897143_600x600.jpg?v=1734042927&amp;width=100&amp;crop=center</t>
  </si>
  <si>
    <t>https://www.ryobitools.com/products/33287199945</t>
  </si>
  <si>
    <t>https://www.ryobitools.com/products/317987595</t>
  </si>
  <si>
    <t>https://cdn.shopify.com/s/files/1/0651/3668/9323/files/1f9f23b4776742128686689079ffad45_600x600.jpg?v=1734040828&amp;width=100&amp;crop=center</t>
  </si>
  <si>
    <t>https://www.ryobitools.com/products/33287200122</t>
  </si>
  <si>
    <t>https://www.ryobitools.com/products/316879149</t>
  </si>
  <si>
    <t>https://cdn.shopify.com/s/files/1/0651/3668/9323/files/9eef4af8b1a54a63b6434a0dd7e03ce7_600x600.jpg?v=1734041373&amp;width=100&amp;crop=center</t>
  </si>
  <si>
    <t>https://www.ryobitools.com/products/33287200214</t>
  </si>
  <si>
    <t>https://www.ryobitools.com/products/323114192</t>
  </si>
  <si>
    <t>https://cdn.shopify.com/s/files/1/0651/3668/9323/files/56da278edc0b4425ae1ed7d20218c85d_600x600.jpg?v=1734041597&amp;width=100&amp;crop=center</t>
  </si>
  <si>
    <t>https://www.ryobitools.com/products/33287200320</t>
  </si>
  <si>
    <t>https://www.ryobitools.com/products/315111309</t>
  </si>
  <si>
    <t>https://cdn.shopify.com/s/files/1/0651/3668/9323/files/93c12d8633424068adb2609dd69d3f66_600x600.jpg?v=1737051663&amp;width=100&amp;crop=center</t>
  </si>
  <si>
    <t>https://www.ryobitools.com/products/33287189502</t>
  </si>
  <si>
    <t>https://www.ryobitools.com/products/316631067</t>
  </si>
  <si>
    <t>https://cdn.shopify.com/s/files/1/0651/3668/9323/files/58e0d5cf84594e18b2090f1d6eac1776_600x600.jpg?v=1734041607&amp;width=100&amp;crop=center</t>
  </si>
  <si>
    <t>https://www.ryobitools.com/products/33287201204</t>
  </si>
  <si>
    <t>https://www.ryobitools.com/products/314319226</t>
  </si>
  <si>
    <t>https://cdn.shopify.com/s/files/1/0651/3668/9323/files/6fea06c64ddb46218778ffed7688b95c_600x600.jpg?v=1734041193&amp;width=100&amp;crop=center</t>
  </si>
  <si>
    <t>https://www.ryobitools.com/products/33287192823</t>
  </si>
  <si>
    <t>https://www.ryobitools.com/products/312791084</t>
  </si>
  <si>
    <t>https://cdn.shopify.com/s/files/1/0651/3668/9323/files/47377576920643a08951740855a8315b_600x600.jpg?v=1734042459&amp;width=100&amp;crop=center</t>
  </si>
  <si>
    <t>https://www.ryobitools.com/products/46396033277</t>
  </si>
  <si>
    <t>https://www.ryobitools.com/products/314110758</t>
  </si>
  <si>
    <t>https://cdn.shopify.com/s/files/1/0651/3668/9323/files/26227a803db14d75b14bc6b3a2813429_600x600.jpg?v=1737055969&amp;width=100&amp;crop=center</t>
  </si>
  <si>
    <t>https://www.ryobitools.com/products/33287193677</t>
  </si>
  <si>
    <t>https://www.ryobitools.com/products/314600700</t>
  </si>
  <si>
    <t>https://cdn.shopify.com/s/files/1/0651/3668/9323/files/1e2bd6d7d55541d8b7b6177dec82947a_600x600.jpg?v=1736912743&amp;width=100&amp;crop=center</t>
  </si>
  <si>
    <t>https://www.ryobitools.com/products/46396034588</t>
  </si>
  <si>
    <t>https://www.ryobitools.com/products/314600248</t>
  </si>
  <si>
    <t>https://cdn.shopify.com/s/files/1/0651/3668/9323/files/982d129fe4b2470e9cad198f744bd124_600x600.jpg?v=1734042051&amp;width=100&amp;crop=center</t>
  </si>
  <si>
    <t>https://www.ryobitools.com/products/46396036049</t>
  </si>
  <si>
    <t>https://www.ryobitools.com/products/315685813</t>
  </si>
  <si>
    <t>https://cdn.shopify.com/s/files/1/0651/3668/9323/files/7b68f0782df44f44be335a391008a4c2_600x600.jpg?v=1734041207&amp;width=100&amp;crop=center</t>
  </si>
  <si>
    <t>https://www.ryobitools.com/products/46396036261</t>
  </si>
  <si>
    <t>https://www.ryobitools.com/products/314154372</t>
  </si>
  <si>
    <t>https://cdn.shopify.com/s/files/1/0651/3668/9323/files/71b66635de7d41f3a80c7775283d8f40_600x600.jpg?v=1734041654&amp;width=100&amp;crop=center</t>
  </si>
  <si>
    <t>https://www.ryobitools.com/products/46396036384</t>
  </si>
  <si>
    <t>https://www.ryobitools.com/products/318200724</t>
  </si>
  <si>
    <t>https://cdn.shopify.com/s/files/1/0651/3668/9323/files/d4b61163a69446be888a519c367c1ae4_600x600.png?v=1737123635&amp;width=100&amp;crop=center</t>
  </si>
  <si>
    <t>https://www.ryobitools.com/products/46396038029</t>
  </si>
  <si>
    <t>https://www.ryobitools.com/products/316491576</t>
  </si>
  <si>
    <t>https://cdn.shopify.com/s/files/1/0651/3668/9323/files/6b02e09f30e84635829da24c66dd329f_600x600.jpg?v=1737125220&amp;width=100&amp;crop=center</t>
  </si>
  <si>
    <t>https://www.ryobitools.com/products/46396038692</t>
  </si>
  <si>
    <t>https://www.ryobitools.com/products/317311675</t>
  </si>
  <si>
    <t>https://cdn.shopify.com/s/files/1/0651/3668/9323/files/8c08cfdea3c14385b8c6edab5b993574_600x600.jpg?v=1734041271&amp;width=100&amp;crop=center</t>
  </si>
  <si>
    <t>https://www.ryobitools.com/products/46396038784</t>
  </si>
  <si>
    <t>https://www.ryobitools.com/products/319022710</t>
  </si>
  <si>
    <t>https://cdn.shopify.com/s/files/1/0651/3668/9323/files/06f2a9fb0c804b53a88344d531acb5d0_600x600.jpg?v=1734041176&amp;width=100&amp;crop=center</t>
  </si>
  <si>
    <t>https://www.ryobitools.com/products/46396039477</t>
  </si>
  <si>
    <t>https://www.ryobitools.com/products/319381034</t>
  </si>
  <si>
    <t>https://cdn.shopify.com/s/files/1/0651/3668/9323/files/b275e16427a84d419cf0ec579dfe41d6_600x600.jpg?v=1734042698&amp;width=100&amp;crop=center</t>
  </si>
  <si>
    <t>https://www.ryobitools.com/products/33287196968</t>
  </si>
  <si>
    <t>https://www.ryobitools.com/products/317984990</t>
  </si>
  <si>
    <t>https://cdn.shopify.com/s/files/1/0651/3668/9323/files/54b052dee41a472abefa60ee8addaf6a_600x600.jpg?v=1722295439&amp;width=100&amp;crop=center</t>
  </si>
  <si>
    <t>https://www.ryobitools.com/products/33287200207</t>
  </si>
  <si>
    <t>https://www.ryobitools.com/products/316879118</t>
  </si>
  <si>
    <t>https://cdn.shopify.com/s/files/1/0651/3668/9323/files/8616d24bee8d4125a0c143a6ffccdb89_600x600.jpg?v=1737054409&amp;width=100&amp;crop=center</t>
  </si>
  <si>
    <t>https://www.ryobitools.com/products/33287200221</t>
  </si>
  <si>
    <t>https://www.ryobitools.com/products/317596939</t>
  </si>
  <si>
    <t>https://cdn.shopify.com/s/files/1/0651/3668/9323/files/8023a83f6bc240f4b17758572538c126_600x600.jpg?v=1734042183&amp;width=100&amp;crop=center</t>
  </si>
  <si>
    <t>https://www.ryobitools.com/products/33287200375</t>
  </si>
  <si>
    <t>https://www.ryobitools.com/products/316879157</t>
  </si>
  <si>
    <t>https://cdn.shopify.com/s/files/1/0651/3668/9323/files/a56bab6f11784fffa613bc36a3fa4aaa_600x600.jpg?v=1734042513&amp;width=100&amp;crop=center</t>
  </si>
  <si>
    <t>https://www.ryobitools.com/products/33287201181</t>
  </si>
  <si>
    <t>https://www.ryobitools.com/products/321298714</t>
  </si>
  <si>
    <t>https://cdn.shopify.com/s/files/1/0651/3668/9323/files/751640181f344be5935718197e9d851b_600x600.jpg?v=1734042436&amp;width=100&amp;crop=center</t>
  </si>
  <si>
    <t>https://www.ryobitools.com/products/33287201273</t>
  </si>
  <si>
    <t>https://www.ryobitools.com/products/316630704</t>
  </si>
  <si>
    <t>https://cdn.shopify.com/s/files/1/0651/3668/9323/files/1750fd832a394a2eae260b3fcd7e41e5_600x600.jpg?v=1734042069&amp;width=100&amp;crop=center</t>
  </si>
  <si>
    <t>https://www.ryobitools.com/products/33287192762</t>
  </si>
  <si>
    <t>https://www.ryobitools.com/products/206339956</t>
  </si>
  <si>
    <t>https://cdn.shopify.com/s/files/1/0651/3668/9323/files/7e96efea23f14be197e3cb0778de4834_600x600.jpg?v=1734041234&amp;width=100&amp;crop=center</t>
  </si>
  <si>
    <t>https://www.ryobitools.com/products/46396014962</t>
  </si>
  <si>
    <t>https://www.ryobitools.com/products/303365816</t>
  </si>
  <si>
    <t>https://cdn.shopify.com/s/files/1/0651/3668/9323/files/77f21bb771784eac91932ada430fc9ae_600x600.jpg?v=1734041692&amp;width=100&amp;crop=center</t>
  </si>
  <si>
    <t>https://www.ryobitools.com/products/46396019448</t>
  </si>
  <si>
    <t>https://www.ryobitools.com/products/316452902</t>
  </si>
  <si>
    <t>RYI120A</t>
  </si>
  <si>
    <t>https://cdn.shopify.com/s/files/1/0651/3668/9323/files/21ad43aa7b8749be8eb7df9d184fb9c7_600x600.jpg?v=1736823306&amp;width=100&amp;crop=center</t>
  </si>
  <si>
    <t>https://www.ryobitools.com/products/46396035363</t>
  </si>
  <si>
    <t>https://www.ryobitools.com/products/317623890</t>
  </si>
  <si>
    <t>https://cdn.shopify.com/s/files/1/0651/3668/9323/files/af2b571d19774055ac20ff81e70df88d_600x600.jpg?v=1736808539&amp;width=100&amp;crop=center</t>
  </si>
  <si>
    <t>https://www.ryobitools.com/products/46396036896</t>
  </si>
  <si>
    <t>https://www.ryobitools.com/products/318832131</t>
  </si>
  <si>
    <t>https://cdn.shopify.com/s/files/1/0651/3668/9323/files/9133b488aefd4db79b5f86788e1a11f0_600x600.jpg?v=1736818825&amp;width=100&amp;crop=center</t>
  </si>
  <si>
    <t>https://www.ryobitools.com/products/46396040305</t>
  </si>
  <si>
    <t>https://www.ryobitools.com/products/319022468</t>
  </si>
  <si>
    <t>https://cdn.shopify.com/s/files/1/0651/3668/9323/files/74110bf2fa0543d8bc7d78f02a5db4ab_600x600.jpg?v=1734042291&amp;width=100&amp;crop=center</t>
  </si>
  <si>
    <t>https://www.ryobitools.com/products/46396039514</t>
  </si>
  <si>
    <t>https://www.ryobitools.com/products/206405601</t>
  </si>
  <si>
    <t>https://cdn.shopify.com/s/files/1/0651/3668/9323/files/9c013d71a47a46fb81349ea9c6306a0e_600x600.jpg?v=1734041350&amp;width=100&amp;crop=center</t>
  </si>
  <si>
    <t>https://www.ryobitools.com/products/33287168927</t>
  </si>
  <si>
    <t>https://www.ryobitools.com/products/205806375</t>
  </si>
  <si>
    <t>https://cdn.shopify.com/s/files/1/0651/3668/9323/files/6928a55d2e194d388bd05c5499e95233_600x600.jpg?v=1734042165&amp;width=100&amp;crop=center</t>
  </si>
  <si>
    <t>https://www.ryobitools.com/products/33287163267</t>
  </si>
  <si>
    <t>https://www.ryobitools.com/products/309389020</t>
  </si>
  <si>
    <t>https://cdn.shopify.com/s/files/1/0651/3668/9323/files/dceeec89c6164b76b5279ce139dd2a24_600x600.jpg?v=1734043117&amp;width=100&amp;crop=center</t>
  </si>
  <si>
    <t>https://www.ryobitools.com/products/33287176892</t>
  </si>
  <si>
    <t>https://www.ryobitools.com/products/301913871</t>
  </si>
  <si>
    <t>https://cdn.shopify.com/s/files/1/0651/3668/9323/files/d51d4f97411b4fdc92d31077069184d9_600x600.jpg?v=1734043014&amp;width=100&amp;crop=center</t>
  </si>
  <si>
    <t>https://www.ryobitools.com/products/33287173280</t>
  </si>
  <si>
    <t>https://www.ryobitools.com/products/100342144</t>
  </si>
  <si>
    <t>https://cdn.shopify.com/s/files/1/0651/3668/9323/files/284f020c69c342d5a2e7f788604bfca1_600x600.jpg?v=1734041853&amp;width=100&amp;crop=center</t>
  </si>
  <si>
    <t>https://www.ryobitools.com/products/33287135264</t>
  </si>
  <si>
    <t>https://www.ryobitools.com/products/302014623</t>
  </si>
  <si>
    <t>https://cdn.shopify.com/s/files/1/0651/3668/9323/files/2d08b4e12f77412dab8716e3a899ab76_600x600.jpg?v=1734040875&amp;width=100&amp;crop=center</t>
  </si>
  <si>
    <t>https://www.ryobitools.com/products/33287175420</t>
  </si>
  <si>
    <t>https://www.ryobitools.com/products/304129286</t>
  </si>
  <si>
    <t>https://cdn.shopify.com/s/files/1/0651/3668/9323/files/P790_2v1_Final_600x600.jpg?v=1737049833&amp;width=100&amp;crop=center</t>
  </si>
  <si>
    <t>https://www.ryobitools.com/products/33287176397</t>
  </si>
  <si>
    <t>https://www.ryobitools.com/products/313961877</t>
  </si>
  <si>
    <t>https://cdn.shopify.com/s/files/1/0651/3668/9323/files/PAD01B_600x600.png?v=1737564217&amp;width=100&amp;crop=center</t>
  </si>
  <si>
    <t>https://www.ryobitools.com/products/33287187102</t>
  </si>
  <si>
    <t>https://www.ryobitools.com/products/312462409</t>
  </si>
  <si>
    <t>https://cdn.shopify.com/s/files/1/0651/3668/9323/files/266aea2ae00a4a4db227bbdd2993bae4_600x600.jpg?v=1734041843&amp;width=100&amp;crop=center</t>
  </si>
  <si>
    <t>https://www.ryobitools.com/products/33287189106</t>
  </si>
  <si>
    <t>https://www.ryobitools.com/products/306925921</t>
  </si>
  <si>
    <t>https://cdn.shopify.com/s/files/1/0651/3668/9323/files/e1624aa7d06e4f758545fa9ad7071c1d_600x600.jpg?v=1734043221&amp;width=100&amp;crop=center</t>
  </si>
  <si>
    <t>https://www.ryobitools.com/products/33287177318</t>
  </si>
  <si>
    <t>https://www.ryobitools.com/products/307332514</t>
  </si>
  <si>
    <t>https://cdn.shopify.com/s/files/1/0651/3668/9323/files/209dd72a27474badbda752b4bed9ffc2_600x600.jpg?v=1734041830&amp;width=100&amp;crop=center</t>
  </si>
  <si>
    <t>https://www.ryobitools.com/products/33287177608</t>
  </si>
  <si>
    <t>https://www.ryobitools.com/products/314117828</t>
  </si>
  <si>
    <t>https://cdn.shopify.com/s/files/1/0651/3668/9323/files/2f8f16b478c64186b9059f1956db2d9c_600x600.jpg?v=1737052914&amp;width=100&amp;crop=center</t>
  </si>
  <si>
    <t>https://www.ryobitools.com/products/33287189557</t>
  </si>
  <si>
    <t>https://www.ryobitools.com/products/308182766</t>
  </si>
  <si>
    <t>https://cdn.shopify.com/s/files/1/0651/3668/9323/files/6744dfe399254cd29dad3c3718d0229a_600x600.jpg?v=1734042161&amp;width=100&amp;crop=center</t>
  </si>
  <si>
    <t>https://www.ryobitools.com/products/33287178247</t>
  </si>
  <si>
    <t>https://www.ryobitools.com/products/318584785</t>
  </si>
  <si>
    <t>https://cdn.shopify.com/s/files/1/0651/3668/9323/files/473e844c046a488d9c6a892e026c9356_2df45095-1691-4304-a1c9-bcf533694186_600x600.jpg?v=1734041908&amp;width=100&amp;crop=center</t>
  </si>
  <si>
    <t>https://www.ryobitools.com/products/33287205301</t>
  </si>
  <si>
    <t>https://www.ryobitools.com/products/319098444</t>
  </si>
  <si>
    <t>https://cdn.shopify.com/s/files/1/0651/3668/9323/files/e36b7b2884f74575afed3e5734ea60d4_600x600.jpg?v=1734043188&amp;width=100&amp;crop=center</t>
  </si>
  <si>
    <t>https://www.ryobitools.com/products/46396039835</t>
  </si>
  <si>
    <t>https://www.ryobitools.com/products/319713490</t>
  </si>
  <si>
    <t>https://cdn.shopify.com/s/files/1/0651/3668/9323/files/e79248faf2234251a347a9466fb944f6_600x600.jpg?v=1734043234&amp;width=100&amp;crop=center</t>
  </si>
  <si>
    <t>https://www.ryobitools.com/products/33287206537</t>
  </si>
  <si>
    <t>https://www.ryobitools.com/products/319713508</t>
  </si>
  <si>
    <t>https://cdn.shopify.com/s/files/1/0651/3668/9323/files/c93480bfe08d48528fdebfcaf6e577be_600x600.jpg?v=1734042887&amp;width=100&amp;crop=center</t>
  </si>
  <si>
    <t>https://www.ryobitools.com/products/33287208951</t>
  </si>
  <si>
    <t>https://www.ryobitools.com/products/319713476</t>
  </si>
  <si>
    <t>https://cdn.shopify.com/s/files/1/0651/3668/9323/files/41cdf18ec17947d2a2336e95a1cb1d76_600x600.jpg?v=1734041518&amp;width=100&amp;crop=center</t>
  </si>
  <si>
    <t>https://www.ryobitools.com/products/33287206513</t>
  </si>
  <si>
    <t>https://www.ryobitools.com/products/318697418</t>
  </si>
  <si>
    <t>https://cdn.shopify.com/s/files/1/0651/3668/9323/files/3e837c3cc2304b50ad5e9399d0a4f3b4_600x600.jpg?v=1734040939&amp;width=100&amp;crop=center</t>
  </si>
  <si>
    <t>https://www.ryobitools.com/products/33287205295</t>
  </si>
  <si>
    <t>https://www.ryobitools.com/products/318832989</t>
  </si>
  <si>
    <t>https://cdn.shopify.com/s/files/1/0651/3668/9323/files/895f3f34400b423996a826bcaf31da97_600x600.jpg?v=1734042027&amp;width=100&amp;crop=center</t>
  </si>
  <si>
    <t>https://www.ryobitools.com/products/46396039354</t>
  </si>
  <si>
    <t>https://www.ryobitools.com/products/318388928</t>
  </si>
  <si>
    <t>https://cdn.shopify.com/s/files/1/0651/3668/9323/files/283e4905e74549d380070b5af855fe93_600x600.jpg?v=1734041853&amp;width=100&amp;crop=center</t>
  </si>
  <si>
    <t>https://www.ryobitools.com/products/46396039347</t>
  </si>
  <si>
    <t>https://www.ryobitools.com/products/318200689</t>
  </si>
  <si>
    <t>https://cdn.shopify.com/s/files/1/0651/3668/9323/files/2f58f6d2949a44549fb022bebfbf0f0a_600x600.jpg?v=1737040244&amp;width=100&amp;crop=center</t>
  </si>
  <si>
    <t>https://www.ryobitools.com/products/46396038005</t>
  </si>
  <si>
    <t>https://www.ryobitools.com/products/319698507</t>
  </si>
  <si>
    <t>https://cdn.shopify.com/s/files/1/0651/3668/9323/files/b9e85abfffbb40cabf4ca6f9b8812e79_600x600.jpg?v=1734042650&amp;width=100&amp;crop=center</t>
  </si>
  <si>
    <t>https://www.ryobitools.com/products/46396039316</t>
  </si>
  <si>
    <t>https://www.ryobitools.com/products/319050473</t>
  </si>
  <si>
    <t>https://cdn.shopify.com/s/files/1/0651/3668/9323/files/ebc774237dd74e838e341bb22d8f76d6_600x600.jpg?v=1734043264&amp;width=100&amp;crop=center</t>
  </si>
  <si>
    <t>https://www.ryobitools.com/products/46396039293</t>
  </si>
  <si>
    <t>https://www.ryobitools.com/products/320454525</t>
  </si>
  <si>
    <t>https://cdn.shopify.com/s/files/1/0651/3668/9323/files/032795a501ba41ef969e204ea9e516b6_600x600.jpg?v=1734042246&amp;width=100&amp;crop=center</t>
  </si>
  <si>
    <t>https://www.ryobitools.com/products/46396039132</t>
  </si>
  <si>
    <t>https://www.ryobitools.com/products/320459389</t>
  </si>
  <si>
    <t>https://cdn.shopify.com/s/files/1/0651/3668/9323/files/aab13e115cdd422fa7ed66eb10a51f9a_600x600.jpg?v=1737586546&amp;width=100&amp;crop=center</t>
  </si>
  <si>
    <t>https://www.ryobitools.com/products/46396041715</t>
  </si>
  <si>
    <t>https://www.ryobitools.com/products/316630705</t>
  </si>
  <si>
    <t>https://cdn.shopify.com/s/files/1/0651/3668/9323/files/eed1714daf934be88c123ef6d01537a5_600x600.jpg?v=1734043293&amp;width=100&amp;crop=center</t>
  </si>
  <si>
    <t>https://www.ryobitools.com/products/33287192786</t>
  </si>
  <si>
    <t>https://www.ryobitools.com/products/319830447</t>
  </si>
  <si>
    <t>https://cdn.shopify.com/s/files/1/0651/3668/9323/files/54405e4e69bc4cbeab08672d1695d978_600x600.jpg?v=1734042261&amp;width=100&amp;crop=center</t>
  </si>
  <si>
    <t>https://www.ryobitools.com/products/33287209422</t>
  </si>
  <si>
    <t>$419.00</t>
  </si>
  <si>
    <t>https://www.ryobitools.com/products/319830384</t>
  </si>
  <si>
    <t>https://cdn.shopify.com/s/files/1/0651/3668/9323/files/cdd1d641ae154f5ebb9e3832af6ef9b3_600x600.jpg?v=1734042938&amp;width=100&amp;crop=center</t>
  </si>
  <si>
    <t>https://www.ryobitools.com/products/33287209781</t>
  </si>
  <si>
    <t>https://www.ryobitools.com/products/319830428</t>
  </si>
  <si>
    <t>https://cdn.shopify.com/s/files/1/0651/3668/9323/files/83f8f0ba148347f5b4f9057e8f75b949_600x600.jpg?v=1734041726&amp;width=100&amp;crop=center</t>
  </si>
  <si>
    <t>https://www.ryobitools.com/products/33287209774</t>
  </si>
  <si>
    <t>https://www.ryobitools.com/products/320549386</t>
  </si>
  <si>
    <t>https://cdn.shopify.com/s/files/1/0651/3668/9323/files/45b6cc9c91af4226b2ee7f7e8d90a088_600x600.jpg?v=1737053823&amp;width=100&amp;crop=center</t>
  </si>
  <si>
    <t>https://www.ryobitools.com/products/33287199266</t>
  </si>
  <si>
    <t>https://www.ryobitools.com/products/319381040</t>
  </si>
  <si>
    <t>https://cdn.shopify.com/s/files/1/0651/3668/9323/files/af8ddacdc5ab4938b6432592a0d845e5_600x600.jpg?v=1734042604&amp;width=100&amp;crop=center</t>
  </si>
  <si>
    <t>https://www.ryobitools.com/products/33287099726</t>
  </si>
  <si>
    <t>https://www.ryobitools.com/products/320639502</t>
  </si>
  <si>
    <t>https://cdn.shopify.com/s/files/1/0651/3668/9323/files/ac065361106a40a8b39ce4dd065d4af3_600x600.jpg?v=1736998749&amp;width=100&amp;crop=center</t>
  </si>
  <si>
    <t>https://www.ryobitools.com/products/33287210978</t>
  </si>
  <si>
    <t>https://www.ryobitools.com/products/318071775</t>
  </si>
  <si>
    <t>https://cdn.shopify.com/s/files/1/0651/3668/9323/files/6d4a68102fa346c59357b86221540535_600x600.jpg?v=1734041152&amp;width=100&amp;crop=center</t>
  </si>
  <si>
    <t>https://www.ryobitools.com/products/33287201167</t>
  </si>
  <si>
    <t>https://www.ryobitools.com/products/320511073</t>
  </si>
  <si>
    <t>https://cdn.shopify.com/s/files/1/0651/3668/9323/files/0840b54fcaec4046822a9c06a30bd49f_600x600.jpg?v=1737054965&amp;width=100&amp;crop=center</t>
  </si>
  <si>
    <t>https://www.ryobitools.com/products/33287202881</t>
  </si>
  <si>
    <t>$57.99</t>
  </si>
  <si>
    <t>https://www.ryobitools.com/products/319962742</t>
  </si>
  <si>
    <t>https://cdn.shopify.com/s/files/1/0651/3668/9323/files/f844ca559293442e8feebc199fc04288_600x600.jpg?v=1734043387&amp;width=100&amp;crop=center</t>
  </si>
  <si>
    <t>https://www.ryobitools.com/products/33287210190</t>
  </si>
  <si>
    <t>$83.40</t>
  </si>
  <si>
    <t>https://www.ryobitools.com/products/320287254</t>
  </si>
  <si>
    <t>https://cdn.shopify.com/s/files/1/0651/3668/9323/files/208d9a0de43c4daa9058f5ae28add4d1_600x600.jpg?v=1734041826&amp;width=100&amp;crop=center</t>
  </si>
  <si>
    <t>https://www.ryobitools.com/products/33287210183</t>
  </si>
  <si>
    <t>https://www.ryobitools.com/products/320812474</t>
  </si>
  <si>
    <t>https://cdn.shopify.com/s/files/1/0651/3668/9323/files/1db0701b9deb4c41a074c65fdfbf2510_600x600.jpg?v=1734040805&amp;width=100&amp;crop=center</t>
  </si>
  <si>
    <t>https://www.ryobitools.com/products/33287213498</t>
  </si>
  <si>
    <t>https://www.ryobitools.com/products/320095883</t>
  </si>
  <si>
    <t>https://cdn.shopify.com/s/files/1/0651/3668/9323/files/f377815f63f8492e8e7d503d90dadaaf_600x600.jpg?v=1734043403&amp;width=100&amp;crop=center</t>
  </si>
  <si>
    <t>https://www.ryobitools.com/products/33287205981</t>
  </si>
  <si>
    <t>https://www.ryobitools.com/products/317795675</t>
  </si>
  <si>
    <t>https://cdn.shopify.com/s/files/1/0651/3668/9323/files/c7fa8a77c6d84043b073df0a24b5c7d5_600x600.jpg?v=1734042815&amp;width=100&amp;crop=center</t>
  </si>
  <si>
    <t>https://www.ryobitools.com/products/33287206667</t>
  </si>
  <si>
    <t>https://www.ryobitools.com/products/319925747</t>
  </si>
  <si>
    <t>https://cdn.shopify.com/s/files/1/0651/3668/9323/files/951341557f1c4fc8b51783ddcff5b0c9_600x600.jpg?v=1734042441&amp;width=100&amp;crop=center</t>
  </si>
  <si>
    <t>https://www.ryobitools.com/products/33287205998</t>
  </si>
  <si>
    <t>https://www.ryobitools.com/products/319034053</t>
  </si>
  <si>
    <t>https://cdn.shopify.com/s/files/1/0651/3668/9323/files/ryobi-power-tool-combo-kits-pcl1_600x600.jpg?v=1751548544&amp;width=100&amp;crop=center</t>
  </si>
  <si>
    <t>https://www.ryobitools.com/products/33287206131</t>
  </si>
  <si>
    <t>https://www.ryobitools.com/products/318872091</t>
  </si>
  <si>
    <t>https://cdn.shopify.com/s/files/1/0651/3668/9323/files/5bdd7aaf3ab34d9690edba385420bd6d_600x600.jpg?v=1734041057&amp;width=100&amp;crop=center</t>
  </si>
  <si>
    <t>https://www.ryobitools.com/products/33287197620</t>
  </si>
  <si>
    <t>https://www.ryobitools.com/products/322588253</t>
  </si>
  <si>
    <t>https://cdn.shopify.com/s/files/1/0651/3668/9323/files/468e9bb7bff04d55a23b8fbb477879b4_600x600.png?v=1737123106&amp;width=100&amp;crop=center</t>
  </si>
  <si>
    <t>https://www.ryobitools.com/products/46396040138</t>
  </si>
  <si>
    <t>https://www.ryobitools.com/products/318898528</t>
  </si>
  <si>
    <t>https://cdn.shopify.com/s/files/1/0651/3668/9323/files/389068c9760a43588ae8fc3819c3b7ef_600x600.jpg?v=1734042334&amp;width=100&amp;crop=center</t>
  </si>
  <si>
    <t>https://www.ryobitools.com/products/33287193134</t>
  </si>
  <si>
    <t>https://www.ryobitools.com/products/321298741</t>
  </si>
  <si>
    <t>https://cdn.shopify.com/s/files/1/0651/3668/9323/files/cf799be4057644109cc7d3c0d2868291_600x600.jpg?v=1734042952&amp;width=100&amp;crop=center</t>
  </si>
  <si>
    <t>https://www.ryobitools.com/products/33287200276</t>
  </si>
  <si>
    <t>https://www.ryobitools.com/products/321001098</t>
  </si>
  <si>
    <t>RYI1030A</t>
  </si>
  <si>
    <t>https://cdn.shopify.com/s/files/1/0651/3668/9323/files/b8616e53e75a4065a5134ed049e0f4dd_600x600.jpg?v=1734042712&amp;width=100&amp;crop=center</t>
  </si>
  <si>
    <t>https://www.ryobitools.com/products/46396035394</t>
  </si>
  <si>
    <t>https://www.ryobitools.com/products/320639503</t>
  </si>
  <si>
    <t>https://cdn.shopify.com/s/files/1/0651/3668/9323/files/b72823ef05984052882233353f9a36fc_600x600.jpg?v=1734042716&amp;width=100&amp;crop=center</t>
  </si>
  <si>
    <t>https://www.ryobitools.com/products/33287207756</t>
  </si>
  <si>
    <t>https://www.ryobitools.com/products/320570732</t>
  </si>
  <si>
    <t>https://cdn.shopify.com/s/files/1/0651/3668/9323/files/8b855e99bdb14c3482bb026fb65855ec_600x600.jpg?v=1737054619&amp;width=100&amp;crop=center</t>
  </si>
  <si>
    <t>https://www.ryobitools.com/products/33287208715</t>
  </si>
  <si>
    <t>https://www.ryobitools.com/products/321304392</t>
  </si>
  <si>
    <t>https://cdn.shopify.com/s/files/1/0651/3668/9323/files/7ba00c1a2aac4a29981858e05e4cb74d_600x600.jpg?v=1747325195&amp;width=100&amp;crop=center</t>
  </si>
  <si>
    <t>https://www.ryobitools.com/products/33287213702</t>
  </si>
  <si>
    <t>https://www.ryobitools.com/products/320639499</t>
  </si>
  <si>
    <t>https://cdn.shopify.com/s/files/1/0651/3668/9323/files/4325f96e578149f5bba4d50eefc1f50b_600x600.jpg?v=1734042116&amp;width=100&amp;crop=center</t>
  </si>
  <si>
    <t>https://www.ryobitools.com/products/33287204663</t>
  </si>
  <si>
    <t>https://www.ryobitools.com/products/320526004</t>
  </si>
  <si>
    <t>https://cdn.shopify.com/s/files/1/0651/3668/9323/files/6800e196685247739c0175bbd2e8a119_600x600.jpg?v=1734042165&amp;width=100&amp;crop=center</t>
  </si>
  <si>
    <t>https://www.ryobitools.com/products/33287204960</t>
  </si>
  <si>
    <t>https://www.ryobitools.com/products/326480109</t>
  </si>
  <si>
    <t>https://cdn.shopify.com/s/files/1/0651/3668/9323/files/48933328101e495abb64543b48c39524_600x600.jpg?v=1734042454&amp;width=100&amp;crop=center</t>
  </si>
  <si>
    <t>https://www.ryobitools.com/products/33287223060</t>
  </si>
  <si>
    <t>https://www.ryobitools.com/products/321202465</t>
  </si>
  <si>
    <t>https://cdn.shopify.com/s/files/1/0651/3668/9323/files/5ecb1d00d47c41ac85cbad31c0948d1e_600x600.jpg?v=1734041097&amp;width=100&amp;crop=center</t>
  </si>
  <si>
    <t>https://www.ryobitools.com/products/33287211012</t>
  </si>
  <si>
    <t>https://www.ryobitools.com/products/323302367</t>
  </si>
  <si>
    <t>https://cdn.shopify.com/s/files/1/0651/3668/9323/files/7d1e44deafee447a800f4df711fd6a11_600x600.jpg?v=1737127526&amp;width=100&amp;crop=center</t>
  </si>
  <si>
    <t>https://www.ryobitools.com/products/46396045409</t>
  </si>
  <si>
    <t>https://www.ryobitools.com/products/320562061</t>
  </si>
  <si>
    <t>https://cdn.shopify.com/s/files/1/0651/3668/9323/files/55ff8f0bb36a44739b5f001236f0adca_600x600.jpg?v=1734041590&amp;width=100&amp;crop=center</t>
  </si>
  <si>
    <t>https://www.ryobitools.com/products/33287211487</t>
  </si>
  <si>
    <t>https://www.ryobitools.com/products/326737668</t>
  </si>
  <si>
    <t>https://cdn.shopify.com/s/files/1/0651/3668/9323/files/64bd52a628b5421596d67c59d47a659b_600x600.jpg?v=1734041626&amp;width=100&amp;crop=center</t>
  </si>
  <si>
    <t>https://www.ryobitools.com/products/33287223114</t>
  </si>
  <si>
    <t>https://www.ryobitools.com/products/321073813</t>
  </si>
  <si>
    <t>https://cdn.shopify.com/s/files/1/0651/3668/9323/files/a5fefeba575f4f8384d56c947b8a4be3_600x600.jpg?v=1734042489&amp;width=100&amp;crop=center</t>
  </si>
  <si>
    <t>https://www.ryobitools.com/products/46396043436</t>
  </si>
  <si>
    <t>https://www.ryobitools.com/products/325192843</t>
  </si>
  <si>
    <t>PI1824QBT</t>
  </si>
  <si>
    <t>https://cdn.shopify.com/s/files/1/0651/3668/9323/files/13db117036574257b79641b2e8ce8a30_600x600.jpg?v=1734041399&amp;width=100&amp;crop=center</t>
  </si>
  <si>
    <t>https://www.ryobitools.com/products/46396043542</t>
  </si>
  <si>
    <t>https://www.ryobitools.com/products/321954651</t>
  </si>
  <si>
    <t>https://cdn.shopify.com/s/files/1/0651/3668/9323/files/Screenshot2025-09-25at11.40.05AM_600x600.png?v=1758814864&amp;width=100&amp;crop=center</t>
  </si>
  <si>
    <t>https://www.ryobitools.com/products/33287204984</t>
  </si>
  <si>
    <t>https://www.ryobitools.com/products/324722546</t>
  </si>
  <si>
    <t>https://cdn.shopify.com/s/files/1/0651/3668/9323/files/0dc150dec2a14aeea19345e0f02fabab_600x600.jpg?v=1734040741&amp;width=100&amp;crop=center</t>
  </si>
  <si>
    <t>https://www.ryobitools.com/products/46396045553</t>
  </si>
  <si>
    <t>https://www.ryobitools.com/products/322339817</t>
  </si>
  <si>
    <t>https://cdn.shopify.com/s/files/1/0651/3668/9323/files/4de707a6e7e84e138165a68d05378a07_600x600.jpg?v=1734041000&amp;width=100&amp;crop=center</t>
  </si>
  <si>
    <t>https://www.ryobitools.com/products/33287204748</t>
  </si>
  <si>
    <t>https://www.ryobitools.com/products/322339642</t>
  </si>
  <si>
    <t>https://cdn.shopify.com/s/files/1/0651/3668/9323/files/21cb2d7d91f149e19ec08c86cf50948a_600x600.jpg?v=1734041440&amp;width=100&amp;crop=center</t>
  </si>
  <si>
    <t>https://www.ryobitools.com/products/33287204724</t>
  </si>
  <si>
    <t>https://www.ryobitools.com/products/317325250</t>
  </si>
  <si>
    <t>https://cdn.shopify.com/s/files/1/0651/3668/9323/files/c01c31c1e9054bb88bf2bd1e4f4a70e0_600x600.jpg?v=1734042789&amp;width=100&amp;crop=center</t>
  </si>
  <si>
    <t>https://www.ryobitools.com/products/33287204793</t>
  </si>
  <si>
    <t>https://www.ryobitools.com/products/324508287</t>
  </si>
  <si>
    <t>https://cdn.shopify.com/s/files/1/0651/3668/9323/files/f0aa50c7e92e47298756bd3fd32b9760_600x600.jpg?v=1734043307&amp;width=100&amp;crop=center</t>
  </si>
  <si>
    <t>https://www.ryobitools.com/products/46396039156</t>
  </si>
  <si>
    <t>https://www.ryobitools.com/products/324034068</t>
  </si>
  <si>
    <t>https://cdn.shopify.com/s/files/1/0651/3668/9323/files/900798bb54b647e6b1ecc109f0b93fa0_600x600.jpg?v=1734042373&amp;width=100&amp;crop=center</t>
  </si>
  <si>
    <t>https://www.ryobitools.com/products/33287215584</t>
  </si>
  <si>
    <t>https://www.ryobitools.com/products/322814181</t>
  </si>
  <si>
    <t>https://cdn.shopify.com/s/files/1/0651/3668/9323/files/eeb9665a3ce3411581fc1a28ddbdb492_600x600.jpg?v=1734043290&amp;width=100&amp;crop=center</t>
  </si>
  <si>
    <t>https://www.ryobitools.com/products/33287218400</t>
  </si>
  <si>
    <t>https://www.ryobitools.com/products/322496663</t>
  </si>
  <si>
    <t>https://cdn.shopify.com/s/files/1/0651/3668/9323/files/7f0ab29ac171463e85bf28365c320d6e_600x600.jpg?v=1734041238&amp;width=100&amp;crop=center</t>
  </si>
  <si>
    <t>https://www.ryobitools.com/products/33287210176</t>
  </si>
  <si>
    <t>https://www.ryobitools.com/products/321850940</t>
  </si>
  <si>
    <t>https://cdn.shopify.com/s/files/1/0651/3668/9323/files/6aa16266083a4f1fb2ca207ed565ee0c_600x600.jpg?v=1734041121&amp;width=100&amp;crop=center</t>
  </si>
  <si>
    <t>https://www.ryobitools.com/products/33287209927</t>
  </si>
  <si>
    <t>https://www.ryobitools.com/products/329565657</t>
  </si>
  <si>
    <t>https://cdn.shopify.com/s/files/1/0651/3668/9323/files/c09e6cd315334dac96b40ba061676b2a_600x600.jpg?v=1734042827&amp;width=100&amp;crop=center</t>
  </si>
  <si>
    <t>https://www.ryobitools.com/products/33287220830</t>
  </si>
  <si>
    <t>https://www.ryobitools.com/products/324889693</t>
  </si>
  <si>
    <t>https://cdn.shopify.com/s/files/1/0651/3668/9323/files/ed39444be1184c83844ca7993c5f4b10_600x600.jpg?v=1734043279&amp;width=100&amp;crop=center</t>
  </si>
  <si>
    <t>https://www.ryobitools.com/products/33287216444</t>
  </si>
  <si>
    <t>https://www.ryobitools.com/products/327714572</t>
  </si>
  <si>
    <t>https://cdn.shopify.com/s/files/1/0651/3668/9323/files/9eabba6426ac4843b97bffa845500a4a_600x600.jpg?v=1734041368&amp;width=100&amp;crop=center</t>
  </si>
  <si>
    <t>https://www.ryobitools.com/products/33287220496</t>
  </si>
  <si>
    <t>https://www.ryobitools.com/products/329236696</t>
  </si>
  <si>
    <t>https://cdn.shopify.com/s/files/1/0651/3668/9323/files/bf11fd9e44e44abeb9e4e5082a330588_600x600.jpg?v=1734042776&amp;width=100&amp;crop=center</t>
  </si>
  <si>
    <t>https://www.ryobitools.com/products/33287220854</t>
  </si>
  <si>
    <t>https://www.ryobitools.com/products/325311650</t>
  </si>
  <si>
    <t>https://cdn.shopify.com/s/files/1/0651/3668/9323/files/9919a66c894645949838bf6d7314c9a6_600x600.jpg?v=1734042214&amp;width=100&amp;crop=center</t>
  </si>
  <si>
    <t>https://www.ryobitools.com/products/33287221530</t>
  </si>
  <si>
    <t>https://www.ryobitools.com/products/322606753</t>
  </si>
  <si>
    <t>https://cdn.shopify.com/s/files/1/0651/3668/9323/files/014b7976abde4e31b3bfd4ce7d24abde_600x600.jpg?v=1734041406&amp;width=100&amp;crop=center</t>
  </si>
  <si>
    <t>https://www.ryobitools.com/products/33287220472</t>
  </si>
  <si>
    <t>https://www.ryobitools.com/products/329429297</t>
  </si>
  <si>
    <t>https://cdn.shopify.com/s/files/1/0651/3668/9323/files/5cfd645b740d446b9c0ced0331b17ec7_600x600.jpg?v=1734041075&amp;width=100&amp;crop=center</t>
  </si>
  <si>
    <t>https://www.ryobitools.com/products/33287216598</t>
  </si>
  <si>
    <t>https://www.ryobitools.com/products/326415387</t>
  </si>
  <si>
    <t>https://cdn.shopify.com/s/files/1/0651/3668/9323/files/1a73711a6f2849c7aefd4b21cd3b51bb_600x600.jpg?v=1734040772&amp;width=100&amp;crop=center</t>
  </si>
  <si>
    <t>https://www.ryobitools.com/products/33287219643</t>
  </si>
  <si>
    <t>https://www.ryobitools.com/products/329062650</t>
  </si>
  <si>
    <t>https://cdn.shopify.com/s/files/1/0651/3668/9323/files/4c971e1011b74595b6870877068cbd70_600x600.jpg?v=1734040987&amp;width=100&amp;crop=center</t>
  </si>
  <si>
    <t>https://www.ryobitools.com/products/33287219605</t>
  </si>
  <si>
    <t>https://www.ryobitools.com/products/328759677</t>
  </si>
  <si>
    <t>https://cdn.shopify.com/s/files/1/0651/3668/9323/files/341be7891698438f9281721025a9db45_600x600.jpg?v=1734041867&amp;width=100&amp;crop=center</t>
  </si>
  <si>
    <t>https://www.ryobitools.com/products/33287219629</t>
  </si>
  <si>
    <t>https://www.ryobitools.com/products/327697338</t>
  </si>
  <si>
    <t>https://cdn.shopify.com/s/files/1/0651/3668/9323/files/bd3baa1382294bde961cf9b11929f517_600x600.jpg?v=1734042758&amp;width=100&amp;crop=center</t>
  </si>
  <si>
    <t>https://www.ryobitools.com/products/33287219582</t>
  </si>
  <si>
    <t>https://www.ryobitools.com/products/323682292</t>
  </si>
  <si>
    <t>https://cdn.shopify.com/s/files/1/0651/3668/9323/files/a8f99ce21a1943b698edc0aa4347d9ed_600x600.jpg?v=1734042501&amp;width=100&amp;crop=center</t>
  </si>
  <si>
    <t>https://www.ryobitools.com/products/33287218431</t>
  </si>
  <si>
    <t>https://www.ryobitools.com/products/323682089</t>
  </si>
  <si>
    <t>https://cdn.shopify.com/s/files/1/0651/3668/9323/files/babf55070e834fb89701157b23f0e7a6_600x600.jpg?v=1734042734&amp;width=100&amp;crop=center</t>
  </si>
  <si>
    <t>https://www.ryobitools.com/products/33287218448</t>
  </si>
  <si>
    <t>https://www.ryobitools.com/products/327657350</t>
  </si>
  <si>
    <t>https://cdn.shopify.com/s/files/1/0651/3668/9323/files/298d8693f3c240aea2992c9fe6408163_600x600.jpg?v=1734041858&amp;width=100&amp;crop=center</t>
  </si>
  <si>
    <t>https://www.ryobitools.com/products/33287218516</t>
  </si>
  <si>
    <t>https://www.ryobitools.com/products/327699233</t>
  </si>
  <si>
    <t>https://cdn.shopify.com/s/files/1/0651/3668/9323/files/d9f7e5790d7d42de956442aedf8a15d7_600x600.jpg?v=1734042999&amp;width=100&amp;crop=center</t>
  </si>
  <si>
    <t>https://www.ryobitools.com/products/33287218493</t>
  </si>
  <si>
    <t>https://www.ryobitools.com/products/325310816</t>
  </si>
  <si>
    <t>https://cdn.shopify.com/s/files/1/0651/3668/9323/files/c64801a95a284e5e852af1a06cbb6fd3_600x600.jpg?v=1734042883&amp;width=100&amp;crop=center</t>
  </si>
  <si>
    <t>https://www.ryobitools.com/products/33287218394</t>
  </si>
  <si>
    <t>https://www.ryobitools.com/products/325154034</t>
  </si>
  <si>
    <t>https://cdn.shopify.com/s/files/1/0651/3668/9323/files/P29160_1v2_Final_600x600.jpg?v=1737395808&amp;width=100&amp;crop=center</t>
  </si>
  <si>
    <t>https://www.ryobitools.com/products/46396045096</t>
  </si>
  <si>
    <t>https://www.ryobitools.com/products/324764218</t>
  </si>
  <si>
    <t>https://cdn.shopify.com/s/files/1/0651/3668/9323/files/dcf9160870664d0daddbbc86c99de654_600x600.jpg?v=1734043118&amp;width=100&amp;crop=center</t>
  </si>
  <si>
    <t>https://www.ryobitools.com/products/46396045072</t>
  </si>
  <si>
    <t>https://www.ryobitools.com/products/327055801</t>
  </si>
  <si>
    <t>https://cdn.shopify.com/s/files/1/0651/3668/9323/files/15def236aea94c66aefb6a7cbe54b529_600x600.jpg?v=1734041418&amp;width=100&amp;crop=center</t>
  </si>
  <si>
    <t>https://www.ryobitools.com/products/33287216154</t>
  </si>
  <si>
    <t>https://www.ryobitools.com/products/323026898</t>
  </si>
  <si>
    <t>https://cdn.shopify.com/s/files/1/0651/3668/9323/files/c25dd332843b4b138e846a0230b794cc_600x600.jpg?v=1734042837&amp;width=100&amp;crop=center</t>
  </si>
  <si>
    <t>https://www.ryobitools.com/products/33287211524</t>
  </si>
  <si>
    <t>https://www.ryobitools.com/products/323046923</t>
  </si>
  <si>
    <t>https://cdn.shopify.com/s/files/1/0651/3668/9323/files/2a08aeec470c4108a36b845fa173cdc2_600x600.jpg?v=1734040844&amp;width=100&amp;crop=center</t>
  </si>
  <si>
    <t>https://www.ryobitools.com/products/33287211531</t>
  </si>
  <si>
    <t>https://www.ryobitools.com/products/323046924</t>
  </si>
  <si>
    <t>https://cdn.shopify.com/s/files/1/0651/3668/9323/files/075a4f3b5ec94019801b06e2861a6558_600x600.jpg?v=1734041681&amp;width=100&amp;crop=center</t>
  </si>
  <si>
    <t>https://www.ryobitools.com/products/33287211548</t>
  </si>
  <si>
    <t>https://www.ryobitools.com/products/327405871</t>
  </si>
  <si>
    <t>https://cdn.shopify.com/s/files/1/0651/3668/9323/files/e83bb166afad4b509ea0fb24da3cbfd8_600x600.jpg?v=1734043197&amp;width=100&amp;crop=center</t>
  </si>
  <si>
    <t>https://www.ryobitools.com/products/33287215539</t>
  </si>
  <si>
    <t>https://www.ryobitools.com/products/324885787</t>
  </si>
  <si>
    <t>https://cdn.shopify.com/s/files/1/0651/3668/9323/files/c9768e556b0e4b588ea9073d39b3dc95_600x600.jpg?v=1734042880&amp;width=100&amp;crop=center</t>
  </si>
  <si>
    <t>https://www.ryobitools.com/products/33287215379</t>
  </si>
  <si>
    <t>https://www.ryobitools.com/products/326278316</t>
  </si>
  <si>
    <t>https://cdn.shopify.com/s/files/1/0651/3668/9323/files/a9070375bc2440cc8c5801e61967e961_600x600.jpg?v=1734042558&amp;width=100&amp;crop=center</t>
  </si>
  <si>
    <t>https://www.ryobitools.com/products/33287212552</t>
  </si>
  <si>
    <t>https://www.ryobitools.com/products/329549161</t>
  </si>
  <si>
    <t>https://cdn.shopify.com/s/files/1/0651/3668/9323/files/787be3d5b95b443f9026dd952418be29_600x600.jpg?v=1734041993&amp;width=100&amp;crop=center</t>
  </si>
  <si>
    <t>https://www.ryobitools.com/products/33287211692</t>
  </si>
  <si>
    <t>https://www.ryobitools.com/products/327900796</t>
  </si>
  <si>
    <t>https://cdn.shopify.com/s/files/1/0651/3668/9323/files/fa42a2b4962a4a16b70e5c0e1736f77c_600x600.jpg?v=1734043416&amp;width=100&amp;crop=center</t>
  </si>
  <si>
    <t>https://www.ryobitools.com/products/33287208180</t>
  </si>
  <si>
    <t>https://www.ryobitools.com/products/324701924</t>
  </si>
  <si>
    <t>https://cdn.shopify.com/s/files/1/0651/3668/9323/files/ec28f07c067243b9b0b34446ae9b1c5d_600x600.jpg?v=1734043266&amp;width=100&amp;crop=center</t>
  </si>
  <si>
    <t>https://www.ryobitools.com/products/33287208685</t>
  </si>
  <si>
    <t>https://www.ryobitools.com/products/329699545</t>
  </si>
  <si>
    <t>https://cdn.shopify.com/s/files/1/0651/3668/9323/files/d317bd19d1794886933d3b104adc4289_600x600.jpg?v=1734043035&amp;width=100&amp;crop=center</t>
  </si>
  <si>
    <t>https://www.ryobitools.com/products/33287205073</t>
  </si>
  <si>
    <t>https://www.ryobitools.com/products/320639505</t>
  </si>
  <si>
    <t>https://cdn.shopify.com/s/files/1/0651/3668/9323/files/e3f98345dd724399bd847d20e7fc4ee9_600x600.jpg?v=1734043162&amp;width=100&amp;crop=center</t>
  </si>
  <si>
    <t>https://www.ryobitools.com/products/33287206063</t>
  </si>
  <si>
    <t>https://www.ryobitools.com/products/326468515</t>
  </si>
  <si>
    <t>RYI818BG</t>
  </si>
  <si>
    <t>https://cdn.shopify.com/s/files/1/0651/3668/9323/files/e653adc52d4241928883204c4db8decc_600x600.jpg?v=1734043217&amp;width=100&amp;crop=center</t>
  </si>
  <si>
    <t>https://www.ryobitools.com/products/46396039804</t>
  </si>
  <si>
    <t>https://www.ryobitools.com/products/329062265</t>
  </si>
  <si>
    <t>https://cdn.shopify.com/s/files/1/0651/3668/9323/files/1be294ce3bee497d832624669794f3a3_600x600.jpg?v=1734040786&amp;width=100&amp;crop=center</t>
  </si>
  <si>
    <t>https://www.ryobitools.com/products/33287199990</t>
  </si>
  <si>
    <t>https://www.ryobitools.com/products/316524855</t>
  </si>
  <si>
    <t>https://cdn.shopify.com/s/files/1/0651/3668/9323/files/964b3069db724d408ffaa5ee329209f2_600x600.jpg?v=1734042045&amp;width=100&amp;crop=center</t>
  </si>
  <si>
    <t>https://www.ryobitools.com/products/46396034175</t>
  </si>
  <si>
    <t>https://www.ryobitools.com/products/323337329</t>
  </si>
  <si>
    <t>https://cdn.shopify.com/s/files/1/0651/3668/9323/files/5bd5c6de10724261945530c1b64bb736_600x600.jpg?v=1734041056&amp;width=100&amp;crop=center</t>
  </si>
  <si>
    <t>https://www.ryobitools.com/products/33287212286</t>
  </si>
  <si>
    <t>https://www.ryobitools.com/products/327962781</t>
  </si>
  <si>
    <t>https://cdn.shopify.com/s/files/1/0651/3668/9323/files/895aadce2d924d979c84efd16d3e7964_600x600.jpg?v=1736448200&amp;width=100&amp;crop=center</t>
  </si>
  <si>
    <t>https://www.ryobitools.com/products/46396047120</t>
  </si>
  <si>
    <t>https://www.ryobitools.com/products/328358137</t>
  </si>
  <si>
    <t>https://cdn.shopify.com/s/files/1/0651/3668/9323/files/268a3bc28f704861a4cf989f03bdbaf7_600x600.jpg?v=1734041847&amp;width=100&amp;crop=center</t>
  </si>
  <si>
    <t>https://www.ryobitools.com/products/46396045195</t>
  </si>
  <si>
    <t>https://www.ryobitools.com/products/327354733</t>
  </si>
  <si>
    <t>https://cdn.shopify.com/s/files/1/0651/3668/9323/files/1_PCLCK201K_600x600.jpg?v=1737495950&amp;width=100&amp;crop=center</t>
  </si>
  <si>
    <t>https://www.ryobitools.com/products/46396052674</t>
  </si>
  <si>
    <t>https://www.ryobitools.com/products/326680222</t>
  </si>
  <si>
    <t>https://cdn.shopify.com/s/files/1/0651/3668/9323/files/5e5a8b7f31124c909b5d5ac2034e58c8_600x600.jpg?v=1734041093&amp;width=100&amp;crop=center</t>
  </si>
  <si>
    <t>https://www.ryobitools.com/products/33287225422</t>
  </si>
  <si>
    <t>https://www.ryobitools.com/products/327395158</t>
  </si>
  <si>
    <t>https://cdn.shopify.com/s/files/1/0651/3668/9323/files/1_PCLCK202K_600x600.jpg?v=1737552411&amp;width=100&amp;crop=center</t>
  </si>
  <si>
    <t>https://www.ryobitools.com/products/46396052681</t>
  </si>
  <si>
    <t>https://www.ryobitools.com/products/326781673</t>
  </si>
  <si>
    <t>https://cdn.shopify.com/s/files/1/0651/3668/9323/files/98af523389d04d89b152bd5c18597181_600x600.jpg?v=1734041796&amp;width=100&amp;crop=center</t>
  </si>
  <si>
    <t>https://www.ryobitools.com/products/33287222322</t>
  </si>
  <si>
    <t>https://www.ryobitools.com/products/328174062</t>
  </si>
  <si>
    <t>https://cdn.shopify.com/s/files/1/0651/3668/9323/files/f52cb9ce10214e29ac7cf4f7dbec925b_600x600.jpg?v=1734043354&amp;width=100&amp;crop=center</t>
  </si>
  <si>
    <t>https://www.ryobitools.com/products/46396051110</t>
  </si>
  <si>
    <t>https://www.ryobitools.com/products/329236944</t>
  </si>
  <si>
    <t>https://cdn.shopify.com/s/files/1/0651/3668/9323/files/4d5518e8816548af81dedec97f93c74c_600x600.jpg?v=1734040994&amp;width=100&amp;crop=center</t>
  </si>
  <si>
    <t>https://www.ryobitools.com/products/33287225217</t>
  </si>
  <si>
    <t>https://www.ryobitools.com/products/325012085</t>
  </si>
  <si>
    <t>https://cdn.shopify.com/s/files/1/0651/3668/9323/files/82d73d70eed24715bde1d1fd7f612885_600x600.png?v=1737492540&amp;width=100&amp;crop=center</t>
  </si>
  <si>
    <t>https://www.ryobitools.com/products/33287223138</t>
  </si>
  <si>
    <t>https://www.ryobitools.com/products/326781669</t>
  </si>
  <si>
    <t>https://cdn.shopify.com/s/files/1/0651/3668/9323/files/ddd2eb35ed6c4a6e97fdca37dd7e8c45_600x600.jpg?v=1734043128&amp;width=100&amp;crop=center</t>
  </si>
  <si>
    <t>https://www.ryobitools.com/products/33287222339</t>
  </si>
  <si>
    <t>https://www.ryobitools.com/products/328174135</t>
  </si>
  <si>
    <t>https://cdn.shopify.com/s/files/1/0651/3668/9323/files/6cafa4b60fd14668b4220af4d78089e7_600x600.jpg?v=1734041149&amp;width=100&amp;crop=center</t>
  </si>
  <si>
    <t>https://www.ryobitools.com/products/46396052827</t>
  </si>
  <si>
    <t>https://www.ryobitools.com/products/325355628</t>
  </si>
  <si>
    <t>https://cdn.shopify.com/s/files/1/0651/3668/9323/files/1ae9d27fd58a47069a285302d9ed107e_600x600.jpg?v=1734040776&amp;width=100&amp;crop=center</t>
  </si>
  <si>
    <t>https://www.ryobitools.com/products/33287224920</t>
  </si>
  <si>
    <t>https://www.ryobitools.com/products/326781803</t>
  </si>
  <si>
    <t>https://cdn.shopify.com/s/files/1/0651/3668/9323/files/f11a6cb2d0ca48bab4231afef431f8bd_600x600.jpg?v=1734043349&amp;width=100&amp;crop=center</t>
  </si>
  <si>
    <t>https://www.ryobitools.com/products/33287223121</t>
  </si>
  <si>
    <t>https://www.ryobitools.com/products/327717737</t>
  </si>
  <si>
    <t>https://cdn.shopify.com/s/files/1/0651/3668/9323/files/9a98ef3ed0ba405d9b97836c4b066370_600x600.jpg?v=1734041330&amp;width=100&amp;crop=center</t>
  </si>
  <si>
    <t>https://www.ryobitools.com/products/46396053152</t>
  </si>
  <si>
    <t>https://www.ryobitools.com/products/329567417</t>
  </si>
  <si>
    <t>https://cdn.shopify.com/s/files/1/0651/3668/9323/files/dc3104dea1e84663ac21b605f4ab0604_600x600.jpg?v=1734043109&amp;width=100&amp;crop=center</t>
  </si>
  <si>
    <t>https://www.ryobitools.com/products/33287228669</t>
  </si>
  <si>
    <t>https://www.ryobitools.com/products/327852010</t>
  </si>
  <si>
    <t>https://cdn.shopify.com/s/files/1/0651/3668/9323/files/a766b6f5ef2c4fc9b1da927560e49411_600x600.jpg?v=1734042544&amp;width=100&amp;crop=center</t>
  </si>
  <si>
    <t>https://www.ryobitools.com/products/33287225439</t>
  </si>
  <si>
    <t>https://www.ryobitools.com/products/329429450</t>
  </si>
  <si>
    <t>https://cdn.shopify.com/s/files/1/0651/3668/9323/files/47e79eb98738493592e1327c9a6f0990_600x600.jpg?v=1734041547&amp;width=100&amp;crop=center</t>
  </si>
  <si>
    <t>https://www.ryobitools.com/products/33287230358</t>
  </si>
  <si>
    <t>https://www.ryobitools.com/products/326781687</t>
  </si>
  <si>
    <t>https://cdn.shopify.com/s/files/1/0651/3668/9323/files/5763a85321de465a8600bb803d046331_600x600.jpg?v=1737468838&amp;width=100&amp;crop=center</t>
  </si>
  <si>
    <t>https://www.ryobitools.com/products/33287222315</t>
  </si>
  <si>
    <t>https://www.ryobitools.com/products/329692489</t>
  </si>
  <si>
    <t>https://cdn.shopify.com/s/files/1/0651/3668/9323/files/f6c69acb468a43338f69868fe1fb248e_600x600.jpg?v=1734043336&amp;width=100&amp;crop=center</t>
  </si>
  <si>
    <t>https://www.ryobitools.com/products/33287225019</t>
  </si>
  <si>
    <t>https://www.ryobitools.com/products/301913879</t>
  </si>
  <si>
    <t>https://cdn.shopify.com/s/files/1/0651/3668/9323/files/fde2f2dfe3bc430190c37d62fd4ee89e_600x600.jpg?v=1734043454&amp;width=100&amp;crop=center</t>
  </si>
  <si>
    <t>https://www.ryobitools.com/products/33287173297</t>
  </si>
  <si>
    <t>https://www.ryobitools.com/products/328692838</t>
  </si>
  <si>
    <t>https://cdn.shopify.com/s/files/1/0651/3668/9323/files/PBLCK201K_2_Final_600x600.png?v=1737573919&amp;width=100&amp;crop=center</t>
  </si>
  <si>
    <t>https://www.ryobitools.com/products/46396052698</t>
  </si>
  <si>
    <t>https://www.ryobitools.com/products/330106061</t>
  </si>
  <si>
    <t>https://cdn.shopify.com/s/files/1/0651/3668/9323/files/PBLHM102_2v2_Final_8430bd32-a383-4c30-8413-b324e7e23d10_600x600.jpg?v=1737756029&amp;width=100&amp;crop=center</t>
  </si>
  <si>
    <t>https://www.ryobitools.com/products/33287226726</t>
  </si>
  <si>
    <t>https://www.ryobitools.com/products/330106137</t>
  </si>
  <si>
    <t>https://cdn.shopify.com/s/files/1/0651/3668/9323/files/image_15_600x600.jpg?v=1738763956&amp;width=100&amp;crop=center</t>
  </si>
  <si>
    <t>https://www.ryobitools.com/products/33287226696</t>
  </si>
  <si>
    <t>https://www.ryobitools.com/products/331324356</t>
  </si>
  <si>
    <t>https://cdn.shopify.com/s/files/1/0651/3668/9323/files/PCL635B_600x600.jpg?v=1738013683&amp;width=100&amp;crop=center</t>
  </si>
  <si>
    <t>https://www.ryobitools.com/products/33287227266</t>
  </si>
  <si>
    <t>https://www.ryobitools.com/products/333000591</t>
  </si>
  <si>
    <t>https://cdn.shopify.com/s/files/1/0651/3668/9323/files/PCL780_600x600.jpg?v=1738960514&amp;width=100&amp;crop=center</t>
  </si>
  <si>
    <t>https://www.ryobitools.com/products/33287228706</t>
  </si>
  <si>
    <t>https://www.ryobitools.com/products/334899622</t>
  </si>
  <si>
    <t>https://cdn.shopify.com/s/files/1/0651/3668/9323/files/ryobi-impact-wrenches-psbiw25k1_600x600.jpg?v=1750252652&amp;width=100&amp;crop=center</t>
  </si>
  <si>
    <t>https://www.ryobitools.com/products/33287213719</t>
  </si>
  <si>
    <t>https://www.ryobitools.com/products/331977257</t>
  </si>
  <si>
    <t>https://cdn.shopify.com/s/files/1/0651/3668/9323/files/PBLHG01B_THD14_600x600.jpg?v=1737405260&amp;width=100&amp;crop=center</t>
  </si>
  <si>
    <t>https://www.ryobitools.com/products/46396053350</t>
  </si>
  <si>
    <t>https://www.ryobitools.com/products/331594975</t>
  </si>
  <si>
    <t>https://cdn.shopify.com/s/files/1/0651/3668/9323/files/PBLLM05K2_THD14_600x600.jpg?v=1737401906&amp;width=100&amp;crop=center</t>
  </si>
  <si>
    <t>https://www.ryobitools.com/products/46396054623</t>
  </si>
  <si>
    <t>https://www.ryobitools.com/products/332712742</t>
  </si>
  <si>
    <t>https://cdn.shopify.com/s/files/1/0651/3668/9323/files/PBLHG01K_THD14_600x600.jpg?v=1737405018&amp;width=100&amp;crop=center</t>
  </si>
  <si>
    <t>https://www.ryobitools.com/products/46396053343</t>
  </si>
  <si>
    <t>https://www.ryobitools.com/products/331725327</t>
  </si>
  <si>
    <t>https://cdn.shopify.com/s/files/1/0651/3668/9323/files/PBLCS302_2v2_Final_600x600.jpg?v=1737757515&amp;width=100&amp;crop=center</t>
  </si>
  <si>
    <t>https://www.ryobitools.com/products/33287227709</t>
  </si>
  <si>
    <t>https://www.ryobitools.com/products/330105758</t>
  </si>
  <si>
    <t>https://cdn.shopify.com/s/files/1/0651/3668/9323/files/PBLCK112K2_2_Final_600x600.jpg?v=1744212794&amp;width=100&amp;crop=center</t>
  </si>
  <si>
    <t>https://www.ryobitools.com/products/33287226740</t>
  </si>
  <si>
    <t>https://www.ryobitools.com/products/331725317</t>
  </si>
  <si>
    <t>https://cdn.shopify.com/s/files/1/0651/3668/9323/files/PBLRS02B_RT_600x600.jpg?v=1757430532&amp;width=100&amp;crop=center</t>
  </si>
  <si>
    <t>https://www.ryobitools.com/products/33287227693</t>
  </si>
  <si>
    <t>https://www.ryobitools.com/products/330106253</t>
  </si>
  <si>
    <t>https://cdn.shopify.com/s/files/1/0651/3668/9323/files/PBLID04_2v1_Final_600x600.jpg?v=1737756282&amp;width=100&amp;crop=center</t>
  </si>
  <si>
    <t>https://www.ryobitools.com/products/33287226733</t>
  </si>
  <si>
    <t>https://www.ryobitools.com/products/330106256</t>
  </si>
  <si>
    <t>https://cdn.shopify.com/s/files/1/0651/3668/9323/files/PBLHM102_2v1_Final_920cd4a2-6de9-42fd-8a6c-4d2f379fc2b6_600x600.jpg?v=1737985396&amp;width=100&amp;crop=center</t>
  </si>
  <si>
    <t>https://www.ryobitools.com/products/33287226719</t>
  </si>
  <si>
    <t>https://www.ryobitools.com/products/330902977</t>
  </si>
  <si>
    <t>https://cdn.shopify.com/s/files/1/0651/3668/9323/files/PBL370_2v1_Final_600x600.jpg?v=1738790844&amp;width=100&amp;crop=center</t>
  </si>
  <si>
    <t>https://www.ryobitools.com/products/33287216680</t>
  </si>
  <si>
    <t>https://www.ryobitools.com/products/331612377</t>
  </si>
  <si>
    <t>https://cdn.shopify.com/s/files/1/0651/3668/9323/files/PBL324_2v1_Final_600x600.jpg?v=1738790313&amp;width=100&amp;crop=center</t>
  </si>
  <si>
    <t>https://www.ryobitools.com/products/33287232659</t>
  </si>
  <si>
    <t>https://www.ryobitools.com/products/333916233</t>
  </si>
  <si>
    <t>https://cdn.shopify.com/s/files/1/0651/3668/9323/files/PBLUV750_2v1_Final_600x600.jpg?v=1740682869&amp;width=100&amp;crop=center</t>
  </si>
  <si>
    <t>https://www.ryobitools.com/products/33287236206</t>
  </si>
  <si>
    <t>https://www.ryobitools.com/products/333916335</t>
  </si>
  <si>
    <t>https://cdn.shopify.com/s/files/1/0651/3668/9323/files/Untitleddesign_2_copy_600x600.jpg?v=1741011115&amp;width=100&amp;crop=center</t>
  </si>
  <si>
    <t>https://www.ryobitools.com/products/33287236213</t>
  </si>
  <si>
    <t>https://www.ryobitools.com/products/333239454</t>
  </si>
  <si>
    <t>https://cdn.shopify.com/s/files/1/0651/3668/9323/files/PCL692B_RT_600x600.jpg?v=1757430561&amp;width=100&amp;crop=center</t>
  </si>
  <si>
    <t>https://www.ryobitools.com/products/33287229352</t>
  </si>
  <si>
    <t>https://www.ryobitools.com/products/333812445</t>
  </si>
  <si>
    <t>https://cdn.shopify.com/s/files/1/0651/3668/9323/files/PCL456_2v1_Final_600x600.jpg?v=1753285112&amp;width=100&amp;crop=center</t>
  </si>
  <si>
    <t>https://www.ryobitools.com/products/33287222469</t>
  </si>
  <si>
    <t>https://www.ryobitools.com/products/333812438</t>
  </si>
  <si>
    <t>https://cdn.shopify.com/s/files/1/0651/3668/9323/files/PCL457_2v1_Final_600x600.jpg?v=1753281450&amp;width=100&amp;crop=center</t>
  </si>
  <si>
    <t>https://www.ryobitools.com/products/33287222476</t>
  </si>
  <si>
    <t>https://www.ryobitools.com/products/335145059</t>
  </si>
  <si>
    <t>https://cdn.shopify.com/s/files/1/0651/3668/9323/files/PBLSN01_f3abeb4c-c6ca-4141-bb98-3c2c6f96d52d_600x600.jpg?v=1755097460&amp;width=100&amp;crop=center</t>
  </si>
  <si>
    <t>https://www.ryobitools.com/products/46396055118</t>
  </si>
  <si>
    <t>https://cdn.shopify.com/s/files/1/0651/3668/9323/files/PBLTH01B_2v1_Final_600x600.jpg?v=1758125118&amp;width=100&amp;crop=center</t>
  </si>
  <si>
    <t>https://www.ryobitools.com/products/33287228867</t>
  </si>
  <si>
    <t>https://cdn.shopify.com/s/files/1/0651/3668/9323/files/PBLST01_2v2_Final_600x600.jpg?v=1759847281&amp;width=100&amp;crop=center</t>
  </si>
  <si>
    <t>https://www.ryobitools.com/products/46396055545</t>
  </si>
  <si>
    <t>https://cdn.shopify.com/s/files/1/0651/3668/9323/files/PBLST01_2v1_Final_600x600.jpg?v=1759846873&amp;width=100&amp;crop=center</t>
  </si>
  <si>
    <t>https://www.ryobitools.com/products/46396055538</t>
  </si>
  <si>
    <t>https://www.ryobitools.com/products/330106128</t>
  </si>
  <si>
    <t>https://cdn.shopify.com/s/files/1/0651/3668/9323/files/ryobi-power-tool-combo-kits-pblc_1_600x600.jpg?v=1759346197&amp;width=100&amp;crop=center</t>
  </si>
  <si>
    <t>https://www.ryobitools.com/products/33287226757</t>
  </si>
  <si>
    <t>Like2</t>
  </si>
  <si>
    <t>fontmedium</t>
  </si>
  <si>
    <t>Like</t>
  </si>
  <si>
    <t>bv_main_container_URL</t>
  </si>
  <si>
    <t>Title1</t>
  </si>
  <si>
    <t>Image</t>
  </si>
  <si>
    <t>Title_URL</t>
  </si>
  <si>
    <t>Title</t>
  </si>
  <si>
    <t>product_image</t>
  </si>
  <si>
    <t>product_listingtype</t>
  </si>
  <si>
    <t>Manufacturer</t>
  </si>
  <si>
    <t>18V ONE+ HP BRUSHLESS 20" SELF-PROPELLED MULTI-BLADE MOWER</t>
  </si>
  <si>
    <t>P11010</t>
  </si>
  <si>
    <t>https://cdn.shopify.com/s/files/1/0651/3668/9323/files/e836ea84af71468a869b6d5c23f68e58_1824x874.jpg?v=1736809989&amp;width=50&amp;height=50&amp;crop=center</t>
  </si>
  <si>
    <t>P2807BTL</t>
  </si>
  <si>
    <t>18V ONE+ 1 GALLON ELECTROSTATIC SPRAYER</t>
  </si>
  <si>
    <t>P2903BTL</t>
  </si>
  <si>
    <t>18V ONE+ HP BRUSHLESS 6" AUGER</t>
  </si>
  <si>
    <t>https://cdn.shopify.com/s/files/1/0651/3668/9323/files/80e6a8a18c124167b24b4f152767d16b_1824x874.jpg?v=1734041711&amp;width=50&amp;height=50&amp;crop=center</t>
  </si>
  <si>
    <t>https://cdn.shopify.com/s/files/1/0651/3668/9323/files/12462a9ea5b94c608cb4475d0da4559b_1824x874.png?v=1734041093&amp;width=50&amp;height=50&amp;crop=center</t>
  </si>
  <si>
    <t>https://cdn.shopify.com/s/files/1/0651/3668/9323/files/PBLDD02_2v1_Final_1824x874.jpg?v=1742907017&amp;width=50&amp;height=50&amp;crop=center</t>
  </si>
  <si>
    <t>https://cdn.shopify.com/s/files/1/0651/3668/9323/files/0b6aed47bddf455ba5b97033e038c3ca_1824x874.jpg?v=1737053140&amp;width=50&amp;height=50&amp;crop=center</t>
  </si>
  <si>
    <t>https://cdn.shopify.com/s/files/1/0651/3668/9323/files/e3432650abfb4b4b9eefc13fdc8a0f8b_1824x874.jpg?v=1734043241&amp;width=50&amp;height=50&amp;crop=center</t>
  </si>
  <si>
    <t>https://cdn.shopify.com/s/files/1/0651/3668/9323/files/d8c1d2c6ffc74a12a2023dbab61bf04d_1824x874.jpg?v=1734042994&amp;width=50&amp;height=50&amp;crop=center</t>
  </si>
  <si>
    <t>https://cdn.shopify.com/s/files/1/0651/3668/9323/files/93c12d8633424068adb2609dd69d3f66_1824x874.jpg?v=1737051663&amp;width=50&amp;height=50&amp;crop=center</t>
  </si>
  <si>
    <t>batteryplatform_name</t>
  </si>
  <si>
    <t>18V ONE+</t>
  </si>
  <si>
    <t>productline_name</t>
  </si>
  <si>
    <t>ONE+</t>
  </si>
  <si>
    <t>ONE+ HP</t>
  </si>
  <si>
    <t>voltage_value</t>
  </si>
  <si>
    <t>id</t>
  </si>
  <si>
    <t>name</t>
  </si>
  <si>
    <t>level</t>
  </si>
  <si>
    <t>sortorder</t>
  </si>
  <si>
    <t>parent_id</t>
  </si>
  <si>
    <t>01bd832a-d5a1-4000-82a0-7cdc462c23d0</t>
  </si>
  <si>
    <t>51dabe59-d417-4871-939e-e6c6eae24173</t>
  </si>
  <si>
    <t>0374c54d-d36a-4e95-8784-a0561ba151ec</t>
  </si>
  <si>
    <t>63758b8d-df49-4088-b311-c4287b00b7dd</t>
  </si>
  <si>
    <t>046ff064-1b82-4dac-ac16-20f0b333a6c4</t>
  </si>
  <si>
    <t>fe39cfd0-f314-4661-ac8a-2af3f51cfda6</t>
  </si>
  <si>
    <t>04bde4d2-a79a-42ce-b590-835e0ff9fa14</t>
  </si>
  <si>
    <t>4c490329-e7c9-41f9-8f13-80ccf9937a4b</t>
  </si>
  <si>
    <t>073cc58d-b6b2-4d0a-98c1-5588bf85e7ee</t>
  </si>
  <si>
    <t>450ef3f9-9408-499c-b645-1c877419e184</t>
  </si>
  <si>
    <t>07f5305e-4630-4914-9cee-e0f84c8e2a42</t>
  </si>
  <si>
    <t>Concrete</t>
  </si>
  <si>
    <t>3084ca58-53ff-480e-a8c6-6347ed499f96</t>
  </si>
  <si>
    <t>08a05a52-c9ad-43a1-9fd7-d7d658a887e8</t>
  </si>
  <si>
    <t>Woodworking</t>
  </si>
  <si>
    <t>0c8404c9-9604-45b3-9ec7-3a46ec125f83</t>
  </si>
  <si>
    <t>1dc34432-b0ba-40be-a1a5-fdd393f4a740</t>
  </si>
  <si>
    <t>0fbb8e4a-7ebd-4595-a278-ec312e6a5834</t>
  </si>
  <si>
    <t>0fc6eb57-7d44-4259-ae3c-9dcc4acc66b0</t>
  </si>
  <si>
    <t>Sprayers</t>
  </si>
  <si>
    <t>1673fdd3-526e-4c2c-8330-2f6b7ea8f0d1</t>
  </si>
  <si>
    <t>106cb0db-5d55-4653-aac4-ca2b48c7875e</t>
  </si>
  <si>
    <t>3c11fd62-122d-4f68-9fb3-7addf8ff3c4e</t>
  </si>
  <si>
    <t>122b0f8a-8842-467f-89e4-3eadcb77e5d5</t>
  </si>
  <si>
    <t>Vacuums and Vacuum Accessories</t>
  </si>
  <si>
    <t>445d1093-bf77-4776-b82b-7dd10e5f5c71</t>
  </si>
  <si>
    <t>126e8b25-1d0a-40b2-b98c-2b10e8be96d2</t>
  </si>
  <si>
    <t>12d9b7c0-4636-464f-8714-103aebfa9daf</t>
  </si>
  <si>
    <t>1962337a-034c-47a2-a88c-38ac760bda58</t>
  </si>
  <si>
    <t>13a192eb-f27e-4c66-9488-1b45a0bc2a06</t>
  </si>
  <si>
    <t>efc7e7f9-40e2-4e6f-ac59-2078981fa343</t>
  </si>
  <si>
    <t>Outdoor Power Equipment</t>
  </si>
  <si>
    <t>16a290db-97e1-404c-9db9-454b9f2780e7</t>
  </si>
  <si>
    <t>1779efb3-0143-4f4d-a8fb-56a1fcf445fe</t>
  </si>
  <si>
    <t>Sanders</t>
  </si>
  <si>
    <t>1b139f7f-febd-4217-94d2-b85106e59924</t>
  </si>
  <si>
    <t>Heating and Cooling</t>
  </si>
  <si>
    <t>1df250e8-beef-42bf-8d39-f1e847cc64e7</t>
  </si>
  <si>
    <t>632e60ed-00ca-4c20-88cf-18aed7e0e20e</t>
  </si>
  <si>
    <t>218b8717-9dd8-4c4f-8332-33222f59472a</t>
  </si>
  <si>
    <t>93fd03ee-75a2-48b5-afd7-aa6e657ec7e4</t>
  </si>
  <si>
    <t>21ae466e-5455-44d2-a0dd-1a43550976a1</t>
  </si>
  <si>
    <t>Shop Blowers</t>
  </si>
  <si>
    <t>22a9130f-7712-498f-a6df-9dd8ee959f56</t>
  </si>
  <si>
    <t>5c4e407f-f2cb-4e0e-894e-e0bd1cde7a26</t>
  </si>
  <si>
    <t>2363ffb9-482b-4fc3-af88-71e7940b7167</t>
  </si>
  <si>
    <t>665a2382-0b2c-441e-a2bd-532816e75e46</t>
  </si>
  <si>
    <t>23b3517b-b42c-4e37-a2df-3f0ce1a13684</t>
  </si>
  <si>
    <t>41deab57-1a49-47c3-97ab-8e0ebe5af9c8</t>
  </si>
  <si>
    <t>23c07676-3c3c-47d9-9060-a29f3dc3570c</t>
  </si>
  <si>
    <t>Chain Saws and Pruning Saws</t>
  </si>
  <si>
    <t>244bf0d1-9e68-4e1f-978d-9716345aacb4</t>
  </si>
  <si>
    <t>25220037-5852-4880-a363-c152a40f2392</t>
  </si>
  <si>
    <t>Instruments</t>
  </si>
  <si>
    <t>27076653-6b6c-480f-b50b-9fefed7faa07</t>
  </si>
  <si>
    <t>27421649-49aa-4bda-b247-518d3729b7aa</t>
  </si>
  <si>
    <t>923bb8ad-a720-4426-b0df-ba110d03a760</t>
  </si>
  <si>
    <t>2a329a1e-598f-4e28-9a81-ccb88c98b629</t>
  </si>
  <si>
    <t>Radios and Speakers</t>
  </si>
  <si>
    <t>2aa335b1-b305-4a48-be03-2d42d9648cfd</t>
  </si>
  <si>
    <t>2c12e5e9-943b-4175-bd09-8368adff02cc</t>
  </si>
  <si>
    <t>3af4b493-7b95-486e-9091-faeca5b8bbc1</t>
  </si>
  <si>
    <t>2f1c7d20-5427-4bb9-98e1-ded178299228</t>
  </si>
  <si>
    <t>Power Tools</t>
  </si>
  <si>
    <t>33430652-ec49-4889-8655-ee8deecaecb8</t>
  </si>
  <si>
    <t>dfc01ab6-3eab-4b6b-b3db-06371b7c01c7</t>
  </si>
  <si>
    <t>335c79ca-abd1-45f7-abf7-daac269cc2c4</t>
  </si>
  <si>
    <t>c4779eb2-4909-4eeb-8b01-3ff33145dfb4</t>
  </si>
  <si>
    <t>3a148f8f-93d0-4a78-89fe-4f2b8704fc9f</t>
  </si>
  <si>
    <t>60275a84-feed-4263-ba1d-dda17f688737</t>
  </si>
  <si>
    <t>Power Tool Combo Kits</t>
  </si>
  <si>
    <t>Batteries and Chargers</t>
  </si>
  <si>
    <t>3cce1560-6f7c-4cc9-9705-9ebf46e494e0</t>
  </si>
  <si>
    <t>3d374d5e-b961-4c0e-ab62-3cae0009326e</t>
  </si>
  <si>
    <t>3e6431f8-bfd7-4499-9d41-6baa4020ff71</t>
  </si>
  <si>
    <t>40aafd34-4677-4dc5-9808-22c6404bf5a7</t>
  </si>
  <si>
    <t>Lighting</t>
  </si>
  <si>
    <t>42ed6746-1324-47d7-b0a9-4859a5ccf6d9</t>
  </si>
  <si>
    <t>43c07724-2d63-4641-82c8-e4bfc8b437ea</t>
  </si>
  <si>
    <t>Outdoor Power Equipment Combo Kits</t>
  </si>
  <si>
    <t>Shop, Cleaning and Lifestyle</t>
  </si>
  <si>
    <t>Nailers, Staplers and Compressors</t>
  </si>
  <si>
    <t>471dc61d-361a-48d0-b3ac-bd1575692164</t>
  </si>
  <si>
    <t>496cc760-511e-4be4-8278-16a09ee5808a</t>
  </si>
  <si>
    <t>ffb0cced-aef3-4be0-a75f-490a61010337</t>
  </si>
  <si>
    <t>4a882edb-f774-4176-9be4-f652dcdb9b6c</t>
  </si>
  <si>
    <t>Crafting</t>
  </si>
  <si>
    <t>4d172739-0158-4ec1-a4fb-7dc551e02353</t>
  </si>
  <si>
    <t>Snow Removal</t>
  </si>
  <si>
    <t>4eb0f74e-2ca3-4f91-a47b-190ba31f3e5e</t>
  </si>
  <si>
    <t>51c12dca-0fc9-4cc4-870f-10dadf42bec6</t>
  </si>
  <si>
    <t>Multi-Tools</t>
  </si>
  <si>
    <t>Metalworking</t>
  </si>
  <si>
    <t>55154e02-5d58-4502-b359-419ef3159594</t>
  </si>
  <si>
    <t>Specialty Tools</t>
  </si>
  <si>
    <t>55df1b84-6d82-4d69-898e-29691627a4f6</t>
  </si>
  <si>
    <t>5790fecb-38ec-4ff0-9e01-12cd43dfaf96</t>
  </si>
  <si>
    <t>59cc9dac-171b-4aeb-a02a-13630f8c60b8</t>
  </si>
  <si>
    <t>5a3086d2-2656-47aa-9e5e-b5fd932442d0</t>
  </si>
  <si>
    <t>Power Generation</t>
  </si>
  <si>
    <t>5cc10ea7-6b1b-44cd-aecf-ecbdfbc46ce1</t>
  </si>
  <si>
    <t>5db6bd2b-68dc-4cff-bfbe-2d5a238b48a3</t>
  </si>
  <si>
    <t>Portable Inflators</t>
  </si>
  <si>
    <t>61a9b11a-193b-42a7-b179-d023ff8d4fc1</t>
  </si>
  <si>
    <t>62da73bf-8a16-4e54-b016-f34f9459403e</t>
  </si>
  <si>
    <t>Cleaning</t>
  </si>
  <si>
    <t>Gardening Equipment</t>
  </si>
  <si>
    <t>Fastening</t>
  </si>
  <si>
    <t>68638d61-1af0-4a46-b33b-73d3ba61ff84</t>
  </si>
  <si>
    <t>68c3f6f4-be0b-43f9-a385-975b8a42a290</t>
  </si>
  <si>
    <t>6b0ff4c4-cdcc-463a-873a-44ab5eb4505b</t>
  </si>
  <si>
    <t>6ccfe7dc-3756-4797-a940-3dd7601decd6</t>
  </si>
  <si>
    <t>bf244a82-41cb-4d8b-a3c5-1dbb07457a3d</t>
  </si>
  <si>
    <t>6d3c5463-5762-4a42-a037-5ebcb10940fa</t>
  </si>
  <si>
    <t>6dbe4b42-af50-4d6b-8ebc-ce4e166cbc0a</t>
  </si>
  <si>
    <t>712d87e0-a3dc-40ff-9c2f-3ccc1b21dfcb</t>
  </si>
  <si>
    <t>76cc9215-7e95-4fde-ac1a-93684054810b</t>
  </si>
  <si>
    <t>79165497-977e-4cd6-8fc2-ec0ab87bc01e</t>
  </si>
  <si>
    <t>89396c33-0e28-4842-a09b-fd29616b5ffe</t>
  </si>
  <si>
    <t>79a8885f-fe81-46e8-8c32-7813af023df5</t>
  </si>
  <si>
    <t>7caf0430-6e24-4ec9-a62c-d0df653bd273</t>
  </si>
  <si>
    <t>7ecf7df3-38d3-449e-934b-68b6a544c1e2</t>
  </si>
  <si>
    <t>8033bb7c-0e19-4ca5-b0f2-d2a28c4b114f</t>
  </si>
  <si>
    <t>80dbb701-3332-475f-b09d-6747dfaa7654</t>
  </si>
  <si>
    <t>81ddf571-9227-42d9-8e23-4c5507f4e998</t>
  </si>
  <si>
    <t>Plumbing Installation</t>
  </si>
  <si>
    <t>86afbc9e-8284-41d8-a00e-c779e5e4cc3a</t>
  </si>
  <si>
    <t>88b4486d-0b23-43f6-bac4-9f4a5e4cbb24</t>
  </si>
  <si>
    <t>Lifestyle Misc</t>
  </si>
  <si>
    <t>8ba05d74-7509-4ce7-a3f4-b1ffd0e39f4d</t>
  </si>
  <si>
    <t>8ebe4ac7-ed8c-4c83-8628-86af13368ad1</t>
  </si>
  <si>
    <t>906fc231-ae99-4cdd-ab1c-a45db1bb966e</t>
  </si>
  <si>
    <t>90ead8fc-2dee-474e-a359-cd0a2147651e</t>
  </si>
  <si>
    <t>Electrical Installation</t>
  </si>
  <si>
    <t>92824e46-9a11-454b-a76c-bac836a57f9e</t>
  </si>
  <si>
    <t>935a9017-2edb-4f91-a6ce-4f97b4eb9c2b</t>
  </si>
  <si>
    <t>Trimmers, Shears and Blowers</t>
  </si>
  <si>
    <t>95049513-3eef-45f3-b590-cd28ef5e5d6f</t>
  </si>
  <si>
    <t>957d9a65-ac5b-4039-8d91-4ad85604c8de</t>
  </si>
  <si>
    <t>96cdd1e9-5700-48ae-9f3a-9539548af593</t>
  </si>
  <si>
    <t>96f1fad4-a196-45f4-9e2f-c2b81b1aeb03</t>
  </si>
  <si>
    <t>977c9243-7016-44c8-80f7-1d64dfd79895</t>
  </si>
  <si>
    <t>c80978be-090b-4d96-ae61-61f8ff498f94</t>
  </si>
  <si>
    <t>9cde58d0-ca11-47ac-9c1b-8a5e2e865a90</t>
  </si>
  <si>
    <t>9d1f7edd-cced-486d-adda-67adc3712604</t>
  </si>
  <si>
    <t>9e2069f5-95e7-4900-a28f-e17e1ee4c171</t>
  </si>
  <si>
    <t>9f7a1bb7-df05-4b82-8c67-263e49a06b94</t>
  </si>
  <si>
    <t>a12bf135-a553-4456-ac08-ab881d01c7ac</t>
  </si>
  <si>
    <t>a2f5f1bf-4f86-4539-9af9-8d68c6d2d448</t>
  </si>
  <si>
    <t>a6ca785e-b898-4575-94db-d04eb18f2b1a</t>
  </si>
  <si>
    <t>aca86846-efa4-4235-a0f0-39864ce7aee0</t>
  </si>
  <si>
    <t>b039c2d3-e87c-49db-a6e3-d0fa2df9de79</t>
  </si>
  <si>
    <t>Pest Control</t>
  </si>
  <si>
    <t>b141fe51-8cae-43dc-b5cf-d599ab059f73</t>
  </si>
  <si>
    <t>b705ae4d-bd87-49e5-a119-a66a728c13ce</t>
  </si>
  <si>
    <t>b968d22c-4626-428d-b9ac-017b89a96952</t>
  </si>
  <si>
    <t>bc9a44b3-838a-442f-a836-3b1cdccb065a</t>
  </si>
  <si>
    <t>Shop Furniture</t>
  </si>
  <si>
    <t>c2ceed05-a537-4a1b-b174-6dca3902bb0f</t>
  </si>
  <si>
    <t>Drilling</t>
  </si>
  <si>
    <t>c5748740-8857-47de-95a0-2d9c10d69af2</t>
  </si>
  <si>
    <t>c62b7750-7e27-4d78-b5cf-10f220bedf4d</t>
  </si>
  <si>
    <t>c7dbb474-5890-420b-950d-9f55e7c293d7</t>
  </si>
  <si>
    <t>Applicators</t>
  </si>
  <si>
    <t>c8b24d64-eb26-4f91-8d2d-d8e4b63a265c</t>
  </si>
  <si>
    <t>ca7015b0-2d2f-48b1-bbf6-dc0a658f9551</t>
  </si>
  <si>
    <t>cbefd2c8-e5dc-41b3-9949-92cebe1a7f75</t>
  </si>
  <si>
    <t>cc6591bd-f22d-473e-874d-152680add1ab</t>
  </si>
  <si>
    <t>Combo Kits</t>
  </si>
  <si>
    <t>ce210c2e-e132-4cbc-9439-8b0f429176d0</t>
  </si>
  <si>
    <t>cf40df66-1547-4f4f-a02d-17b872090eee</t>
  </si>
  <si>
    <t>cf607f4c-20f8-4f44-bb74-7e0e209174ca</t>
  </si>
  <si>
    <t>d05ff33d-e40c-4252-8927-7e57ddfa46f7</t>
  </si>
  <si>
    <t>d273bb18-ad20-4c55-a64d-6faceeed98f1</t>
  </si>
  <si>
    <t>d5ad93db-2966-4da3-ba69-7e6be4bc9bab</t>
  </si>
  <si>
    <t>d7bc3eaa-71f9-452e-b73d-d55952e37300</t>
  </si>
  <si>
    <t>d8055cb1-9799-4e4e-8a20-8a59abd8c03a</t>
  </si>
  <si>
    <t>d85f97e5-ba68-421e-b277-0ae589b219e2</t>
  </si>
  <si>
    <t>d9d99943-886d-409f-a747-20e74b53fb7d</t>
  </si>
  <si>
    <t>dcbe4bca-8846-4ec3-ba5d-f7a8e8f768cf</t>
  </si>
  <si>
    <t>dcf94f41-da8f-4d03-a2b0-76513eaa8b76</t>
  </si>
  <si>
    <t>de067743-4a03-4bfa-9bfb-32e99d5bd8fd</t>
  </si>
  <si>
    <t>Mowers</t>
  </si>
  <si>
    <t>dff54ede-76c9-4449-a4dc-b6a95c0f221e</t>
  </si>
  <si>
    <t>Portable Air Compressors</t>
  </si>
  <si>
    <t>e1090d58-edcc-400c-b588-35672eeacea6</t>
  </si>
  <si>
    <t>e38a004b-efe5-43df-babb-6bce9d0868d1</t>
  </si>
  <si>
    <t>e4470b68-6f40-47f9-b397-d1c598f193e0</t>
  </si>
  <si>
    <t>e58e910b-dbdc-4ae5-bd0a-f89d51804674</t>
  </si>
  <si>
    <t>e65f9e95-cb92-420c-81a8-1ceaafcb247c</t>
  </si>
  <si>
    <t>e7f6715e-19e2-464e-b6cd-ad06b6a4e1ad</t>
  </si>
  <si>
    <t>e8d173ae-5a3e-4297-8b21-22c6bc52837c</t>
  </si>
  <si>
    <t>e9fc35aa-4d73-4dd9-82c2-8915b3c340f2</t>
  </si>
  <si>
    <t>ea17ea0b-2277-419e-90e0-54fc82731c49</t>
  </si>
  <si>
    <t>eb2c54c1-462a-48b8-9ec9-47f754bcf48e</t>
  </si>
  <si>
    <t>ec66ef2e-cdd0-4851-b2d3-c78f4bd576a5</t>
  </si>
  <si>
    <t>ecebbf45-e5a9-44ac-baab-35064a9e6487</t>
  </si>
  <si>
    <t>ed0f744c-aea9-4d92-bc0f-cb9af0d0f208</t>
  </si>
  <si>
    <t>edd4aa44-4438-4226-8a93-ca58fae53c05</t>
  </si>
  <si>
    <t>Saws</t>
  </si>
  <si>
    <t>f0c1ae5e-7b1c-48e9-ae32-b03f49fec4fd</t>
  </si>
  <si>
    <t>f318c73d-b5f1-4c35-9a08-6f467f3c4e29</t>
  </si>
  <si>
    <t>f39ade2c-fb57-4117-96d1-fe63ef362adf</t>
  </si>
  <si>
    <t>f768f2f5-0ac7-4987-96d1-dfdc1c103cfb</t>
  </si>
  <si>
    <t>f952a8ef-1a9a-4d6d-bc35-0af2772fc3ba</t>
  </si>
  <si>
    <t>fcf4ed4d-0fe6-4ecd-a91c-6bb7b76a79f2</t>
  </si>
  <si>
    <t>Drain Cleaning</t>
  </si>
  <si>
    <t>Storage</t>
  </si>
  <si>
    <t>itemtype_name</t>
  </si>
  <si>
    <t>category_name</t>
  </si>
  <si>
    <t>subcategory_name</t>
  </si>
  <si>
    <t>itemtypename</t>
  </si>
  <si>
    <t>subcategoryname</t>
  </si>
  <si>
    <t>itemtypefullname</t>
  </si>
  <si>
    <t>categoryfullname</t>
  </si>
  <si>
    <t>fullname</t>
  </si>
  <si>
    <t>subcategoryfullname</t>
  </si>
  <si>
    <t>Power Tools/Metalworking</t>
  </si>
  <si>
    <t>Outdoor Power Equipment/Gardening Equipment</t>
  </si>
  <si>
    <t>Power Tools/Drain Cleaning</t>
  </si>
  <si>
    <t>Shop, Cleaning and Lifestyle/Crafting</t>
  </si>
  <si>
    <t>Power Tools/Nailers, Staplers and Compressors</t>
  </si>
  <si>
    <t>Shop, Cleaning and Lifestyle/Heating and Cooling</t>
  </si>
  <si>
    <t>Power Tools/Batteries and Chargers</t>
  </si>
  <si>
    <t>Power Tools/Sanders</t>
  </si>
  <si>
    <t>Power Tools/Saws</t>
  </si>
  <si>
    <t>Outdoor Power Equipment/Snow Removal</t>
  </si>
  <si>
    <t>Shop, Cleaning and Lifestyle/Cleaning</t>
  </si>
  <si>
    <t>Outdoor Power Equipment/Trimmers, Shears and Blowers</t>
  </si>
  <si>
    <t>Shop, Cleaning and Lifestyle/Power Generation</t>
  </si>
  <si>
    <t>Power Tools/Fastening</t>
  </si>
  <si>
    <t>Shop, Cleaning and Lifestyle/Lighting</t>
  </si>
  <si>
    <t>Power Tools/Electrical Installation</t>
  </si>
  <si>
    <t>Power Tools/Power Tool Combo Kits</t>
  </si>
  <si>
    <t>Outdoor Power Equipment/Mowers</t>
  </si>
  <si>
    <t>Power Tools/Drilling</t>
  </si>
  <si>
    <t>Shop, Cleaning and Lifestyle/Portable Inflators</t>
  </si>
  <si>
    <t>Shop, Cleaning and Lifestyle/Vacuums and Vacuum Accessories</t>
  </si>
  <si>
    <t>Shop, Cleaning and Lifestyle/Radios and Speakers</t>
  </si>
  <si>
    <t>Power Tools/Woodworking</t>
  </si>
  <si>
    <t>Shop, Cleaning and Lifestyle/Storage</t>
  </si>
  <si>
    <t>Power Tools/Instruments</t>
  </si>
  <si>
    <t>Outdoor Power Equipment/Sprayers</t>
  </si>
  <si>
    <t>Shop, Cleaning and Lifestyle/Shop Furniture</t>
  </si>
  <si>
    <t>Shop, Cleaning and Lifestyle/Lifestyle Misc</t>
  </si>
  <si>
    <t>Power Tools/Specialty Tools</t>
  </si>
  <si>
    <t>Power Tools/Concrete</t>
  </si>
  <si>
    <t>Power Tools/Plumbing Installation</t>
  </si>
  <si>
    <t>Power Tools/Applicators</t>
  </si>
  <si>
    <t>Power Tools/Multi-Tools</t>
  </si>
  <si>
    <t>Outdoor Power Equipment/Chain Saws and Pruning Saws</t>
  </si>
  <si>
    <t>Shop, Cleaning and Lifestyle/Pest Control</t>
  </si>
  <si>
    <t>Outdoor Power Equipment/Outdoor Power Equipment Combo Kits</t>
  </si>
  <si>
    <t>motortype_name</t>
  </si>
  <si>
    <t>standalone_price</t>
  </si>
  <si>
    <t>action</t>
  </si>
  <si>
    <t>recordtype</t>
  </si>
  <si>
    <t>update</t>
  </si>
  <si>
    <t>displayformat</t>
  </si>
  <si>
    <t>attribute</t>
  </si>
  <si>
    <t>Length</t>
  </si>
  <si>
    <t>{.1f}</t>
  </si>
  <si>
    <t>Weight</t>
  </si>
  <si>
    <t>Height</t>
  </si>
  <si>
    <t>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</si>
</sst>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6" x14ac:knownFonts="1">
    <font>
      <sz val="12"/>
      <color theme="1"/>
      <name val="Calibri"/>
      <family val="2"/>
      <scheme val="minor"/>
    </font>
    <font>
      <b/>
      <sz val="12"/>
      <color theme="1"/>
      <name val="Calibri"/>
      <family val="2"/>
      <scheme val="minor"/>
    </font>
    <font>
      <b/>
      <sz val="12"/>
      <color theme="1" tint="0.499984740745262"/>
      <name val="Calibri"/>
      <family val="2"/>
      <scheme val="minor"/>
    </font>
    <font>
      <sz val="12"/>
      <color rgb="FFFF000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14999847407452621"/>
      </top>
      <bottom style="thin">
        <color theme="0" tint="-0.14999847407452621"/>
      </bottom>
      <diagonal/>
    </border>
  </borders>
  <cellStyleXfs count="2">
    <xf numFmtId="0" fontId="0" fillId="0" borderId="0"/>
    <xf numFmtId="43" fontId="5" fillId="0" borderId="0" applyFont="0" applyFill="0" applyBorder="0" applyAlignment="0" applyProtection="0"/>
  </cellStyleXfs>
  <cellXfs count="12">
    <xf numFmtId="0" fontId="0" fillId="0" borderId="0" xfId="0"/>
    <xf numFmtId="0" fontId="0" fillId="0" borderId="0" xfId="0" pivotButton="1"/>
    <xf numFmtId="0" fontId="2" fillId="0" borderId="1" xfId="0" applyFont="1" applyBorder="1"/>
    <xf numFmtId="16" fontId="0" fillId="0" borderId="0" xfId="0" applyNumberFormat="1"/>
    <xf numFmtId="0" fontId="3" fillId="0" borderId="0" xfId="0" applyFont="1"/>
    <xf numFmtId="0" fontId="4" fillId="0" borderId="0" xfId="0" applyFont="1"/>
    <xf numFmtId="0" fontId="1" fillId="0" borderId="0" xfId="0" applyFont="1"/>
    <xf numFmtId="43" fontId="0" fillId="0" borderId="0" xfId="1" applyFont="1"/>
    <xf numFmtId="0" fontId="1" fillId="0" borderId="0" xfId="1" applyNumberFormat="1" applyFont="1"/>
    <xf numFmtId="0" fontId="0" fillId="2" borderId="0" xfId="0" applyFill="1"/>
    <xf numFmtId="11" fontId="0" fillId="0" borderId="0" xfId="0" applyNumberFormat="1"/>
    <xf numFmtId="8" fontId="0" fillId="0" borderId="0" xfId="0" applyNumberFormat="1"/>
  </cellXfs>
  <cellStyles count="2">
    <cellStyle name="Comma" xfId="1" builtinId="3"/>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945.764640162037" createdVersion="8" refreshedVersion="8" minRefreshableVersion="3" recordCount="1275" xr:uid="{BDCBB42D-893C-4504-9A2B-5B587E959811}">
  <cacheSource type="worksheet">
    <worksheetSource ref="B1:H903" sheet="ProductComponent"/>
  </cacheSource>
  <cacheFields count="7">
    <cacheField name="Text" numFmtId="0">
      <sharedItems count="449">
        <s v="18V ONE+ HP BRUSHLESS 2-TOOL COMBO KIT"/>
        <s v="18V ONE+ HP BRUSHLESS 15&quot; ATTACHMENT CAPABLE STRING TRIMMER"/>
        <s v="18V ONE+ HP BRUSHLESS 15&quot; ATTACHMENT CAPABLE STRING TRIMMER KIT"/>
        <s v="18V ONE+ HP BRUSHLESS HYBRID FORCED AIR PROPANE HEATER"/>
        <s v="18V ONE+ HP BRUSHLESS 18&quot; SINGLE-STAGE SNOW BLOWER KIT"/>
        <s v="18V ONE+ 35' DRAIN AUGER"/>
        <s v="18V ONE+ 25' DRAIN AUGER"/>
        <s v="18V ONE+ DUAL FUNCTION LIGHTED CREEPER/SEAT"/>
        <s v="18V ONE+ HP SWIFTCLEAN CARPET WASHER KIT"/>
        <s v="18V ONE+ HP SWIFTCLEAN CARPET WASHER"/>
        <s v="18V ONE+ HP BRUSHLESS 18-GAUGE NARROW CROWN STAPLER"/>
        <s v="18V ONE+ HP BRUSHLESS 16-GAUGE STRAIGHT FINISH NAILER"/>
        <s v="18V ONE+ HP BRUSHLESS 1/2&quot; HAMMER DRILL"/>
        <s v="18V ONE+ HP BRUSHLESS 4-MODE 1/4&quot; HEX IMPACT DRIVER"/>
        <s v="18V ONE+ HP BRUSHLESS RECIPROCATING SAW"/>
        <s v="18V ONE+ HP BRUSHLESS 7-1/4&quot; CIRCULAR SAW"/>
        <s v="18V ONE+ HP BRUSHLESS 24&quot; HEDGE TRIMMER KIT"/>
        <s v="18V ONE+ HP BRUSHLESS 20&quot; SELF-PROPELLED MOWER KIT"/>
        <s v="18V ONE+ HP BRUSHLESS 24&quot; HEDGE TRIMMER"/>
        <s v="18V ONE+ HP COMPACT BRUSHLESS 4-MODE 1/2&quot; IMPACT WRENCH KIT"/>
        <s v="18V ONE+ POOL VACUUM KIT"/>
        <s v="18V ONE+ HYBRID MAGNETIC LED TASK LIGHT"/>
        <s v="18V ONE+ HP BRUSHLESS 1/2&quot; DRILL/DRIVER KIT"/>
        <s v="18V ONE+ HP BRUSHLESS 1/2&quot; HAMMER DRILL KIT"/>
        <s v="18V ONE+™ BOLT CUTTER"/>
        <s v="18V ONE+ HP BRUSHLESS 15GA ANGLED FINISH NAILER"/>
        <s v="18V ONE+ HIGH PRESSURE DIGITAL INFLATOR KIT"/>
        <s v="18V ONE+ HP COMPACT BRUSHLESS BARREL GRIP JIG SAW KIT"/>
        <s v="18V ONE+ 1/4&quot; HEX SCREWDRIVER KIT"/>
        <s v="18V ONE+ LED STICK LIGHT"/>
        <s v="18V ONE+ 350 CFM BLOWER KIT"/>
        <s v="18V ONE+ AIRSTRIKE 23GA PIN NAILER KIT"/>
        <s v="18V ONE+ 3-TOOL LIGHT COMBO"/>
        <s v="18V ONE+ HP COMPACT BRUSHLESS 8&quot; PRUNING CHAINSAW KIT"/>
        <s v="18V ONE+ DUAL FUNCTION DIGITAL INFLATOR/DEFLATOR KIT"/>
        <s v="18V ONE+ HP BRUSHLESS 4-MODE 1/2&quot; HIGH TORQUE IMPACT WRENCH KIT"/>
        <s v="18V ONE+ HP BRUSHLESS 4-1/2&quot; ANGLE GRINDER/CUT-OFF TOOL KIT"/>
        <s v="18V ONE+ 6&quot; PRUNING CHAINSAW KIT"/>
        <s v="18V ONE+ WHISPER SERIES HIGH VOLUME INFLATOR KIT"/>
        <s v="18V ONE+ 2-TOOL COMBO KIT"/>
        <s v="18V ONE+ 3/8&quot; DRILL KIT"/>
        <s v="18V ONE+ HP BRUSHLESS 510 CFM WHISPER SERIES BLOWER KIT"/>
        <s v="18V ONE+ HP COMPACT BRUSHLESS 220 CFM BLOWER KIT"/>
        <s v="18V ONE+ MULTI-SIZE RATCHET KIT"/>
        <s v="18V ONE+ 2 GALLON CHEMICAL SPRAYER"/>
        <s v="18V ONE+ HYBRID VERSE™ LINK™ BLUETOOTH® STEREO"/>
        <s v="18V ONE+ 1800-WATT POWER STATION KIT"/>
        <s v="18V ONE+ 10” VARIABLE SPEED RANDOM ORBIT BUFFER KIT"/>
        <s v="TRIPOWER TRIPOD LED LIGHT"/>
        <s v="18V ONE+ HYBRID LED WORK LIGHT"/>
        <s v="18V ONE+ HP SWIFTCLEAN WET/DRY STICK VACUUM KIT"/>
        <s v="18V ONE+ HP COMPACT BRUSHLESS ONE-HANDED RECIPROCATING SAW KIT"/>
        <s v="18V ONE+ GLUE GUN KIT"/>
        <s v="18V ONE+ JUMP STARTER KIT"/>
        <s v="18V ONE+ BUCKET TOP WET/DRY VACUUM KIT"/>
        <s v="18V ONE+ 6 GALLON WET/DRY VACUUM KIT"/>
        <s v="18V ONE+ LINK™ 3 GALLON WET/DRY VACUUM KIT"/>
        <s v="18V ONE+ 1 GALLON WET/DRY VACUUM KIT"/>
        <s v="18V ONE+ LED WORKBENCH LIGHT"/>
        <s v="18V ONE+ HP BRUSHLESS EDGER KIT"/>
        <s v="18V ONE+ 3&quot; HANDHELD AUGER KIT"/>
        <s v="18V ONE+ HEAT PEN KIT"/>
        <s v="18V ONE+ HP HIGH-CAPACITY STICK VACUUM KIT"/>
        <s v="18V ONE+ HP ADVANCED STICK VACUUM KIT"/>
        <s v="18V ONE+ VERSE™ CLAMP SPEAKERS (2-PACK)"/>
        <s v="18V ONE+ VERSE™ CLAMP SPEAKER KIT"/>
        <s v="18V ONE+ HP COMPACT BRUSHLESS 1/2&quot; DRILL/DRIVER KIT"/>
        <s v="18V ONE+ HP COMPACT BRUSHLESS 1/2&quot; HAMMER DRILL KIT"/>
        <s v="18V ONE+ HP COMPACT BRUSHLESS 1/4&quot; HEX IMPACT DRIVER KIT"/>
        <s v="18V ONE+ HP COMPACT BRUSHLESS 2-TOOL COMBO KIT"/>
        <s v="18V ONE+ 4AH LITHIUM HIGH PERFORMANCE EDGE BATTERY"/>
        <s v="18V ONE+ HP BRUSHLESS 1/2&quot; MUD MIXER KIT"/>
        <s v="18V ONE+ BRUSHLESS 5&quot; HANDHELD TILE/MASONRY SAW KIT"/>
        <s v="18V ONE+ HP BRUSHLESS COMPACT ROUTER KIT"/>
        <s v="18V ONE+ HP BRUSHLESS MULTI-TOOL KIT"/>
        <s v="18V ONE+ HP SWIFTCLEAN MID-SIZE SPOT &amp; CARPET CLEANER KIT"/>
        <s v="18V ONE+ HP BRUSHLESS 5&quot; RANDOM ORBIT SANDER KIT"/>
        <s v="18V ONE+ WHISPER SERIES 7.5&quot; BUCKET TOP MISTING FAN KIT"/>
        <s v="ONE+ 18V MAGNIFYING CLAMP LIGHT KIT"/>
        <s v="18V ONE+ STORM KIT"/>
        <s v="18V ONE+ HYBRID WHISPER SERIES 14&quot; AIR CANNON FAN KIT"/>
        <s v="18V ONE+ GARDEN HOE KIT"/>
        <s v="18V ONE+ COMPACT CAMPER'S KIT"/>
        <s v="18V ONE+™ HP COMPACT BRUSHLESS 3/8&quot; HIGH SPEED RATCHET KIT"/>
        <s v="18V ONE+™ HP COMPACT BRUSHLESS 1/4&quot; HIGH SPEED RATCHET KIT"/>
        <s v="18V ONE+ 20 GPM SUBMERSIBLE WATER TRANSFER PUMP KIT"/>
        <s v="18V ONE+ VORTEX SOAP DISPENSING TELESCOPING SCRUBBER KIT"/>
        <s v="18V ONE+ 24Q HYBRID POWER COOLER"/>
        <s v="18V ONE+ HP TRANSFER PUMP KIT"/>
        <s v="18V ONE+ HP BRUSHLESS 30° AIRSTRIKE FRAMING NAILER KIT"/>
        <s v="18V ONE+ HP BRUSHLESS AIRSTRIKE 21° FRAMING NAILER KIT"/>
        <s v="18V ONE+ 10&quot; SNOW SHOVEL KIT"/>
        <s v="18V ONE+ 5-TOOL COMBO KIT"/>
        <s v="18V ONE+ AIRSTRIKE 18GA BRAD NAILER KIT"/>
        <s v="18V ONE+ 4-1/2&quot; ANGLE GRINDER KIT"/>
        <s v="18V ONE+ COMPACT ROUTER KIT"/>
        <s v="18V ONE+ HP COMPACT BRUSHLESS 4-MODE 1/2&quot; IMPACT WRENCH"/>
        <s v="18V ONE+ HYBRID FORCED AIR PROPANE HEATER"/>
        <s v="18V ONE+ 10 OZ. CAULK AND ADHESIVE GUN KIT"/>
        <s v="18V ONE+ 1000-WATT AUTOMOTIVE POWER SOURCE"/>
        <s v="18V ONE+ POWERED BRUSH HAND VACUUM KIT"/>
        <s v="18V ONE+ JIG SAW"/>
        <s v="18V ONE+ BUG ZAPPER KIT"/>
        <s v="18V ONE+ 4&quot; CLAMP FAN KIT"/>
        <s v="18V ONE+ 2-TOOL COMBO"/>
        <s v="18V ONE+ DUAL TEMPERATURE GLUE GUN KIT"/>
        <s v="18V ONE+ AIRSTRIKE 16GA FINISH NAILER KIT"/>
        <s v="18V ONE+ COMPACT GLUE GUN KIT"/>
        <s v="18V ONE+ HP BRUSHLESS AIRSTRIKE 18GA BRAD NAILER KIT"/>
        <s v="18V ONE+ LED CLAMP LIGHT KIT"/>
        <s v="18V ONE+ FLEXIBLE LED CLAMP LIGHT KIT"/>
        <s v="18V ONE+ HP COMPACT BRUSHLESS 5/8&quot; SDS-PLUS ROTARY HAMMER KIT"/>
        <s v="18V ONE+ 5-1/2&quot; FLOORING SAW KIT"/>
        <s v="18V ONE+ HYBRID WHISPER SERIES 7.5&quot; FAN KIT"/>
        <s v="ONE+ 18V CORDLESS HYBRID 12&quot; MISTING CANNON KIT WITH (1) 4.0 AH BATTERY AND CHARGER"/>
        <s v="18V ONE+ 120W SOLDERING IRON KIT"/>
        <s v="18V ONE+ HP BRUSHLESS 10&quot; SLIDING COMPOUND MITER SAW KIT"/>
        <s v="18V ONE+ HP BRUSHLESS 6-1/2&quot; TRACK SAW KIT"/>
        <s v="18V ONE+ HP BRUSHLESS 8-1/4&quot; TABLE SAW KIT"/>
        <s v="18V ONE+ LED SPOTLIGHT"/>
        <s v="18V ONE+ 1/6 TELESCOPING POLE PUMP KIT"/>
        <s v="18V ONE+ COMPACT CULTIVATOR KIT"/>
        <s v="18V ONE+ PRUNING SHEAR KIT"/>
        <s v="18V ONE+ HP PRUNING SHEAR KIT"/>
        <s v="18V ONE+ OUTDOOR PATIO CLEANER KIT"/>
        <s v="18V ONE+ COMPACT SPRAYER"/>
        <s v="18V ONE+ COMPACT SPRAYER KIT"/>
        <s v="18V ONE+ ROTARY TOOL STATION KIT"/>
        <s v="18V ONE+ STICK VACUUM KIT"/>
        <s v="18V ONE+ PERFORMANCE HAND VACUUM KIT"/>
        <s v="18V ONE+ HP STICK VACUUM KIT"/>
        <s v="18V ONE+ HP 15” ATTACHMENT CAPABLE STRING TRIMMER KIT"/>
        <s v="18V ONE+ HP BRUSHLESS CORDLESS ROTARY TOOL KIT"/>
        <s v="18V ONE+ 3/8&quot; IMPACT WRENCH"/>
        <s v="18V ONE+ CORDLESS COMPACT BLUETOOTH® SPEAKER"/>
        <s v="18V ONE+ PEX CRIMP RING PRESS TOOL"/>
        <s v="18V ONE+ HEAT GUN"/>
        <s v="18V ONE+ RECIPROCATING SAW"/>
        <s v="18V ONE+ SPEAKER WITH BLUETOOTH® WIRELESS TECHNOLOGY"/>
        <s v="18V ONE+ HYBRID LED PROJECT LIGHT"/>
        <s v="18V ONE+ HYBRID DRAIN AUGER"/>
        <s v="18V ONE+ RIGHT ANGLE DRILL"/>
        <s v="18V ONE+ 18-GAUGE OFFSET SHEAR"/>
        <s v="18V ONE+ 2-1/2&quot; COMPACT BAND SAW"/>
        <s v="18V ONE+ 6 1/2&quot; CIRCULAR SAW"/>
        <s v="18V ONE+ DRAIN AUGER (TOOL ONLY)"/>
        <s v="18V ONE+ HP BRUSHLESS 15” STRING TRIMMER KIT"/>
        <s v="18V ONE+ ONE-HANDED PRUNING RECIPROCATING SAW KIT"/>
        <s v="18V ONE+ HP BRUSHLESS DETHATCHER/AERATOR KIT"/>
        <s v="18V ONE+ 120-WATT AUTOMOTIVE POWER SOURCE"/>
        <s v="18V ONE+ 2 GALLON CHEMICAL SPRAYER KIT"/>
        <s v="18V ONE+ 1 GALLON CHEMICAL SPRAYER KIT"/>
        <s v="18V ONE+ LED LIGHT"/>
        <s v="18V ONE+ SWIFTCLEAN SPOT CLEANER KIT"/>
        <s v="18V ONE+ 4.75 GALLON WET/DRY VACUUM (TOOL ONLY)"/>
        <s v="ONE+ 18V CORDLESS 5-1/2 IN. CIRCULAR SAW KIT WITH 4.0 AH BATTERY AND CHARGER"/>
        <s v="ONE+ 18V CORDLESS 1/2&quot; HAMMER DRILL KIT"/>
        <s v="18V ONE+ 12&quot; HYBRID MISTING AIR CANNON FAN"/>
        <s v="18V ONE+ 10” STRING TRIMMER/EDGER KIT"/>
        <s v="18V ONE+ HP BRUSHLESS WHISPER SERIES 450 CFM BLOWER"/>
        <s v="18V ONE+ 2-IN-1 SHEAR SHRUBBER KIT"/>
        <s v="18V ONE+ OUTDOOR PATIO CLEANER - WIRE BRUSH KIT"/>
        <s v="18V ONE+ 1/2 GALLON ELECTROSTATIC SPRAYER KIT"/>
        <s v="18V ONE+ 13&quot; STRING TRIMMER/EDGER"/>
        <s v="18V ONE+ HP BRUSHLESS 22&quot; HEDGE TRIMMER KIT"/>
        <s v="18V ONE+ HP BRUSHLESS 16&quot; PUSH MOWER KIT"/>
        <s v="18V ONE+ 5&quot; VARIABLE SPEED DUAL ACTION POLISHER"/>
        <s v="18V ONE+ 2 GAL. CHEMICAL SPRAYER AND HOLSTER KIT"/>
        <s v="18V ONE+ HANDHELD SPRAYER"/>
        <s v="18V ONE+ HP BRUSHLESS 1/4&quot; EXTENDED REACH RATCHET KIT"/>
        <s v="18V ONE+ 7-1/4&quot; SLIDING COMPOUND MITER SAW"/>
        <s v="18V ONE+ HP BRUSHLESS JOBSITE HAND VACUUM KIT"/>
        <s v="ONE+ 18V RECIPROCATING SAW KIT"/>
        <s v="18V ONE+ 1/4&quot; IMPACT DRIVER KIT"/>
        <s v="18V ONE+ HP BRUSHLESS HAMMER DRILL AND IMPACT DRIVER 2-TOOL KIT"/>
        <s v="18V ONE+ DUAL TEMPERATURE GLUE GUN"/>
        <s v="18V ONE+ 1/4&quot; RATCHET"/>
        <s v="18V ONE+ 2&quot; PVC &amp; PEX CUTTER"/>
        <s v="18V ONE+ HYBRID LED TRIPOD STAND LIGHT"/>
        <s v="18V ONE+ 3/8&quot; CROWN STAPLER"/>
        <s v="18V ONE+ HYBRID 50' DRAIN AUGER KIT"/>
        <s v="18V ONE+ 7-1/4&quot; MITER SAW"/>
        <s v="18V ONE+ PEX PINCH CLAMP TOOL"/>
        <s v="18V ONE+ PORTABLE POWER SOURCE"/>
        <s v="18V ONE+ COMPACT GLUE GUN"/>
        <s v="18V ONE+ 45W HYBRID SOLDERING STATION"/>
        <s v="18V ONE+™ 1 GALLON AIR COMPRESSOR"/>
        <s v="18V ONE+ CORDLESS COMPACT WORKSHOP BLOWER"/>
        <s v="18V ONE+ BRUSHLESS BELT SANDER"/>
        <s v="18V ONE+ 3 1/4&quot; PLANER"/>
        <s v="18V ONE+ HP BRUSHLESS WHISPER SERIES 8&quot; POLE SAW KIT"/>
        <s v="18V ONE+ 10&quot; ORBITAL BUFFER"/>
        <s v="18V ONE+ HP BRUSHLESS 20&quot; SELF-PROPELLED MULTI-BLADE MOWER KIT"/>
        <s v="18V ONE+ HP EZ CLEAN POWER CLEANER KIT"/>
        <s v="18V ONE+ HP BRUSHLESS WHISPER SERIES 24&quot; HEDGE TRIMMER KIT"/>
        <s v="18V ONE+ 6&quot; BUFFER"/>
        <s v="18V ONE+ LOPPER KIT"/>
        <s v="18V ONE+ HP BRUSHLESS 16&quot; PUSH MOWER"/>
        <s v="18V ONE+ 13&quot; PUSH MOWER KIT"/>
        <s v="18V ONE+ EZ CLEAN POWER CLEANER KIT"/>
        <s v="18V ONE+ 4 GALLON BACKPACK CHEMICAL SPRAYER"/>
        <s v="18V ONE+ 150-WATT POWER SOURCE"/>
        <s v="18V ONE+ 1/2 GALLON CHEMICAL FOGGER/MISTER KIT"/>
        <s v="18V ONE+ EDGER KIT"/>
        <s v="18V ONE+ 10&quot; CHAINSAW KIT"/>
        <s v="18V ONE+ 1/2&quot; IMPACT WRENCH KIT"/>
        <s v="18V ONE+ HP BRUSHLESS 3/8&quot; EXTENDED REACH RATCHET KIT"/>
        <s v="18V ONE+ 1/2&quot; DRILL/DRIVER KIT"/>
        <s v="18V ONE+ HP RECIPROCATING SAW KIT"/>
        <s v="18V ONE+ CUT-OUT TOOL KIT"/>
        <s v="18V ONE+ CORDLESS 1/4&quot; IMPACT DRIVER"/>
        <s v="18V ONE+ HP BRUSHLESS 4-MODE 1/2&quot; IMPACT WRENCH KIT"/>
        <s v="18V ONE+ VORTEX POWER SCRUBBER KIT"/>
        <s v="18V ONE+ 360º LED LIGHT"/>
        <s v="18V ONE+ 6AH LITHIUM-ION HIGH PERFORMANCE BATTERY"/>
        <s v="18V ONE+ BRUSHLESS DRYWALL SCREW GUN"/>
        <s v="18V ONE+ POLE LOPPER KIT"/>
        <s v="18V ONE+ 22&quot; HEDGE TRIMMER KIT"/>
        <s v="18V ONE+ 18&quot; POLE HEDGE TRIMMER KIT"/>
        <s v="18V ONE+ 3-IN-1 MOWER, STRING TRIMMER, AND EDGER KIT"/>
        <s v="18V ONE+ 8&quot; CULTIVATOR KIT"/>
        <s v="18V ONE+ 13&quot; STRING TRIMMER/EDGER KIT"/>
        <s v="18V ONE+ 120-WATT POWER SOURCE WITH 12V OUTPUT"/>
        <s v="18V ONE+ 150-WATT BATTERY POWER SOURCE AND CHARGER KIT"/>
        <s v="18V ONE+ 2 GAL BACKPACK SPRAYER WITH EXTRA TANK"/>
        <s v="18V ONE+ 13” STRING TRIMMER/EDGER KIT"/>
        <s v="18V ONE+ 18&quot; HEDGE TRIMMER KIT"/>
        <s v="18V ONE+ FOGGER"/>
        <s v="18V ONE+ HP BACKPACK BLOWER/SPRAYER KIT"/>
        <s v="18V ONE+ 1 GALLON ELECTROSTATIC SPRAYER KIT"/>
        <s v="18V ONE+ HP BRUSHLESS 10&quot; CHAINSAW WITH 4AH KIT"/>
        <s v="18V ONE+ 8&quot; POLE SAW KIT"/>
        <s v="18V ONE+ HP BRUSHLESS 6&quot; AUGER KIT"/>
        <s v="18V ONE+ 800-WATT AUTOMOTIVE POWER INVERTER"/>
        <s v="18V ONE+ HP BRUSHLESS WHISPER SERIES 12&quot; CHAINSAW KIT"/>
        <s v="18V ONE+ HP COMPACT BRUSHLESS 1/4&quot; RIGHT ANGLE DIE GRINDER KIT"/>
        <s v="18V ONE+ 4 GALLON BACKPACK CHEMICAL SPRAYER KIT"/>
        <s v="18V ONE+ 1 GALLON POWER SPREADER"/>
        <s v="18V ONE+ HYBRID LED FLOOD LIGHT (TOOL ONLY)"/>
        <s v="18V ONE+ LED AREA LIGHT"/>
        <s v="18V ONE+ 4&quot; CLAMP FAN"/>
        <s v="18V ONE+ AIRSTRIKE 18GA NARROW CROWN STAPLER KIT"/>
        <s v="18V ONE+ HP BRUSHLESS JIG SAW KIT"/>
        <s v="18V ONE+ JIG SAW KIT"/>
        <s v="18V ONE+ 3/8&quot; IMPACT WRENCH KIT"/>
        <s v="18V ONE+ HP BRUSHLESS 1/4&quot; IMPACT DRIVER"/>
        <s v="18V ONE+ 1/2&quot; X 18&quot; BELT SANDER"/>
        <s v="18V ONE+ COMPACT BLUETOOTH RADIO/SPEAKER"/>
        <s v="18V ONE+ LED COMPACT AREA LIGHT (TOOL ONLY)"/>
        <s v="18V ONE+ HP 1&quot; SDS ROTARY HAMMER KIT"/>
        <s v="18V ONE+ HYBRID LED PANEL LIGHT"/>
        <s v="18V ONE+ 3&quot; VARIABLE SPEED DETAIL POLISHER/SANDER"/>
        <s v="18V ONE+ MULTI-TOOL KIT"/>
        <s v="18V ONE+ HP BRUSHLESS 4-MODE 1/4&quot; IMPACT DRIVER KIT"/>
        <s v="18V ONE+ 6-TOOL COMBO KIT"/>
        <s v="18V ONE+ 4-TOOL COMBO KIT"/>
        <s v="18V ONE+ HP 7-1/4&quot; CIRCULAR SAW KIT"/>
        <s v="18V ONE+ 3/8&quot; RATCHET"/>
        <s v="18V ONE+ VORTEX TELESCOPING POWER SCRUBBER KIT"/>
        <s v="18V ONE+ HP BRUSHLESS COMPACT CUT-OFF TOOL KIT"/>
        <s v="18V ONE+ HP BRUSHLESS COMPACT 3/8&quot; RIGHT ANGLE DRILL KIT"/>
        <s v="18V ONE+ HP BRUSHLESS BRUSH CUTTER/STRING TRIMMER"/>
        <s v="18V ONE+ HP COMPACT BRUSHLESS 4-MODE 3/8&quot; IMPACT WRENCH"/>
        <s v="18V ONE+ POOL VACUUM"/>
        <s v="18V ONE+ MAGNIFYING LED CLAMP LIGHT"/>
        <s v="18V ONE+ 350 CFM BLOWER"/>
        <s v="18V ONE+ HP BRUSHLESS 4-1/2&quot; ANGLE GRINDER/CUT-OFF TOOL"/>
        <s v="18V ONE+ 10” STRING TRIMMER/EDGER"/>
        <s v="18V ONE+ 6&quot; PRUNING CHAINSAW"/>
        <s v="18V ONE+ HP COMPACT BRUSHLESS BARREL GRIP JIG SAW"/>
        <s v="18V ONE+ HP COMPACT BRUSHLESS 8&quot; PRUNING CHAINSAW"/>
        <s v="18V ONE+ HP BRUSHLESS 510 CFM WHISPER SERIES BLOWER"/>
        <s v="18V ONE+ HP COMPACT BRUSHLESS 220 CFM BLOWER"/>
        <s v="18V ONE+ CUT-OUT TOOL"/>
        <s v="18V ONE+ VERSE™ CLAMP SPEAKER"/>
        <s v="18V ONE+ LINK™ 3 GALLON WET/DRY VACUUM"/>
        <s v="18V ONE+ 6 GALLON WET/DRY VACUUM"/>
        <s v="18V ONE+ 1 GALLON WET/DRY VACUUM"/>
        <s v="18V ONE+ 1800-WATT POWER STATION"/>
        <s v="18V ONE+ GLUE GUN"/>
        <s v="18V ONE+ AIRSTRIKE 23GA PIN NAILER"/>
        <s v="18V ONE+ HP SWIFTCLEAN MID-SIZE SPOT &amp; CARPET CLEANER"/>
        <s v="18V ONE+ HP SWIFTCLEAN WET/DRY STICK VACUUM"/>
        <s v="18V ONE+ 150-WATT BATTERY POWER SOURCE AND CHARGER"/>
        <s v="18V ONE+ HP COMPACT BRUSHLESS ONE-HANDED RECIPROCATING SAW"/>
        <s v="18V ONE+ HIGH PRESSURE DIGITAL INFLATOR"/>
        <s v="18V ONE+ WHISPER SERIES HIGH VOLUME INFLATOR"/>
        <s v="18V ONE+ MULTI-SIZE RATCHET"/>
        <s v="18V ONE+ JUMP STARTER"/>
        <s v="18V ONE+ DUAL FUNCTION DIGITAL INFLATOR/DEFLATOR"/>
        <s v="18V ONE+ BRUSHLESS 5&quot; HANDHELD TILE/MASONRY SAW"/>
        <s v="18V ONE+ BUCKET TOP WET/DRY VACUUM"/>
        <s v="18V ONE+ HP BRUSHLESS MULTI-TOOL"/>
        <s v="18V ONE+ HP BRUSHLESS EDGER"/>
        <s v="18V ONE+ 3&quot; HANDHELD AUGER"/>
        <s v="18V ONE+ HEAT PEN"/>
        <s v="18V ONE+ HP BRUSHLESS 1/2&quot; MUD MIXER"/>
        <s v="18V ONE+ HP HIGH-CAPACITY STICK VACUUM"/>
        <s v="18V ONE+ HP ADVANCED STICK VACUUM"/>
        <s v="18V ONE+ HP COMPACT BRUSHLESS 1/4&quot; HEX IMPACT DRIVER"/>
        <s v="18V ONE+ HP COMPACT BRUSHLESS 1/2&quot; HAMMER DRILL"/>
        <s v="18V ONE+ HP COMPACT BRUSHLESS 1/2&quot; DRILL/DRIVER"/>
        <s v="18V ONE+ HP BRUSHLESS COMPACT ROUTER"/>
        <s v="18V ONE+ HP BRUSHLESS 5&quot; RANDOM ORBIT SANDER"/>
        <s v="18V ONE+ WHISPER SERIES 7.5&quot; BUCKET TOP MISTING FAN"/>
        <s v="18V ONE+ HYBRID WHISPER SERIES 14&quot; AIR CANNON FAN"/>
        <s v="18V ONE+ GARDEN HOE"/>
        <s v="18V ONE+ 20 GPM SUBMERSIBLE WATER TRANSFER PUMP"/>
        <s v="18V ONE+ 10” VARIABLE SPEED RANDOM ORBIT BUFFER"/>
        <s v="18V ONE+™ HP COMPACT BRUSHLESS 3/8&quot; HIGH SPEED RATCHET"/>
        <s v="18V ONE+™ HP COMPACT BRUSHLESS 1/4&quot; HIGH SPEED RATCHET"/>
        <s v="18V ONE+ VORTEX SOAP DISPENSING TELESCOPING SCRUBBER"/>
        <s v="18V ONE+ HP TRANSFER PUMP"/>
        <s v="18V ONE+ HP BRUSHLESS AIRSTRIKE 30° FRAMING NAILER"/>
        <s v="18V ONE+ 10&quot; SNOW SHOVEL"/>
        <s v="18V ONE+ HP BRUSHLESS AIRSTRIKE 21° FRAMING NAILER"/>
        <s v="18V ONE+ 6&quot; TWO SPEED RANDOM ORBIT BUFFER"/>
        <s v="18V ONE+ 10 OZ. CAULK AND ADHESIVE GUN"/>
        <s v="18V ONE+ PRUNING SHEAR"/>
        <s v="18V ONE+ HANDHELD CULTIVATOR"/>
        <s v="18V ONE+ 8&quot; POLE SAW"/>
        <s v="18V ONE+ HP COMPACT BRUSHLESS 6-1/2&quot; CIRCULAR SAW"/>
        <s v="18V ONE+ POWERED BRUSH HAND VACUUM"/>
        <s v="18V ONE+ BUG ZAPPER"/>
        <s v="18V ONE+ HP COMPACT BRUSHLESS 5/8&quot; SDS-PLUS ROTARY HAMMER"/>
        <s v="18V ONE+ FLEXIBLE LED CLAMP LIGHT"/>
        <s v="18V ONE+ LED CLAMP LIGHT"/>
        <s v="18V ONE+ 4-1/2&quot; ANGLE GRINDER"/>
        <s v="18V ONE+ HP BRUSHLESS 6-1/2&quot; TRACK SAW"/>
        <s v="18V ONE+ HP PRUNING SHEAR"/>
        <s v="18V ONE+ ONE-HANDED PRUNING RECIPROCATING SAW"/>
        <s v="18V ONE+ HP STICK VACUUM"/>
        <s v="18V ONE+ STICK VACUUM"/>
        <s v="18V ONE+ PERFORMANCE HAND VACUUM"/>
        <s v="18V ONE+ HP BRUSHLESS 15” STRING TRIMMER"/>
        <s v="18V ONE+ 13” STRING TRIMMER/EDGER"/>
        <s v="18V ONE+ 3-IN-1 MOWER, STRING TRIMMER, AND EDGER"/>
        <s v="18V ONE+™ GREASE GUN"/>
        <s v="18V ONE+ HP BRUSHLESS AIRSTRIKE 18GA BRAD NAILER"/>
        <s v="18V ONE+ AIRSTRIKE 18GA BRAD NAILER"/>
        <s v="18V ONE+ AIRSTRIKE 16GA FINISH NAILER"/>
        <s v="18V ONE+ HP BRUSHLESS WHISPER SERIES 24&quot; HEDGE TRIMMER"/>
        <s v="18V ONE+ 22&quot; HEDGE TRIMMER"/>
        <s v="18V ONE+ 1/6 TELESCOPING POLE PUMP"/>
        <s v="18V ONE+ OUTDOOR PATIO CLEANER"/>
        <s v="18V ONE+ LOPPER"/>
        <s v="18V ONE+ 18&quot; HEDGE TRIMMER"/>
        <s v="18V ONE+ HP BRUSHLESS 8-1/4&quot; TABLE SAW"/>
        <s v="18V ONE+ 250 CFM BLOWER"/>
        <s v="18V ONE+ 1/2&quot; HAMMER DRILL"/>
        <s v="18V ONE+ POLE LOPPER"/>
        <s v="18V ONE+ 8&quot; CULTIVATOR"/>
        <s v="18V ONE+ HP BACKPACK BLOWER/SPRAYER"/>
        <s v="18V ONE+ SHEAR/SHRUBBER"/>
        <s v="18V ONE+ 1 GALLON CHEMICAL SPRAYER"/>
        <s v="18V ONE+ EDGER"/>
        <s v="18V ONE+ 5-1/2&quot; FLOORING SAW"/>
        <s v="18V ONE+ HP BRUSHLESS 4-MODE 1/2&quot; HIGH TORQUE IMPACT WRENCH"/>
        <s v="18V ONE+ 5-1/2&quot; CIRCULAR SAW"/>
        <s v="18V ONE+ 1/4&quot; IMPACT DRIVER"/>
        <s v="18V ONE+ HP BRUSHLESS 3/8&quot; EXTENDED REACH RATCHET"/>
        <s v="18V ONE+ HYBRID WHISPER SERIES 7.5&quot; FAN"/>
        <s v="18V ONE+ PRECISION CRAFT ROTARY TOOL"/>
        <s v="18V ONE+ VORTEX POWER SCRUBBER"/>
        <s v="18V ONE+ VORTEX TELESCOPING POWER SCRUBBER"/>
        <s v="18V ONE+ HP BRUSHLESS 4-MODE 1/2&quot; IMPACT WRENCH"/>
        <s v="18V ONE+ AIRSTRIKE 18GA NARROW CROWN STAPLER"/>
        <s v="18V ONE+ HP BRUSHLESS 10&quot; SLIDING COMPOUND MITER SAW"/>
        <s v="18V ONE+ COMPACT ROUTER"/>
        <s v="18V ONE+ HP BRUSHLESS WHISPER SERIES 8&quot; POLE SAW"/>
        <s v="18V ONE+ 2-IN-1 SHEAR SHRUBBER"/>
        <s v="18V ONE+ HP BRUSHLESS EZCLEAN POWER CLEANER"/>
        <s v="18V ONE+ HP BRUSHLESS WHISPER SERIES 12&quot; CHAINSAW"/>
        <s v="18V ONE+ HP BRUSHLESS 10&quot; CHAINSAW"/>
        <s v="18V ONE+ 13&quot; PUSH MOWER"/>
        <s v="18V ONE+ EZCLEAN POWER CLEANER"/>
        <s v="18V ONE+ HP BRUSHLESS 22&quot; HEDGE TRIMMER"/>
        <s v="18V ONE+ HP BRUSHLESS JOBSITE HAND VACUUM"/>
        <s v="18V ONE+ 1/2&quot; DRILL/DRIVER"/>
        <s v="18V ONE+ 1/2&quot; IMPACT WRENCH"/>
        <s v="18V ONE+ 10&quot; CHAINSAW"/>
        <s v="18V ONE+ HP BRUSHLESS 1/4&quot; EXTENDED REACH RATCHET"/>
        <s v="18V ONE+ HP COMPACT BRUSHLESS 1/4&quot; RIGHT ANGLE DIE GRINDER"/>
        <s v="18V ONE+ HP BRUSHLESS 4-MODE 1/4&quot; IMPACT DRIVER"/>
        <s v="18V ONE+ HP COMPACT BRUSHLESS 4-MODE 3/8” IMPACT WRENCH"/>
        <s v="18V ONE+ HP COMPACT BRUSHLESS 3/8” RIGHT ANGLE DRILL"/>
        <s v="18V ONE+ HP BRUSHLESS CORDLESS ROTARY TOOL"/>
        <s v="18V ONE+ 120W SOLDERING IRON"/>
        <s v="18V ONE+ ROTARY TOOL STATION"/>
        <s v="18V ONE+ CORNER CAT FINISH SANDER"/>
        <s v="18V ONE+ 1/4 SHEET SANDER"/>
        <s v="18V ONE+ 5&quot; RANDOM ORBIT SANDER"/>
        <s v="18V ONE+ HP BRUSHLESS 1&quot; SDS-PLUS ROTARY HAMMER"/>
        <s v="18V ONE+ HP COMPACT BRUSHLESS CUT-OFF TOOL"/>
        <s v="18V ONE+ HP BRUSHLESS JIG SAW"/>
        <s v="18V ONE+ 3-3/8&quot; MULTI-MATERIAL PLUNGE SAW"/>
        <s v="18V ONE+ 4AH &amp; 6AH LITHIUM HIGH PERFORMANCE BATTERY 2-PACK"/>
        <s v="2300-WATT BLUETOOTH INVERTER GENERATOR WITH 18V ONE+ ELECTRIC START"/>
        <s v="18V ONE+ 12AH LITHIUM HIGH PERFORMANCE BATTERY (2-PACK)"/>
        <s v="18V ONE+ 8AH LITHIUM HIGH PERFORMANCE STARTER KIT"/>
        <s v="18V ONE+ 250 CFM BLOWER KIT"/>
        <s v="18V ONE+ 1.5AH LITHIUM STARTER KIT"/>
        <s v="18V ONE+ LITHIUM STARTER KIT"/>
        <s v="18V ONE+ 4AH LITHIUM HIGH PERFORMANCE STARTER KIT"/>
        <s v="18V ONE+ LITHIUM HIGH PERFORMANCE STARTER KIT"/>
        <s v="18V ONE+ 12AH LITHIUM HIGH PERFORMANCE STARTER KIT"/>
        <s v="18V ONE+ 6AH LITHIUM HIGH PERFORMANCE STARTER KIT"/>
        <s v="18V ONE+ 8AH LITHIUM HIGH PERFORMANCE BATTERY"/>
        <s v="18V ONE+ 12AH LITHIUM HIGH PERFORMANCE BATTERY"/>
        <s v="18V ONE+ 8A RAPID CHARGER"/>
        <s v="ADVANCED STICK VACUUM 4AH CHARGING DOCKING STATION"/>
        <s v="18V ONE+ 6-PORT FAST CHARGER"/>
        <s v="18V ONE+ DUAL-PORT SIMULTANEOUS CHARGER"/>
        <s v="18V ONE+ FAST CHARGER"/>
        <s v="18V ONE+ HP COMPACT BRUSHLESS 6-1/2&quot; CIRCULAR SAW KIT"/>
        <s v="18V ONE+ 12-TOOL COMBO KIT"/>
        <s v="18V ONE+ 10-TOOL COMBO KIT"/>
        <s v="18V ONE+ 8-TOOL COMBO KIT"/>
        <s v="18V ONE+ 6&quot; TWO SPEED RANDOM ORBIT BUFFER KIT"/>
        <s v="ONE+ 18V CORDLESS 6-1/2&quot; CIRCULAR SAW KIT"/>
        <s v="18V ONE+ 3-TOOL HOBBY KIT"/>
        <s v="18V ONE+ CHARGER"/>
        <s v="ONE+ 18V CORDLESS GREASE GUN KIT WITH 2.0 AH BATTERY AND 18V CHARGER"/>
        <s v="18V ONE+ HP COMPACT BRUSHLESS 4-TOOL COMBO KIT"/>
        <s v="18V ONE+ HP BRUSHLESS 5-TOOL COMBO KIT"/>
        <s v="18V ONE+ 1/4 SHEET SANDER KIT"/>
        <s v="18V ONE+ 4AH LITHIUM BATTERY (2-PACK) WITH CHARGER"/>
        <s v="18V ONE+ CORNER CAT FINISH SANDER KIT"/>
        <s v="18V ONE+ 5&quot; RANDOM ORBIT SANDER KIT"/>
        <s v="18V ONE+ PRECISION CRAFT ROTARY TOOL KIT"/>
        <s v="18V ONE+ WET/DRY HAND VACUUM KIT"/>
        <s v="18V ONE+ 2AH LITHIUM BATTERY AND CHARGER STARTER KIT"/>
        <s v="18V ONE+ 1.5AH LITHIUM BATTERY"/>
        <s v="18V ONE+ 4AH LITHIUM BATTERY (2-PACK)"/>
        <s v="18V ONE+ 2AH LITHIUM HIGH PERFORMANCE BATTERY (2-PACK)"/>
        <s v="18V ONE+ 2AH LITHIUM BATTERY"/>
        <s v="18V ONE+ 4AH LITHIUM BATTERY"/>
        <s v="18V ONE+/40V DUAL PLATFORM CHARGER"/>
        <s v="18V ONE+ 4AH LITHIUM HIGH PERFORMANCE BATTERY (2-PACK)"/>
        <s v="18V ONE+ HAND VACUUM KIT"/>
        <s v="18V ONE+ 4AH LITHIUM-ION HIGH PERFORMANCE BATTERY"/>
        <s v="18V ONE+ 2AH LITHIUM BATTERY (2-PACK)"/>
        <s v="18V ONE+ 2AH LITHIUM HIGH PERFORMANCE BATTERY"/>
        <s v="18V ONE+ MULTI-TOOL"/>
        <s v="18V ONE+ OUTDOOR PATIO CLEANER - WIRE BRUSH"/>
        <s v="18V ONE+ WET/DRY HAND VACUUM"/>
        <s v="18V ONE+ 18&quot; POLE HEDGE TRIMMER"/>
        <s v="18V ONE+ HAND VACUUM"/>
        <s v="18V ONE+ SWIFTCLEAN SPOT CLEANER"/>
      </sharedItems>
    </cacheField>
    <cacheField name="Field2" numFmtId="0">
      <sharedItems count="470">
        <s v="PBLCK122K2"/>
        <s v="PBLST01B"/>
        <s v="PBLST01K"/>
        <s v="PBLTH01B"/>
        <s v="PBLSN01K"/>
        <s v="PCL457B"/>
        <s v="PCL456B"/>
        <s v="PCL692B"/>
        <s v="PBLUV750K"/>
        <s v="PBLUV750B"/>
        <s v="PBL324B"/>
        <s v="PBL370B"/>
        <s v="PBLHM102B"/>
        <s v="PBLID04B"/>
        <s v="PBLRS02B"/>
        <s v="PBLCK112K2"/>
        <s v="PBLCS302B"/>
        <s v="PBLHG01K"/>
        <s v="PBLLM05K2"/>
        <s v="PBLHG01B"/>
        <s v="PSBIW25K1"/>
        <s v="PCL780K"/>
        <s v="PCL635B"/>
        <s v="PBLDD02K1"/>
        <s v="PBLHM102K1"/>
        <s v="PBLCK201K"/>
        <s v="P592"/>
        <s v="PBL375B"/>
        <s v="PCL001K1"/>
        <s v="PSBJS01K1"/>
        <s v="PCL212K1"/>
        <s v="PCL668B"/>
        <s v="PCLLB01K"/>
        <s v="PCL310K"/>
        <s v="PCL1308B"/>
        <s v="PSBCW01K"/>
        <s v="PCL031K1"/>
        <s v="PBLIW01K2"/>
        <s v="PBLAG02K1"/>
        <s v="PCLCW01K"/>
        <s v="PCL016K1"/>
        <s v="PCLCK202K"/>
        <s v="PCL201K1"/>
        <s v="PCLCK201K"/>
        <s v="PBLLB01K"/>
        <s v="PSBLB01K"/>
        <s v="PCL280K1"/>
        <s v="P2803BTL"/>
        <s v="PCL601B"/>
        <s v="RYi818BG"/>
        <s v="PCL465K1"/>
        <s v="PCL691B"/>
        <s v="PCL633B"/>
        <s v="PBLSV747K"/>
        <s v="PSBRS02K1"/>
        <s v="PCL921K1"/>
        <s v="P7110"/>
        <s v="PCL732K"/>
        <s v="PCL735K"/>
        <s v="PCL734K"/>
        <s v="PCL733K"/>
        <s v="PCL667B"/>
        <s v="P2312"/>
        <s v="P29160"/>
        <s v="PCL916K1"/>
        <s v="PBLSV718K"/>
        <s v="PBLSV719K"/>
        <s v="PCL6152P"/>
        <s v="PCL615K1"/>
        <s v="PSBDD02K2"/>
        <s v="PSBHM02K1"/>
        <s v="PSBID02K2"/>
        <s v="PSBCK102K2"/>
        <s v="PBP1104"/>
        <s v="PBLMM01K1"/>
        <s v="PBLHTS01K"/>
        <s v="PBLRR01K1"/>
        <s v="PBLMT51K1"/>
        <s v="PBLHV704K"/>
        <s v="PBLSD01K1"/>
        <s v="PCL851K"/>
        <s v="PCL664K1N"/>
        <s v="PCL1307K1"/>
        <s v="PCL813K1"/>
        <s v="P29130"/>
        <s v="PCL1303K1"/>
        <s v="PSBRC26K1"/>
        <s v="PSBRC02K1"/>
        <s v="P3020"/>
        <s v="PCL1701K"/>
        <s v="Pi1824QBT"/>
        <s v="RY20WP182K"/>
        <s v="PBL350K"/>
        <s v="PBL345KN"/>
        <s v="P2760"/>
        <s v="PCL1503K2"/>
        <s v="P321K1"/>
        <s v="PCL445K1"/>
        <s v="PCL424K1"/>
        <s v="PSBIW25B"/>
        <s v="PCL801B"/>
        <s v="PCL901K1"/>
        <s v="RYi1030A"/>
        <s v="PCL700K"/>
        <s v="PCL525B"/>
        <s v="P29140"/>
        <s v="PCF02KN"/>
        <s v="PCL1207N"/>
        <s v="P307K1N"/>
        <s v="P326KN"/>
        <s v="P306K1"/>
        <s v="P322K"/>
        <s v="PCL663K1N"/>
        <s v="PCL665K1N"/>
        <s v="PSBRH01K1"/>
        <s v="PGC21K"/>
        <s v="PCL811K1"/>
        <s v="PCL850K1"/>
        <s v="PCL946K1"/>
        <s v="PBLMS01K"/>
        <s v="PTS01K"/>
        <s v="PBLTS01K"/>
        <s v="PCL661B"/>
        <s v="RY20UP022K"/>
        <s v="P2990"/>
        <s v="P2540"/>
        <s v="P2550"/>
        <s v="P2940"/>
        <s v="P28014BTL"/>
        <s v="P28140"/>
        <s v="PCL480K1"/>
        <s v="PCL720K"/>
        <s v="PCL704K"/>
        <s v="PBLSV716K"/>
        <s v="P20220"/>
        <s v="PBLRT01K1"/>
        <s v="P263"/>
        <s v="PAD02B"/>
        <s v="P661"/>
        <s v="P3150"/>
        <s v="P519"/>
        <s v="PAD01B"/>
        <s v="P790"/>
        <s v="P4002"/>
        <s v="P241"/>
        <s v="P591"/>
        <s v="P590"/>
        <s v="P507"/>
        <s v="P4001"/>
        <s v="P20190"/>
        <s v="P2530"/>
        <s v="P2740"/>
        <s v="RYi120A"/>
        <s v="P2830"/>
        <s v="P2810"/>
        <s v="PCL660B"/>
        <s v="PCL756K"/>
        <s v="PBLIW01K1"/>
        <s v="PWV201B"/>
        <s v="PCL500K1"/>
        <s v="PCL220K2"/>
        <s v="PCL850B"/>
        <s v="PCLST01K"/>
        <s v="P21014BTL"/>
        <s v="P2980"/>
        <s v="P2950"/>
        <s v="P2890"/>
        <s v="P20015BTL"/>
        <s v="P2680"/>
        <s v="P1190"/>
        <s v="PBF100B"/>
        <s v="P28320"/>
        <s v="PSP01B"/>
        <s v="PBLRC01K1"/>
        <s v="PBT01B"/>
        <s v="PBLHV701K"/>
        <s v="PCL515K1"/>
        <s v="PCL1200K2"/>
        <s v="PCL235K2"/>
        <s v="PBLDD01K"/>
        <s v="PBLCK01K"/>
        <s v="PBLCK02K"/>
        <s v="P307"/>
        <s v="PRC01B"/>
        <s v="P593"/>
        <s v="P782"/>
        <s v="P317"/>
        <s v="P4003K"/>
        <s v="P553"/>
        <s v="P660"/>
        <s v="P743"/>
        <s v="P306"/>
        <s v="P3100"/>
        <s v="P739"/>
        <s v="P755"/>
        <s v="P450"/>
        <s v="P611"/>
        <s v="P2580"/>
        <s v="P435"/>
        <s v="P11100"/>
        <s v="RY121852K"/>
        <s v="P26110"/>
        <s v="P430G"/>
        <s v="P4363"/>
        <s v="P1109BTL"/>
        <s v="P1180"/>
        <s v="RY120352K"/>
        <s v="P2806BTL"/>
        <s v="RYi150BGA"/>
        <s v="P2850"/>
        <s v="P2310"/>
        <s v="P547"/>
        <s v="PCL265K1"/>
        <s v="PBLRC25K1"/>
        <s v="PCL206K2"/>
        <s v="PBLRS01K1"/>
        <s v="PCL540K1"/>
        <s v="P235AB"/>
        <s v="P262K1"/>
        <s v="P4510K"/>
        <s v="PCL632B"/>
        <s v="PBP007"/>
        <s v="P225"/>
        <s v="P2560"/>
        <s v="P2690"/>
        <s v="P26100"/>
        <s v="P20160"/>
        <s v="P2750"/>
        <s v="P20150"/>
        <s v="RYI12VBGA"/>
        <s v="RYi150C"/>
        <s v="P28302BTL"/>
        <s v="P20180"/>
        <s v="P2670"/>
        <s v="P2805BTL"/>
        <s v="P2880"/>
        <s v="P2870"/>
        <s v="P2520"/>
        <s v="P2510"/>
        <s v="P2930"/>
        <s v="P4361"/>
        <s v="RYi8030A"/>
        <s v="P2570"/>
        <s v="PSBDG01K"/>
        <s v="P2860"/>
        <s v="P2402BTL"/>
        <s v="P2008BTL"/>
        <s v="PCL630B"/>
        <s v="PCL662B"/>
        <s v="PCF02B"/>
        <s v="P361KN"/>
        <s v="PBLAG01K1"/>
        <s v="PBLJS01K1"/>
        <s v="PCL525K1"/>
        <s v="PCL250K1"/>
        <s v="PBLID01B"/>
        <s v="PSD101B"/>
        <s v="PBLHM101K"/>
        <s v="PCL600B"/>
        <s v="P796B"/>
        <s v="P223K1"/>
        <s v="PCL631B"/>
        <s v="PBF102B"/>
        <s v="PCL430K1"/>
        <s v="PBLID02K"/>
        <s v="PCL206K1"/>
        <s v="PCL1600K2"/>
        <s v="PCL1400K2"/>
        <s v="PCL1201K2"/>
        <s v="PBLCS300K1"/>
        <s v="P344"/>
        <s v="P4500K"/>
        <s v="PSBCS02K"/>
        <s v="PSBRA02K"/>
        <s v="PBLBC01B"/>
        <s v="PSBIW02B"/>
        <s v="PCL780B"/>
        <s v="PCL664B"/>
        <s v="PCL515B"/>
        <s v="PCLLB01B"/>
        <s v="PBLAG02B"/>
        <s v="PCLST01B"/>
        <s v="PCLCW01B"/>
        <s v="PSBJS01B"/>
        <s v="PSBCW01B"/>
        <s v="PBLLB01B"/>
        <s v="PSBLB01B"/>
        <s v="PCL540B"/>
        <s v="PCL615B"/>
        <s v="PCL734B"/>
        <s v="PCL735B"/>
        <s v="PCL733B"/>
        <s v="RYi818BT"/>
        <s v="PCL921B"/>
        <s v="PCL310B"/>
        <s v="PBLHV704B"/>
        <s v="PBLSV747B"/>
        <s v="RYi150CBT"/>
        <s v="PSBRS02B"/>
        <s v="PCL001B"/>
        <s v="PCL016B"/>
        <s v="PCL280B"/>
        <s v="P7101A"/>
        <s v="PCL031B"/>
        <s v="PBLHTS01B"/>
        <s v="PCL732B"/>
        <s v="PBLMT51B"/>
        <s v="P2302BTL"/>
        <s v="P29016BTL"/>
        <s v="PCL916B"/>
        <s v="PBLMM01B"/>
        <s v="PBLSV718B"/>
        <s v="PBLSV719B"/>
        <s v="PSBID02B"/>
        <s v="PSBHM02B"/>
        <s v="PSBDD02B"/>
        <s v="PBLRR01B"/>
        <s v="PBLSD01B"/>
        <s v="PCL851B"/>
        <s v="PCL813B"/>
        <s v="P29013BTL"/>
        <s v="P3002BTL"/>
        <s v="PCL465B"/>
        <s v="PSBRC26B"/>
        <s v="PSBRC02B"/>
        <s v="PCL1701B"/>
        <s v="RY20WP18BTL"/>
        <s v="PBL350B"/>
        <s v="P2706BTL"/>
        <s v="PBL345B"/>
        <s v="PCL460B"/>
        <s v="PCL901B"/>
        <s v="P2504BTL"/>
        <s v="P2909BTL"/>
        <s v="P2501BTL"/>
        <s v="PSBCS01B"/>
        <s v="PCL700B"/>
        <s v="P29014BTL"/>
        <s v="PSBRH01B"/>
        <s v="PCL665B"/>
        <s v="PCL663B"/>
        <s v="PCL445B"/>
        <s v="PTS01B"/>
        <s v="P2505BTL"/>
        <s v="P2503BTL"/>
        <s v="PBLSV716B"/>
        <s v="PCL720B"/>
        <s v="PCL704B"/>
        <s v="P20019BTL"/>
        <s v="P20018BTL"/>
        <s v="P20016BTL"/>
        <s v="P3410"/>
        <s v="P322"/>
        <s v="P321"/>
        <s v="P326"/>
        <s v="P26011BTL"/>
        <s v="P2609BTL"/>
        <s v="RY20UP02"/>
        <s v="P2904BTL"/>
        <s v="P4362BTL"/>
        <s v="P2607BTL"/>
        <s v="PBLTS01B"/>
        <s v="P21011BTL"/>
        <s v="PCL220B"/>
        <s v="P2506BTL"/>
        <s v="P2705BTL"/>
        <s v="P2808BTL"/>
        <s v="PBLHM101B"/>
        <s v="P2900B"/>
        <s v="P2800BTL"/>
        <s v="P2300BTL"/>
        <s v="PSBRS01B"/>
        <s v="PGC21B"/>
        <s v="PBLIW01B"/>
        <s v="PCL500B"/>
        <s v="PCL235B"/>
        <s v="PBLRC25B"/>
        <s v="PCL811B"/>
        <s v="PRT100B"/>
        <s v="PBLRS01B"/>
        <s v="P4510"/>
        <s v="P4500"/>
        <s v="P262"/>
        <s v="P361"/>
        <s v="PBLMS01B"/>
        <s v="PCL424B"/>
        <s v="PBLCS300B"/>
        <s v="P2508BTL"/>
        <s v="P2908BTL"/>
        <s v="RY121850"/>
        <s v="P2507BTL"/>
        <s v="P2502BTL"/>
        <s v="P1108BTL"/>
        <s v="RY120350"/>
        <s v="P2608BTL"/>
        <s v="PBLHV701B"/>
        <s v="PCL206B"/>
        <s v="PCL265B"/>
        <s v="PCL250B"/>
        <s v="P546BTL"/>
        <s v="PBLRC01B"/>
        <s v="PSBDG01B"/>
        <s v="PBLID02B"/>
        <s v="PSBIW01B"/>
        <s v="PSBRA02B"/>
        <s v="PBLRT01B"/>
        <s v="PCL946B"/>
        <s v="PCL480B"/>
        <s v="PCL416B"/>
        <s v="PCL401B"/>
        <s v="PCL406B"/>
        <s v="P223"/>
        <s v="PSBCS02B"/>
        <s v="PBLJS01B"/>
        <s v="PBLAG01B"/>
        <s v="P555"/>
        <s v="PBP4210"/>
        <s v="RYI2322E"/>
        <s v="PBP2012"/>
        <s v="PSK018"/>
        <s v="P21011K"/>
        <s v="PSK026"/>
        <s v="PSK106SB"/>
        <s v="PSK063"/>
        <s v="PSK022"/>
        <s v="PSK0112"/>
        <s v="PSK016"/>
        <s v="PBP1008"/>
        <s v="PBP1012"/>
        <s v="PCG008"/>
        <s v="PSK014"/>
        <s v="PCG719B"/>
        <s v="PCG006"/>
        <s v="PCG005"/>
        <s v="PCG004"/>
        <s v="PSBCS01K1"/>
        <s v="PCL2200K3N"/>
        <s v="PCL2001K3N"/>
        <s v="PCL1800K3N"/>
        <s v="PCL460K1"/>
        <s v="P507K1"/>
        <s v="PCL1305K1N"/>
        <s v="PCG002"/>
        <s v="P3410K1N"/>
        <s v="PSBCK104K2"/>
        <s v="PBLCK105K2"/>
        <s v="PCL401K1"/>
        <s v="PCL104K2N"/>
        <s v="PCL416K1"/>
        <s v="PCL406K1"/>
        <s v="PRT100K1"/>
        <s v="PCL702K"/>
        <s v="PSK005"/>
        <s v="PBP002"/>
        <s v="PBP2005"/>
        <s v="PBP2003"/>
        <s v="PBP006"/>
        <s v="PBP005"/>
        <s v="P137"/>
        <s v="PBP2004"/>
        <s v="PCL705K"/>
        <s v="PBP004"/>
        <s v="PBP2006"/>
        <s v="PBP003"/>
        <s v="PCL430B"/>
        <s v="P2905BTL"/>
        <s v="PCL702B"/>
        <s v="P26010BTL"/>
        <s v="PCL705B"/>
        <s v="PCL756B"/>
      </sharedItems>
    </cacheField>
    <cacheField name="Field3" numFmtId="0">
      <sharedItems count="98">
        <s v="$239.00"/>
        <s v=""/>
        <s v="$499.00"/>
        <s v="$179.00"/>
        <s v="$89.00"/>
        <s v="$169.00"/>
        <s v="$399.00"/>
        <s v="$299.00"/>
        <s v="$219.00"/>
        <s v="$249.00"/>
        <s v="$129.00"/>
        <s v="$139.00"/>
        <s v="$199.00"/>
        <s v="$459.00"/>
        <s v="$79.97"/>
        <s v="$279.00"/>
        <s v="$115.58"/>
        <s v="$69.88"/>
        <s v="$149.00"/>
        <s v="$49.97"/>
        <s v="$39.97"/>
        <s v="$99.00"/>
        <s v="$447.30"/>
        <s v="$89.97"/>
        <s v="$119.00"/>
        <s v="$229.00"/>
        <s v="$106.39"/>
        <s v="$849.00"/>
        <s v="$118.75"/>
        <s v="$349.00"/>
        <s v="$89.93"/>
        <s v="$69.00"/>
        <s v="$189.00"/>
        <s v="$99.97"/>
        <s v="$259.00"/>
        <s v="$80.44"/>
        <s v="$389.00"/>
        <s v="$365.70"/>
        <s v="$119.90"/>
        <s v="$159.00"/>
        <s v="$59.97"/>
        <s v="$79.00"/>
        <s v="$269.00"/>
        <s v="$69.97"/>
        <s v="$179.16"/>
        <s v="$192.00"/>
        <s v="$109.29"/>
        <s v="$28.93"/>
        <s v="$77.42"/>
        <s v="$429.00"/>
        <s v="$44.97"/>
        <s v="$109.00"/>
        <s v="$29.97"/>
        <s v="$19.97"/>
        <s v="$216.57"/>
        <s v="$48.97"/>
        <s v="$398.00"/>
        <s v="$34.97"/>
        <s v="$146.02"/>
        <s v="$131.01"/>
        <s v="$44.96"/>
        <s v="$49.00"/>
        <s v="$80.00"/>
        <s v="$209.00"/>
        <s v="$48.37"/>
        <s v="$201.95"/>
        <s v="$63.16"/>
        <s v="$74.97"/>
        <s v="$329.00"/>
        <s v="$188.76"/>
        <s v="$61.43"/>
        <s v="$159.99"/>
        <s v="$104.00"/>
        <s v="$96.92"/>
        <s v="$175.42"/>
        <s v="$160.81"/>
        <s v="$151.05"/>
        <s v="$59.00"/>
        <s v="$649.00"/>
        <s v="$84.30"/>
        <s v="$63.00"/>
        <s v="$122.55"/>
        <s v="$134.10"/>
        <s v="$49.98"/>
        <s v="$174.00"/>
        <s v="$254.00"/>
        <s v="$108.05"/>
        <s v="$193.03"/>
        <s v="$84.95"/>
        <s v="$112.80"/>
        <s v="$112.88"/>
        <s v="$278.00"/>
        <s v="$271.83"/>
        <s v="$284.05"/>
        <s v="$162.00"/>
        <s v="$367.08"/>
        <s v="$137.75"/>
        <s v="$86.45"/>
      </sharedItems>
    </cacheField>
    <cacheField name="Text1" numFmtId="0">
      <sharedItems count="457" longText="1">
        <s v="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quot; Hammer Drill, 18V Brushless 4-Mode 1/4&quot; Hex Impact Driver, 18V 2Ah Lithium HIGH PERFORMANCE Battery, 18V 4Ah Lithium HIGH PERFORMANCE Battery, 18V Charger, Tool Bag, Auxiliary Handle, and Operator's Manuals."/>
        <s v=""/>
        <s v="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
        <s v="The RYOBI 18V ONE+ 35' Drain Auger delivers a powerful, easy-to-use solution for tackling heavy duty clogs in up to 3&quot; pipes. Engineered for performance, turn tough plumbing jobs into quick, hassle free fixes- saving time, money, and the frustration of expensive repairs. Compatible with both 1/4&quot; and 5/16&quot; cable drums, it is suitable for both household and professional applications. The 1/4&quot; cable drum (A122AD3 sold separately) is perfect for clearing clogs in showers, bathtubs, and sinks, while the 5/16&quot;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
        <s v="The RYOBI 18V ONE+ 25' Drain Auger is the quick, easy to use solution for clearing clogs in up to 2&quot; pipes. Designed for convenience, confidently tackle plumbing issues with ease- saving time, money, and the frustration of expensive repairs. The 1/4&quot;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
        <s v="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quot;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
        <s v="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Auxiliary Handle, and Operator's Manual. Battery and charger sold separately."/>
        <s v="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quot; Hex Impact Driver is backed by the RYOBI 3-year manufacturer’s warranty and includes the 18V Brushless 4-Mode 1/4&quot; Hex Impact Driver and Operator's Manual. Battery and charger sold separately."/>
        <s v="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
        <s v="The RYOBI 18V ONE+ HP Brushless 2-Tool Combo Kit includes a 1/2&quot; Drill/Driver and 1/4&quot;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quot;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quot; Drill/Driver, 18V Brushless 1/4&quot; Hex Impact Driver, (2) 18V 2Ah Lithium HIGH PERFORMANCE Batteries, Charger, Tool Bag, and Operator's Manuals."/>
        <s v="The next generation RYOBI 18V ONE+ HP Brushless 7-1/4&quot;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quot; at 0 and 1-13/16&quot; at 45 degree. Quickly and conveniently adjust the cut angle using the bevel detents at 0, 15, 22-1/2, 30, 45, and 56 degrees. For a cleaner workspace attach a vacuum with the included vacuum adaptor that accepts 1-1/4&quot; - 1-7/8&quot;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quot; Circular Saw is backed by the RYOBI 3-year manufacturer’s warranty and includes the 18V Brushless 7-1/4&quot; Circular Saw, 24T Carbide Tipped Thin Kerf Blade, Vacuum Adaptor, Hex Wrench, Rafter Hook, and Operator's Manual. Battery and charger sold separately."/>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
        <s v="The RYOBI 18V ONE+ HP Brushless 20&quot;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quot; Self-Propelled Mower, (2) 18V 6Ah Batteries, (2) 18V Chargers, Grass Catcher Bag, Mulch Plug, Side Discharge Chute, Start Key, and Operator’s Manuals."/>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
        <s v="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
        <s v="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
        <s v="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
        <s v="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quot; Drill/Driver, 18V 4Ah Lithium HIGH PERFORMANCE Battery, Charger, Tool Bag, and Operator's Manuals."/>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18V 4Ah Lithium HIGH PERFORMANCE Battery, Charger, Tool Bag, Auxiliary Handle, and Operator's Manuals."/>
        <s v="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
        <s v="RYOBI introduces the new 18V ONE+™ Bolt Cutter, designed to replace 14&quot;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
        <s v="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quot; 15GA angled finish nails with a 1-1/4&quot; to 2-1/2&quot;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quot;-2/1/2&quot; Vacuum Dust Adaptor, and Operator's Manuals."/>
        <s v="The RYOBI 18V ONE+ 1/4&quot;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quot; Hex Screwdriver is backed by the RYOBI 3-Year Manufacturer's Warranty and includes PCL212 18V ONE+ 1/4&quot; Hex Screwdriver, PBP002 18V ONE+ 1.5Ah Lithium Battery, 18V Charger and Operator's Manuals."/>
        <s v="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
        <s v="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
        <s v="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
        <s v="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quot; clamping capacity, 16&quot;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
        <s v="Enhance your RYOBI 18V ONE+ System with the RYOBI 18V ONE+ HP Brushless 4-Mode 1/2&quot;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quot; High Torque Impact Wrench Kit is backed by the RYOBI 3-Year Manufacturer's Warranty and includes PBLIW01 18V ONE+ HP Brushless 4-Mode 1/2&quot; High Torque Impact Wrench, (2) PBP004 18V ONE+ 4.0 Ah Lithium HIGH PERFORMANCE Batteries, Charger, Bag and Operator's Manuals."/>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
        <s v="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
        <s v="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quot; String Trimmer/Edger, PCLLB01 18V 350 CFM Blower, PBP005 18V 4Ah Battery, PCG002 18V Charger, Grass Deflector, Front Handle, and Operator’s Manuals."/>
        <s v="The RYOBI 18V ONE+ 3/8&quot;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quot; Drill is backed by the RYOBI 3-Year Manufacturer's Warranty and includes PCL201 18V ONE+ 3/8&quot; Drill, PBP002 18V ONE+ 1.5Ah Battery, 18V Charger and Operator's Manuals."/>
        <s v="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quot; String Trimmer/Edger, P21011 18V Blower, PBP006 18V 2Ah Lithium Battery, P119 18V Charger, Grass Deflector, and Operator’s Manuals."/>
        <s v="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
        <s v="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included."/>
        <s v="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
        <s v="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
        <s v="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
        <s v="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
        <s v="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quot; Full-Size Glue Sticks."/>
        <s v="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
        <s v="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
        <s v="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
        <s v="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
        <s v="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
        <s v="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
        <s v="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
        <s v="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
        <s v="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
        <s v="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
        <s v="RYOBI introduces the 18V ONE+ HP Compact Brushless 1/2 in. Drill/Driver Kit.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
        <s v="RYOBI introduces the 18V ONE+ HP Compact Brushless 1/2 in. Hammer Drill/Driver Kit.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
        <s v="RYOBI introduces the 18V ONE+ HP Compact Brushless 1/4 in. Impact Driver Kit.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
        <s v="RYOBI introduces the 18V ONE+ HP Compact Brushless 2-Tool Combo Kit. This next generation of HP compact brushless tools utilizes ONE+ HP Brushless technology to deliver more power, longer runtime, and longer motor life. This kit includes the Compact Brushless 1/2&quot; Drill/Driver, Compact Brushless 1/4&quot; Impact Driver, (2) 1.5Ah Lithium Batteries, Charger, Tool Bag and Operator's Manuals. At a length of just 5.3&quot;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quot;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
        <s v="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Best of all, it is part of the RYOBI ONE+ system where any 18V ONE+ battery works with any 18V ONE+ product. This 18V ONE+ HP Brushless 1/2&quot; Mud Mixer is backed by the RYOBI 3-Year Manufacturer's Warranty and includes PBLMM01B 18V ONE+ Brushless 1/2&quot; Mud Mixer, 18V ONE+ 4Ah Lithium HIGH PERFORMANCE Battery, 18V ONE+ Charger and Operator’s Manuals."/>
        <s v="Enhance your RYOBI 18V ONE+ System with the 18V ONE+ HP Brushless 5&quot;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18V 4Ah Lithium HIGH PERFORMANCE Battery, Charger and Operator's Manuals."/>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
        <s v="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
        <s v="The RYOBI 18V ONE+ HP Brushless 5&quot;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Kit is backed by the RYOBI 3-year manufacturer’s warranty and includes an 18V 2Ah Lithium HIGH PERFORMANCE Battery, Charger (3) Pieces of Sandpaper Assortment, Dust Collection Bag and Operator's Manuals."/>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1.5Ah Battery and charger."/>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
        <s v="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
        <s v="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quot; Clamp Speaker, (1) P796 18V ONE+ Compact Area Light, (1) PBP002 18V ONE+ 1.5Ah Lithium Battery, Charger and Operator's Manuals."/>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Included 2Ah Battery and charger."/>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
        <s v="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
        <s v="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n 18V ONE+ 2 Ah battery and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
        <s v="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
        <s v="Enter the RYOBI 18V ONE+ System with the RYOBI 18V ONE+ 5-Tool Combo Kit – 1/2&quot; Drill/Driver, 5-1/2&quot; Circular Saw, Hand Vacuum, Random Orbit Sander, LED Light, (2) 1.5Ah Lithium Batteries, Charger and Tool Bag. The Drill/Driver provides up to 515 in-lbs. of torque and features a 1/2&quot; ratcheting metal chuck to match your drilling and driving needs. The 5-1/2&quot; Circular Saw has the ability to cut through 2-by material, with over 215 cuts per charge. The Hand Vacuum's powerful suction cleans a variety of dry debris and surfaces and is 1-1/4&quot;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quot; Drill/Driver, (1) PCL500 18V ONE+ 5-1/2&quot; Circular Saw, (1) PCL705 18V ONE+ Hand Vacuum, (1) PCL406 18V ONE+ Random Orbit Sander, (1) PCL660 18V ONE+ LED Light, (2) 18V ONE+ 1.5Ah Lithium Batteries, (1) PCG002 18V ONE+Charger, Vacuum Filter, Circular Saw Blade, Sandpaper Assortment, Tool Bag and Operator's Manuals."/>
        <s v="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Operator's Manual, 4Ah Battery and Charger."/>
        <s v="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
        <s v="Enhance your RYOBI 18V ONE+ System with the RYOBI 18V ONE+ HP Compact Brushless 4-Mode 1/2&quot;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quot; in long, this tool is 26% more compact and 35% lighter weight while still delivering exceptional torque. The 1/2&quot; wrench is compatible with all 1/2&quot;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quot; anvil with friction ring allows quick and secure socket changes limiting user downtime. This 18V ONE+ HP Compact Brushless 4-Mode 1/2&quot; Impact Wrench is backed by the RYOBI 3-Year Manufacturer's Warranty and includes (1) PSBIW25B 18V ONE+ HP Compact 4-Mode 3/8&quot; Impact Wrench and Operator's Manual. Battery and charger sold separately."/>
        <s v="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
        <s v="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
        <s v="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
        <s v="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
        <s v="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quot;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
        <s v="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
        <s v="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quot; x 6&quot; mini glue sticks, a 1.5Ah Battery, an 18V Charger, and an operator's manual."/>
        <s v="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
        <s v="Expand your RYOBI 18V ONE+ System with the RYOBI 18V ONE+ LED Clamp Light Ki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
        <s v="Expand your RYOBI 18V ONE+ System with the RYOBI 18V ONE+ Flexible LED Clamp Light Ki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
        <s v="Enhance your RYOBI 18V ONE+ HP System with the RYOBI 18V ONE+ HP Compact Brushless 5/8&quot;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1) 2Ah High Performance Battery (1) Charger and Operator Manual"/>
        <s v="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
        <s v="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
        <s v="RYOBI introduces the 18V ONE+ 12&quot; Hybrid Misting Air Cannon with (1) 4.0 Ah Battery and Charger.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18V 4Ah high performance battery, charger and operator's manuals."/>
        <s v="Enhance your RYOBI 18V ONE+ System with the RYOBI 18V ONE+ HP Brushless 6-1/2&quot; Track Saw. ONE+ HP Technology combines a powerful brushless motor, advanced electronics and Lithium-ion High Performance batteries to deliver up to 260 linear feet of cutting per charge, when paired with the included 18V ONE+ 4Ah Lithium-ion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18V ONE+ 4Ah Lithium-ion High Performance battery, charger and operator's manuals."/>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2) 18V 4Ah high performance batteries, charger and operator's manuals."/>
        <s v="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
        <s v="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quot; Y Garden Hose Adaptor, Water Barrel Hook, Removable Sediment Strainer, 3' Discharge Hose, 1&quot; and 1.5&quot; Barbed Hose Adaptor, Removable Mud Filter, Wrist Lanyard, and Operator's Manuals."/>
        <s v="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
        <s v="The RYOBI 18V ONE+ Cordless Pruning Shear replaces manual pruning with just the pull of a trigger. The pruning shear is ideal for light pruning and limbing with its ®&quot;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18V 2Ah battery, and charger are compatible with all RYOBI 18V ONE+ products. This tool and battery are backed by a 3-year warrant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
        <s v="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
        <s v="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
        <s v="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
        <s v="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quot; Accessory Adaptor, Crevice Tool, Dust Brush, and Operator's Manuals."/>
        <s v="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
        <s v="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quot; Replacement Bulk Line, and Operator’s Manuals."/>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
        <s v="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
        <s v="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
        <s v="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quot;, _&quot;, ®&quot; and 1&quot;. The jaws of the tool fit a 1&quot; ring and die inserts for _&quot; and ®&quot; rings are included (3/8&quot; insert not included) as well as a Go/No Go Gauge to ensure a proper crimp is achieved."/>
        <s v="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
        <s v="This saw delivers better productivity with up to 3,400 SPM and 60% faster cutting. An easy blade change lever and a lock-off button make this saw a must have for any DIY or professional job. It features a 1&quot; stroke length and adjustable, pivoting shoe to provide greater depth control and more efficient use of the blade. Backed by the RYOBI 3-Year Manufacturer's Warranty, the 18VONE+ Cordless Reciprocating Saw includes a 6&quot; wood cutting blade and an operator's manual. Batteries and chargers are sold separately."/>
        <s v="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
        <s v="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
        <s v="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
        <s v="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
        <s v="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
        <s v="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
        <s v="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
        <s v="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
        <s v="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quot; String Trimmer, 18V 6Ah Battery, 18V Charger, Front Handle, Grass Deflector, SPEED WINDER™, .080&quot; Replacement Bulk Line, and Operator’s Manuals."/>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equipped with a 2.0 Ah battery and charger part of the 18V ONE+ System. This tool and battery are backed by a 3-year warranty."/>
        <s v="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quot;-14&quot;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
        <s v="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
        <s v="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
        <s v="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
        <s v="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
        <s v="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
        <s v="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
        <s v="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
        <s v="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
        <s v="Expand your RYOBI 18V ONE+ System with the RYOBI 18V ONE+ 12&quot; Hybrid Misting Air Cannon.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Battery and charger sold separately."/>
        <s v="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
        <s v="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
        <s v="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quot; Grass Shearing Blade, 8&quot; Shrubber Blade, and Operator’s Manuals."/>
        <s v="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
        <s v="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
        <s v="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quot;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
        <s v="The RYOBI 18V ONE+ HP Brushless 16&quot;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PBP005 (2) 18V ONE+ 4Ah Lithium Batteries, P117 18V ONE+ Charger, Grass Catcher Bag, Mulch Plug, Start Key, and Operator’s Manuals."/>
        <s v="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
        <s v="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
        <s v="RYOBI introduces the 18V ONE+ HP Brushless 1/4&quot; Extended Reach Ratchet Kit with 2.0Ah Battery and 18V Charger.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quot; Extended Reach Ratchet Kit is backed by the RYOBI 3-Year Manufacturer's Warranty and includes a 2.0Ah Battery, an 18V Charger, and an operator's manual."/>
        <s v="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
        <s v="RYOBI introduces 18V ONE+ Reciprocating Saw with (1) 4.0 Ah Battery and Charger.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s v="RYOBI introduces the 18V ONE+ 2-Tool Combo Kit with 1/2&quot; Drill/Driver, 1/4&quot; Impact Driver, (2) 1.5Ah Lithium-ion Batteries,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quot; Drill/Driver, (1) PCL235 18V ONE+ 1/4&quot; Impact Driver, (2) PBP002 18V ONE+ 1.5Ah Lithium-ion Batteries, (1) 18V Charger, Tool Bag, and Operator's Manuals."/>
        <s v="Expand your RYOBI 18V ONE+ System with the RYOBI 18V 1/4&quot; Impact Driver Kit. The 1/4&quot; Impact Driver comes equipped with a powerful motor that provides 1,800 in-lbs. of torque. The 1/4&quot;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quot; Impact Driver Kit is backed by the RYOBI 3-Year Manufacturer's Warranty and includes (1) PCL235 18V ONE+ 1/4&quot; Impact Driver, (2) PBP002 18V 1.5Ah Lithium-ion Batteries, Charger and Operator's Manual."/>
        <s v="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
        <s v="The RYOBI 18V ONE+ HP Brushless line of products is redefining power and performance. The RYOBI 18V ONE+ HP Brushless 2-Tool Combo Kit includes a 1/2&quot; Drill/Driver, 1/4&quot; Impact Driver, (2) 18V ONE+ 2Ah Lithium HIGH PERFORMANCE Batteries, charger and tool bag. The 1/2&quot;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quot; ratcheting metal chuck for increased durability and accessory retention during heavy duty applications. The 1/4&quot;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quot; Drill/Driver, PBLID01 18V ONE+ HP Brushless 1/4&quot; Impact Driver, (2) PBP003 18V ONE+ 2Ah Lithium HIGH PERFORMANCE Batteries, Charger, Bag, and operator's manuals."/>
        <s v="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
        <s v="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
        <s v="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
        <s v="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
        <s v="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quot; – 9/16&quot;."/>
        <s v="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
        <s v="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
        <s v="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
        <s v="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
        <s v="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
        <s v="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
        <s v="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
        <s v="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
        <s v="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
        <s v="The RYOBI 18V ONE+ HP Brushless 8&quot;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quot; Cordless Pole Saw, the 18V ONE+ 2Ah battery, and the 18V ONE+ charger are compatible with all RYOBI 18V ONE+ products. This tool and battery are backed by a 3-year warranty."/>
        <s v="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
        <s v="The RYOBI 18V ONE+ HP Brushless 20&quot;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s v="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
        <s v="The RYOBI 24&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
        <s v="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quot;Buffer includes a buffing/polishing bonnet, an application bonnet, and an operator's manual. Battery and charger sold separately."/>
        <s v="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
        <s v="The RYOBI 18V ONE+ HP Brushless 16&quot;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Grass Catcher Bag, Mulch Plug, Start Key, and Operator’s Manual. Batteries &amp; charger not included."/>
        <s v="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PBP005 18V ONE+ 4Ah Lithium Battery, PCG002 18V ONE+ Charger, Grass Catcher Bag, Mulch Plug, Start Key, and Operator’s Manuals."/>
        <s v="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
        <s v="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
        <s v="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
        <s v="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
        <s v="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quot; Edger Blade, P190 18V Battery, P118B 18V Charger, Front Handle, and Operator’s Manuals."/>
        <s v="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quot;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
        <s v="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
        <s v="RYOBI introduces the 18V ONE+ HP Brushless 3/8&quot; Extended Reach Ratchet Kit with 2.0Ah Battery and 18V Charger. The 18V ONE+ HP Brushless 3/8&quot;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quot; Extended Reach Ratchet Kit is backed by the RYOBI 3-Year Manufacturer's Warranty and includes a 2.0 Ah Battery, an 18V Charger, and an operator's manual."/>
        <s v="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
        <s v="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
        <s v="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
        <s v="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
        <s v="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
        <s v="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
        <s v="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quot; Hedge Trimmer, PBP006 18V 2Ah Battery, PCG002 18V Charger, HEDGESWEEP™ Debris Remover, Scabbard, and Operator’s Manuals."/>
        <s v="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
        <s v="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
        <s v="The RYOBI 18V ONE+ Cultivator is the ideal tool for use in flower beds and raised gardens. The 4 heavy-duty steel tines are adjustable, allowing for a 6&quot;- 8&quot;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
        <s v="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
        <s v="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
        <s v="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
        <s v="Service like never before with easier and faster product repairs:"/>
        <s v="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quot; String Trimmer/Edger, PBP005 18V 4Ah Lithium Battery, PCG002 18V Charger, Grass Deflector, Front Handle, and Operator’s Manuals."/>
        <s v="The RYOBI 18 in. 18-Volt Cordless Hedge Trimmer is lightweight and compact at only 4.15 lbs. This hedge clipper has a 5/8 in. cut capacity with dual action blades for reduced vibration. The 18-Volt lithium-ion battery and tool are part of the ONE+ system. All backed by a 3-year warranty."/>
        <s v="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
        <s v="Buy Now At The Home Depot Pro"/>
        <s v="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
        <s v="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
        <s v="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
        <s v="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quot;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
        <s v="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
        <s v="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
        <s v="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
        <s v="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
        <s v="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
        <s v="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quot; String Trimmer/Edger, Grass Deflector, Front Handle, 2-In-1 Pivoting Fixed Line &amp; Bladed Head, and Operator’s Manual. Battery and charger sold separately."/>
        <s v="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quot;-20) while the 360°rotating head provides the most visibility possible. This 18V Flood Light is backed by the RYOBI 3-Year Manufacturer's Warranty. Battery and charger sold separately."/>
        <s v="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
        <s v="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s v="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
        <s v="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
        <s v="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
        <s v="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
        <s v="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
        <s v="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
        <s v="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
        <s v="Expand your RYOBI 18V ONE+ System with the 18V 1/2&quot; Drill/Driver Kit. This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quot; Drill/Driver Kit is backed by the RYOBI 3-Year Manufacturer's Warranty and includes (1) PCL206 18V ONE+ 1/2&quot; Drill/Driver, (1) PBP002 18V 1.5Ah Lithium-ion Battery, Charger and Operator's Manual."/>
        <s v="RYOBI introduces the 18V ONE+ 6-Tool Combo Kit with 1/2&quot; Drill/Driver, 1/4&quot; Impact Driver, Reciprocating Saw, 5-1/2&quot; Circular Saw, Multi-Tool,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quot;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quot; Drill/Driver, (1) PCL235 18V ONE+ 1/4&quot; Impact Driver, (1) PCL500 18V ONE+ 5-1/2&quot; Circular Saw, (1) PCL515 18V ONE+ Reciprocating Saw, (1) PCL430 18V ONE+ Multi-Tool, (1) PCL660 18V ONE+ LED Light, 18T Carbide Blade, Hex Wrench, Reciprocating Saw Blade, Hex Key, Flush Cut Blade, Plunge Cut Blade, 6&quot; Wood Blade, Sanding Pad, 5 Pcs. Sandpaper, (1) 18V ONE+ 4Ah Lithium-ion Battery, (1) 18V ONE+ 1.5Ah Lithium-ion Battery, Charger, Tool Bag and Operator's Manuals."/>
        <s v="RYOBI introduces the 18V ONE+ 4-Tool Combo Kit with 1/2&quot; Drill/Driver, 1/4&quot; Impact Driver, 5-1/2&quot; Circular Saw,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quot;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quot; Drill/Driver, (1) PCL235 18V 1/4&quot; Impact Driver, (1) PCL500 5-1/2&quot; Circular Saw, (1) PCL660 LED Light, 18T Carbide Blade, Hex Wrench, (1) 18V 4Ah Lithium-ion Battery, (1) 18V 1.5Ah Lithium-ion Battery, Charger, Tool Bag and Operator's Manuals."/>
        <s v="RYOBI introduces the 18V ONE+ 2-Tool Combo Kit with 1/2&quot; Drill/Driver, 5-1/2&quot; Circular Saw, (2) 1.5Ah Lithium-ion Batteries, 18V Charger, and Bag. The 18V ONE+ Drill/Driver provides up to 515 in-lbs. of torque and features a 1/2&quot; ratcheting metal chuck to match your drilling and driving needs. The 18V ONE+ 5-1/2&quot;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quot; Drill/Driver, (1) PCL500 18V ONE+ 5-1/2&quot; Circular Saw, 18T Carbide Blade, Hex Wrench, (2) 18V ONE+ 1.5Ah Lithium-ion Batteries, Charger, Bag and Operator's Manuals."/>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 v="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
        <s v="The RYOBI 18V ONE+ VORTEX Telescoping Power Scrubber Kit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
        <s v="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
        <s v="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quot; Line, Harness, Extension Guard, and Operator’s Manual. Battery &amp; charger sold separately."/>
        <s v="The RYOBI 18V Compact Brushless 4-Mode 3/8&quot; Impact Wrench features ONE+ HP Technology, delivering more power, runtime, durability and speed  utilizing brushless motors, advanced electronics and HIGH PERFORMANCE lithium technology. This is the most compact and lightest impact to date, being just 5.3&quot;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quot; Impact Wrench is backed by the RYOBI 3-year manufacturer’s warranty and includes the 18V Compact Brushless 4-Mode 3/8&quot; Impact Wrench and Operator's Manual. Battery and charger sold separately."/>
        <s v="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
        <s v="Expand your RYOBI 18V ONE+ System with the RYOBI 18V ONE+ Reciprocating Saw.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
        <s v="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
        <s v="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
        <s v="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quot;-2/1/2&quot; Vacuum Dust Adaptor,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
        <s v="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
        <s v="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
        <s v="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
        <s v="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
        <s v="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3) 1/2&quot; Full-Size Glue Sticks. Battery and charger sold separately."/>
        <s v="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
        <s v="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
        <s v="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sold separately."/>
        <s v="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
        <s v="Enhance your RYOBI 18V ONE+ System with the 18V ONE+ HP Brushless 5&quot;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and Operator's Manual. Battery and charger sold separately."/>
        <s v="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
        <s v="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
        <s v="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This 18V ONE+ HP Brushless 1/2&quot; Mud Mixer is backed by the RYOBI 3-Year Manufacturer's Warranty and includes PBLMM01B 18V ONE+ Brushless 1/2&quot; Mud Mixer and Operator’s Manuals. Battery and charger sold separately."/>
        <s v="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
        <s v="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
        <s v="RYOBI introduces the 18V ONE+ HP Compact Brushless 1/4 in. Impact Driver (Tool Only).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
        <s v="RYOBI introduces the 18V ONE+ HP Compact Brushless 1/2 in. Hammer Drill/Driver (Tool Only).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
        <s v="RYOBI introduces the 18V ONE+ HP Compact Brushless 1/2 in. Drill/Driver (Tool Only).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
        <s v="The RYOBI 18V ONE+ HP Brushless 5&quot;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is backed by the RYOBI 3-year manufacturer’s warranty and includes (3) Pieces of Sandpaper Assortment, Dust Collection Bag and Operator's Manual. Battery and charger sold separately."/>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Battery and charger sold separately."/>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eparately."/>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Battery and charger sold separately."/>
        <s v="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
        <s v="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
        <s v="Expand your RYOBI 18V ONE+ System with the 18V ONE+ 6&quot;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quot; Two Speed Orbital Buffer is backed by the RYOBI 3-Year Manufacturer's Warranty and includes (1) PCL460 18V ONE+ 6&quot; Two Speed Orbital Buffer, Applicator Bonnet, Buffing Bonnet and Operator's Manual. Battery and"/>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
        <s v="The RYOBI 18V ONE+ Cordless Pruning Shear replaces manual pruning with just the pull of a trigger. The pruning shear is ideal for light pruning and limbing with its 3/4&quot; cut capacity. The bypass blades allow for clean, complete cuts ensuring your plants stay healthy. The RYOBI 18V ONE+ Cordless Pruning Shear is compatible with all RYOBI 18V ONE+ batteries. This tool is backed by a 3-year warranty. Battery and charger not included."/>
        <s v="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
        <s v="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
        <s v="Enhance your RYOBI 18V ONE+ HP System with the RYOBI 18V ONE+ HP Compact Brushless 5/8&quot;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and Operator's Manual. Battery and charger sold separately."/>
        <s v="Expand your RYOBI 18V ONE+ System with the RYOBI 18V ONE+ Flexible LED Clamp Ligh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
        <s v="Expand your RYOBI 18V ONE+ System with the RYOBI 18V ONE+ LED Clamp Ligh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and Operator's Manual. Battery and charger sold separately."/>
        <s v="Enhance your RYOBI 18V ONE+ System with the RYOBI 18V ONE+ HP Brushless 6-1/2&quot; Track Saw. ONE+ HP Technology combines a powerful brushless motor, advanced electronics, and High Performance lithium-ion batteries to deliver up to 260 linear feet of cutting per charge, when paired with a 4Ah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and operator's manual. Battery and charger sold separatel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is compatible with all RYOBI 18V ONE+ batteries. This tool is backed by a 3-year warranty. Battery and charger not included."/>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compatible with any RYOBI 18V ONE+ battery. This tool is backed by a 3-year warranty."/>
        <s v="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
        <s v="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
        <s v="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quot; Accessory Adaptor, Crevice Tool, Dust Brush, and Operator's Manual. Battery and charger sold separately."/>
        <s v="The RYOBI 18V ONE+ HP Brushless 15&quot;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quot; to 15&quot;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
        <s v="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quot; String Trimmer/Edger, Grass Deflector, Front Handle, and Operator’s Manual. Battery and charger sold separately."/>
        <s v="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
        <s v="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
        <s v="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quot;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
        <s v="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quot;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
        <s v="The RYOBI 22&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
        <s v="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quot; Hedge Trimmer, HEDGESWEEP™ Debris Remover, Scabbard, and Operator’s Manual. Battery and charger sold separately."/>
        <s v="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quot; Y Garden Hose Adaptor, Water Barrel Hook, Removable Sediment Strainer, 3' Discharge Hose, 1&quot; and 1.5&quot; Barbed Hose Adaptor, Removable Mud Filter, Wrist Lanyard, and Operator's Manual. Battery and charger sold separatel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
        <s v="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
        <s v="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and operator's manual. Battery and charger sold separately."/>
        <s v="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
        <s v="Expand your RYOBI 18V ONE+ System with the RYOBI 18V ONE+ 1/2&quot;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quot; Hammer Drill is backed by the RYOBI 3-Year Manufacturer's Warranty and includes (1) PCL220 18V ONE+ 1/2&quot; Hammer Drill and Operator's Manual. Battery and charger sold separately."/>
        <s v="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
        <s v="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
        <s v="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quot; Grass Shearing Blade, 8&quot; Shrubber Blade, Sheath, Scabbard and Operator's Manual. Battery and charger sold separately."/>
        <s v="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
        <s v="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quot; Edger Blade, Front Handle, and Operator’s Manual. Battery and charger sold separately."/>
        <s v="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
        <s v="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
        <s v="Expand your RYOBI 18V ONE+ System with the RYOBI 18V ONE+ 5-1/2&quot; Circular Saw. Make over 215 fast, clean cuts per charge on the 18V ONE+ 5 1/2&quot; Circular Saw with 4,700 RPM and the included 18T Carbide Tipped Blade. This saw is ideal for cross cuts in 2-by material with 1-11/16&quot; maximum depth of cut. Bevel up to 50 degrees to complete a wide variety of cuts and with 1-3/16&quot; depth of cut at 45° of bevel. Purchase the accessory vacuum dust adaptor (sold separately) to connect this saw to your wet/dry vac for quick and easy clean up.  This 18V ONE+ 5-1/2&quot; Circular Saw is backed by the RYOBI 3-Year Manufacturer's Warranty.  Battery and charger sold separately."/>
        <s v="Expand your RYOBI 18V ONE+ System with the RYOBI 18V 1/4&quot; Impact Driver. The 18V ONE+ 1/4&quot; Impact Driver comes equipped with a powerful motor that provides 1,800 in-lbs. of torque. The 1/4&quot; quick connection collet ensures convenience while switching out bits. The on-board LED worklights creates extra visibility for all your projects needs. This 18V 1/4&quot; Impact Driver is backed by the RYOBI 3-Year Manufacturer's Warranty and includes (1) PCL235 18V ONE+ 1/4&quot; Impact Driver and Operator's Manual. Battery and charger sold separately."/>
        <s v="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
        <s v="Expand your RYOBI 18V ONE+ System with the RYOBI 18V ONE+ Hybrid WHISPER SERIES 7.5&quot;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quot; Fan is backed by the RYOBI 3-Year Manufacturer's Warranty and includes (1) PCL811 18V ONE+ Hybrid 7.5&quot; Fan, and (1) Operator's Manual. Battery and charger sold separately."/>
        <s v="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
        <s v="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
        <s v="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
        <s v="The RYOBI 18V ONE+ VORTEX Telescoping Power Scrubber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and operator's manual. Battery and charger sold separately."/>
        <s v="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
        <s v="The RYOBI 18V ONE+ HP Brushless 8&quot;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quot; Cordless Pole Saw is compatible with all RYOBI 18V ONE+ batteries. This tool is backed by a 3-year warranty. Battery and charger not included."/>
        <s v="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quot; Grass Shearing Blade, 8&quot; Shrubber Blade, and Operator’s Manual. Battery and charger sold separately."/>
        <s v="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
        <s v="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
        <s v="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
        <s v="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Grass Catcher Bag, Mulch Plug, Start Key, and Operator’s Manual. Battery &amp; charger not included."/>
        <s v="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quot;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
        <s v="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
        <s v="Expand your RYOBI 18V ONE+ System with the 18V ONE+ 1/2&quot; Drill/Driver. The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is 18V 1/2&quot; Drill/Driver is backed by the RYOBI 3-Year Manufacturer's Warranty and includes (1) PCL206 18V ONE+ 1/2&quot; Drill/Driver and Operator's Manual. Battery and charger sold separately."/>
        <s v="Expand your RYOBI 18V ONE+ System with the RYOBI 18V ONE+ 1/2&quot; Impact Wrench. Producing 375 ft-lbs. of fastening torque, the 1/2&quot; impact wrench provides up to 3,100 impacts per minute. This quick fastening also features a 1/2&quot; anvil with friction ring for efficient socket changes. The variable speed trigger features an RPM of 0 - 2,700. The on-board LED worklight create additional visibility for all of your projects. This 18V 1/2&quot; Impact Wrench is backed by the RYOBI 3-Year Manufacturer's Warranty and includes (1) PCL265B 18V ONE+ 1/2&quot; Impact Wrench and Operator's Manual. Battery and charger sold separately."/>
        <s v="Expand your RYOBI 18V ONE+ System with the RYOBI 18V ONE+ 3/8&quot; Impact Wrench. Producing 220-ft-lbs, the 18V ONE+ 3/8&quot; Impact Wrench delivers up to 3,100 impacts per minute. The 3/8&quot; anvil friction rings allows for efficient socket changes. The on-board LED worklight provides additional visibility for all of your projects. This tool is perfect for a variety of automotive applications. This 18V ONE+ 3/8&quot; Impact Wrench is backed by the RYOBI 3-Year Manufacturer's Warranty and includes (1) PCL265B 18V ONE+ 3/8&quot; Impact Wrench and Operator's Manual. Battery and charger sold separately."/>
        <s v="The 18V ONE+ 10&quot;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
        <s v="The RYOBI 18V ONE+ HP Brushless line of products is redefining power and performance.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quot; Extended Reach Ratchet and operator's manual. Battery and charger sold separately."/>
        <s v="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
        <s v="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
        <s v="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
        <s v="RYOBI introduces the all new 18V ONE+ 5&quot;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quot; Random Orbit Sander includes an assortment of sandpaper and an operator's manual.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
        <s v="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
        <s v="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quot;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
        <s v="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
        <s v="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
        <s v="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
        <s v="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
        <s v="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
        <s v="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
        <s v="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
        <s v="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
        <s v="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
        <s v="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
        <s v="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
        <s v="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
        <s v="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
        <s v="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
        <s v="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
        <s v="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battery and charger."/>
        <s v="Enter the RYOBI 18V ONE+ System with the RYOBI 18V ONE+ 12-Tool Combo Kit – 1/2&quot; Drill/Driver, 1/4&quot; Impact Driver, Reciprocating Saw, 5-1/2&quot; Circular Saw, Multi-Tool, Jig Saw, Brad Nailer, 4-1/2&quot; Angle Grinder, Random Orbit Sander, 1/2&quot; Impact Wrench, 7-1/4&quot;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
        <s v="Enter the RYOBI 18V ONE+ System with the RYOBI 18V ONE+ 10-Tool Combo Kit – 1/2&quot; Drill/Driver, 1/4&quot; Impact Driver, Reciprocating Saw, 5-1/2&quot; Circular Saw, Multi-Tool, Jig Saw, Brad Nailer, 4-1/2&quot;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
        <s v="Enter the RYOBI 18V ONE+ System with the RYOBI 18V ONE+ 8-Tool Combo Kit – 1/2&quot; Drill/Driver, 1/4&quot; Impact Driver, Reciprocating Saw, 5-1/2&quot;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
        <s v="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
        <s v="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
        <s v="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
        <s v="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
        <s v="Enter the RYOBI 18V ONE+ System with the RYOBI 18V ONE+ HP Compact Brushless 4-Tool Combo Kit – 1/2&quot; Drill/Driver, 1/4&quot;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quot; Drill/Driver is just 6.4&quot; in length and delivers 400 in-lbs. of torque. The 1/4&quot; Impact Driver delivers up to 1,700 in-lbs. of torque and up to 3,800 IPM. The One-Handed Recip Saw is 13&quot;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
        <s v="Enter RYOBI's 18V ONE+ System with the 18V ONE+ HP Brushless 5-Tool Combo Kit - 1/2&quot; Drill/Driver, 1/4&quot; Impact Driver, 7-1/4&quot;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quot; Drill/Driver delivers up to 20% faster drilling and up to 50% more torque saving time and energy per application. The 1/4&quot; Impact Driver delivers up to 25% faster driving and 2,220 in-lbs. of torque providing this tool with the power to drive longer fasteners through tough materials. The 7-1/4&quot;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
        <s v="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
        <s v="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
        <s v="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
        <s v="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quot; Accessory Adaptor, Crevice Tool, Dust Brush, Squeegee,18V 2Ah Lithium-Ion Battery, Charger and Operator's Manuals."/>
        <s v="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
        <s v="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
        <s v="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
        <s v="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
        <s v="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
        <s v="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
        <s v="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
        <s v="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
        <s v="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
        <s v="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
        <s v="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
        <s v="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
        <s v="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
        <s v="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
        <s v="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ccessory kit sold separately). Backed by the RYOBI 3-Year Manufacturer's Warranty, the 18V ONE+ Hand Vacuum includes a Filter and Operator's Manual. Battery and charger sold separately."/>
        <s v="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
      </sharedItems>
    </cacheField>
    <cacheField name="Field1" numFmtId="0">
      <sharedItems count="657">
        <s v="(1) PBLHM102 18V Brushless 1/2&quot; Hammer Drill"/>
        <s v="(1) PBLID04 - 18V Brushless 4-Mode 1/4&quot; Hex Impact Driver,"/>
        <s v="(1) PBP003 - 18V 2Ah Lithium HIGH PERFORMANCE Battery"/>
        <s v="(1) PBP004 - 18V 4Ah Lithium HIGH PERFORMANCE Battery"/>
        <s v="(1) PCG002 - 18V Charger"/>
        <s v="(1) Tool Bag"/>
        <s v="(1) Auxiliary Handle"/>
        <s v=""/>
        <s v="(1) PBLSN01 - 18V ONE+ HP Brushless 18&quot; Single-Stage Snow Blower"/>
        <s v="(2) PBP017 - 18V ONE+ 6Ah Lithium Batteries"/>
        <s v="(2) 18V ONE+ Chargers"/>
        <s v="(1) PCL457 - 18V ONE+ 35' Drain Auger"/>
        <s v="(1) 5/6&quot; 35' Drum"/>
        <s v="(1) PCL456 - 18V ONE+ 25' Drain Auger"/>
        <s v="(1) PCL692 - 18V ONE+ Dual Function Lighted Creeper/Seat"/>
        <s v="(1) LINK Bin"/>
        <s v="(1) Hardware Pack"/>
        <s v="(1) PBLUV750 - 18V SWIFTClean Carpet Washer"/>
        <s v="(2) 18V ONE+ 4Ah Lithium HIGH PERFORMANCE Batteries"/>
        <s v="(1) PCG002 - 18V ONE+ Charger"/>
        <s v="(1) Gentle Clean Brush Roll"/>
        <s v="(1) Deep Clean Brush Roll"/>
        <s v="(1) 6 oz. OXY Carpet Cleaning Formula"/>
        <s v="(1) PBL324 - 18V ONE+ HP Brushless 18-Gauge Narrow Crown Stapler"/>
        <s v="(1) PBL370 - 18V ONE+ HP Brushless 16-Gauge Straight Finish Nailer"/>
        <s v="(1) PBLHM102 - 18V ONE+ HP Brushless 1/2&quot; Hammer Drill"/>
        <s v="(1) PBLID04 - 18V ONE+ HP Brushless 4-Mode 1/4&quot; Hex Impact Driver"/>
        <s v="(1) PBLRS02 -  18V ONE+ HP Brushless Reciprocating Saw"/>
        <s v="(1) PBLDD02 - 18V Brushless 1/2&quot; Drill/Driver"/>
        <s v="(1) PBLID01 - 18V Brushless 1/4&quot; Hex Impact Driver"/>
        <s v="(2) PBP003 - 18V 2Ah Lithium HIGH PERFORMANCE Batteries"/>
        <s v="(1) PCG006 - 18V Charger"/>
        <s v="(1) PBLCS302 - 18V ONE+ HP Brushless 7-1/4&quot; Circular Saw"/>
        <s v="(1) PBLHG01 - 18V ONE+ HP BRUSHLESS 24&quot; HEDGE TRIMMER"/>
        <s v="(1) PBP006 - 18V ONE+ 2AH LITHIUM BATTERY"/>
        <s v="(1) PBLLM05 - 18V ONE+ HP BRUSHLESS 20&quot; SELF-PROPELLED MOWER"/>
        <s v="(2) PBP017 - 18V ONE+ LITHIUM HIGH PERFORMANCE 6.0Ah Batteries"/>
        <s v="(2) PCG002 - 18V ONE+ CHARGERS"/>
        <s v="(1) PSBIW25 - 18V ONE+ HP Compact Brushless 4-Mode 1/2&quot; Impact Wrench"/>
        <s v="(1) PBP006 - 18V ONE+ 2.0Ah Lithium Battery"/>
        <s v="(1) PCL780 - 18V ONE+ Pool Vacuum"/>
        <s v="(1) PCL635 - 18V ONE+ HYBRID MAGNETIC LED TASK LIGHT"/>
        <s v="(1) PBLDD02 - 18V ONE+ HP Brushless 1/2&quot; Drill/Driver"/>
        <s v="(1) PBP004 - 18V ONE+ 4Ah LITHIUM HIGH PERFORMANCE BATTERY"/>
        <s v="PCG002 - 18V ONE+ CHARGER"/>
        <s v="(1) P20019 - 18V HP Brushless 15” String Trimmer"/>
        <s v="(1) PBLLB01 - 18V HP Brushless 510 CFM Blower"/>
        <s v="(1) PBP005 - 18V 4Ah Battery"/>
        <s v="Register Your Tool Arrow"/>
        <s v="RYOBI Rapid Repair Arrow"/>
        <s v="Warranties Arrow"/>
        <s v="Service Center Arrow"/>
        <s v="Replacement Parts Arrow"/>
        <s v="Battery Management Arrow"/>
        <s v="Manuals Arrow"/>
        <s v="(1) PCL001 - 18V ONE+ HIGH PRESSURE DIGITAL INFLATOR"/>
        <s v="(1) SPORTS BALL NEEDLE, (1) PRESTA BALL ADAPTOR, (1) PINCH VALVE ADAPTOR"/>
        <s v="(1) PSBJS01 - 18V ONE+ HP COMPACT BRUSHLESS BARREL GRIP JIG SAW"/>
        <s v="(1) 10 TPI BLADE"/>
        <s v="(1) 1-7/8&quot;-2/1/2&quot; Vacuum Dust Adaptor"/>
        <s v="(1) PCL212 - 18V ONE+ 1/4&quot; HEX SCREWDRIVER"/>
        <s v="(1) PBP002 - 18V ONE+ 1.5AH LITHIUM BATTERY"/>
        <s v="(1) P119 - 18V ONE+ CHARGER"/>
        <s v="(1) PCL668 - 18V ONE+ LED STICK LIGHT"/>
        <s v="(1) LANYARD"/>
        <s v="(1) PCLLB01 - 18V ONE+ 350 CFM BLOWER"/>
        <s v="(1) PBP005 - 18V ONE+ 4Ah LITHIUM Battery"/>
        <s v="(1) PCL310 - 18V ONE+ AIRSTRIKE 23GA PIN NAILER"/>
        <s v="(1) PCL631 - 18V ONE+ HYBRID LED PANEL LIGHT"/>
        <s v="(1) PCL661B - 18V ONE+ LED SPOTLIGHT"/>
        <s v="(1) PCL665 - 18V ONE+ FLEXIBLE LED CLAMP LIGHT"/>
        <s v="(1) PSBCW01 - 18V ONE+ HP COMPACT BRUSHLESS 8&quot; PRUNING CHAINSAW"/>
        <s v="(1) PCL031 - 18V ONE+ DUAL FUNCTION DIGITAL INFLATOR/DEFLATOR"/>
        <s v="(1) PINCH VALVE ADAPTOR, (1) SPORTS BALL NEEDLE, (1) BRASS PRESTA ADAPTOR, (1) SWEEPER NOZZLE, (1) NARROW PINCH VALVE NOZZLE, (1) PINCH VALVE NOZZLE"/>
        <s v="(1) PBLIW01 - 18V ONE+ HP BRUSHLESS 4-MODE 1/2&quot; HIGH TORQUE IMPACT WRENCH"/>
        <s v="(2) PBP004 - 18V ONE+ 4Ah LITHIUM HIGH PERFORMANCE BATTERY"/>
        <s v="(1) PBLAG02 -  18V ONE+ HP BRUSHLESS 4-1/2&quot; ANGLE GRINDER/CUT-OFF TOOL"/>
        <s v="PBP004 - 18V ONE+ 4Ah LITHIUM HIGH PERFORMANCE BATTERY"/>
        <s v="(1) SIDE HANDLE"/>
        <s v="(1) SPANNER WRENCH"/>
        <s v="(1) CUTTING GUARD"/>
        <s v="(1) GRINDING WHEEL"/>
        <s v="(1) CUTTING WHEEL"/>
        <s v="(1) PCLCW01 - 18V ONE+ 6&quot; PRUNING CHAINSAW"/>
        <s v="(1) PCL016 - 18V ONE+ WHISPER SERIES HIGH VOLUME INFLATOR"/>
        <s v="(1) SWEEPER NOZZLE, (1) NARROW PINCH VALVE NOZZLE, (1) PINCH VALVE NOZZLE"/>
        <s v="(1) P20018  - 18V ONE+ 13&quot; String Trimmer/Edger"/>
        <s v="(1) PCL201 - 18V ONE+ 3/8&quot; DRILL"/>
        <s v="(1) PCLST01 - 18V ONE+ 10&quot; STRING TRIMMER/EDGER"/>
        <s v="(1) P21011 - 18V ONE+ 250 CFM BLOWER"/>
        <s v="(1) PBP006 - 18V ONE+ 2Ah COMPACT LITHIUM BATTERY"/>
        <s v="P119 - 18V ONE+ CHARGER"/>
        <s v="(1) PBLLB01 - 18V ONE+ HP BRUSHLESS WHISPER SERIES 510 CFM BLOWER AND and Operator’s Manuals"/>
        <s v="(1) SPEED TIP"/>
        <s v="(1) PBP007 - 18V ONE+ 6AH HIGH PERFORMANCE LITHIUM BATTERY"/>
        <s v="(1) PSBLB01 - 18V ONE+ HP COMPACT BRUSHLESS BLOWER"/>
        <s v="(1) Speed Tip, (2) Extension Tubes and (1) Flat Nozzle"/>
        <s v="(1) PBP005 - 18V ONE+ 4Ah BATTERY"/>
        <s v="(1) PCL280 - 18V ONE+ MULTI-SIZE RATCHET"/>
        <s v="(1) 1/2&quot; Drive Anvil with 1/4&quot; Hex"/>
        <s v="(1) Reversible 1/4&quot; and 3/8&quot; Drive Anvil"/>
        <s v="(1) PBP002 - 1.5Ah Battery"/>
        <s v="P2803BTL - 18V ONE+ 2 GALLON CHEMICAL SPRAYER"/>
        <s v="(1) PCL601 - 18V ONE+ HYBRID VERSE™ LINK™ BLUETOOTH® STEREO"/>
        <s v="(1) RYi818BG - 18V ONE+ 1800-WATT POWER STATION"/>
        <s v="(4) PBP007 - 18V ONE+ 6Ah LITHIUM HIGH PERFORMANCE BATTERY"/>
        <s v="(1) Charging Adaptor"/>
        <s v="(1) PCL465 - 18V ONE+ 10” Variable Speed Random Orbit Buffer"/>
        <s v="(1) Applicator Bonnet and Buffing Bonnet"/>
        <s v="(1) PBP005 - 4Ah Battery"/>
        <s v="(1) PCL690 - TRIPOWER TRIPOD"/>
        <s v="(1) PCL632 - 18V ONE+ 360º LED LIGHT"/>
        <s v="(1) PCL633 - 18V ONE+ HYBRID LED WORKLIGHT"/>
        <s v="(1) PBLSV747 - 18V ONE+ HP SWIFTCLEAN WET/DRY STICK VACUUM"/>
        <s v="(1) SELF-CLEANING STAND"/>
        <s v="(1) 8 oz. RYOBI Hard Surface Advanced Cleaning Formula"/>
        <s v="(2) Roller Bars"/>
        <s v="(2) Filters"/>
        <s v="(1) PSBRS02 - 18V ONE+ HP COMPACT BRUSHLESS ONE-HANDED RECIPROCATING SAW"/>
        <s v="(1) 10 TPI WOOD BLADE"/>
        <s v="(1) PCL921 - 18V ONE+ GLUE GUN"/>
        <s v="(3) 1/2&quot; FULL SIZE GLUE STICKS"/>
        <s v="(1) P7101 - 18V ONE+ Jump Starter"/>
        <s v="(1) PBP006 - 18V ONE+ 2Ah Battery"/>
        <s v="(1) PCL732 - 18V ONE+ BUCKET TOP WET/DRY VACUUM"/>
        <s v="(1) PBP005 - 18V ONE+ LITHIUM 4Ah BATTERY"/>
        <s v="(1) PCL735 - 18V ONE+ 6 GALLON WET/DRY VACUUM"/>
        <s v="(1) PCL734 - 18V ONE+ LINK™ 3 GALLON WET/DRY VACUUM"/>
        <s v="(1) PCL733 - 18V ONE+ 1 GALLON WET/DRY VAC"/>
        <s v="(1) PCL667 - 18V ONE+ LED WORKBENCH LIGHT"/>
        <s v="(1) P2302 - 118V ONE+ HP Brushless Edger"/>
        <s v="P29016 - 18V ONE+ 3&quot; HANDHELD AUGER"/>
        <s v="PBP006 - 18V ONE+ 2Ah Battery"/>
        <s v="P118B - 18V ONE+ Charger"/>
        <s v="(1) PCL916 - 18V ONE+ HEAT PEN"/>
        <s v="(1) SPREADER NOZZLE"/>
        <s v="(1) DEFLECTOR NOZZLE"/>
        <s v="(1) PBP006 - 18V ONE+ LITHIUM 2Ah BATTERY"/>
        <s v="(1) PBLSV718 - 18V ONE+ HP HIGH-CAPACITY STICK VACUUM"/>
        <s v="(1) VACUUM MAINTENANCE TOOL"/>
        <s v="(1) PBLSV719 - 18V ONE+ HP ADVANCED STICK VACUUM"/>
        <s v="(1) CHARGING DOCKING STATION"/>
        <s v="(1) MINI-MOTORIZED BEATER BAR"/>
        <s v="(1) CREVICE TOOL"/>
        <s v="(1) DUST BRUSH"/>
        <s v="(1) MICRO CREVICE TOOL"/>
        <s v="(1) ACCESSORY HOLDER"/>
        <s v="(2) PCL615 - 18V ONE+ VERSE™ Clamp Speaker"/>
        <s v="(1) PCL615 - 18V ONE+ VERSE™ Clamp Speaker"/>
        <s v="(1) PBP002 - 18V Lithium 1.5Ah Battery"/>
        <s v="(1) PCG002 -  Charger"/>
        <s v="(1) PSBDD02 - 18V ONE+ HP COMPACT BRUSHLESS 1/2&quot; DRILL/DRIVER"/>
        <s v="(2) PBP002 - 18V ONE+ 1.5Ah LITHIUM BATTERIES"/>
        <s v="(1) PSBHM02 - 18V ONE+ HP COMPACT BRUSHLESS 1/2&quot; HAMMER DRILL"/>
        <s v="(1) PSBID02 - 18V ONE+ HP COMPACT BRUSHLESS 1/4&quot; HEX IMPACT DRIVER"/>
        <s v="(1) PBP1104 - 18V ONE+ 4AH LITHIUM HIGH PERFORMANCE EDGE BATTERY"/>
        <s v="(1) PBLMM01 - 18V ONE+ HP BRUSHLESS 1/2&quot; MUD MIXER"/>
        <s v="(1) PBLHTS01 - 18V ONE+ BRUSHLESS 5&quot; HANDHELD TILE/MASONRY SAW"/>
        <s v="(1) 20.5oz Water Tank"/>
        <s v="(1) 12' Water Supply Hose"/>
        <s v="(1) 5&quot; Diamond Cutting Blade"/>
        <s v="(1) PBP004 - 18V ONE+ LITHIUM HIGH PERFORMANCE BATTERY"/>
        <s v="(1) PBLRR01 - 18V ONE+ HP BRUSHLESS COMPACT ROUTER"/>
        <s v="(1) PBP003 - 18V ONE+ 2Ah Lithium HIGH PERFORMANCE Battery"/>
        <s v="(1) EDGE GUIDE"/>
        <s v="(1) COLLET WRENCH"/>
        <s v="(1) VACUUM DUST ADAPTOR"/>
        <s v="(1) PBLMT51 - 18V ONE+ HP BRUSHLESS MULTI-TOOL"/>
        <s v="(1) PBP003 - 18V ONE+ 2AH HIGH PERFORMANCE LITHIUM BATTERY"/>
        <s v="(1) 18V ONE+ CHARGER"/>
        <s v="(1) Plunge Cut Blade, (1) Flush Cut Blade, Sanding Pad, and (3) PC Sandpaper (60,80, and 120 grit)"/>
        <s v="(1) PBLHV704 - 18V ONE+ HP SWIFTCLEAN MID-SIZE SPOT &amp; CARPET CLEANER"/>
        <s v="(1) 7&quot; Wide Path Nozzle, (1) Bristle Insert, (1) Rubber Insert, (1) Crevice Tool, (1) Hose Rinse Tool"/>
        <s v="(1) 6 oz. OXY Cleaning Concentrate"/>
        <s v="PBLSD01 - 18V ONE+ HP BRUSHLESS 5&quot; RANDOM ORBIT SANDER"/>
        <s v="(1) PCL851 - 18V ONE+ WHISPER SERIES 7.5&quot; BUCKET TOP MISTING FAN"/>
        <s v="(1) P119 - Charger"/>
        <s v="(1) 18V ONE+ Magnifying LED Clamp Light"/>
        <s v="(1) P119- Charger"/>
        <s v="(1) PCL662B - 18V ONE+ LED Area Light"/>
        <s v="(1) RYI150BG - 18V ONE+™ Powersource 150 Watt Battery Invertor"/>
        <s v="(1) PCL600 - 18V ONE+ Compact Bluetooth Radio/Speaker"/>
        <s v="(1) PCL813 - 18V ONE+ HYBRID WHISPER SERIES 14&quot; AIR CANNON ' FAN"/>
        <s v="(1) Barrel Plug Power Adaptor"/>
        <s v="(1) PCG002 - Charger"/>
        <s v="(1) P29013 - 18V ONE+ Garden Hoe"/>
        <s v="(1) P796 - 18V ONE+ LED Compact Area Light"/>
        <s v="(1) PAD02 - 18V ONE+ Cordless Compact Speaker"/>
        <s v="(1) PCF02 - ONE+ 18V Cordless 4&quot; Clamp Fan"/>
        <s v="(1) PSBRC26 - 18V ONE+™ HP COMPACT BRUSHLESS 1/4&quot; High Speed Ratchet"/>
        <s v="(1) PSBRC02 - 18V ONE+™ HP COMPACT BRUSHLESS 1/4&quot; High Speed Ratchet"/>
        <s v="(1) P3002 - 18V ONE+ Submersible Water Transfer Pump"/>
        <s v="(1) Removable Base Plate"/>
        <s v="(1) PCL1701 - 18V ONE+ SOAP DISPENSING TELESCOPING SCRUBBER"/>
        <s v="(1) Pi1824QBT - 18V ONE+ 24Q Hybrid Power Cooler"/>
        <s v="(1) Power Cord, (1) 12V Car Power Port Adaptor &amp; (1) 120V Power Adaptor"/>
        <s v="(1) RY20WP18BTLVNM - 18V ONE+ HP Transfer Pump"/>
        <s v="(1) P118 - 18V ONE+ Charger"/>
        <s v="(1) 4' Hose and (1) Intake Filter"/>
        <s v="(1) PBL350 - 18V ONE+ HP Brushless AirStrike 30° Framing Nailer"/>
        <s v="(1) PBL345 - 18V ONE+ HP Brushless AirStrike 21° Framing Nailer"/>
        <s v="(1) P2706 - 18V ONE+ 10&quot; SNOW SHOVEL"/>
        <s v="(1) PCL206B - 18V ONE+ 1/2&quot; Drill/Driver with Screwdriver Bit"/>
        <s v="(1) PCL500B - 18V ONE+ 5-1/2&quot; Circular Saw, (1) Circular Saw Blade"/>
        <s v="(1) PCL705 - 18V ONE+ Hand Vacuum, (1) Vacuum Filter"/>
        <s v="(1) PCL406 - 18V ONE+ Random Orbit Sander"/>
        <s v="(2) PC. Sandpaper"/>
        <s v="(1) PCL660 - 18V ONE+ LED Light"/>
        <s v="(1) P321 - 18V ONE+ AirStrike 18GA Brad Nailer"/>
        <s v="(1) PBPBP005 - 18V ONE+ 4Ah Battery"/>
        <s v="(1) PCL445 - 18V ONE+ 4-1/2&quot; Angle Grinder, (1) Side Handle, (1) Type 27 Grinding Guard, (1) Grinding Wheel, (1) Spanner Wrench"/>
        <s v="(1) PBP004 - 4.0AH BATTERY"/>
        <s v="(1) PCL424 - 18V ONE+ COMPACT ROUTER"/>
        <s v="(1) PCL801 - 18V ONE+ Hybrid Forced Air Propane Heater (1) Propane Hose (1) Regulator"/>
        <s v="(1) PCL901 - 18V ONE+ 10 oz. Caulk and Adhesive Gun"/>
        <s v="(1) RYi1030A - 18V ONE+ 1000-WATT 12V AUTO INVERTER"/>
        <s v="(2) Alligator Clamps and (1) CLA Adapter"/>
        <s v="(1) PCL700 - 18V ONE+ POWERED BRUSH HAND VACUUM"/>
        <s v="(1) MINI MOTORIZED BEATER BAR"/>
        <s v="(1) PCL525 - 18V ONE+ JIG SAW (1) T-Shank Wood Cutting Blade (1) Hex Wrench"/>
        <s v="(1) P29014BTLVNM - 18V ONE+ Bug Zapper"/>
        <s v="(1) P118B - 18V ONE+ Charger"/>
        <s v="(1) PCF02 - 18V ONE+ 4 in. Clamp Fan"/>
        <s v="(1) PBP002 - 1.5 Ah Battery"/>
        <s v="(1) PCG002 - 18V Lithium-Ion Charger"/>
        <s v="(1) PCL430 - 18V ONE+ Multi Tool"/>
        <s v="(1) PCL406 - 18V ONE+ 5&quot; Random Orbit Sander"/>
        <s v="(5) PC. Sandpaper"/>
        <s v="(1) P307 - 18V ONE+ Dual Temperature Glue Gun"/>
        <s v="(10) General Purpose Glue Sticks"/>
        <s v="(1) Standard Nozzle, (1) Extended Precision Nozzle, (1) Spreader Nozzle"/>
        <s v="(1) P326 - 18V ONE+ AIRSTRIKE 16GA FINISH NAILER"/>
        <s v="(1) PBP002 - 18V ONE+ 1.5Ah Battery"/>
        <s v="(1) P306 - 18V ONE+ Compact Glue Gun"/>
        <s v="(1) P322 - 18V ONE+ HP BRUSHLESS AIRSTRIKE 18GA BRAD NAILER and (2) Non-Marring Pads"/>
        <s v="(1) PCL663 - 18V ONE+ LED CLAMP LIGHT"/>
        <s v="(1) PSBRH01B - 18V ONE+ HP Compact Brushless 5/8&quot; SDS-Plus Rotary Hammer"/>
        <s v="(1) PBP003 - 18V ONE+ 2 Ah Battery"/>
        <s v="18V ONE+ 5-1/2&quot; Flooring Saw"/>
        <s v="Blade Wrenches, Push Stick, Dust Bag, Rip Fence, Crosscut/Miter Fence, and Material Clamp"/>
        <s v="18V ONE+ 4Ah Battery"/>
        <s v="18V ONE+ Charger"/>
        <s v="(1) PCL811 - 18V ONE+ Hybrid WHISPER SERIES 7.5&quot; FAN"/>
        <s v="(1) PBP005 - 4.0 Ah Battery"/>
        <s v="(1) 18V ONE+12&quot; Hybrid Misting Air Cannon"/>
        <s v="(1) PBP005 4.0 AH BATTERY"/>
        <s v="(1) PCG002 18V CHARGER"/>
        <s v="(1) PCL946 - 18V ONE+ 120W SOLDERING IRON"/>
        <s v="(1) PBP002 - 18V ONE+ 1.5Ah LITHIUM-ION BATTERY"/>
        <s v="(1) PBLMS01 - 18V ONE+ HP BRUSHLESS 10&quot; SLIDING COMPOUND MITER SAW, (1) 40-Tooth Carbide-Tipped Blade, (2) Material Supports, (1) Carrying Handle, (1) Work Clamp and (1) Blade Wrench"/>
        <s v="(1) PBP004 - 18V ONE+ 4Ah Battery"/>
        <s v="(1) PTS01 - 18V ONE+ HP BRUSHLESS 6-1/2&quot; TRACK SAW, (1) 40-Tooth Carbide-Tipped Blade, (2) 27.5&quot; Tracks (Additional Tracks Available), (1) Riving Knife, (1) Track Clamp, (1) Blade Wrench and (1) Track Wrench"/>
        <s v="(1) PBLTS01 - 18V ONE+ HP BRUSHLESS 8-1/4&quot; TABLE SAW, PUSH STICK, BLADE GUARD, 24-TOOTH CARBIDE-TIPPED BLADE, RIP FENCE, MITER GAUGE AND BLADE WRENCHES"/>
        <s v="(2) PBP004 - 18V ONE+ 4Ah Batteries"/>
        <s v="(1) PCL661B 18V ONE+ LED SPOTLIGHT"/>
        <s v="(1) RY20UP02 - 18V ONE+ Telescoping Pole Pump"/>
        <s v="(1) P190 - 18V ONE+ 2Ah Battery"/>
        <s v="(1) P2909BTLVNM - 18V ONE+ Compact Cultivator"/>
        <s v="(1) P2504 - 18V ONE+ Pruning Shear"/>
        <s v="(1) 18V ONE+ Charger (PCG002)"/>
        <s v="(1) P2503BTL - 18V ONE+ HP Brushless Pruning Shear"/>
        <s v="(1) P2904BTL - 18V ONE+ Outdoor Patio Cleaner"/>
        <s v="(1) PBP006 - 18V  ONE+ 2Ah Battery"/>
        <s v="(1) Patio Cleaner Universal Brush"/>
        <s v="(1) P28014BTLVNM - 18V ONE+ Compact Sprayer"/>
        <s v="(1) 18V ONE+ Cordless Rotary Tool Station"/>
        <s v="(1) 18V ONE+ 2Ah Battery"/>
        <s v="(35) ACCESSORY BITS AND STORAGE CASE"/>
        <s v="(1) WRENCH"/>
        <s v="(1) PCL720 - 18V ONE+ CORDLESS STICK VAC KIT"/>
        <s v="(1) WALL MOUNT"/>
        <s v="(1) 18V ONE+ Performance Hand Vacuum"/>
        <s v="(1) Filter"/>
        <s v="(1) 1-7/16&quot; Accessory Adaptor"/>
        <s v="(1) PBLSV716 - 18V ONE+ HP STICK VACUUM"/>
        <s v="(1) P20220 - 18V ONE+ HP 15” Attachment Capable String Trimmer"/>
        <s v="(1) PBP007 - 18V ONE+ High Performance 6Ah Battery"/>
        <s v="(1)  18V ONE+ HP BRUSHLESS CORDLESS ROTARY TOOL"/>
        <s v="(1) Variable Speed Rotary Foot Pedal"/>
        <s v="(40) ACCESSORY BITS AND STORAGE CASE"/>
        <s v="(1) 18V ONE+ 2.0Ah HIGH PERFORMANCE BATTERY"/>
        <s v="(1) P262 - 18V ONE+ 3/8&quot; Impact Wrench"/>
        <s v="18V Compact Speaker"/>
        <s v="1 Concentrate Nozzle"/>
        <s v="1 Deflector Nozzle"/>
        <s v="(1) P3150 - Heat Gun"/>
        <s v="(1) P519 18V ONE+ Cordless Reciprocating Saw"/>
        <s v="(1) 6” wood cutting blade"/>
        <s v="Operator's manual"/>
        <s v="18V Speaker"/>
        <s v="18V ONE+ Right Angle Drill"/>
        <s v="HEX KEY"/>
        <s v="(1) 32-7/8&quot; 18 TPI BLADE"/>
        <s v="(1) 2-1/2&quot; COMPACT BAND SAW"/>
        <s v="P507 Circular Saw"/>
        <s v="6-1/2 in. 24T Ultra-Thin Kerf Carbide-Tipped Blade"/>
        <s v="Blade Wrench"/>
        <s v="Operator’s Manual"/>
        <s v="(1) 18V ONE+ Drain Auger"/>
        <s v="(1) P20019 - 18 ONE+ HP Brushless 15” String Trimmer"/>
        <s v="(1) P2503BTL - 18V ONE+ One-Handed Pruning Reciprocating Saw"/>
        <s v="(1) P2704BTL - 18V ONE+ 14&quot; Dethatcher/Aerator"/>
        <s v="(1) P117 - 18V ONE+ Charger"/>
        <s v="(2) PBP005 - 18V ONE+ 4Ah Battery"/>
        <s v="18V Power Adapter"/>
        <s v="18V ONE+ / 12V Power Inverter"/>
        <s v="18V Lithium-Ion Battery Charger"/>
        <s v="18V ONE+™ 2 Gallon Chemical Sprayer"/>
        <s v="Spray Wand"/>
        <s v="Replacement Seals"/>
        <s v="Measuring Cap"/>
        <s v="Removable 2 Gallon Tank"/>
        <s v="Carrying Strap"/>
        <s v="18V Lithium-Ion 2.0 Ah Battery"/>
        <s v="Operators Manual"/>
        <s v="18V ONE+™ 1 Gallon Chemical Sprayer"/>
        <s v="Removeable 1 Gallon Tank"/>
        <s v="18V Lithium-Ion 1.3 Ah Battery"/>
        <s v="(1) PCL756 - 18V ONE+ SWIFTCLEAN SPOT CLEANER"/>
        <s v="(1) 6 oz. OXY CLEANING FORMULA"/>
        <s v="(1) PBP004 - 4Ah Battery"/>
        <s v="(1) Charger"/>
        <s v="18V ONE+ 4.75 gal Wet/Dry Vac"/>
        <s v="Crevice Tool, Floor Nozzle, and Dust Brush"/>
        <s v="Extension Wand"/>
        <s v="(1) Dry Filter and (1) Wet Filter"/>
        <s v="(1) ONE+ 18V Cordless 5-1/2 in. Circular Saw Kit with 4.0 Ah Battery and Charger"/>
        <s v="(1) PCL220 - ONE+ 18V Cordless 1/2&quot; Hammer Drill Kit"/>
        <s v="(2) PBP002 - 1.5 Ah Battery"/>
        <s v="(1) P21014 - 18V ONE+ HP Brushless 450 CFM Whisper Series Blower"/>
        <s v="(1) Speed Tip Attachments"/>
        <s v="(1) P2908BTL - 18V ONE+ 2-in-1 Shear Shrubber With (1) 8&quot; Shrubber Blade and (1) 4&quot; Grass Shearing Blade"/>
        <s v="(1) P2905BTL - 18V ONE+ Outdoor Patio Cleaner - Wire Brush"/>
        <s v="18V ONE+ 2.0 Ah Battery"/>
        <s v="18V ONE+ Cordless 1/2 Gallon Electrostatic Sprayer"/>
        <s v="(1) P20015BTLVNM - 18V ONE+ 13&quot; String Trimmer/Edger"/>
        <s v="18V ONE+ HP 22&quot; Brushless Hedge Trimmer"/>
        <s v="18V ONE+™ Charger"/>
        <s v="18V ONE+™ 2.0 Ah Battery"/>
        <s v="(1) P1109 - 18V ONE+ HP BRUSHLESS 16&quot; PUSH MOWER"/>
        <s v="(2) PBP005 - 18V ONE+ 4.0 Ah Battery"/>
        <s v="(1) PBF100B - 18V ONE+ 5 in. Variable Speed Dual Action Polisher"/>
        <s v="5 in. Cutting Pad"/>
        <s v="5 in. Correcting Pad"/>
        <s v="5 in. Finishing Pad"/>
        <s v="5 in. Hook and Loop Backer Pad"/>
        <s v="(2) 2 Gallon Tanks"/>
        <s v="(1) Backpack Holster"/>
        <s v="(1) 18V ONE+ 2.0 Ah Battery"/>
        <s v="(1) PBLRC01 - 18V ONE+ HP BRUSHLESS 1/4&quot; EXTENDED REACH RATCHET"/>
        <s v="(1) PBP003 - 2Ah HIGH PERFORMANCE BATTERY"/>
        <s v="(1) PBLHV701 - 18V ONE+ HP BRUSHLESS JOBSITE HAND VACUUM"/>
        <s v="5’ x 1-1/4” Hose, Crevice Tool, Floor Nozzle, AND Extension Wand"/>
        <s v="(1) PCL515 - 18V ONE+ Reciprocating Saw"/>
        <s v="(1) PCL206 - 18V ONE+ 1/2&quot; Drill/Driver"/>
        <s v="(1) PCL235 - 18V ONE+ 1/4&quot; Impact Driver"/>
        <s v="(2) PBP002 - 18V ONE+ 1.5Ah Lithium-ion Battery"/>
        <s v="(2) PBP002 - 18V ONE+ 1.5Ah BATTERY"/>
        <s v="(2) 18V ONE+ 2Ah High Performance Batteries"/>
        <s v="(1) 18V ONE+ HP Brushless 1/2&quot; Drill/Driver"/>
        <s v="(1) PBLDD01 - 18V ONE+ HP BRUSHLESS 1/2&quot; DRILL/DRIVER"/>
        <s v="(1) PBLID01 - 18V ONE+ HP BRUSHLESS 1/4&quot; IMPACT DRIVER"/>
        <s v="(2) PBP003 - 18V ONE+ 2AH LITHIUM HIGH PERFORMANCE BATTERY"/>
        <s v="(1) 18V ONE+ 4Ah High Performance Battery"/>
        <s v="(1) 18V ONE+ 2Ah High Performance Battery"/>
        <s v="(1) 18V ONE+ HP Brushless 1/2&quot; Hammer Drill"/>
        <s v="(1) 18V ONE+ HP Brushless 4-Mode 1/4&quot; Impact Driver"/>
        <s v="(1) Extended Precision Nozzle"/>
        <s v="(1) 18V ONE+ Dual Temperature Glue Gun with Standard Nozzle"/>
        <s v="(1) PRC01CN - 18V ONE+ 1/4&quot; Ratchet"/>
        <s v="(1) P782 - 18V ONE+ HYBRID LED TRIPOD STAND LIGHT"/>
        <s v="1/2 in. Staples"/>
        <s v="Belt Clip"/>
        <s v="Dual Wire/Screen Attachment"/>
        <s v="P317 3/8 in. Stapler"/>
        <s v="(1) P4003 - 18V ONE+ HYBRID 50' DRAIN AUGER"/>
        <s v="(1) P190 - 2Ah Battery"/>
        <s v="(1) Foot Bulb"/>
        <s v="(1) Bulb Tip"/>
        <s v="(1) Power Supply Storage Rack"/>
        <s v="(1) P750PS - Hybrid Power Supply"/>
        <s v="P553 Compound Miter Saw"/>
        <s v="24T Carbide-Tipped Blade"/>
        <s v="Dust Bag"/>
        <s v="Work Clamp"/>
        <s v="P660 PEX Pinch Clamp Tool, Gap Check Tool, Belt Clip"/>
        <s v="18V ONE+ Portable Power Source"/>
        <s v="(3) 5/16&quot; (0.28mm) x 6&quot; Mini Glue Sticks"/>
        <s v="(1) 18V ONE+ Compact Glue Gun and Heating Base"/>
        <s v="Tip Cleaning Sponge"/>
        <s v="Solder Coil"/>
        <s v="Chisel Tip"/>
        <s v="Fine Point Tip"/>
        <s v="45W Hybrid Soldering Station"/>
        <s v="P739 18V 1 Gallon Compressor"/>
        <s v="(1) P755 - 18V ONE+ Cordless Compact Workshop Blower"/>
        <s v="(1) P2508BTL - 18V ONE+ HP Brushless WHISPER SERIES 8&quot; Pole Saw"/>
        <s v="(1) P435 - 18V ONE+ 10&quot; Orbital Buffer"/>
        <s v="(1) P11010 - 18V ONE+ HP BRUSHLESS 20&quot; SELF-PROPELLED MULTI-BLADE MOWER"/>
        <s v="(4) PBP005 - 18V ONE+ 4Ah Battery"/>
        <s v="Charger"/>
        <s v="18V ONE+ 4.0 Ah Lithium-Ion Power Cleaner"/>
        <s v="18V ONE+ HP BRUSHLESS EZClean Power Cleaner"/>
        <s v="(1) P26011 - 18V ONE+ HP Brushless WHISPER SERIES 24&quot; Hedge Trimmer"/>
        <s v="(1) P430G - 18V ONE+ 6&quot; Buffer"/>
        <s v="Applicator Bonnet"/>
        <s v="Buffing/Polishing Bonnet"/>
        <s v="18V ONE+™ Lopper"/>
        <s v="(1) P1108 - 18V ONE+ 13&quot; PUSH MOWER"/>
        <s v="(1) PBP005 - 18V ONE+ 4.0 Ah Battery"/>
        <s v="(1) RY120350 - 320 PSI EZClean Power Cleaner"/>
        <s v="(1) P108 - 18V ONE+ 4Ah Battery"/>
        <s v="(1) 20' Siphon Hose"/>
        <s v="18V ONE+ Power source 150 Watt Battery Inverter"/>
        <s v="18V ONE+™ Defender Multi-purpose Fogger"/>
        <s v="½ Gallon Chemical Tank"/>
        <s v="18V ONE+™ 2.0Ah Battery"/>
        <s v="18V ONE+™ Compact Battery Charger"/>
        <s v="(1) P2300 - 18V ONE+ Edger"/>
        <s v="(1) P546A - 18V ONE+ 10&quot; Chainsaw"/>
        <s v="(1) P189 - 18V ONE+ 1.5Ah Battery"/>
        <s v="(1) PCL265 - 18V ONE+ 1/2&quot; IMPACT WRENCH"/>
        <s v="(1) PBLRC25 - 18V ONE+ HP BRUSHLESS 3/8&quot; EXTENDED RATCHET"/>
        <s v="(1) PBP003 - 18V ONE+ BATTERY"/>
        <s v="(1) PCG002 - 18B CHARGER"/>
        <s v="(1) 1/2&quot; Drill/Driver with Screwdriver Bit"/>
        <s v="(2) 1.5 Ah Batteries"/>
        <s v="(1) 18V Charger"/>
        <s v="(1) 1PBLRS01 - 18V ONE+ HP Brushless Reciprocating Saw"/>
        <s v="(1) 6&quot; Wood Blade"/>
        <s v="(1) PCL540 - 18V CUT-OUT TOOL"/>
        <s v="(1) P235AB - 18V ONE+ Cordless 1/4&quot; Impact Driver"/>
        <s v="(1) P262 - 18V ONE+ HP Brushless 4-Mode 1/2&quot; Impact Wrench"/>
        <s v="(1) P4510 - 18V ONE+ POWER SCRUBBER"/>
        <s v="(1) A95MB1 - 6&quot; MEDIUM BRISTLE BRUSH"/>
        <s v="(1) PBP007 - 18V ONE+ Lithium-Ion HIGH PERFORMANCE 6.0Ah Battery"/>
        <s v="(1) P2506BTLVNM - 18V ONE+ Lopper"/>
        <s v="(1) P2609 - 18V ONE+ 22&quot; Hedge Trimmer"/>
        <s v="(1) PBP006 - 18V ONE+ 2 Ah Battery"/>
        <s v="(1) P26010BTLVNM - 18V ONE+ 18&quot; Pole Hedge Trimmer"/>
        <s v="(1) P20016 - 18V ONE+ 3-in-1 Mower, String Trimmer, and Edger"/>
        <s v="(1) ACMD01 - 12&quot; Detachable Deck"/>
        <s v="(1) P2705BTLVNM - 18V ONE+ 8&quot; Cultivator"/>
        <s v="(1) RYi12VBGVNM - 18V ONE+ 120W POWER SOURCE WITH 12V OUTPUT"/>
        <s v="18V ONE+ 150-WATT BATTERY POWER SOURCE AND CHARGER"/>
        <s v="Charging Cable"/>
        <s v="18V ONE+ 2Ah Battery"/>
        <s v="(1) P20018BTLVNM - 18V ONE+ 13&quot; String Trimmer/Edger"/>
        <s v="(1) P189 - 18V ONE+ 1.5 Ah Battery"/>
        <s v="(1) P2607 - 18V ONE+ 18&quot; Cordless Hedge Trimmer"/>
        <s v="(1) P2808 - 18V 3 Gallon Backpack Blower/Sprayer"/>
        <s v="(1) ACES10 - 3 Gallon Tank"/>
        <s v="(2) Nozzles"/>
        <s v="(1) Nozzle Removal Tool"/>
        <s v="(1) 18V ONE+ Electrostatic Sprayer, 1 Gallon Tank, Hose, Nozzle Change Tool, (2) P190 18V ONE+ 2.0 Ah Batteries, (1) P118B 18V ONE+ Charger, and Operator Manuals"/>
        <s v="18V ONE+™ 4.0 Ah Battery"/>
        <s v="18V ONE+™ HP 10&quot; Brushless Chainsaw"/>
        <s v="(1) P2501BTL - 18V ONE+ 8&quot; Pole Saw"/>
        <s v="18V ONE+ HP 6&quot; Brushless Auger"/>
        <s v="(1) P4360BTL - 18V ONE+ 8&quot; Pole Saw"/>
        <s v="(1) P102 - 18V ONE+ 1.3Ah Battery"/>
        <s v="(1) RYi8030A - 18V ONE+ 800 Watt Automotive Power Inverter"/>
        <s v="Car Battery Clamps and 12V DC Adaptor Cable"/>
        <s v="(1) P2507BTL - 18V ONE+ HP Brushless WHISPER SERIES 12&quot; CHAINSAW"/>
        <s v="(1) PSBDG01 - 18V ONE+ HP COMPACT BRUSHLESS 1/4&quot; RIGHT ANGLE DIE GRINDER"/>
        <s v="18V ONE+ 4 GALLON BACKPACK CHEMICAL SPRAYER"/>
        <s v="(1) P2402BTL - 18V ONE+ Power Spreader"/>
        <s v="(1) P2008A - 18V ONE+ 13&quot; String Trimmer"/>
        <s v="18V ONE+ Hybrid LED Light"/>
        <s v="(1) 18V ONE+ LED Area Light"/>
        <s v="(1) P361 - 18V ONE+ AirStrike 18GA Narrow Crown Stapler"/>
        <s v="(1) PBLAG01 - 18V ONE+ HP Brushless 4-1/2&quot; Angle Grinder/Cut-Off Tool"/>
        <s v="(1) FIXTEC Nut"/>
        <s v="(1) Type 1 Cutting Guard"/>
        <s v="(1) Type 27 Grinding Guard"/>
        <s v="(1) PBLJS01K1 - 18V ONE+ HP Brushless Jig Saw"/>
        <s v="(1) T-Shank Wood Cutting Blade"/>
        <s v="(1) PBP002 - 2Ah Battery"/>
        <s v="Tool Bag"/>
        <s v="(1) PCL250 - 18V ONE+ 3/8&quot; Impact Wrench Kit"/>
        <s v="(1) 18V ONE+ HP Brushless 1/4&quot; Impact Driver"/>
        <s v="18V ONE+ LED Compact Area Light"/>
        <s v="(1) 18V ONE+ HP Brushless 1&quot; SDS-Plus Rotary Hammer w/ Auxiliary Handle"/>
        <s v="(1) 4Ah Battery"/>
        <s v="18V ONE+ Hybrid LED Panel Light"/>
        <s v="(1) PBF102 - 18V ONE+ 3&quot; Variable Speed Detail Polisher/Sander with Auxiliary Handle"/>
        <s v="2&quot; 120 Grit Sanding Disc"/>
        <s v="2&quot; 80 Grit Sanding Disc"/>
        <s v="2&quot; 60 Grit Sanding Disc"/>
        <s v="2&quot; Twist and Lock Backer Pad for Sanding"/>
        <s v="3&quot; Foam Correcting Pad"/>
        <s v="3&quot; Foam Finishing Pad"/>
        <s v="3&quot; Wool Pad"/>
        <s v="3&quot; Hook and Loop Backer Pad for Polishing"/>
        <s v="(1) PCL430 - 18V ONE+ Multi-tool, (1) Plunge Cut Blade, (1) Flush Cut Blade, (1) Sanding Pad, (3) Pieces of Sandpaper Assortment"/>
        <s v="(1) PBP006 - 2Ah Battery"/>
        <s v="(1) PBLID02 - 18V ONE+ HP Brushless 4-Mode 1/4&quot; Impact Driver"/>
        <s v="(2) PBP003 - 2Ah Battery"/>
        <s v="PCL206B - 18V ONE+ 1/2&quot; Drill/Driver with Screwdriver Bit"/>
        <s v="PBP002 - Battery"/>
        <s v="PCG002 - Charger"/>
        <s v="(1) PCL500 - 18V ONE+ 5-1/2&quot; Circular Saw"/>
        <s v="(1) PCL430 - 18V ONE+ Multi-Tool"/>
        <s v="(1) PBP005 - 18V ONE+ 4Ah Lithium-ion Battery"/>
        <s v="(1) PCL206 - 18V ONE+1/2&quot; Drill/Driver"/>
        <s v="(1) PCL500 - 18V ONE+ 5-1/2&quot; Circular Saw, (1) 18T Carbide Tipped Blade &amp; (1) Hex Wrench"/>
        <s v="(1) PBP002 - 18V ONE+ 1.5Ah Lithium-ion Batteries"/>
        <s v="(1) PCL500 - 18V ONE+ 5-1/2&quot; Circular Saw with (1)18T Carbide Blade, and (1) Hex Wrench"/>
        <s v="(2) PBP002 - 18V ONE+ 1.5Ah Lithium-ion Batteries"/>
        <s v="(1) 18V ONE+ HP Brushless 7-1/4&quot; Circular Saw"/>
        <s v="(1) P344 - 18V ONE+ 3/8&quot; RATCHET"/>
        <s v="(1) P4500 - 18V ONE+ TELESCOPING POWER SCRUBBER"/>
        <s v="(1) PBLBC01 - 18V ONE+ HP Brushless Brush Cutter/String Trimmer"/>
        <s v="(1) HARNESS"/>
        <s v="(1) PSBIW02 - 18V ONE+ HP Compact Brushless 4-Mode 3/8&quot; Impact Wrench"/>
        <s v="(1) PBLLB01 - 18V ONE+ HP BRUSHLESS WHISPER SERIES 510 CFM BLOWER and Operator’s Manual"/>
        <s v="(1) PCL540 - 18V CUT-OUT TOOL (1) 1/8&quot; Drywall Bit (1) 1/8&quot; Collet (1) 1/4&quot; Collet (1) Operator's Manual"/>
        <s v="RYi818BG - 18V ONE+ 1800-WATT POWER STATION"/>
        <s v="Charging Adaptor"/>
        <s v="(1) P2302 - 18V ONE+ HP Brushless Edger"/>
        <s v="(1) PBL350 - 18V ONE+ HP Brushless AirStrike 30° FRAMING NAILER"/>
        <s v="P2706 - 18V ONE+ 10&quot; SNOW SHOVEL"/>
        <s v="(1) PCL460 - 18V ONE+ &quot;6&quot; Two Speed Random Orbit Buffer"/>
        <s v="(1) P2504BTLVNM - 18V ONE+ Pruning Shear"/>
        <s v="(1) PSBCS01 - 18V ONE+ HP Compact Brushless 6-1/2&quot; Circular Saw (1) 24T Carbide Thin Kerf Blade  (1) Hex Wrench (1) Vacuum Dust Adaptor"/>
        <s v="(1) PCL700 - 18V ONE+ POWERED HAND BRUSH VACUUM"/>
        <s v="(1) PTS01 - 18V ONE+ HP BRUSHLESS 6-1/2&quot; TRACK SAW, (1) 40-Tooth Carbide-Tipped Blade, (1) Riving Knife, (1) Track Clamp, (1) Blade Wrench and (1) Track Wrench"/>
        <s v="(2) 27.5&quot; Tracks (Additional Tracks Available - A73TS01N)"/>
        <s v="(1) P2505BTLVNM - 18V ONE+ HP Brushless Pruning Shear"/>
        <s v="(1) PCL720 - 18V ONE+ STICK VACUUM"/>
        <s v="(1) P20019 - 18V ONE+ HP Brushless 15” String Trimmer"/>
        <s v="(1) P20018 - 18V ONE+ 13&quot; String Trimmer/Edger"/>
        <s v="(1) P20023 - 18V ONE+ 3-in-1 Mower, String Trimmer, and Edger"/>
        <s v="(1) P3410 - Grease Gun"/>
        <s v="(1) P322 - 18V ONE+ HP BRUSHLESS AIRSTRIKE 18GA BRAD NAILER"/>
        <s v="18V ONE+ AirStrike 16GA Straight Finish Nailer"/>
        <s v="(1) P2607 - 18V ONE+™ 18&quot; Cordless Hedge Trimmer"/>
        <s v="18V ONE+ 250 CFM Blower/Sweeper"/>
        <s v="(1) PCL220 - 18V ONE+ 1/2&quot; Hammer Drill"/>
        <s v="(1) P2900BTL - 18V ONE+ Shear/Shrubber Trimmer"/>
        <s v="6&quot; Wood Blade"/>
        <s v="18V Compact Brushless One-Handed Recip Saw"/>
        <s v="(1) PCL500B - 18V ONE+ 5-1/2&quot; Circular Saw, (1) 18T Carbide Tipped Blade &amp; (1) Hex Wrench"/>
        <s v="(1) PBLRC25B - 18V ONE+ HP BRUSHLESS 3/8&quot; EXTENDED REACH RATCHET"/>
        <s v="(1) 18V ONE+ Hybrid WHISPER SERIES 7.5&quot; FAN"/>
        <s v="(1) 18V ONE+ Precision Rotary Tool"/>
        <s v="(12) Accessory Bits"/>
        <s v="(1) 18V ONE+ HP Brushless Reciprocating Saw"/>
        <s v="(1) Hex Wrench"/>
        <s v="(1) Vacuum Dust Adapter"/>
        <s v="(1) 18V ONE+ HP Brushless 7 - 1/4&quot; Circular Saw w/ 24T Thin Kerf Blade"/>
        <s v="(1) 18V ONE+ HP Brushless EZClean Power Cleaner"/>
        <s v="(1) P1108BTL - 18V ONE+ 13&quot; PUSH MOWER"/>
        <s v="RY120350 - 320 PSI EZClean Power Cleaner"/>
        <s v="20' Siphon Hose"/>
        <s v="(1) PBLHV701 - 18V ONE+ JOBSITE HAND VACUUM"/>
        <s v="(1) PCL250 - 18V ONE+ 3/8&quot; Impact Wrench"/>
        <s v="(1) PBLRC01 - 18V ONE+ 1/4&quot; EXTENDED REACH RATCHET"/>
        <s v="(1) PSBDG01B - 18V ONE+ HP COMPACT BRUSHLESS 1/4&quot; Right Angle Die Grinder"/>
        <s v="(1) PSBIW01B - 18V Compact Brushless Impact Wrench"/>
        <s v="18V Compact Brushless 3/8” Right Angle Drill"/>
        <s v="(1) PCL480B - 18V ONE+ Rotary Tool Station"/>
        <s v="(1) PCL416 - CORNER CAT Finish Sander"/>
        <s v="(3) PIECES OF SANDPAPER"/>
        <s v="(1) PCL401 - 18V ONE+ 1/4 SHEET SANDER"/>
        <s v="Diamond Tile Blade"/>
        <s v="Carbide Abrasive Blade"/>
        <s v="Metal Cut-Off Wheel"/>
        <s v="18V Compact Brushless Cut-Off Tool"/>
        <s v="(1) PBLJS01B - 18V ONE+ HP Brushless Jig Saw"/>
        <s v="(1) 18V ONE+ HP Brushless 4-1/2&quot; Angle Grinder/Cut-Off Tool w/ Comfort Grip Auxiliary Handle"/>
        <s v="Spanner Wrench"/>
        <s v="FIXTEC Nut"/>
        <s v="Type 1 Cutting Guard"/>
        <s v="Type 27 Grinding Guard"/>
        <s v="Cutting Wheel"/>
        <s v="Grinding Wheel"/>
        <s v="3-3/8&quot; Multi-Material Plunge Saw"/>
        <s v="Edge Guide"/>
        <s v="Dust Port"/>
        <s v="Allen Wrench"/>
        <s v="3-3/8” Wood Blade"/>
        <s v="3-3/8” Diamond Abrasive Blade"/>
        <s v="3-3/8” HSS Metal Blade"/>
        <s v="(1) PBP007 18V ONE+ 6Ah Lithium HIGH PERFORMANCE Battery"/>
        <s v="(1) PBP004 18V ONE+ 4Ah Lithium HIGH PERFORMANCE Battery"/>
        <s v="18V ONE+ Dual Chemistry Battery Charger"/>
        <s v="18V ONE+ 1.5 Ah Battery"/>
        <s v="18V ONE+ 2300 Watt Electric Start Inverter Generator"/>
        <s v="(1) P21011B - 18V ONE+ 250 CFM BLOWER/SWEEPER"/>
        <s v="(1) PBP006 -18V ONE+ 2Ah Lithium Battery"/>
        <s v="(6) PBP002 - 18V ONE+ 1.5AH LITHIUM BATTERY"/>
        <s v="(1) PCG005 - 18V ONE+ DUAL-PORT SIMULTANEOUS CHARGER"/>
        <s v="(1) PCG006 - 18V ONE+ 6-PORT FAST CHARGER"/>
        <s v="(3) PBP004 - 18V ONE+ 4Ah LITHIUM HIGH PERFORMANCE BATTERY"/>
        <s v="PCG005 - 18V ONE+ DUAL-PORT SIMULTANEOUS CHARGER"/>
        <s v="PBP1012 - 18V ONE+ 12Ah LITHIUM HIGH PERFORMANCE BATTERY"/>
        <s v="PCG008 - 18V ONE+ 8A RAPID CHARGER"/>
        <s v="(1) PBP007 - 18V ONE+ 6Ah LITHIUM HIGH PERFORMANCE BATTERY"/>
        <s v="(1) PCG004 - 18V ONE+ FAST CHARGER"/>
        <s v="(1) PBP1008 - 18V ONE+ 8Ah LITHIUM HIGH PERFORMANCE BATTERY"/>
        <s v="(1) PBP1012 - 18V ONE+ 12Ah LITHIUM HIGH PERFORMANCE BATTERY"/>
        <s v="(1) PCG008 - 18V ONE+ 8A RAPID CHARGER"/>
        <s v="(1) PCG719 - ADVANCED STICK VACUUM 4AH CHARGING DOCKING STATION"/>
        <s v="(1) PCG004 -18V ONE+ FAST CHARGER"/>
        <s v="(1) PBP004 - 4.0 Ah Battery"/>
        <s v="(1) PCL515 - 18V ONE+ Reciprocating Saw (1) Reciprocating Saw Blade"/>
        <s v="(1) PCG002 18V ONE+ Charger"/>
        <s v="(2) Tool Bag"/>
        <s v="(1) 18V ONE+ Brad Nailer with Belt Clip"/>
        <s v="(500) 1-1/4” 18 Gauge Brad Nails"/>
        <s v="(1) PCL445 18V ONE+ 4-1/2&quot; Angle Grinder, (1) Side Handle, (1) Type 27 Grinding Guard, (1) Grinding Wheel, (1) Spanner Wrench, and Operator's Manual"/>
        <s v="(2) 18V ONE+ 4.0 Ah Lithium-Ion Battery"/>
        <s v="(1) PBP002 18V ONE+ 1.5Ah Lithium Battery"/>
        <s v="(1) P553 - 18V ONE+ 7-1/4&quot; Miter Saw (1) Miter Saw Blade, (1) Blade Wrench (1) Dust Bag"/>
        <s v="(1) PCL265 - 1/2” Impact Wrench"/>
        <s v="(1) P507 6-1/2 in. Circular Saw, (1) 6-1/2 in. 24-tooth ultra thin kerf carbide-tipped blade, (1) blade wrench"/>
        <s v="PRT100 - 18V ONE+ Precision Rotary Tool"/>
        <s v="(1) P3105 - 18V ONE+ 40-Watt Soldering Iron"/>
        <s v="(1) PBP002 - 18V ONE+ 2Ah Battery"/>
        <s v="(1) Grease Gun"/>
        <s v="(1) 2.0 Ah Battery"/>
        <s v="(1) 18V Lithium-Ion Charger,"/>
        <s v="(1) PSBDD01 18V ONE+ HP Compact Brushless 1/2&quot; Drill/Driver"/>
        <s v="(1) PSBID01 18V ONE+ HP Compact Brushless 1/4&quot; Impact Driver"/>
        <s v="(1) PSBRS01 18V ONE+ HP Compact Brushless One-Handed Recip Saw (1) Reciprocating Saw Blade"/>
        <s v="(1) PSBCS02 18V ONE+ HP Compact Brushless Cut-Off Tool (1) Metal Cutting Blade (1) Tile Cutting Blade (1) Carbide Abrasive Blade (1) Bottom Flange"/>
        <s v="(2) PBP006 18V ONE+ 2Ah Lithium-ion Batteries"/>
        <s v="(1) PBLDD01 18V ONE+ HP Brushless 1/2&quot; Drill/Driver"/>
        <s v="(1) PBLID01 18V ONE+ HP Brushless 1/4&quot; Impact Driver"/>
        <s v="(1) PBLCS300 18V ONE+ HP Brushless 7-1/4&quot; Circular Saw (1) 24T 7-1/4&quot; Circular Saw Blade"/>
        <s v="(1) PBLMT50 18V ONE+ HP Brushless Multi-Tool (2) CUTTING BLADES (3) SANDING PAPER (1)  SANDING PAD"/>
        <s v="(1) PCL660 18V ONE+ LED Light"/>
        <s v="(1) PBP004 18V ONE+ 4Ah Lithium-ion HIGH PERFORMANCE Battery"/>
        <s v="(1) PBP003 18V ONE+ 2Ah Lithium-ion HIGH PERFORMANCE Battery"/>
        <s v="(1) PCL401 - 18V ONE+ 1/4 SHEET SANDER KIT"/>
        <s v="(2) PBP005 - 18V ONE+ 4Ah Lithium-ion Battery"/>
        <s v="(1) PCL416 - CORNER CAT  FINISH SANDER"/>
        <s v="(1) 18V ONE+ 4Ah Lithium-ion Battery"/>
        <s v="(1) 18V ONE+ Precision Craft Rotary Tool"/>
        <s v="(15) ACCESSORY BITS"/>
        <s v="(1) 18V ONE+ 2.0Ah BATTERY"/>
        <s v="(1) 18V ONE+ Wet/Dry Hand Vacuum"/>
        <s v="(1) 1-1/4&quot; Accessory Adapter"/>
        <s v="(1) Squeegee"/>
        <s v="(1) 18V ONE+ 2.0Ah Lithium-Ion Battery"/>
        <s v="(1) 18V ONE+ Lithium-Ion 1.5 Ah Battery"/>
        <s v="(2) 18V ONE+ 4Ah Batteries"/>
        <s v="(2) 18V ONE+ 2.0 Ah Lithium-Ion HIGH PERFORMANCE Batteries"/>
        <s v="(1) 18V ONE+ 4.0 Ah Lithium-Ion Battery"/>
        <s v="P137 Dual Platform Charger and Operator's Manual"/>
        <s v="(2) 18V ONE+ LITHIUM-ION HIGH PERFORMANCE 4.0 AH BATTERY"/>
        <s v="(1) 18V ONE+ Hand Vacuum"/>
        <s v="(1) Replaceable Filter"/>
        <s v="(1) 18V ONE+ Lithium-Ion HIGH PERFORMANCE 4.0 Ah Battery"/>
        <s v="(2) 18V ONE+ 2.0 Ah Compact Lithium-Ion Batteries (2-Pack)"/>
        <s v="(1) 18V ONE+ 2.0 Ah Lithium-Ion HIGH PERFORMANCE Battery"/>
      </sharedItems>
    </cacheField>
    <cacheField name="componentQuantity" numFmtId="0">
      <sharedItems containsMixedTypes="1" containsNumber="1" containsInteger="1" minValue="1" maxValue="6" count="6">
        <s v=""/>
        <n v="1"/>
        <n v="2"/>
        <n v="4"/>
        <n v="6"/>
        <n v="3"/>
      </sharedItems>
    </cacheField>
    <cacheField name="componentSKU"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x v="0"/>
    <x v="0"/>
    <x v="0"/>
    <s v=""/>
  </r>
  <r>
    <x v="0"/>
    <x v="0"/>
    <x v="0"/>
    <x v="0"/>
    <x v="1"/>
    <x v="0"/>
    <s v=""/>
  </r>
  <r>
    <x v="0"/>
    <x v="0"/>
    <x v="0"/>
    <x v="0"/>
    <x v="2"/>
    <x v="1"/>
    <s v="PBP003"/>
  </r>
  <r>
    <x v="0"/>
    <x v="0"/>
    <x v="0"/>
    <x v="0"/>
    <x v="3"/>
    <x v="1"/>
    <s v="PBP004"/>
  </r>
  <r>
    <x v="0"/>
    <x v="0"/>
    <x v="0"/>
    <x v="0"/>
    <x v="4"/>
    <x v="1"/>
    <s v="PCG002"/>
  </r>
  <r>
    <x v="0"/>
    <x v="0"/>
    <x v="0"/>
    <x v="0"/>
    <x v="5"/>
    <x v="0"/>
    <s v=""/>
  </r>
  <r>
    <x v="0"/>
    <x v="0"/>
    <x v="0"/>
    <x v="0"/>
    <x v="6"/>
    <x v="0"/>
    <s v=""/>
  </r>
  <r>
    <x v="1"/>
    <x v="1"/>
    <x v="1"/>
    <x v="1"/>
    <x v="7"/>
    <x v="0"/>
    <s v=""/>
  </r>
  <r>
    <x v="2"/>
    <x v="2"/>
    <x v="1"/>
    <x v="1"/>
    <x v="7"/>
    <x v="0"/>
    <s v=""/>
  </r>
  <r>
    <x v="3"/>
    <x v="3"/>
    <x v="1"/>
    <x v="1"/>
    <x v="7"/>
    <x v="0"/>
    <s v=""/>
  </r>
  <r>
    <x v="4"/>
    <x v="4"/>
    <x v="2"/>
    <x v="2"/>
    <x v="8"/>
    <x v="0"/>
    <s v=""/>
  </r>
  <r>
    <x v="4"/>
    <x v="4"/>
    <x v="2"/>
    <x v="2"/>
    <x v="9"/>
    <x v="0"/>
    <s v=""/>
  </r>
  <r>
    <x v="4"/>
    <x v="4"/>
    <x v="2"/>
    <x v="2"/>
    <x v="10"/>
    <x v="0"/>
    <s v=""/>
  </r>
  <r>
    <x v="5"/>
    <x v="5"/>
    <x v="3"/>
    <x v="3"/>
    <x v="11"/>
    <x v="0"/>
    <s v=""/>
  </r>
  <r>
    <x v="5"/>
    <x v="5"/>
    <x v="3"/>
    <x v="3"/>
    <x v="12"/>
    <x v="0"/>
    <s v=""/>
  </r>
  <r>
    <x v="6"/>
    <x v="6"/>
    <x v="4"/>
    <x v="4"/>
    <x v="13"/>
    <x v="0"/>
    <s v=""/>
  </r>
  <r>
    <x v="7"/>
    <x v="7"/>
    <x v="5"/>
    <x v="5"/>
    <x v="14"/>
    <x v="0"/>
    <s v=""/>
  </r>
  <r>
    <x v="7"/>
    <x v="7"/>
    <x v="5"/>
    <x v="5"/>
    <x v="15"/>
    <x v="0"/>
    <s v=""/>
  </r>
  <r>
    <x v="7"/>
    <x v="7"/>
    <x v="5"/>
    <x v="5"/>
    <x v="16"/>
    <x v="0"/>
    <s v=""/>
  </r>
  <r>
    <x v="8"/>
    <x v="8"/>
    <x v="6"/>
    <x v="6"/>
    <x v="17"/>
    <x v="0"/>
    <s v=""/>
  </r>
  <r>
    <x v="8"/>
    <x v="8"/>
    <x v="6"/>
    <x v="6"/>
    <x v="18"/>
    <x v="0"/>
    <s v=""/>
  </r>
  <r>
    <x v="8"/>
    <x v="8"/>
    <x v="6"/>
    <x v="6"/>
    <x v="19"/>
    <x v="1"/>
    <s v="PCG002"/>
  </r>
  <r>
    <x v="8"/>
    <x v="8"/>
    <x v="6"/>
    <x v="6"/>
    <x v="20"/>
    <x v="0"/>
    <s v=""/>
  </r>
  <r>
    <x v="8"/>
    <x v="8"/>
    <x v="6"/>
    <x v="6"/>
    <x v="21"/>
    <x v="0"/>
    <s v=""/>
  </r>
  <r>
    <x v="8"/>
    <x v="8"/>
    <x v="6"/>
    <x v="6"/>
    <x v="22"/>
    <x v="0"/>
    <s v=""/>
  </r>
  <r>
    <x v="9"/>
    <x v="9"/>
    <x v="7"/>
    <x v="7"/>
    <x v="17"/>
    <x v="0"/>
    <s v=""/>
  </r>
  <r>
    <x v="9"/>
    <x v="9"/>
    <x v="7"/>
    <x v="7"/>
    <x v="20"/>
    <x v="0"/>
    <s v=""/>
  </r>
  <r>
    <x v="9"/>
    <x v="9"/>
    <x v="7"/>
    <x v="7"/>
    <x v="21"/>
    <x v="0"/>
    <s v=""/>
  </r>
  <r>
    <x v="9"/>
    <x v="9"/>
    <x v="7"/>
    <x v="7"/>
    <x v="22"/>
    <x v="0"/>
    <s v=""/>
  </r>
  <r>
    <x v="10"/>
    <x v="10"/>
    <x v="8"/>
    <x v="8"/>
    <x v="23"/>
    <x v="0"/>
    <s v=""/>
  </r>
  <r>
    <x v="11"/>
    <x v="11"/>
    <x v="9"/>
    <x v="9"/>
    <x v="24"/>
    <x v="0"/>
    <s v=""/>
  </r>
  <r>
    <x v="12"/>
    <x v="12"/>
    <x v="10"/>
    <x v="10"/>
    <x v="25"/>
    <x v="0"/>
    <s v=""/>
  </r>
  <r>
    <x v="13"/>
    <x v="13"/>
    <x v="10"/>
    <x v="11"/>
    <x v="26"/>
    <x v="0"/>
    <s v=""/>
  </r>
  <r>
    <x v="14"/>
    <x v="14"/>
    <x v="11"/>
    <x v="12"/>
    <x v="27"/>
    <x v="0"/>
    <s v=""/>
  </r>
  <r>
    <x v="0"/>
    <x v="15"/>
    <x v="12"/>
    <x v="13"/>
    <x v="28"/>
    <x v="0"/>
    <s v=""/>
  </r>
  <r>
    <x v="0"/>
    <x v="15"/>
    <x v="12"/>
    <x v="13"/>
    <x v="29"/>
    <x v="0"/>
    <s v=""/>
  </r>
  <r>
    <x v="0"/>
    <x v="15"/>
    <x v="12"/>
    <x v="13"/>
    <x v="30"/>
    <x v="2"/>
    <s v="PBP003"/>
  </r>
  <r>
    <x v="0"/>
    <x v="15"/>
    <x v="12"/>
    <x v="13"/>
    <x v="31"/>
    <x v="1"/>
    <s v="PCG006"/>
  </r>
  <r>
    <x v="15"/>
    <x v="16"/>
    <x v="11"/>
    <x v="14"/>
    <x v="32"/>
    <x v="0"/>
    <s v=""/>
  </r>
  <r>
    <x v="16"/>
    <x v="17"/>
    <x v="12"/>
    <x v="15"/>
    <x v="33"/>
    <x v="0"/>
    <s v=""/>
  </r>
  <r>
    <x v="16"/>
    <x v="17"/>
    <x v="12"/>
    <x v="15"/>
    <x v="34"/>
    <x v="1"/>
    <s v="PBP006"/>
  </r>
  <r>
    <x v="16"/>
    <x v="17"/>
    <x v="12"/>
    <x v="15"/>
    <x v="19"/>
    <x v="1"/>
    <s v="PCG002"/>
  </r>
  <r>
    <x v="17"/>
    <x v="18"/>
    <x v="13"/>
    <x v="16"/>
    <x v="35"/>
    <x v="0"/>
    <s v=""/>
  </r>
  <r>
    <x v="17"/>
    <x v="18"/>
    <x v="13"/>
    <x v="16"/>
    <x v="36"/>
    <x v="0"/>
    <s v=""/>
  </r>
  <r>
    <x v="17"/>
    <x v="18"/>
    <x v="13"/>
    <x v="16"/>
    <x v="37"/>
    <x v="2"/>
    <s v="PCG002"/>
  </r>
  <r>
    <x v="18"/>
    <x v="19"/>
    <x v="11"/>
    <x v="17"/>
    <x v="33"/>
    <x v="0"/>
    <s v=""/>
  </r>
  <r>
    <x v="19"/>
    <x v="20"/>
    <x v="1"/>
    <x v="18"/>
    <x v="38"/>
    <x v="0"/>
    <s v=""/>
  </r>
  <r>
    <x v="19"/>
    <x v="20"/>
    <x v="1"/>
    <x v="18"/>
    <x v="39"/>
    <x v="1"/>
    <s v="PBP006"/>
  </r>
  <r>
    <x v="19"/>
    <x v="20"/>
    <x v="1"/>
    <x v="18"/>
    <x v="19"/>
    <x v="1"/>
    <s v="PCG002"/>
  </r>
  <r>
    <x v="20"/>
    <x v="21"/>
    <x v="3"/>
    <x v="19"/>
    <x v="40"/>
    <x v="0"/>
    <s v=""/>
  </r>
  <r>
    <x v="20"/>
    <x v="21"/>
    <x v="3"/>
    <x v="19"/>
    <x v="34"/>
    <x v="1"/>
    <s v="PBP006"/>
  </r>
  <r>
    <x v="20"/>
    <x v="21"/>
    <x v="3"/>
    <x v="19"/>
    <x v="19"/>
    <x v="1"/>
    <s v="PCG002"/>
  </r>
  <r>
    <x v="21"/>
    <x v="22"/>
    <x v="14"/>
    <x v="20"/>
    <x v="41"/>
    <x v="0"/>
    <s v=""/>
  </r>
  <r>
    <x v="22"/>
    <x v="23"/>
    <x v="1"/>
    <x v="21"/>
    <x v="42"/>
    <x v="0"/>
    <s v=""/>
  </r>
  <r>
    <x v="22"/>
    <x v="23"/>
    <x v="1"/>
    <x v="21"/>
    <x v="43"/>
    <x v="1"/>
    <s v="PBP004"/>
  </r>
  <r>
    <x v="22"/>
    <x v="23"/>
    <x v="1"/>
    <x v="21"/>
    <x v="44"/>
    <x v="0"/>
    <s v=""/>
  </r>
  <r>
    <x v="23"/>
    <x v="24"/>
    <x v="3"/>
    <x v="22"/>
    <x v="25"/>
    <x v="0"/>
    <s v=""/>
  </r>
  <r>
    <x v="23"/>
    <x v="24"/>
    <x v="3"/>
    <x v="22"/>
    <x v="43"/>
    <x v="1"/>
    <s v="PBP004"/>
  </r>
  <r>
    <x v="23"/>
    <x v="24"/>
    <x v="3"/>
    <x v="22"/>
    <x v="19"/>
    <x v="1"/>
    <s v="PCG002"/>
  </r>
  <r>
    <x v="0"/>
    <x v="25"/>
    <x v="15"/>
    <x v="23"/>
    <x v="45"/>
    <x v="0"/>
    <s v=""/>
  </r>
  <r>
    <x v="0"/>
    <x v="25"/>
    <x v="15"/>
    <x v="23"/>
    <x v="46"/>
    <x v="0"/>
    <s v=""/>
  </r>
  <r>
    <x v="0"/>
    <x v="25"/>
    <x v="15"/>
    <x v="23"/>
    <x v="47"/>
    <x v="1"/>
    <s v="PBP005"/>
  </r>
  <r>
    <x v="0"/>
    <x v="25"/>
    <x v="15"/>
    <x v="23"/>
    <x v="4"/>
    <x v="1"/>
    <s v="PCG002"/>
  </r>
  <r>
    <x v="24"/>
    <x v="26"/>
    <x v="16"/>
    <x v="24"/>
    <x v="48"/>
    <x v="0"/>
    <s v=""/>
  </r>
  <r>
    <x v="24"/>
    <x v="26"/>
    <x v="16"/>
    <x v="24"/>
    <x v="49"/>
    <x v="0"/>
    <s v=""/>
  </r>
  <r>
    <x v="24"/>
    <x v="26"/>
    <x v="16"/>
    <x v="24"/>
    <x v="50"/>
    <x v="0"/>
    <s v=""/>
  </r>
  <r>
    <x v="24"/>
    <x v="26"/>
    <x v="16"/>
    <x v="24"/>
    <x v="51"/>
    <x v="0"/>
    <s v=""/>
  </r>
  <r>
    <x v="24"/>
    <x v="26"/>
    <x v="16"/>
    <x v="24"/>
    <x v="52"/>
    <x v="0"/>
    <s v=""/>
  </r>
  <r>
    <x v="24"/>
    <x v="26"/>
    <x v="16"/>
    <x v="24"/>
    <x v="53"/>
    <x v="0"/>
    <s v=""/>
  </r>
  <r>
    <x v="24"/>
    <x v="26"/>
    <x v="16"/>
    <x v="24"/>
    <x v="54"/>
    <x v="0"/>
    <s v=""/>
  </r>
  <r>
    <x v="25"/>
    <x v="27"/>
    <x v="15"/>
    <x v="25"/>
    <x v="7"/>
    <x v="0"/>
    <s v=""/>
  </r>
  <r>
    <x v="26"/>
    <x v="28"/>
    <x v="17"/>
    <x v="26"/>
    <x v="55"/>
    <x v="0"/>
    <s v=""/>
  </r>
  <r>
    <x v="26"/>
    <x v="28"/>
    <x v="17"/>
    <x v="26"/>
    <x v="34"/>
    <x v="1"/>
    <s v="PBP006"/>
  </r>
  <r>
    <x v="26"/>
    <x v="28"/>
    <x v="17"/>
    <x v="26"/>
    <x v="19"/>
    <x v="1"/>
    <s v="PCG002"/>
  </r>
  <r>
    <x v="26"/>
    <x v="28"/>
    <x v="17"/>
    <x v="26"/>
    <x v="56"/>
    <x v="0"/>
    <s v=""/>
  </r>
  <r>
    <x v="27"/>
    <x v="29"/>
    <x v="18"/>
    <x v="27"/>
    <x v="57"/>
    <x v="0"/>
    <s v=""/>
  </r>
  <r>
    <x v="27"/>
    <x v="29"/>
    <x v="18"/>
    <x v="27"/>
    <x v="58"/>
    <x v="0"/>
    <s v=""/>
  </r>
  <r>
    <x v="27"/>
    <x v="29"/>
    <x v="18"/>
    <x v="27"/>
    <x v="59"/>
    <x v="0"/>
    <s v=""/>
  </r>
  <r>
    <x v="27"/>
    <x v="29"/>
    <x v="18"/>
    <x v="27"/>
    <x v="34"/>
    <x v="1"/>
    <s v="PBP006"/>
  </r>
  <r>
    <x v="27"/>
    <x v="29"/>
    <x v="18"/>
    <x v="27"/>
    <x v="19"/>
    <x v="1"/>
    <s v="PCG002"/>
  </r>
  <r>
    <x v="28"/>
    <x v="30"/>
    <x v="19"/>
    <x v="28"/>
    <x v="60"/>
    <x v="0"/>
    <s v=""/>
  </r>
  <r>
    <x v="28"/>
    <x v="30"/>
    <x v="19"/>
    <x v="28"/>
    <x v="61"/>
    <x v="1"/>
    <s v="PBP002"/>
  </r>
  <r>
    <x v="28"/>
    <x v="30"/>
    <x v="19"/>
    <x v="28"/>
    <x v="62"/>
    <x v="0"/>
    <s v=""/>
  </r>
  <r>
    <x v="29"/>
    <x v="31"/>
    <x v="20"/>
    <x v="29"/>
    <x v="63"/>
    <x v="0"/>
    <s v=""/>
  </r>
  <r>
    <x v="29"/>
    <x v="31"/>
    <x v="20"/>
    <x v="29"/>
    <x v="64"/>
    <x v="0"/>
    <s v=""/>
  </r>
  <r>
    <x v="30"/>
    <x v="32"/>
    <x v="10"/>
    <x v="30"/>
    <x v="65"/>
    <x v="0"/>
    <s v=""/>
  </r>
  <r>
    <x v="30"/>
    <x v="32"/>
    <x v="10"/>
    <x v="30"/>
    <x v="66"/>
    <x v="1"/>
    <s v="PBP005"/>
  </r>
  <r>
    <x v="30"/>
    <x v="32"/>
    <x v="10"/>
    <x v="30"/>
    <x v="19"/>
    <x v="1"/>
    <s v="PCG002"/>
  </r>
  <r>
    <x v="31"/>
    <x v="33"/>
    <x v="3"/>
    <x v="31"/>
    <x v="67"/>
    <x v="0"/>
    <s v=""/>
  </r>
  <r>
    <x v="31"/>
    <x v="33"/>
    <x v="3"/>
    <x v="31"/>
    <x v="34"/>
    <x v="1"/>
    <s v="PBP006"/>
  </r>
  <r>
    <x v="31"/>
    <x v="33"/>
    <x v="3"/>
    <x v="31"/>
    <x v="19"/>
    <x v="1"/>
    <s v="PCG002"/>
  </r>
  <r>
    <x v="32"/>
    <x v="34"/>
    <x v="1"/>
    <x v="32"/>
    <x v="68"/>
    <x v="0"/>
    <s v=""/>
  </r>
  <r>
    <x v="32"/>
    <x v="34"/>
    <x v="1"/>
    <x v="32"/>
    <x v="69"/>
    <x v="1"/>
    <s v="PCL661B"/>
  </r>
  <r>
    <x v="32"/>
    <x v="34"/>
    <x v="1"/>
    <x v="32"/>
    <x v="70"/>
    <x v="0"/>
    <s v=""/>
  </r>
  <r>
    <x v="33"/>
    <x v="35"/>
    <x v="3"/>
    <x v="33"/>
    <x v="71"/>
    <x v="0"/>
    <s v=""/>
  </r>
  <r>
    <x v="33"/>
    <x v="35"/>
    <x v="3"/>
    <x v="33"/>
    <x v="34"/>
    <x v="1"/>
    <s v="PBP006"/>
  </r>
  <r>
    <x v="33"/>
    <x v="35"/>
    <x v="3"/>
    <x v="33"/>
    <x v="19"/>
    <x v="1"/>
    <s v="PCG002"/>
  </r>
  <r>
    <x v="34"/>
    <x v="36"/>
    <x v="21"/>
    <x v="34"/>
    <x v="72"/>
    <x v="0"/>
    <s v=""/>
  </r>
  <r>
    <x v="34"/>
    <x v="36"/>
    <x v="21"/>
    <x v="34"/>
    <x v="34"/>
    <x v="1"/>
    <s v="PBP006"/>
  </r>
  <r>
    <x v="34"/>
    <x v="36"/>
    <x v="21"/>
    <x v="34"/>
    <x v="19"/>
    <x v="1"/>
    <s v="PCG002"/>
  </r>
  <r>
    <x v="34"/>
    <x v="36"/>
    <x v="21"/>
    <x v="34"/>
    <x v="73"/>
    <x v="0"/>
    <s v=""/>
  </r>
  <r>
    <x v="35"/>
    <x v="37"/>
    <x v="22"/>
    <x v="35"/>
    <x v="74"/>
    <x v="0"/>
    <s v=""/>
  </r>
  <r>
    <x v="35"/>
    <x v="37"/>
    <x v="22"/>
    <x v="35"/>
    <x v="75"/>
    <x v="2"/>
    <s v="PBP004"/>
  </r>
  <r>
    <x v="35"/>
    <x v="37"/>
    <x v="22"/>
    <x v="35"/>
    <x v="19"/>
    <x v="1"/>
    <s v="PCG002"/>
  </r>
  <r>
    <x v="35"/>
    <x v="37"/>
    <x v="22"/>
    <x v="35"/>
    <x v="5"/>
    <x v="0"/>
    <s v=""/>
  </r>
  <r>
    <x v="36"/>
    <x v="38"/>
    <x v="12"/>
    <x v="36"/>
    <x v="76"/>
    <x v="0"/>
    <s v=""/>
  </r>
  <r>
    <x v="36"/>
    <x v="38"/>
    <x v="12"/>
    <x v="36"/>
    <x v="77"/>
    <x v="0"/>
    <s v=""/>
  </r>
  <r>
    <x v="36"/>
    <x v="38"/>
    <x v="12"/>
    <x v="36"/>
    <x v="19"/>
    <x v="1"/>
    <s v="PCG002"/>
  </r>
  <r>
    <x v="36"/>
    <x v="38"/>
    <x v="12"/>
    <x v="36"/>
    <x v="78"/>
    <x v="0"/>
    <s v=""/>
  </r>
  <r>
    <x v="36"/>
    <x v="38"/>
    <x v="12"/>
    <x v="36"/>
    <x v="79"/>
    <x v="0"/>
    <s v=""/>
  </r>
  <r>
    <x v="36"/>
    <x v="38"/>
    <x v="12"/>
    <x v="36"/>
    <x v="80"/>
    <x v="0"/>
    <s v=""/>
  </r>
  <r>
    <x v="36"/>
    <x v="38"/>
    <x v="12"/>
    <x v="36"/>
    <x v="81"/>
    <x v="0"/>
    <s v=""/>
  </r>
  <r>
    <x v="36"/>
    <x v="38"/>
    <x v="12"/>
    <x v="36"/>
    <x v="82"/>
    <x v="0"/>
    <s v=""/>
  </r>
  <r>
    <x v="37"/>
    <x v="39"/>
    <x v="10"/>
    <x v="37"/>
    <x v="83"/>
    <x v="0"/>
    <s v=""/>
  </r>
  <r>
    <x v="37"/>
    <x v="39"/>
    <x v="10"/>
    <x v="37"/>
    <x v="34"/>
    <x v="1"/>
    <s v="PBP006"/>
  </r>
  <r>
    <x v="37"/>
    <x v="39"/>
    <x v="10"/>
    <x v="37"/>
    <x v="19"/>
    <x v="1"/>
    <s v="PCG002"/>
  </r>
  <r>
    <x v="38"/>
    <x v="40"/>
    <x v="23"/>
    <x v="38"/>
    <x v="84"/>
    <x v="0"/>
    <s v=""/>
  </r>
  <r>
    <x v="38"/>
    <x v="40"/>
    <x v="23"/>
    <x v="38"/>
    <x v="34"/>
    <x v="1"/>
    <s v="PBP006"/>
  </r>
  <r>
    <x v="38"/>
    <x v="40"/>
    <x v="23"/>
    <x v="38"/>
    <x v="19"/>
    <x v="1"/>
    <s v="PCG002"/>
  </r>
  <r>
    <x v="38"/>
    <x v="40"/>
    <x v="23"/>
    <x v="38"/>
    <x v="85"/>
    <x v="0"/>
    <s v=""/>
  </r>
  <r>
    <x v="39"/>
    <x v="41"/>
    <x v="12"/>
    <x v="39"/>
    <x v="86"/>
    <x v="0"/>
    <s v=""/>
  </r>
  <r>
    <x v="39"/>
    <x v="41"/>
    <x v="12"/>
    <x v="39"/>
    <x v="65"/>
    <x v="0"/>
    <s v=""/>
  </r>
  <r>
    <x v="39"/>
    <x v="41"/>
    <x v="12"/>
    <x v="39"/>
    <x v="66"/>
    <x v="1"/>
    <s v="PBP005"/>
  </r>
  <r>
    <x v="39"/>
    <x v="41"/>
    <x v="12"/>
    <x v="39"/>
    <x v="19"/>
    <x v="1"/>
    <s v="PCG002"/>
  </r>
  <r>
    <x v="40"/>
    <x v="42"/>
    <x v="19"/>
    <x v="40"/>
    <x v="87"/>
    <x v="0"/>
    <s v=""/>
  </r>
  <r>
    <x v="40"/>
    <x v="42"/>
    <x v="19"/>
    <x v="40"/>
    <x v="61"/>
    <x v="1"/>
    <s v="PBP002"/>
  </r>
  <r>
    <x v="40"/>
    <x v="42"/>
    <x v="19"/>
    <x v="40"/>
    <x v="62"/>
    <x v="0"/>
    <s v=""/>
  </r>
  <r>
    <x v="39"/>
    <x v="43"/>
    <x v="24"/>
    <x v="41"/>
    <x v="88"/>
    <x v="0"/>
    <s v=""/>
  </r>
  <r>
    <x v="39"/>
    <x v="43"/>
    <x v="24"/>
    <x v="41"/>
    <x v="89"/>
    <x v="0"/>
    <s v=""/>
  </r>
  <r>
    <x v="39"/>
    <x v="43"/>
    <x v="24"/>
    <x v="41"/>
    <x v="90"/>
    <x v="1"/>
    <s v="PBP006"/>
  </r>
  <r>
    <x v="39"/>
    <x v="43"/>
    <x v="24"/>
    <x v="41"/>
    <x v="91"/>
    <x v="0"/>
    <s v=""/>
  </r>
  <r>
    <x v="41"/>
    <x v="44"/>
    <x v="25"/>
    <x v="42"/>
    <x v="92"/>
    <x v="0"/>
    <s v=""/>
  </r>
  <r>
    <x v="41"/>
    <x v="44"/>
    <x v="25"/>
    <x v="42"/>
    <x v="93"/>
    <x v="0"/>
    <s v=""/>
  </r>
  <r>
    <x v="41"/>
    <x v="44"/>
    <x v="25"/>
    <x v="42"/>
    <x v="94"/>
    <x v="1"/>
    <s v="PBP007"/>
  </r>
  <r>
    <x v="41"/>
    <x v="44"/>
    <x v="25"/>
    <x v="42"/>
    <x v="19"/>
    <x v="1"/>
    <s v="PCG002"/>
  </r>
  <r>
    <x v="42"/>
    <x v="45"/>
    <x v="18"/>
    <x v="43"/>
    <x v="95"/>
    <x v="0"/>
    <s v=""/>
  </r>
  <r>
    <x v="42"/>
    <x v="45"/>
    <x v="18"/>
    <x v="43"/>
    <x v="96"/>
    <x v="0"/>
    <s v=""/>
  </r>
  <r>
    <x v="42"/>
    <x v="45"/>
    <x v="18"/>
    <x v="43"/>
    <x v="97"/>
    <x v="1"/>
    <s v="PBP005"/>
  </r>
  <r>
    <x v="42"/>
    <x v="45"/>
    <x v="18"/>
    <x v="43"/>
    <x v="19"/>
    <x v="1"/>
    <s v="PCG002"/>
  </r>
  <r>
    <x v="43"/>
    <x v="46"/>
    <x v="1"/>
    <x v="44"/>
    <x v="98"/>
    <x v="0"/>
    <s v=""/>
  </r>
  <r>
    <x v="43"/>
    <x v="46"/>
    <x v="1"/>
    <x v="44"/>
    <x v="99"/>
    <x v="0"/>
    <s v=""/>
  </r>
  <r>
    <x v="43"/>
    <x v="46"/>
    <x v="1"/>
    <x v="44"/>
    <x v="100"/>
    <x v="0"/>
    <s v=""/>
  </r>
  <r>
    <x v="43"/>
    <x v="46"/>
    <x v="1"/>
    <x v="44"/>
    <x v="101"/>
    <x v="1"/>
    <s v="PBP002"/>
  </r>
  <r>
    <x v="44"/>
    <x v="47"/>
    <x v="26"/>
    <x v="45"/>
    <x v="102"/>
    <x v="0"/>
    <s v=""/>
  </r>
  <r>
    <x v="45"/>
    <x v="48"/>
    <x v="12"/>
    <x v="46"/>
    <x v="103"/>
    <x v="0"/>
    <s v=""/>
  </r>
  <r>
    <x v="46"/>
    <x v="49"/>
    <x v="27"/>
    <x v="47"/>
    <x v="104"/>
    <x v="1"/>
    <s v="RYi818BG"/>
  </r>
  <r>
    <x v="46"/>
    <x v="49"/>
    <x v="27"/>
    <x v="47"/>
    <x v="105"/>
    <x v="3"/>
    <s v="PBP007"/>
  </r>
  <r>
    <x v="46"/>
    <x v="49"/>
    <x v="27"/>
    <x v="47"/>
    <x v="106"/>
    <x v="0"/>
    <s v=""/>
  </r>
  <r>
    <x v="47"/>
    <x v="50"/>
    <x v="28"/>
    <x v="48"/>
    <x v="107"/>
    <x v="0"/>
    <s v=""/>
  </r>
  <r>
    <x v="47"/>
    <x v="50"/>
    <x v="28"/>
    <x v="48"/>
    <x v="108"/>
    <x v="0"/>
    <s v=""/>
  </r>
  <r>
    <x v="47"/>
    <x v="50"/>
    <x v="28"/>
    <x v="48"/>
    <x v="109"/>
    <x v="1"/>
    <s v="PBP005"/>
  </r>
  <r>
    <x v="48"/>
    <x v="51"/>
    <x v="1"/>
    <x v="49"/>
    <x v="110"/>
    <x v="0"/>
    <s v=""/>
  </r>
  <r>
    <x v="48"/>
    <x v="51"/>
    <x v="1"/>
    <x v="49"/>
    <x v="111"/>
    <x v="0"/>
    <s v=""/>
  </r>
  <r>
    <x v="49"/>
    <x v="52"/>
    <x v="1"/>
    <x v="50"/>
    <x v="112"/>
    <x v="0"/>
    <s v=""/>
  </r>
  <r>
    <x v="50"/>
    <x v="53"/>
    <x v="29"/>
    <x v="51"/>
    <x v="113"/>
    <x v="0"/>
    <s v=""/>
  </r>
  <r>
    <x v="50"/>
    <x v="53"/>
    <x v="29"/>
    <x v="51"/>
    <x v="43"/>
    <x v="1"/>
    <s v="PBP004"/>
  </r>
  <r>
    <x v="50"/>
    <x v="53"/>
    <x v="29"/>
    <x v="51"/>
    <x v="19"/>
    <x v="1"/>
    <s v="PCG002"/>
  </r>
  <r>
    <x v="50"/>
    <x v="53"/>
    <x v="29"/>
    <x v="51"/>
    <x v="114"/>
    <x v="0"/>
    <s v=""/>
  </r>
  <r>
    <x v="50"/>
    <x v="53"/>
    <x v="29"/>
    <x v="51"/>
    <x v="115"/>
    <x v="0"/>
    <s v=""/>
  </r>
  <r>
    <x v="50"/>
    <x v="53"/>
    <x v="29"/>
    <x v="51"/>
    <x v="116"/>
    <x v="0"/>
    <s v=""/>
  </r>
  <r>
    <x v="50"/>
    <x v="53"/>
    <x v="29"/>
    <x v="51"/>
    <x v="117"/>
    <x v="0"/>
    <s v=""/>
  </r>
  <r>
    <x v="51"/>
    <x v="54"/>
    <x v="11"/>
    <x v="52"/>
    <x v="118"/>
    <x v="0"/>
    <s v=""/>
  </r>
  <r>
    <x v="51"/>
    <x v="54"/>
    <x v="11"/>
    <x v="52"/>
    <x v="119"/>
    <x v="0"/>
    <s v=""/>
  </r>
  <r>
    <x v="51"/>
    <x v="54"/>
    <x v="11"/>
    <x v="52"/>
    <x v="34"/>
    <x v="1"/>
    <s v="PBP006"/>
  </r>
  <r>
    <x v="51"/>
    <x v="54"/>
    <x v="11"/>
    <x v="52"/>
    <x v="19"/>
    <x v="1"/>
    <s v="PCG002"/>
  </r>
  <r>
    <x v="52"/>
    <x v="55"/>
    <x v="30"/>
    <x v="53"/>
    <x v="120"/>
    <x v="0"/>
    <s v=""/>
  </r>
  <r>
    <x v="52"/>
    <x v="55"/>
    <x v="30"/>
    <x v="53"/>
    <x v="34"/>
    <x v="1"/>
    <s v="PBP006"/>
  </r>
  <r>
    <x v="52"/>
    <x v="55"/>
    <x v="30"/>
    <x v="53"/>
    <x v="19"/>
    <x v="1"/>
    <s v="PCG002"/>
  </r>
  <r>
    <x v="52"/>
    <x v="55"/>
    <x v="30"/>
    <x v="53"/>
    <x v="121"/>
    <x v="0"/>
    <s v=""/>
  </r>
  <r>
    <x v="53"/>
    <x v="56"/>
    <x v="12"/>
    <x v="54"/>
    <x v="122"/>
    <x v="0"/>
    <s v=""/>
  </r>
  <r>
    <x v="53"/>
    <x v="56"/>
    <x v="12"/>
    <x v="54"/>
    <x v="123"/>
    <x v="1"/>
    <s v="PBP006"/>
  </r>
  <r>
    <x v="53"/>
    <x v="56"/>
    <x v="12"/>
    <x v="54"/>
    <x v="19"/>
    <x v="1"/>
    <s v="PCG002"/>
  </r>
  <r>
    <x v="54"/>
    <x v="57"/>
    <x v="24"/>
    <x v="55"/>
    <x v="124"/>
    <x v="0"/>
    <s v=""/>
  </r>
  <r>
    <x v="54"/>
    <x v="57"/>
    <x v="24"/>
    <x v="55"/>
    <x v="125"/>
    <x v="1"/>
    <s v="PBP005"/>
  </r>
  <r>
    <x v="54"/>
    <x v="57"/>
    <x v="24"/>
    <x v="55"/>
    <x v="19"/>
    <x v="1"/>
    <s v="PCG002"/>
  </r>
  <r>
    <x v="55"/>
    <x v="58"/>
    <x v="12"/>
    <x v="56"/>
    <x v="126"/>
    <x v="0"/>
    <s v=""/>
  </r>
  <r>
    <x v="55"/>
    <x v="58"/>
    <x v="12"/>
    <x v="56"/>
    <x v="66"/>
    <x v="1"/>
    <s v="PBP005"/>
  </r>
  <r>
    <x v="55"/>
    <x v="58"/>
    <x v="12"/>
    <x v="56"/>
    <x v="19"/>
    <x v="1"/>
    <s v="PCG002"/>
  </r>
  <r>
    <x v="56"/>
    <x v="59"/>
    <x v="3"/>
    <x v="57"/>
    <x v="127"/>
    <x v="0"/>
    <s v=""/>
  </r>
  <r>
    <x v="56"/>
    <x v="59"/>
    <x v="3"/>
    <x v="57"/>
    <x v="66"/>
    <x v="1"/>
    <s v="PBP005"/>
  </r>
  <r>
    <x v="56"/>
    <x v="59"/>
    <x v="3"/>
    <x v="57"/>
    <x v="19"/>
    <x v="1"/>
    <s v="PCG002"/>
  </r>
  <r>
    <x v="57"/>
    <x v="60"/>
    <x v="18"/>
    <x v="58"/>
    <x v="128"/>
    <x v="0"/>
    <s v=""/>
  </r>
  <r>
    <x v="57"/>
    <x v="60"/>
    <x v="18"/>
    <x v="58"/>
    <x v="66"/>
    <x v="1"/>
    <s v="PBP005"/>
  </r>
  <r>
    <x v="57"/>
    <x v="60"/>
    <x v="18"/>
    <x v="58"/>
    <x v="19"/>
    <x v="1"/>
    <s v="PCG002"/>
  </r>
  <r>
    <x v="58"/>
    <x v="61"/>
    <x v="31"/>
    <x v="59"/>
    <x v="129"/>
    <x v="0"/>
    <s v=""/>
  </r>
  <r>
    <x v="59"/>
    <x v="62"/>
    <x v="8"/>
    <x v="60"/>
    <x v="130"/>
    <x v="0"/>
    <s v=""/>
  </r>
  <r>
    <x v="59"/>
    <x v="62"/>
    <x v="8"/>
    <x v="60"/>
    <x v="97"/>
    <x v="1"/>
    <s v="PBP005"/>
  </r>
  <r>
    <x v="59"/>
    <x v="62"/>
    <x v="8"/>
    <x v="60"/>
    <x v="19"/>
    <x v="1"/>
    <s v="PCG002"/>
  </r>
  <r>
    <x v="60"/>
    <x v="63"/>
    <x v="32"/>
    <x v="61"/>
    <x v="131"/>
    <x v="0"/>
    <s v=""/>
  </r>
  <r>
    <x v="60"/>
    <x v="63"/>
    <x v="32"/>
    <x v="61"/>
    <x v="132"/>
    <x v="0"/>
    <s v=""/>
  </r>
  <r>
    <x v="60"/>
    <x v="63"/>
    <x v="32"/>
    <x v="61"/>
    <x v="133"/>
    <x v="0"/>
    <s v=""/>
  </r>
  <r>
    <x v="61"/>
    <x v="64"/>
    <x v="33"/>
    <x v="62"/>
    <x v="134"/>
    <x v="0"/>
    <s v=""/>
  </r>
  <r>
    <x v="61"/>
    <x v="64"/>
    <x v="33"/>
    <x v="62"/>
    <x v="135"/>
    <x v="0"/>
    <s v=""/>
  </r>
  <r>
    <x v="61"/>
    <x v="64"/>
    <x v="33"/>
    <x v="62"/>
    <x v="136"/>
    <x v="0"/>
    <s v=""/>
  </r>
  <r>
    <x v="61"/>
    <x v="64"/>
    <x v="33"/>
    <x v="62"/>
    <x v="137"/>
    <x v="1"/>
    <s v="PBP006"/>
  </r>
  <r>
    <x v="61"/>
    <x v="64"/>
    <x v="33"/>
    <x v="62"/>
    <x v="19"/>
    <x v="1"/>
    <s v="PCG002"/>
  </r>
  <r>
    <x v="62"/>
    <x v="65"/>
    <x v="7"/>
    <x v="63"/>
    <x v="138"/>
    <x v="0"/>
    <s v=""/>
  </r>
  <r>
    <x v="62"/>
    <x v="65"/>
    <x v="7"/>
    <x v="63"/>
    <x v="43"/>
    <x v="1"/>
    <s v="PBP004"/>
  </r>
  <r>
    <x v="62"/>
    <x v="65"/>
    <x v="7"/>
    <x v="63"/>
    <x v="19"/>
    <x v="1"/>
    <s v="PCG002"/>
  </r>
  <r>
    <x v="62"/>
    <x v="65"/>
    <x v="7"/>
    <x v="63"/>
    <x v="139"/>
    <x v="0"/>
    <s v=""/>
  </r>
  <r>
    <x v="63"/>
    <x v="66"/>
    <x v="7"/>
    <x v="64"/>
    <x v="140"/>
    <x v="0"/>
    <s v=""/>
  </r>
  <r>
    <x v="63"/>
    <x v="66"/>
    <x v="7"/>
    <x v="64"/>
    <x v="43"/>
    <x v="1"/>
    <s v="PBP004"/>
  </r>
  <r>
    <x v="63"/>
    <x v="66"/>
    <x v="7"/>
    <x v="64"/>
    <x v="141"/>
    <x v="0"/>
    <s v=""/>
  </r>
  <r>
    <x v="63"/>
    <x v="66"/>
    <x v="7"/>
    <x v="64"/>
    <x v="142"/>
    <x v="0"/>
    <s v=""/>
  </r>
  <r>
    <x v="63"/>
    <x v="66"/>
    <x v="7"/>
    <x v="64"/>
    <x v="143"/>
    <x v="0"/>
    <s v=""/>
  </r>
  <r>
    <x v="63"/>
    <x v="66"/>
    <x v="7"/>
    <x v="64"/>
    <x v="144"/>
    <x v="0"/>
    <s v=""/>
  </r>
  <r>
    <x v="63"/>
    <x v="66"/>
    <x v="7"/>
    <x v="64"/>
    <x v="145"/>
    <x v="0"/>
    <s v=""/>
  </r>
  <r>
    <x v="63"/>
    <x v="66"/>
    <x v="7"/>
    <x v="64"/>
    <x v="146"/>
    <x v="0"/>
    <s v=""/>
  </r>
  <r>
    <x v="63"/>
    <x v="66"/>
    <x v="7"/>
    <x v="64"/>
    <x v="139"/>
    <x v="0"/>
    <s v=""/>
  </r>
  <r>
    <x v="64"/>
    <x v="67"/>
    <x v="21"/>
    <x v="65"/>
    <x v="147"/>
    <x v="0"/>
    <s v=""/>
  </r>
  <r>
    <x v="65"/>
    <x v="68"/>
    <x v="33"/>
    <x v="66"/>
    <x v="148"/>
    <x v="0"/>
    <s v=""/>
  </r>
  <r>
    <x v="65"/>
    <x v="68"/>
    <x v="33"/>
    <x v="66"/>
    <x v="149"/>
    <x v="1"/>
    <s v="PBP002"/>
  </r>
  <r>
    <x v="65"/>
    <x v="68"/>
    <x v="33"/>
    <x v="66"/>
    <x v="150"/>
    <x v="1"/>
    <s v="PCG002"/>
  </r>
  <r>
    <x v="66"/>
    <x v="69"/>
    <x v="11"/>
    <x v="67"/>
    <x v="151"/>
    <x v="0"/>
    <s v=""/>
  </r>
  <r>
    <x v="66"/>
    <x v="69"/>
    <x v="11"/>
    <x v="67"/>
    <x v="152"/>
    <x v="2"/>
    <s v="PBP002"/>
  </r>
  <r>
    <x v="66"/>
    <x v="69"/>
    <x v="11"/>
    <x v="67"/>
    <x v="19"/>
    <x v="1"/>
    <s v="PCG002"/>
  </r>
  <r>
    <x v="67"/>
    <x v="70"/>
    <x v="21"/>
    <x v="68"/>
    <x v="153"/>
    <x v="0"/>
    <s v=""/>
  </r>
  <r>
    <x v="67"/>
    <x v="70"/>
    <x v="21"/>
    <x v="68"/>
    <x v="61"/>
    <x v="1"/>
    <s v="PBP002"/>
  </r>
  <r>
    <x v="67"/>
    <x v="70"/>
    <x v="21"/>
    <x v="68"/>
    <x v="19"/>
    <x v="1"/>
    <s v="PCG002"/>
  </r>
  <r>
    <x v="68"/>
    <x v="71"/>
    <x v="11"/>
    <x v="69"/>
    <x v="154"/>
    <x v="0"/>
    <s v=""/>
  </r>
  <r>
    <x v="68"/>
    <x v="71"/>
    <x v="11"/>
    <x v="69"/>
    <x v="152"/>
    <x v="2"/>
    <s v="PBP002"/>
  </r>
  <r>
    <x v="68"/>
    <x v="71"/>
    <x v="11"/>
    <x v="69"/>
    <x v="19"/>
    <x v="1"/>
    <s v="PCG002"/>
  </r>
  <r>
    <x v="69"/>
    <x v="72"/>
    <x v="3"/>
    <x v="70"/>
    <x v="151"/>
    <x v="0"/>
    <s v=""/>
  </r>
  <r>
    <x v="69"/>
    <x v="72"/>
    <x v="3"/>
    <x v="70"/>
    <x v="154"/>
    <x v="0"/>
    <s v=""/>
  </r>
  <r>
    <x v="69"/>
    <x v="72"/>
    <x v="3"/>
    <x v="70"/>
    <x v="152"/>
    <x v="2"/>
    <s v="PBP002"/>
  </r>
  <r>
    <x v="69"/>
    <x v="72"/>
    <x v="3"/>
    <x v="70"/>
    <x v="19"/>
    <x v="1"/>
    <s v="PCG002"/>
  </r>
  <r>
    <x v="70"/>
    <x v="73"/>
    <x v="1"/>
    <x v="71"/>
    <x v="155"/>
    <x v="1"/>
    <s v="PBP1104"/>
  </r>
  <r>
    <x v="71"/>
    <x v="74"/>
    <x v="9"/>
    <x v="72"/>
    <x v="156"/>
    <x v="0"/>
    <s v=""/>
  </r>
  <r>
    <x v="71"/>
    <x v="74"/>
    <x v="9"/>
    <x v="72"/>
    <x v="43"/>
    <x v="1"/>
    <s v="PBP004"/>
  </r>
  <r>
    <x v="71"/>
    <x v="74"/>
    <x v="9"/>
    <x v="72"/>
    <x v="19"/>
    <x v="1"/>
    <s v="PCG002"/>
  </r>
  <r>
    <x v="72"/>
    <x v="75"/>
    <x v="34"/>
    <x v="73"/>
    <x v="157"/>
    <x v="0"/>
    <s v=""/>
  </r>
  <r>
    <x v="72"/>
    <x v="75"/>
    <x v="34"/>
    <x v="73"/>
    <x v="158"/>
    <x v="0"/>
    <s v=""/>
  </r>
  <r>
    <x v="72"/>
    <x v="75"/>
    <x v="34"/>
    <x v="73"/>
    <x v="159"/>
    <x v="0"/>
    <s v=""/>
  </r>
  <r>
    <x v="72"/>
    <x v="75"/>
    <x v="34"/>
    <x v="73"/>
    <x v="160"/>
    <x v="0"/>
    <s v=""/>
  </r>
  <r>
    <x v="72"/>
    <x v="75"/>
    <x v="34"/>
    <x v="73"/>
    <x v="161"/>
    <x v="1"/>
    <s v="PBP004"/>
  </r>
  <r>
    <x v="72"/>
    <x v="75"/>
    <x v="34"/>
    <x v="73"/>
    <x v="19"/>
    <x v="1"/>
    <s v="PCG002"/>
  </r>
  <r>
    <x v="73"/>
    <x v="76"/>
    <x v="18"/>
    <x v="74"/>
    <x v="162"/>
    <x v="0"/>
    <s v=""/>
  </r>
  <r>
    <x v="73"/>
    <x v="76"/>
    <x v="18"/>
    <x v="74"/>
    <x v="163"/>
    <x v="1"/>
    <s v="PBP003"/>
  </r>
  <r>
    <x v="73"/>
    <x v="76"/>
    <x v="18"/>
    <x v="74"/>
    <x v="19"/>
    <x v="1"/>
    <s v="PCG002"/>
  </r>
  <r>
    <x v="73"/>
    <x v="76"/>
    <x v="18"/>
    <x v="74"/>
    <x v="164"/>
    <x v="0"/>
    <s v=""/>
  </r>
  <r>
    <x v="73"/>
    <x v="76"/>
    <x v="18"/>
    <x v="74"/>
    <x v="165"/>
    <x v="0"/>
    <s v=""/>
  </r>
  <r>
    <x v="73"/>
    <x v="76"/>
    <x v="18"/>
    <x v="74"/>
    <x v="166"/>
    <x v="0"/>
    <s v=""/>
  </r>
  <r>
    <x v="74"/>
    <x v="77"/>
    <x v="32"/>
    <x v="75"/>
    <x v="167"/>
    <x v="0"/>
    <s v=""/>
  </r>
  <r>
    <x v="74"/>
    <x v="77"/>
    <x v="32"/>
    <x v="75"/>
    <x v="168"/>
    <x v="1"/>
    <s v="PBP003"/>
  </r>
  <r>
    <x v="74"/>
    <x v="77"/>
    <x v="32"/>
    <x v="75"/>
    <x v="169"/>
    <x v="0"/>
    <s v=""/>
  </r>
  <r>
    <x v="74"/>
    <x v="77"/>
    <x v="32"/>
    <x v="75"/>
    <x v="170"/>
    <x v="0"/>
    <s v=""/>
  </r>
  <r>
    <x v="75"/>
    <x v="78"/>
    <x v="8"/>
    <x v="76"/>
    <x v="171"/>
    <x v="0"/>
    <s v=""/>
  </r>
  <r>
    <x v="75"/>
    <x v="78"/>
    <x v="8"/>
    <x v="76"/>
    <x v="172"/>
    <x v="0"/>
    <s v=""/>
  </r>
  <r>
    <x v="75"/>
    <x v="78"/>
    <x v="8"/>
    <x v="76"/>
    <x v="173"/>
    <x v="0"/>
    <s v=""/>
  </r>
  <r>
    <x v="75"/>
    <x v="78"/>
    <x v="8"/>
    <x v="76"/>
    <x v="43"/>
    <x v="1"/>
    <s v="PBP004"/>
  </r>
  <r>
    <x v="75"/>
    <x v="78"/>
    <x v="8"/>
    <x v="76"/>
    <x v="19"/>
    <x v="1"/>
    <s v="PCG002"/>
  </r>
  <r>
    <x v="76"/>
    <x v="79"/>
    <x v="11"/>
    <x v="77"/>
    <x v="174"/>
    <x v="0"/>
    <s v=""/>
  </r>
  <r>
    <x v="76"/>
    <x v="79"/>
    <x v="11"/>
    <x v="77"/>
    <x v="163"/>
    <x v="1"/>
    <s v="PBP003"/>
  </r>
  <r>
    <x v="76"/>
    <x v="79"/>
    <x v="11"/>
    <x v="77"/>
    <x v="19"/>
    <x v="1"/>
    <s v="PCG002"/>
  </r>
  <r>
    <x v="77"/>
    <x v="80"/>
    <x v="21"/>
    <x v="78"/>
    <x v="175"/>
    <x v="0"/>
    <s v=""/>
  </r>
  <r>
    <x v="77"/>
    <x v="80"/>
    <x v="21"/>
    <x v="78"/>
    <x v="61"/>
    <x v="1"/>
    <s v="PBP002"/>
  </r>
  <r>
    <x v="77"/>
    <x v="80"/>
    <x v="21"/>
    <x v="78"/>
    <x v="176"/>
    <x v="0"/>
    <s v=""/>
  </r>
  <r>
    <x v="78"/>
    <x v="81"/>
    <x v="35"/>
    <x v="79"/>
    <x v="177"/>
    <x v="0"/>
    <s v=""/>
  </r>
  <r>
    <x v="78"/>
    <x v="81"/>
    <x v="35"/>
    <x v="79"/>
    <x v="90"/>
    <x v="1"/>
    <s v="PBP006"/>
  </r>
  <r>
    <x v="78"/>
    <x v="81"/>
    <x v="35"/>
    <x v="79"/>
    <x v="178"/>
    <x v="0"/>
    <s v=""/>
  </r>
  <r>
    <x v="79"/>
    <x v="82"/>
    <x v="10"/>
    <x v="80"/>
    <x v="179"/>
    <x v="1"/>
    <s v="PCL662B"/>
  </r>
  <r>
    <x v="79"/>
    <x v="82"/>
    <x v="10"/>
    <x v="80"/>
    <x v="180"/>
    <x v="0"/>
    <s v=""/>
  </r>
  <r>
    <x v="79"/>
    <x v="82"/>
    <x v="10"/>
    <x v="80"/>
    <x v="181"/>
    <x v="0"/>
    <s v=""/>
  </r>
  <r>
    <x v="79"/>
    <x v="82"/>
    <x v="10"/>
    <x v="80"/>
    <x v="90"/>
    <x v="1"/>
    <s v="PBP006"/>
  </r>
  <r>
    <x v="79"/>
    <x v="82"/>
    <x v="10"/>
    <x v="80"/>
    <x v="19"/>
    <x v="1"/>
    <s v="PCG002"/>
  </r>
  <r>
    <x v="80"/>
    <x v="83"/>
    <x v="1"/>
    <x v="81"/>
    <x v="182"/>
    <x v="0"/>
    <s v=""/>
  </r>
  <r>
    <x v="80"/>
    <x v="83"/>
    <x v="1"/>
    <x v="81"/>
    <x v="183"/>
    <x v="0"/>
    <s v=""/>
  </r>
  <r>
    <x v="80"/>
    <x v="83"/>
    <x v="1"/>
    <x v="81"/>
    <x v="90"/>
    <x v="1"/>
    <s v="PBP006"/>
  </r>
  <r>
    <x v="80"/>
    <x v="83"/>
    <x v="1"/>
    <x v="81"/>
    <x v="184"/>
    <x v="1"/>
    <s v="PCG002"/>
  </r>
  <r>
    <x v="81"/>
    <x v="84"/>
    <x v="12"/>
    <x v="82"/>
    <x v="185"/>
    <x v="0"/>
    <s v=""/>
  </r>
  <r>
    <x v="81"/>
    <x v="84"/>
    <x v="12"/>
    <x v="82"/>
    <x v="123"/>
    <x v="1"/>
    <s v="PBP006"/>
  </r>
  <r>
    <x v="81"/>
    <x v="84"/>
    <x v="12"/>
    <x v="82"/>
    <x v="19"/>
    <x v="1"/>
    <s v="PCG002"/>
  </r>
  <r>
    <x v="82"/>
    <x v="85"/>
    <x v="1"/>
    <x v="83"/>
    <x v="186"/>
    <x v="0"/>
    <s v=""/>
  </r>
  <r>
    <x v="82"/>
    <x v="85"/>
    <x v="1"/>
    <x v="83"/>
    <x v="187"/>
    <x v="0"/>
    <s v=""/>
  </r>
  <r>
    <x v="82"/>
    <x v="85"/>
    <x v="1"/>
    <x v="83"/>
    <x v="188"/>
    <x v="0"/>
    <s v=""/>
  </r>
  <r>
    <x v="82"/>
    <x v="85"/>
    <x v="1"/>
    <x v="83"/>
    <x v="101"/>
    <x v="1"/>
    <s v="PBP002"/>
  </r>
  <r>
    <x v="82"/>
    <x v="85"/>
    <x v="1"/>
    <x v="83"/>
    <x v="4"/>
    <x v="1"/>
    <s v="PCG002"/>
  </r>
  <r>
    <x v="83"/>
    <x v="86"/>
    <x v="18"/>
    <x v="84"/>
    <x v="189"/>
    <x v="0"/>
    <s v=""/>
  </r>
  <r>
    <x v="83"/>
    <x v="86"/>
    <x v="18"/>
    <x v="84"/>
    <x v="90"/>
    <x v="1"/>
    <s v="PBP006"/>
  </r>
  <r>
    <x v="84"/>
    <x v="87"/>
    <x v="18"/>
    <x v="85"/>
    <x v="190"/>
    <x v="0"/>
    <s v=""/>
  </r>
  <r>
    <x v="84"/>
    <x v="87"/>
    <x v="18"/>
    <x v="85"/>
    <x v="90"/>
    <x v="1"/>
    <s v="PBP006"/>
  </r>
  <r>
    <x v="85"/>
    <x v="88"/>
    <x v="12"/>
    <x v="86"/>
    <x v="191"/>
    <x v="0"/>
    <s v=""/>
  </r>
  <r>
    <x v="85"/>
    <x v="88"/>
    <x v="12"/>
    <x v="86"/>
    <x v="192"/>
    <x v="0"/>
    <s v=""/>
  </r>
  <r>
    <x v="85"/>
    <x v="88"/>
    <x v="12"/>
    <x v="86"/>
    <x v="97"/>
    <x v="1"/>
    <s v="PBP005"/>
  </r>
  <r>
    <x v="85"/>
    <x v="88"/>
    <x v="12"/>
    <x v="86"/>
    <x v="19"/>
    <x v="1"/>
    <s v="PCG002"/>
  </r>
  <r>
    <x v="86"/>
    <x v="89"/>
    <x v="12"/>
    <x v="87"/>
    <x v="193"/>
    <x v="0"/>
    <s v=""/>
  </r>
  <r>
    <x v="86"/>
    <x v="89"/>
    <x v="12"/>
    <x v="87"/>
    <x v="34"/>
    <x v="1"/>
    <s v="PBP006"/>
  </r>
  <r>
    <x v="86"/>
    <x v="89"/>
    <x v="12"/>
    <x v="87"/>
    <x v="19"/>
    <x v="1"/>
    <s v="PCG002"/>
  </r>
  <r>
    <x v="87"/>
    <x v="90"/>
    <x v="2"/>
    <x v="88"/>
    <x v="194"/>
    <x v="1"/>
    <s v="Pi1824QBT"/>
  </r>
  <r>
    <x v="87"/>
    <x v="90"/>
    <x v="2"/>
    <x v="88"/>
    <x v="195"/>
    <x v="0"/>
    <s v=""/>
  </r>
  <r>
    <x v="88"/>
    <x v="91"/>
    <x v="32"/>
    <x v="89"/>
    <x v="196"/>
    <x v="0"/>
    <s v=""/>
  </r>
  <r>
    <x v="88"/>
    <x v="91"/>
    <x v="32"/>
    <x v="89"/>
    <x v="123"/>
    <x v="1"/>
    <s v="PBP006"/>
  </r>
  <r>
    <x v="88"/>
    <x v="91"/>
    <x v="32"/>
    <x v="89"/>
    <x v="197"/>
    <x v="0"/>
    <s v=""/>
  </r>
  <r>
    <x v="88"/>
    <x v="91"/>
    <x v="32"/>
    <x v="89"/>
    <x v="198"/>
    <x v="0"/>
    <s v=""/>
  </r>
  <r>
    <x v="89"/>
    <x v="92"/>
    <x v="36"/>
    <x v="90"/>
    <x v="199"/>
    <x v="0"/>
    <s v=""/>
  </r>
  <r>
    <x v="89"/>
    <x v="92"/>
    <x v="36"/>
    <x v="90"/>
    <x v="43"/>
    <x v="1"/>
    <s v="PBP004"/>
  </r>
  <r>
    <x v="89"/>
    <x v="92"/>
    <x v="36"/>
    <x v="90"/>
    <x v="19"/>
    <x v="1"/>
    <s v="PCG002"/>
  </r>
  <r>
    <x v="90"/>
    <x v="93"/>
    <x v="37"/>
    <x v="91"/>
    <x v="200"/>
    <x v="0"/>
    <s v=""/>
  </r>
  <r>
    <x v="90"/>
    <x v="93"/>
    <x v="37"/>
    <x v="91"/>
    <x v="43"/>
    <x v="1"/>
    <s v="PBP004"/>
  </r>
  <r>
    <x v="90"/>
    <x v="93"/>
    <x v="37"/>
    <x v="91"/>
    <x v="19"/>
    <x v="1"/>
    <s v="PCG002"/>
  </r>
  <r>
    <x v="91"/>
    <x v="94"/>
    <x v="5"/>
    <x v="92"/>
    <x v="201"/>
    <x v="0"/>
    <s v=""/>
  </r>
  <r>
    <x v="91"/>
    <x v="94"/>
    <x v="5"/>
    <x v="92"/>
    <x v="97"/>
    <x v="1"/>
    <s v="PBP005"/>
  </r>
  <r>
    <x v="91"/>
    <x v="94"/>
    <x v="5"/>
    <x v="92"/>
    <x v="19"/>
    <x v="1"/>
    <s v="PCG002"/>
  </r>
  <r>
    <x v="92"/>
    <x v="95"/>
    <x v="1"/>
    <x v="93"/>
    <x v="202"/>
    <x v="1"/>
    <s v="PCL206B"/>
  </r>
  <r>
    <x v="92"/>
    <x v="95"/>
    <x v="1"/>
    <x v="93"/>
    <x v="203"/>
    <x v="1"/>
    <s v="PCL500B"/>
  </r>
  <r>
    <x v="92"/>
    <x v="95"/>
    <x v="1"/>
    <x v="93"/>
    <x v="204"/>
    <x v="0"/>
    <s v=""/>
  </r>
  <r>
    <x v="92"/>
    <x v="95"/>
    <x v="1"/>
    <x v="93"/>
    <x v="205"/>
    <x v="0"/>
    <s v=""/>
  </r>
  <r>
    <x v="92"/>
    <x v="95"/>
    <x v="1"/>
    <x v="93"/>
    <x v="206"/>
    <x v="0"/>
    <s v=""/>
  </r>
  <r>
    <x v="92"/>
    <x v="95"/>
    <x v="1"/>
    <x v="93"/>
    <x v="207"/>
    <x v="0"/>
    <s v=""/>
  </r>
  <r>
    <x v="92"/>
    <x v="95"/>
    <x v="1"/>
    <x v="93"/>
    <x v="152"/>
    <x v="2"/>
    <s v="PBP002"/>
  </r>
  <r>
    <x v="92"/>
    <x v="95"/>
    <x v="1"/>
    <x v="93"/>
    <x v="19"/>
    <x v="1"/>
    <s v="PCG002"/>
  </r>
  <r>
    <x v="93"/>
    <x v="96"/>
    <x v="8"/>
    <x v="94"/>
    <x v="208"/>
    <x v="1"/>
    <s v="P321"/>
  </r>
  <r>
    <x v="93"/>
    <x v="96"/>
    <x v="8"/>
    <x v="94"/>
    <x v="209"/>
    <x v="0"/>
    <s v=""/>
  </r>
  <r>
    <x v="93"/>
    <x v="96"/>
    <x v="8"/>
    <x v="94"/>
    <x v="19"/>
    <x v="1"/>
    <s v="PCG002"/>
  </r>
  <r>
    <x v="94"/>
    <x v="97"/>
    <x v="38"/>
    <x v="95"/>
    <x v="210"/>
    <x v="0"/>
    <s v=""/>
  </r>
  <r>
    <x v="94"/>
    <x v="97"/>
    <x v="38"/>
    <x v="95"/>
    <x v="211"/>
    <x v="1"/>
    <s v="PBP004"/>
  </r>
  <r>
    <x v="94"/>
    <x v="97"/>
    <x v="38"/>
    <x v="95"/>
    <x v="169"/>
    <x v="0"/>
    <s v=""/>
  </r>
  <r>
    <x v="95"/>
    <x v="98"/>
    <x v="24"/>
    <x v="96"/>
    <x v="212"/>
    <x v="0"/>
    <s v=""/>
  </r>
  <r>
    <x v="95"/>
    <x v="98"/>
    <x v="24"/>
    <x v="96"/>
    <x v="34"/>
    <x v="1"/>
    <s v="PBP006"/>
  </r>
  <r>
    <x v="95"/>
    <x v="98"/>
    <x v="24"/>
    <x v="96"/>
    <x v="19"/>
    <x v="1"/>
    <s v="PCG002"/>
  </r>
  <r>
    <x v="96"/>
    <x v="99"/>
    <x v="11"/>
    <x v="97"/>
    <x v="38"/>
    <x v="0"/>
    <s v=""/>
  </r>
  <r>
    <x v="97"/>
    <x v="100"/>
    <x v="39"/>
    <x v="98"/>
    <x v="213"/>
    <x v="0"/>
    <s v=""/>
  </r>
  <r>
    <x v="98"/>
    <x v="101"/>
    <x v="24"/>
    <x v="99"/>
    <x v="214"/>
    <x v="0"/>
    <s v=""/>
  </r>
  <r>
    <x v="98"/>
    <x v="101"/>
    <x v="24"/>
    <x v="99"/>
    <x v="101"/>
    <x v="1"/>
    <s v="PBP002"/>
  </r>
  <r>
    <x v="98"/>
    <x v="101"/>
    <x v="24"/>
    <x v="99"/>
    <x v="184"/>
    <x v="1"/>
    <s v="PCG002"/>
  </r>
  <r>
    <x v="99"/>
    <x v="102"/>
    <x v="12"/>
    <x v="100"/>
    <x v="215"/>
    <x v="1"/>
    <s v="RYi1030A"/>
  </r>
  <r>
    <x v="99"/>
    <x v="102"/>
    <x v="12"/>
    <x v="100"/>
    <x v="216"/>
    <x v="0"/>
    <s v=""/>
  </r>
  <r>
    <x v="100"/>
    <x v="103"/>
    <x v="10"/>
    <x v="101"/>
    <x v="217"/>
    <x v="0"/>
    <s v=""/>
  </r>
  <r>
    <x v="100"/>
    <x v="103"/>
    <x v="10"/>
    <x v="101"/>
    <x v="123"/>
    <x v="1"/>
    <s v="PBP006"/>
  </r>
  <r>
    <x v="100"/>
    <x v="103"/>
    <x v="10"/>
    <x v="101"/>
    <x v="19"/>
    <x v="1"/>
    <s v="PCG002"/>
  </r>
  <r>
    <x v="100"/>
    <x v="103"/>
    <x v="10"/>
    <x v="101"/>
    <x v="218"/>
    <x v="0"/>
    <s v=""/>
  </r>
  <r>
    <x v="100"/>
    <x v="103"/>
    <x v="10"/>
    <x v="101"/>
    <x v="144"/>
    <x v="0"/>
    <s v=""/>
  </r>
  <r>
    <x v="100"/>
    <x v="103"/>
    <x v="10"/>
    <x v="101"/>
    <x v="143"/>
    <x v="0"/>
    <s v=""/>
  </r>
  <r>
    <x v="101"/>
    <x v="104"/>
    <x v="1"/>
    <x v="102"/>
    <x v="219"/>
    <x v="0"/>
    <s v=""/>
  </r>
  <r>
    <x v="102"/>
    <x v="105"/>
    <x v="18"/>
    <x v="103"/>
    <x v="220"/>
    <x v="0"/>
    <s v=""/>
  </r>
  <r>
    <x v="102"/>
    <x v="105"/>
    <x v="18"/>
    <x v="103"/>
    <x v="123"/>
    <x v="1"/>
    <s v="PBP006"/>
  </r>
  <r>
    <x v="102"/>
    <x v="105"/>
    <x v="18"/>
    <x v="103"/>
    <x v="221"/>
    <x v="0"/>
    <s v=""/>
  </r>
  <r>
    <x v="103"/>
    <x v="106"/>
    <x v="40"/>
    <x v="104"/>
    <x v="222"/>
    <x v="0"/>
    <s v=""/>
  </r>
  <r>
    <x v="103"/>
    <x v="106"/>
    <x v="40"/>
    <x v="104"/>
    <x v="223"/>
    <x v="1"/>
    <s v="PBP002"/>
  </r>
  <r>
    <x v="103"/>
    <x v="106"/>
    <x v="40"/>
    <x v="104"/>
    <x v="224"/>
    <x v="1"/>
    <s v="PCG002"/>
  </r>
  <r>
    <x v="104"/>
    <x v="107"/>
    <x v="41"/>
    <x v="105"/>
    <x v="225"/>
    <x v="0"/>
    <s v=""/>
  </r>
  <r>
    <x v="104"/>
    <x v="107"/>
    <x v="41"/>
    <x v="105"/>
    <x v="226"/>
    <x v="0"/>
    <s v=""/>
  </r>
  <r>
    <x v="104"/>
    <x v="107"/>
    <x v="41"/>
    <x v="105"/>
    <x v="227"/>
    <x v="0"/>
    <s v=""/>
  </r>
  <r>
    <x v="105"/>
    <x v="108"/>
    <x v="1"/>
    <x v="106"/>
    <x v="228"/>
    <x v="1"/>
    <s v="P307"/>
  </r>
  <r>
    <x v="105"/>
    <x v="108"/>
    <x v="1"/>
    <x v="106"/>
    <x v="123"/>
    <x v="1"/>
    <s v="PBP006"/>
  </r>
  <r>
    <x v="105"/>
    <x v="108"/>
    <x v="1"/>
    <x v="106"/>
    <x v="19"/>
    <x v="1"/>
    <s v="PCG002"/>
  </r>
  <r>
    <x v="105"/>
    <x v="108"/>
    <x v="1"/>
    <x v="106"/>
    <x v="229"/>
    <x v="0"/>
    <s v=""/>
  </r>
  <r>
    <x v="105"/>
    <x v="108"/>
    <x v="1"/>
    <x v="106"/>
    <x v="230"/>
    <x v="0"/>
    <s v=""/>
  </r>
  <r>
    <x v="106"/>
    <x v="109"/>
    <x v="42"/>
    <x v="107"/>
    <x v="231"/>
    <x v="1"/>
    <s v="P326"/>
  </r>
  <r>
    <x v="106"/>
    <x v="109"/>
    <x v="42"/>
    <x v="107"/>
    <x v="232"/>
    <x v="1"/>
    <s v="PBP002"/>
  </r>
  <r>
    <x v="106"/>
    <x v="109"/>
    <x v="42"/>
    <x v="107"/>
    <x v="19"/>
    <x v="1"/>
    <s v="PCG002"/>
  </r>
  <r>
    <x v="107"/>
    <x v="110"/>
    <x v="43"/>
    <x v="108"/>
    <x v="233"/>
    <x v="1"/>
    <s v="P306"/>
  </r>
  <r>
    <x v="107"/>
    <x v="110"/>
    <x v="43"/>
    <x v="108"/>
    <x v="232"/>
    <x v="1"/>
    <s v="PBP002"/>
  </r>
  <r>
    <x v="107"/>
    <x v="110"/>
    <x v="43"/>
    <x v="108"/>
    <x v="19"/>
    <x v="1"/>
    <s v="PCG002"/>
  </r>
  <r>
    <x v="108"/>
    <x v="111"/>
    <x v="9"/>
    <x v="109"/>
    <x v="234"/>
    <x v="1"/>
    <s v="P322"/>
  </r>
  <r>
    <x v="108"/>
    <x v="111"/>
    <x v="9"/>
    <x v="109"/>
    <x v="43"/>
    <x v="1"/>
    <s v="PBP004"/>
  </r>
  <r>
    <x v="108"/>
    <x v="111"/>
    <x v="9"/>
    <x v="109"/>
    <x v="44"/>
    <x v="0"/>
    <s v=""/>
  </r>
  <r>
    <x v="109"/>
    <x v="112"/>
    <x v="1"/>
    <x v="110"/>
    <x v="235"/>
    <x v="0"/>
    <s v=""/>
  </r>
  <r>
    <x v="109"/>
    <x v="112"/>
    <x v="1"/>
    <x v="110"/>
    <x v="223"/>
    <x v="1"/>
    <s v="PBP002"/>
  </r>
  <r>
    <x v="109"/>
    <x v="112"/>
    <x v="1"/>
    <x v="110"/>
    <x v="19"/>
    <x v="1"/>
    <s v="PCG002"/>
  </r>
  <r>
    <x v="110"/>
    <x v="113"/>
    <x v="1"/>
    <x v="111"/>
    <x v="70"/>
    <x v="0"/>
    <s v=""/>
  </r>
  <r>
    <x v="110"/>
    <x v="113"/>
    <x v="1"/>
    <x v="111"/>
    <x v="223"/>
    <x v="1"/>
    <s v="PBP002"/>
  </r>
  <r>
    <x v="110"/>
    <x v="113"/>
    <x v="1"/>
    <x v="111"/>
    <x v="19"/>
    <x v="1"/>
    <s v="PCG002"/>
  </r>
  <r>
    <x v="111"/>
    <x v="114"/>
    <x v="44"/>
    <x v="112"/>
    <x v="236"/>
    <x v="1"/>
    <s v="PSBRH01B"/>
  </r>
  <r>
    <x v="111"/>
    <x v="114"/>
    <x v="44"/>
    <x v="112"/>
    <x v="237"/>
    <x v="1"/>
    <s v="PBP003"/>
  </r>
  <r>
    <x v="111"/>
    <x v="114"/>
    <x v="44"/>
    <x v="112"/>
    <x v="169"/>
    <x v="0"/>
    <s v=""/>
  </r>
  <r>
    <x v="112"/>
    <x v="115"/>
    <x v="25"/>
    <x v="113"/>
    <x v="238"/>
    <x v="0"/>
    <s v=""/>
  </r>
  <r>
    <x v="112"/>
    <x v="115"/>
    <x v="25"/>
    <x v="113"/>
    <x v="239"/>
    <x v="0"/>
    <s v=""/>
  </r>
  <r>
    <x v="112"/>
    <x v="115"/>
    <x v="25"/>
    <x v="113"/>
    <x v="240"/>
    <x v="0"/>
    <s v=""/>
  </r>
  <r>
    <x v="112"/>
    <x v="115"/>
    <x v="25"/>
    <x v="113"/>
    <x v="241"/>
    <x v="0"/>
    <s v=""/>
  </r>
  <r>
    <x v="113"/>
    <x v="116"/>
    <x v="4"/>
    <x v="114"/>
    <x v="242"/>
    <x v="0"/>
    <s v=""/>
  </r>
  <r>
    <x v="113"/>
    <x v="116"/>
    <x v="4"/>
    <x v="114"/>
    <x v="4"/>
    <x v="1"/>
    <s v="PCG002"/>
  </r>
  <r>
    <x v="113"/>
    <x v="116"/>
    <x v="4"/>
    <x v="114"/>
    <x v="243"/>
    <x v="1"/>
    <s v="PBP005"/>
  </r>
  <r>
    <x v="114"/>
    <x v="117"/>
    <x v="45"/>
    <x v="115"/>
    <x v="244"/>
    <x v="0"/>
    <s v=""/>
  </r>
  <r>
    <x v="114"/>
    <x v="117"/>
    <x v="45"/>
    <x v="115"/>
    <x v="245"/>
    <x v="1"/>
    <s v="PBP005"/>
  </r>
  <r>
    <x v="114"/>
    <x v="117"/>
    <x v="45"/>
    <x v="115"/>
    <x v="246"/>
    <x v="1"/>
    <s v="PCG002"/>
  </r>
  <r>
    <x v="115"/>
    <x v="118"/>
    <x v="4"/>
    <x v="116"/>
    <x v="247"/>
    <x v="0"/>
    <s v=""/>
  </r>
  <r>
    <x v="115"/>
    <x v="118"/>
    <x v="4"/>
    <x v="116"/>
    <x v="248"/>
    <x v="1"/>
    <s v="PBP002"/>
  </r>
  <r>
    <x v="115"/>
    <x v="118"/>
    <x v="4"/>
    <x v="116"/>
    <x v="4"/>
    <x v="1"/>
    <s v="PCG002"/>
  </r>
  <r>
    <x v="116"/>
    <x v="119"/>
    <x v="1"/>
    <x v="117"/>
    <x v="249"/>
    <x v="0"/>
    <s v=""/>
  </r>
  <r>
    <x v="116"/>
    <x v="119"/>
    <x v="1"/>
    <x v="117"/>
    <x v="250"/>
    <x v="1"/>
    <s v="PBP004"/>
  </r>
  <r>
    <x v="116"/>
    <x v="119"/>
    <x v="1"/>
    <x v="117"/>
    <x v="19"/>
    <x v="1"/>
    <s v="PCG002"/>
  </r>
  <r>
    <x v="117"/>
    <x v="120"/>
    <x v="1"/>
    <x v="118"/>
    <x v="251"/>
    <x v="0"/>
    <s v=""/>
  </r>
  <r>
    <x v="117"/>
    <x v="120"/>
    <x v="1"/>
    <x v="118"/>
    <x v="250"/>
    <x v="1"/>
    <s v="PBP004"/>
  </r>
  <r>
    <x v="117"/>
    <x v="120"/>
    <x v="1"/>
    <x v="118"/>
    <x v="19"/>
    <x v="1"/>
    <s v="PCG002"/>
  </r>
  <r>
    <x v="118"/>
    <x v="121"/>
    <x v="1"/>
    <x v="119"/>
    <x v="252"/>
    <x v="0"/>
    <s v=""/>
  </r>
  <r>
    <x v="118"/>
    <x v="121"/>
    <x v="1"/>
    <x v="119"/>
    <x v="253"/>
    <x v="2"/>
    <s v="PBP004"/>
  </r>
  <r>
    <x v="118"/>
    <x v="121"/>
    <x v="1"/>
    <x v="119"/>
    <x v="19"/>
    <x v="1"/>
    <s v="PCG002"/>
  </r>
  <r>
    <x v="119"/>
    <x v="122"/>
    <x v="1"/>
    <x v="120"/>
    <x v="254"/>
    <x v="1"/>
    <s v="PCL661B"/>
  </r>
  <r>
    <x v="120"/>
    <x v="123"/>
    <x v="32"/>
    <x v="121"/>
    <x v="255"/>
    <x v="1"/>
    <s v="RY20UP02"/>
  </r>
  <r>
    <x v="120"/>
    <x v="123"/>
    <x v="32"/>
    <x v="121"/>
    <x v="256"/>
    <x v="0"/>
    <s v=""/>
  </r>
  <r>
    <x v="120"/>
    <x v="123"/>
    <x v="32"/>
    <x v="121"/>
    <x v="197"/>
    <x v="0"/>
    <s v=""/>
  </r>
  <r>
    <x v="121"/>
    <x v="124"/>
    <x v="18"/>
    <x v="122"/>
    <x v="257"/>
    <x v="0"/>
    <s v=""/>
  </r>
  <r>
    <x v="121"/>
    <x v="124"/>
    <x v="18"/>
    <x v="122"/>
    <x v="123"/>
    <x v="1"/>
    <s v="PBP006"/>
  </r>
  <r>
    <x v="121"/>
    <x v="124"/>
    <x v="18"/>
    <x v="122"/>
    <x v="19"/>
    <x v="1"/>
    <s v="PCG002"/>
  </r>
  <r>
    <x v="122"/>
    <x v="125"/>
    <x v="18"/>
    <x v="123"/>
    <x v="258"/>
    <x v="0"/>
    <s v=""/>
  </r>
  <r>
    <x v="122"/>
    <x v="125"/>
    <x v="18"/>
    <x v="123"/>
    <x v="123"/>
    <x v="1"/>
    <s v="PBP006"/>
  </r>
  <r>
    <x v="122"/>
    <x v="125"/>
    <x v="18"/>
    <x v="123"/>
    <x v="259"/>
    <x v="0"/>
    <s v=""/>
  </r>
  <r>
    <x v="123"/>
    <x v="126"/>
    <x v="12"/>
    <x v="124"/>
    <x v="260"/>
    <x v="1"/>
    <s v="P2503BTL"/>
  </r>
  <r>
    <x v="123"/>
    <x v="126"/>
    <x v="12"/>
    <x v="124"/>
    <x v="123"/>
    <x v="1"/>
    <s v="PBP006"/>
  </r>
  <r>
    <x v="123"/>
    <x v="126"/>
    <x v="12"/>
    <x v="124"/>
    <x v="19"/>
    <x v="1"/>
    <s v="PCG002"/>
  </r>
  <r>
    <x v="124"/>
    <x v="127"/>
    <x v="18"/>
    <x v="125"/>
    <x v="261"/>
    <x v="1"/>
    <s v="P2904BTL"/>
  </r>
  <r>
    <x v="124"/>
    <x v="127"/>
    <x v="18"/>
    <x v="125"/>
    <x v="262"/>
    <x v="1"/>
    <s v="PBP006"/>
  </r>
  <r>
    <x v="124"/>
    <x v="127"/>
    <x v="18"/>
    <x v="125"/>
    <x v="19"/>
    <x v="1"/>
    <s v="PCG002"/>
  </r>
  <r>
    <x v="124"/>
    <x v="127"/>
    <x v="18"/>
    <x v="125"/>
    <x v="263"/>
    <x v="0"/>
    <s v=""/>
  </r>
  <r>
    <x v="125"/>
    <x v="128"/>
    <x v="14"/>
    <x v="126"/>
    <x v="264"/>
    <x v="0"/>
    <s v=""/>
  </r>
  <r>
    <x v="126"/>
    <x v="129"/>
    <x v="10"/>
    <x v="127"/>
    <x v="264"/>
    <x v="0"/>
    <s v=""/>
  </r>
  <r>
    <x v="126"/>
    <x v="129"/>
    <x v="10"/>
    <x v="127"/>
    <x v="123"/>
    <x v="1"/>
    <s v="PBP006"/>
  </r>
  <r>
    <x v="126"/>
    <x v="129"/>
    <x v="10"/>
    <x v="127"/>
    <x v="221"/>
    <x v="0"/>
    <s v=""/>
  </r>
  <r>
    <x v="127"/>
    <x v="130"/>
    <x v="46"/>
    <x v="128"/>
    <x v="265"/>
    <x v="0"/>
    <s v=""/>
  </r>
  <r>
    <x v="127"/>
    <x v="130"/>
    <x v="46"/>
    <x v="128"/>
    <x v="266"/>
    <x v="0"/>
    <s v=""/>
  </r>
  <r>
    <x v="127"/>
    <x v="130"/>
    <x v="46"/>
    <x v="128"/>
    <x v="169"/>
    <x v="0"/>
    <s v=""/>
  </r>
  <r>
    <x v="127"/>
    <x v="130"/>
    <x v="46"/>
    <x v="128"/>
    <x v="267"/>
    <x v="0"/>
    <s v=""/>
  </r>
  <r>
    <x v="127"/>
    <x v="130"/>
    <x v="46"/>
    <x v="128"/>
    <x v="268"/>
    <x v="0"/>
    <s v=""/>
  </r>
  <r>
    <x v="128"/>
    <x v="131"/>
    <x v="1"/>
    <x v="129"/>
    <x v="143"/>
    <x v="0"/>
    <s v=""/>
  </r>
  <r>
    <x v="128"/>
    <x v="131"/>
    <x v="1"/>
    <x v="129"/>
    <x v="144"/>
    <x v="0"/>
    <s v=""/>
  </r>
  <r>
    <x v="128"/>
    <x v="131"/>
    <x v="1"/>
    <x v="129"/>
    <x v="66"/>
    <x v="1"/>
    <s v="PBP005"/>
  </r>
  <r>
    <x v="128"/>
    <x v="131"/>
    <x v="1"/>
    <x v="129"/>
    <x v="19"/>
    <x v="1"/>
    <s v="PCG002"/>
  </r>
  <r>
    <x v="128"/>
    <x v="131"/>
    <x v="1"/>
    <x v="129"/>
    <x v="269"/>
    <x v="0"/>
    <s v=""/>
  </r>
  <r>
    <x v="128"/>
    <x v="131"/>
    <x v="1"/>
    <x v="129"/>
    <x v="270"/>
    <x v="0"/>
    <s v=""/>
  </r>
  <r>
    <x v="129"/>
    <x v="132"/>
    <x v="21"/>
    <x v="130"/>
    <x v="271"/>
    <x v="0"/>
    <s v=""/>
  </r>
  <r>
    <x v="129"/>
    <x v="132"/>
    <x v="21"/>
    <x v="130"/>
    <x v="266"/>
    <x v="0"/>
    <s v=""/>
  </r>
  <r>
    <x v="129"/>
    <x v="132"/>
    <x v="21"/>
    <x v="130"/>
    <x v="169"/>
    <x v="0"/>
    <s v=""/>
  </r>
  <r>
    <x v="129"/>
    <x v="132"/>
    <x v="21"/>
    <x v="130"/>
    <x v="272"/>
    <x v="0"/>
    <s v=""/>
  </r>
  <r>
    <x v="129"/>
    <x v="132"/>
    <x v="21"/>
    <x v="130"/>
    <x v="273"/>
    <x v="0"/>
    <s v=""/>
  </r>
  <r>
    <x v="129"/>
    <x v="132"/>
    <x v="21"/>
    <x v="130"/>
    <x v="143"/>
    <x v="0"/>
    <s v=""/>
  </r>
  <r>
    <x v="129"/>
    <x v="132"/>
    <x v="21"/>
    <x v="130"/>
    <x v="144"/>
    <x v="0"/>
    <s v=""/>
  </r>
  <r>
    <x v="130"/>
    <x v="133"/>
    <x v="1"/>
    <x v="131"/>
    <x v="143"/>
    <x v="0"/>
    <s v=""/>
  </r>
  <r>
    <x v="130"/>
    <x v="133"/>
    <x v="1"/>
    <x v="131"/>
    <x v="144"/>
    <x v="0"/>
    <s v=""/>
  </r>
  <r>
    <x v="130"/>
    <x v="133"/>
    <x v="1"/>
    <x v="131"/>
    <x v="274"/>
    <x v="0"/>
    <s v=""/>
  </r>
  <r>
    <x v="130"/>
    <x v="133"/>
    <x v="1"/>
    <x v="131"/>
    <x v="43"/>
    <x v="1"/>
    <s v="PBP004"/>
  </r>
  <r>
    <x v="130"/>
    <x v="133"/>
    <x v="1"/>
    <x v="131"/>
    <x v="19"/>
    <x v="1"/>
    <s v="PCG002"/>
  </r>
  <r>
    <x v="130"/>
    <x v="133"/>
    <x v="1"/>
    <x v="131"/>
    <x v="270"/>
    <x v="0"/>
    <s v=""/>
  </r>
  <r>
    <x v="131"/>
    <x v="134"/>
    <x v="25"/>
    <x v="132"/>
    <x v="275"/>
    <x v="1"/>
    <s v="P20220"/>
  </r>
  <r>
    <x v="131"/>
    <x v="134"/>
    <x v="25"/>
    <x v="132"/>
    <x v="276"/>
    <x v="1"/>
    <s v="PBP007"/>
  </r>
  <r>
    <x v="131"/>
    <x v="134"/>
    <x v="25"/>
    <x v="132"/>
    <x v="221"/>
    <x v="0"/>
    <s v=""/>
  </r>
  <r>
    <x v="132"/>
    <x v="135"/>
    <x v="1"/>
    <x v="133"/>
    <x v="277"/>
    <x v="0"/>
    <s v=""/>
  </r>
  <r>
    <x v="132"/>
    <x v="135"/>
    <x v="1"/>
    <x v="133"/>
    <x v="278"/>
    <x v="0"/>
    <s v=""/>
  </r>
  <r>
    <x v="132"/>
    <x v="135"/>
    <x v="1"/>
    <x v="133"/>
    <x v="279"/>
    <x v="0"/>
    <s v=""/>
  </r>
  <r>
    <x v="132"/>
    <x v="135"/>
    <x v="1"/>
    <x v="133"/>
    <x v="280"/>
    <x v="0"/>
    <s v=""/>
  </r>
  <r>
    <x v="132"/>
    <x v="135"/>
    <x v="1"/>
    <x v="133"/>
    <x v="169"/>
    <x v="0"/>
    <s v=""/>
  </r>
  <r>
    <x v="132"/>
    <x v="135"/>
    <x v="1"/>
    <x v="133"/>
    <x v="268"/>
    <x v="0"/>
    <s v=""/>
  </r>
  <r>
    <x v="133"/>
    <x v="136"/>
    <x v="21"/>
    <x v="134"/>
    <x v="281"/>
    <x v="1"/>
    <s v="P262"/>
  </r>
  <r>
    <x v="134"/>
    <x v="137"/>
    <x v="47"/>
    <x v="135"/>
    <x v="282"/>
    <x v="0"/>
    <s v=""/>
  </r>
  <r>
    <x v="135"/>
    <x v="138"/>
    <x v="25"/>
    <x v="136"/>
    <x v="48"/>
    <x v="0"/>
    <s v=""/>
  </r>
  <r>
    <x v="135"/>
    <x v="138"/>
    <x v="25"/>
    <x v="136"/>
    <x v="49"/>
    <x v="0"/>
    <s v=""/>
  </r>
  <r>
    <x v="135"/>
    <x v="138"/>
    <x v="25"/>
    <x v="136"/>
    <x v="50"/>
    <x v="0"/>
    <s v=""/>
  </r>
  <r>
    <x v="135"/>
    <x v="138"/>
    <x v="25"/>
    <x v="136"/>
    <x v="51"/>
    <x v="0"/>
    <s v=""/>
  </r>
  <r>
    <x v="135"/>
    <x v="138"/>
    <x v="25"/>
    <x v="136"/>
    <x v="52"/>
    <x v="0"/>
    <s v=""/>
  </r>
  <r>
    <x v="135"/>
    <x v="138"/>
    <x v="25"/>
    <x v="136"/>
    <x v="53"/>
    <x v="0"/>
    <s v=""/>
  </r>
  <r>
    <x v="135"/>
    <x v="138"/>
    <x v="25"/>
    <x v="136"/>
    <x v="54"/>
    <x v="0"/>
    <s v=""/>
  </r>
  <r>
    <x v="136"/>
    <x v="139"/>
    <x v="41"/>
    <x v="137"/>
    <x v="283"/>
    <x v="0"/>
    <s v=""/>
  </r>
  <r>
    <x v="136"/>
    <x v="139"/>
    <x v="41"/>
    <x v="137"/>
    <x v="284"/>
    <x v="0"/>
    <s v=""/>
  </r>
  <r>
    <x v="136"/>
    <x v="139"/>
    <x v="41"/>
    <x v="137"/>
    <x v="285"/>
    <x v="1"/>
    <s v="P3150"/>
  </r>
  <r>
    <x v="137"/>
    <x v="140"/>
    <x v="41"/>
    <x v="138"/>
    <x v="286"/>
    <x v="1"/>
    <s v="P519"/>
  </r>
  <r>
    <x v="137"/>
    <x v="140"/>
    <x v="41"/>
    <x v="138"/>
    <x v="287"/>
    <x v="0"/>
    <s v=""/>
  </r>
  <r>
    <x v="137"/>
    <x v="140"/>
    <x v="41"/>
    <x v="138"/>
    <x v="288"/>
    <x v="0"/>
    <s v=""/>
  </r>
  <r>
    <x v="138"/>
    <x v="141"/>
    <x v="4"/>
    <x v="139"/>
    <x v="289"/>
    <x v="0"/>
    <s v=""/>
  </r>
  <r>
    <x v="139"/>
    <x v="142"/>
    <x v="19"/>
    <x v="140"/>
    <x v="48"/>
    <x v="0"/>
    <s v=""/>
  </r>
  <r>
    <x v="139"/>
    <x v="142"/>
    <x v="19"/>
    <x v="140"/>
    <x v="49"/>
    <x v="0"/>
    <s v=""/>
  </r>
  <r>
    <x v="139"/>
    <x v="142"/>
    <x v="19"/>
    <x v="140"/>
    <x v="50"/>
    <x v="0"/>
    <s v=""/>
  </r>
  <r>
    <x v="139"/>
    <x v="142"/>
    <x v="19"/>
    <x v="140"/>
    <x v="51"/>
    <x v="0"/>
    <s v=""/>
  </r>
  <r>
    <x v="139"/>
    <x v="142"/>
    <x v="19"/>
    <x v="140"/>
    <x v="52"/>
    <x v="0"/>
    <s v=""/>
  </r>
  <r>
    <x v="139"/>
    <x v="142"/>
    <x v="19"/>
    <x v="140"/>
    <x v="53"/>
    <x v="0"/>
    <s v=""/>
  </r>
  <r>
    <x v="139"/>
    <x v="142"/>
    <x v="19"/>
    <x v="140"/>
    <x v="54"/>
    <x v="0"/>
    <s v=""/>
  </r>
  <r>
    <x v="140"/>
    <x v="143"/>
    <x v="39"/>
    <x v="141"/>
    <x v="7"/>
    <x v="0"/>
    <s v=""/>
  </r>
  <r>
    <x v="141"/>
    <x v="144"/>
    <x v="41"/>
    <x v="142"/>
    <x v="290"/>
    <x v="0"/>
    <s v=""/>
  </r>
  <r>
    <x v="142"/>
    <x v="145"/>
    <x v="24"/>
    <x v="143"/>
    <x v="7"/>
    <x v="0"/>
    <s v=""/>
  </r>
  <r>
    <x v="143"/>
    <x v="146"/>
    <x v="39"/>
    <x v="144"/>
    <x v="291"/>
    <x v="0"/>
    <s v=""/>
  </r>
  <r>
    <x v="143"/>
    <x v="146"/>
    <x v="39"/>
    <x v="144"/>
    <x v="292"/>
    <x v="0"/>
    <s v=""/>
  </r>
  <r>
    <x v="143"/>
    <x v="146"/>
    <x v="39"/>
    <x v="144"/>
    <x v="293"/>
    <x v="0"/>
    <s v=""/>
  </r>
  <r>
    <x v="144"/>
    <x v="147"/>
    <x v="48"/>
    <x v="145"/>
    <x v="294"/>
    <x v="0"/>
    <s v=""/>
  </r>
  <r>
    <x v="144"/>
    <x v="147"/>
    <x v="48"/>
    <x v="145"/>
    <x v="295"/>
    <x v="0"/>
    <s v=""/>
  </r>
  <r>
    <x v="144"/>
    <x v="147"/>
    <x v="48"/>
    <x v="145"/>
    <x v="296"/>
    <x v="0"/>
    <s v=""/>
  </r>
  <r>
    <x v="144"/>
    <x v="147"/>
    <x v="48"/>
    <x v="145"/>
    <x v="297"/>
    <x v="0"/>
    <s v=""/>
  </r>
  <r>
    <x v="145"/>
    <x v="148"/>
    <x v="41"/>
    <x v="146"/>
    <x v="298"/>
    <x v="0"/>
    <s v=""/>
  </r>
  <r>
    <x v="146"/>
    <x v="149"/>
    <x v="8"/>
    <x v="147"/>
    <x v="299"/>
    <x v="0"/>
    <s v=""/>
  </r>
  <r>
    <x v="146"/>
    <x v="149"/>
    <x v="8"/>
    <x v="147"/>
    <x v="276"/>
    <x v="1"/>
    <s v="PBP007"/>
  </r>
  <r>
    <x v="146"/>
    <x v="149"/>
    <x v="8"/>
    <x v="147"/>
    <x v="221"/>
    <x v="0"/>
    <s v=""/>
  </r>
  <r>
    <x v="147"/>
    <x v="150"/>
    <x v="10"/>
    <x v="148"/>
    <x v="300"/>
    <x v="1"/>
    <s v="P2503BTL"/>
  </r>
  <r>
    <x v="147"/>
    <x v="150"/>
    <x v="10"/>
    <x v="148"/>
    <x v="123"/>
    <x v="1"/>
    <s v="PBP006"/>
  </r>
  <r>
    <x v="147"/>
    <x v="150"/>
    <x v="10"/>
    <x v="148"/>
    <x v="221"/>
    <x v="0"/>
    <s v=""/>
  </r>
  <r>
    <x v="148"/>
    <x v="151"/>
    <x v="49"/>
    <x v="149"/>
    <x v="301"/>
    <x v="0"/>
    <s v=""/>
  </r>
  <r>
    <x v="148"/>
    <x v="151"/>
    <x v="49"/>
    <x v="149"/>
    <x v="302"/>
    <x v="0"/>
    <s v=""/>
  </r>
  <r>
    <x v="148"/>
    <x v="151"/>
    <x v="49"/>
    <x v="149"/>
    <x v="303"/>
    <x v="2"/>
    <s v="PBP005"/>
  </r>
  <r>
    <x v="149"/>
    <x v="152"/>
    <x v="50"/>
    <x v="150"/>
    <x v="304"/>
    <x v="0"/>
    <s v=""/>
  </r>
  <r>
    <x v="149"/>
    <x v="152"/>
    <x v="50"/>
    <x v="150"/>
    <x v="305"/>
    <x v="0"/>
    <s v=""/>
  </r>
  <r>
    <x v="150"/>
    <x v="153"/>
    <x v="24"/>
    <x v="151"/>
    <x v="306"/>
    <x v="0"/>
    <s v=""/>
  </r>
  <r>
    <x v="150"/>
    <x v="153"/>
    <x v="24"/>
    <x v="151"/>
    <x v="307"/>
    <x v="0"/>
    <s v=""/>
  </r>
  <r>
    <x v="150"/>
    <x v="153"/>
    <x v="24"/>
    <x v="151"/>
    <x v="308"/>
    <x v="0"/>
    <s v=""/>
  </r>
  <r>
    <x v="150"/>
    <x v="153"/>
    <x v="24"/>
    <x v="151"/>
    <x v="309"/>
    <x v="0"/>
    <s v=""/>
  </r>
  <r>
    <x v="150"/>
    <x v="153"/>
    <x v="24"/>
    <x v="151"/>
    <x v="310"/>
    <x v="0"/>
    <s v=""/>
  </r>
  <r>
    <x v="150"/>
    <x v="153"/>
    <x v="24"/>
    <x v="151"/>
    <x v="311"/>
    <x v="0"/>
    <s v=""/>
  </r>
  <r>
    <x v="150"/>
    <x v="153"/>
    <x v="24"/>
    <x v="151"/>
    <x v="312"/>
    <x v="0"/>
    <s v=""/>
  </r>
  <r>
    <x v="150"/>
    <x v="153"/>
    <x v="24"/>
    <x v="151"/>
    <x v="313"/>
    <x v="0"/>
    <s v=""/>
  </r>
  <r>
    <x v="150"/>
    <x v="153"/>
    <x v="24"/>
    <x v="151"/>
    <x v="314"/>
    <x v="0"/>
    <s v=""/>
  </r>
  <r>
    <x v="151"/>
    <x v="154"/>
    <x v="51"/>
    <x v="152"/>
    <x v="315"/>
    <x v="0"/>
    <s v=""/>
  </r>
  <r>
    <x v="151"/>
    <x v="154"/>
    <x v="51"/>
    <x v="152"/>
    <x v="308"/>
    <x v="0"/>
    <s v=""/>
  </r>
  <r>
    <x v="151"/>
    <x v="154"/>
    <x v="51"/>
    <x v="152"/>
    <x v="309"/>
    <x v="0"/>
    <s v=""/>
  </r>
  <r>
    <x v="151"/>
    <x v="154"/>
    <x v="51"/>
    <x v="152"/>
    <x v="310"/>
    <x v="0"/>
    <s v=""/>
  </r>
  <r>
    <x v="151"/>
    <x v="154"/>
    <x v="51"/>
    <x v="152"/>
    <x v="316"/>
    <x v="0"/>
    <s v=""/>
  </r>
  <r>
    <x v="151"/>
    <x v="154"/>
    <x v="51"/>
    <x v="152"/>
    <x v="317"/>
    <x v="0"/>
    <s v=""/>
  </r>
  <r>
    <x v="151"/>
    <x v="154"/>
    <x v="51"/>
    <x v="152"/>
    <x v="306"/>
    <x v="0"/>
    <s v=""/>
  </r>
  <r>
    <x v="151"/>
    <x v="154"/>
    <x v="51"/>
    <x v="152"/>
    <x v="288"/>
    <x v="0"/>
    <s v=""/>
  </r>
  <r>
    <x v="152"/>
    <x v="155"/>
    <x v="52"/>
    <x v="153"/>
    <x v="207"/>
    <x v="0"/>
    <s v=""/>
  </r>
  <r>
    <x v="153"/>
    <x v="156"/>
    <x v="18"/>
    <x v="154"/>
    <x v="318"/>
    <x v="0"/>
    <s v=""/>
  </r>
  <r>
    <x v="153"/>
    <x v="156"/>
    <x v="18"/>
    <x v="154"/>
    <x v="34"/>
    <x v="1"/>
    <s v="PBP006"/>
  </r>
  <r>
    <x v="153"/>
    <x v="156"/>
    <x v="18"/>
    <x v="154"/>
    <x v="19"/>
    <x v="1"/>
    <s v="PCG002"/>
  </r>
  <r>
    <x v="153"/>
    <x v="156"/>
    <x v="18"/>
    <x v="154"/>
    <x v="319"/>
    <x v="0"/>
    <s v=""/>
  </r>
  <r>
    <x v="35"/>
    <x v="157"/>
    <x v="1"/>
    <x v="155"/>
    <x v="74"/>
    <x v="0"/>
    <s v=""/>
  </r>
  <r>
    <x v="35"/>
    <x v="157"/>
    <x v="1"/>
    <x v="155"/>
    <x v="320"/>
    <x v="1"/>
    <s v="PBP004"/>
  </r>
  <r>
    <x v="35"/>
    <x v="157"/>
    <x v="1"/>
    <x v="155"/>
    <x v="321"/>
    <x v="0"/>
    <s v=""/>
  </r>
  <r>
    <x v="154"/>
    <x v="158"/>
    <x v="33"/>
    <x v="156"/>
    <x v="322"/>
    <x v="0"/>
    <s v=""/>
  </r>
  <r>
    <x v="154"/>
    <x v="158"/>
    <x v="33"/>
    <x v="156"/>
    <x v="323"/>
    <x v="0"/>
    <s v=""/>
  </r>
  <r>
    <x v="154"/>
    <x v="158"/>
    <x v="33"/>
    <x v="156"/>
    <x v="324"/>
    <x v="0"/>
    <s v=""/>
  </r>
  <r>
    <x v="154"/>
    <x v="158"/>
    <x v="33"/>
    <x v="156"/>
    <x v="325"/>
    <x v="0"/>
    <s v=""/>
  </r>
  <r>
    <x v="155"/>
    <x v="159"/>
    <x v="24"/>
    <x v="157"/>
    <x v="326"/>
    <x v="0"/>
    <s v=""/>
  </r>
  <r>
    <x v="155"/>
    <x v="159"/>
    <x v="24"/>
    <x v="157"/>
    <x v="245"/>
    <x v="1"/>
    <s v="PBP005"/>
  </r>
  <r>
    <x v="155"/>
    <x v="159"/>
    <x v="24"/>
    <x v="157"/>
    <x v="246"/>
    <x v="1"/>
    <s v="PCG002"/>
  </r>
  <r>
    <x v="156"/>
    <x v="160"/>
    <x v="10"/>
    <x v="158"/>
    <x v="327"/>
    <x v="0"/>
    <s v=""/>
  </r>
  <r>
    <x v="156"/>
    <x v="160"/>
    <x v="10"/>
    <x v="158"/>
    <x v="328"/>
    <x v="2"/>
    <s v="PBP002"/>
  </r>
  <r>
    <x v="156"/>
    <x v="160"/>
    <x v="10"/>
    <x v="158"/>
    <x v="224"/>
    <x v="1"/>
    <s v="PCG002"/>
  </r>
  <r>
    <x v="157"/>
    <x v="161"/>
    <x v="18"/>
    <x v="159"/>
    <x v="244"/>
    <x v="0"/>
    <s v=""/>
  </r>
  <r>
    <x v="158"/>
    <x v="162"/>
    <x v="41"/>
    <x v="160"/>
    <x v="88"/>
    <x v="0"/>
    <s v=""/>
  </r>
  <r>
    <x v="158"/>
    <x v="162"/>
    <x v="41"/>
    <x v="160"/>
    <x v="34"/>
    <x v="1"/>
    <s v="PBP006"/>
  </r>
  <r>
    <x v="158"/>
    <x v="162"/>
    <x v="41"/>
    <x v="160"/>
    <x v="62"/>
    <x v="0"/>
    <s v=""/>
  </r>
  <r>
    <x v="159"/>
    <x v="163"/>
    <x v="1"/>
    <x v="161"/>
    <x v="329"/>
    <x v="0"/>
    <s v=""/>
  </r>
  <r>
    <x v="159"/>
    <x v="163"/>
    <x v="1"/>
    <x v="161"/>
    <x v="330"/>
    <x v="0"/>
    <s v=""/>
  </r>
  <r>
    <x v="160"/>
    <x v="164"/>
    <x v="24"/>
    <x v="162"/>
    <x v="331"/>
    <x v="1"/>
    <s v="P2908BTL"/>
  </r>
  <r>
    <x v="160"/>
    <x v="164"/>
    <x v="24"/>
    <x v="162"/>
    <x v="123"/>
    <x v="1"/>
    <s v="PBP006"/>
  </r>
  <r>
    <x v="160"/>
    <x v="164"/>
    <x v="24"/>
    <x v="162"/>
    <x v="19"/>
    <x v="1"/>
    <s v="PCG002"/>
  </r>
  <r>
    <x v="161"/>
    <x v="165"/>
    <x v="18"/>
    <x v="163"/>
    <x v="332"/>
    <x v="1"/>
    <s v="P2905BTL"/>
  </r>
  <r>
    <x v="161"/>
    <x v="165"/>
    <x v="18"/>
    <x v="163"/>
    <x v="123"/>
    <x v="1"/>
    <s v="PBP006"/>
  </r>
  <r>
    <x v="161"/>
    <x v="165"/>
    <x v="18"/>
    <x v="163"/>
    <x v="19"/>
    <x v="1"/>
    <s v="PCG002"/>
  </r>
  <r>
    <x v="162"/>
    <x v="166"/>
    <x v="18"/>
    <x v="164"/>
    <x v="333"/>
    <x v="0"/>
    <s v=""/>
  </r>
  <r>
    <x v="162"/>
    <x v="166"/>
    <x v="18"/>
    <x v="164"/>
    <x v="241"/>
    <x v="0"/>
    <s v=""/>
  </r>
  <r>
    <x v="162"/>
    <x v="166"/>
    <x v="18"/>
    <x v="164"/>
    <x v="334"/>
    <x v="0"/>
    <s v=""/>
  </r>
  <r>
    <x v="163"/>
    <x v="167"/>
    <x v="43"/>
    <x v="165"/>
    <x v="335"/>
    <x v="0"/>
    <s v=""/>
  </r>
  <r>
    <x v="164"/>
    <x v="168"/>
    <x v="5"/>
    <x v="166"/>
    <x v="336"/>
    <x v="0"/>
    <s v=""/>
  </r>
  <r>
    <x v="164"/>
    <x v="168"/>
    <x v="5"/>
    <x v="166"/>
    <x v="337"/>
    <x v="0"/>
    <s v=""/>
  </r>
  <r>
    <x v="164"/>
    <x v="168"/>
    <x v="5"/>
    <x v="166"/>
    <x v="338"/>
    <x v="0"/>
    <s v=""/>
  </r>
  <r>
    <x v="165"/>
    <x v="169"/>
    <x v="7"/>
    <x v="167"/>
    <x v="339"/>
    <x v="0"/>
    <s v=""/>
  </r>
  <r>
    <x v="165"/>
    <x v="169"/>
    <x v="7"/>
    <x v="167"/>
    <x v="340"/>
    <x v="2"/>
    <s v="PBP005"/>
  </r>
  <r>
    <x v="165"/>
    <x v="169"/>
    <x v="7"/>
    <x v="167"/>
    <x v="197"/>
    <x v="0"/>
    <s v=""/>
  </r>
  <r>
    <x v="166"/>
    <x v="170"/>
    <x v="39"/>
    <x v="168"/>
    <x v="341"/>
    <x v="1"/>
    <s v="PBF100B"/>
  </r>
  <r>
    <x v="166"/>
    <x v="170"/>
    <x v="39"/>
    <x v="168"/>
    <x v="342"/>
    <x v="0"/>
    <s v=""/>
  </r>
  <r>
    <x v="166"/>
    <x v="170"/>
    <x v="39"/>
    <x v="168"/>
    <x v="343"/>
    <x v="0"/>
    <s v=""/>
  </r>
  <r>
    <x v="166"/>
    <x v="170"/>
    <x v="39"/>
    <x v="168"/>
    <x v="344"/>
    <x v="0"/>
    <s v=""/>
  </r>
  <r>
    <x v="166"/>
    <x v="170"/>
    <x v="39"/>
    <x v="168"/>
    <x v="345"/>
    <x v="0"/>
    <s v=""/>
  </r>
  <r>
    <x v="167"/>
    <x v="171"/>
    <x v="5"/>
    <x v="169"/>
    <x v="346"/>
    <x v="0"/>
    <s v=""/>
  </r>
  <r>
    <x v="167"/>
    <x v="171"/>
    <x v="5"/>
    <x v="169"/>
    <x v="347"/>
    <x v="0"/>
    <s v=""/>
  </r>
  <r>
    <x v="167"/>
    <x v="171"/>
    <x v="5"/>
    <x v="169"/>
    <x v="348"/>
    <x v="0"/>
    <s v=""/>
  </r>
  <r>
    <x v="167"/>
    <x v="171"/>
    <x v="5"/>
    <x v="169"/>
    <x v="169"/>
    <x v="0"/>
    <s v=""/>
  </r>
  <r>
    <x v="168"/>
    <x v="172"/>
    <x v="53"/>
    <x v="1"/>
    <x v="7"/>
    <x v="0"/>
    <s v=""/>
  </r>
  <r>
    <x v="169"/>
    <x v="173"/>
    <x v="54"/>
    <x v="170"/>
    <x v="349"/>
    <x v="0"/>
    <s v=""/>
  </r>
  <r>
    <x v="169"/>
    <x v="173"/>
    <x v="54"/>
    <x v="170"/>
    <x v="350"/>
    <x v="1"/>
    <s v="PBP003"/>
  </r>
  <r>
    <x v="169"/>
    <x v="173"/>
    <x v="54"/>
    <x v="170"/>
    <x v="4"/>
    <x v="1"/>
    <s v="PCG002"/>
  </r>
  <r>
    <x v="170"/>
    <x v="174"/>
    <x v="0"/>
    <x v="1"/>
    <x v="7"/>
    <x v="0"/>
    <s v=""/>
  </r>
  <r>
    <x v="171"/>
    <x v="175"/>
    <x v="3"/>
    <x v="171"/>
    <x v="351"/>
    <x v="0"/>
    <s v=""/>
  </r>
  <r>
    <x v="171"/>
    <x v="175"/>
    <x v="3"/>
    <x v="171"/>
    <x v="352"/>
    <x v="0"/>
    <s v=""/>
  </r>
  <r>
    <x v="171"/>
    <x v="175"/>
    <x v="3"/>
    <x v="171"/>
    <x v="43"/>
    <x v="1"/>
    <s v="PBP004"/>
  </r>
  <r>
    <x v="171"/>
    <x v="175"/>
    <x v="3"/>
    <x v="171"/>
    <x v="19"/>
    <x v="1"/>
    <s v="PCG002"/>
  </r>
  <r>
    <x v="172"/>
    <x v="176"/>
    <x v="10"/>
    <x v="172"/>
    <x v="353"/>
    <x v="0"/>
    <s v=""/>
  </r>
  <r>
    <x v="172"/>
    <x v="176"/>
    <x v="10"/>
    <x v="172"/>
    <x v="245"/>
    <x v="1"/>
    <s v="PBP005"/>
  </r>
  <r>
    <x v="172"/>
    <x v="176"/>
    <x v="10"/>
    <x v="172"/>
    <x v="246"/>
    <x v="1"/>
    <s v="PCG002"/>
  </r>
  <r>
    <x v="39"/>
    <x v="177"/>
    <x v="11"/>
    <x v="173"/>
    <x v="354"/>
    <x v="0"/>
    <s v=""/>
  </r>
  <r>
    <x v="39"/>
    <x v="177"/>
    <x v="11"/>
    <x v="173"/>
    <x v="355"/>
    <x v="0"/>
    <s v=""/>
  </r>
  <r>
    <x v="39"/>
    <x v="177"/>
    <x v="11"/>
    <x v="173"/>
    <x v="356"/>
    <x v="2"/>
    <s v="PBP002"/>
  </r>
  <r>
    <x v="39"/>
    <x v="177"/>
    <x v="11"/>
    <x v="173"/>
    <x v="19"/>
    <x v="1"/>
    <s v="PCG002"/>
  </r>
  <r>
    <x v="39"/>
    <x v="177"/>
    <x v="11"/>
    <x v="173"/>
    <x v="5"/>
    <x v="0"/>
    <s v=""/>
  </r>
  <r>
    <x v="173"/>
    <x v="178"/>
    <x v="21"/>
    <x v="174"/>
    <x v="355"/>
    <x v="0"/>
    <s v=""/>
  </r>
  <r>
    <x v="173"/>
    <x v="178"/>
    <x v="21"/>
    <x v="174"/>
    <x v="357"/>
    <x v="2"/>
    <s v="PBP002"/>
  </r>
  <r>
    <x v="173"/>
    <x v="178"/>
    <x v="21"/>
    <x v="174"/>
    <x v="184"/>
    <x v="1"/>
    <s v="PCG002"/>
  </r>
  <r>
    <x v="22"/>
    <x v="179"/>
    <x v="39"/>
    <x v="175"/>
    <x v="5"/>
    <x v="0"/>
    <s v=""/>
  </r>
  <r>
    <x v="22"/>
    <x v="179"/>
    <x v="39"/>
    <x v="175"/>
    <x v="169"/>
    <x v="0"/>
    <s v=""/>
  </r>
  <r>
    <x v="22"/>
    <x v="179"/>
    <x v="39"/>
    <x v="175"/>
    <x v="358"/>
    <x v="0"/>
    <s v=""/>
  </r>
  <r>
    <x v="22"/>
    <x v="179"/>
    <x v="39"/>
    <x v="175"/>
    <x v="359"/>
    <x v="0"/>
    <s v=""/>
  </r>
  <r>
    <x v="0"/>
    <x v="180"/>
    <x v="1"/>
    <x v="176"/>
    <x v="360"/>
    <x v="0"/>
    <s v=""/>
  </r>
  <r>
    <x v="0"/>
    <x v="180"/>
    <x v="1"/>
    <x v="176"/>
    <x v="361"/>
    <x v="0"/>
    <s v=""/>
  </r>
  <r>
    <x v="0"/>
    <x v="180"/>
    <x v="1"/>
    <x v="176"/>
    <x v="362"/>
    <x v="2"/>
    <s v="PBP003"/>
  </r>
  <r>
    <x v="0"/>
    <x v="180"/>
    <x v="1"/>
    <x v="176"/>
    <x v="19"/>
    <x v="1"/>
    <s v="PCG002"/>
  </r>
  <r>
    <x v="0"/>
    <x v="180"/>
    <x v="1"/>
    <x v="176"/>
    <x v="5"/>
    <x v="0"/>
    <s v=""/>
  </r>
  <r>
    <x v="174"/>
    <x v="181"/>
    <x v="25"/>
    <x v="177"/>
    <x v="5"/>
    <x v="0"/>
    <s v=""/>
  </r>
  <r>
    <x v="174"/>
    <x v="181"/>
    <x v="25"/>
    <x v="177"/>
    <x v="169"/>
    <x v="0"/>
    <s v=""/>
  </r>
  <r>
    <x v="174"/>
    <x v="181"/>
    <x v="25"/>
    <x v="177"/>
    <x v="363"/>
    <x v="0"/>
    <s v=""/>
  </r>
  <r>
    <x v="174"/>
    <x v="181"/>
    <x v="25"/>
    <x v="177"/>
    <x v="364"/>
    <x v="0"/>
    <s v=""/>
  </r>
  <r>
    <x v="174"/>
    <x v="181"/>
    <x v="25"/>
    <x v="177"/>
    <x v="6"/>
    <x v="0"/>
    <s v=""/>
  </r>
  <r>
    <x v="174"/>
    <x v="181"/>
    <x v="25"/>
    <x v="177"/>
    <x v="365"/>
    <x v="0"/>
    <s v=""/>
  </r>
  <r>
    <x v="174"/>
    <x v="181"/>
    <x v="25"/>
    <x v="177"/>
    <x v="366"/>
    <x v="0"/>
    <s v=""/>
  </r>
  <r>
    <x v="175"/>
    <x v="182"/>
    <x v="55"/>
    <x v="178"/>
    <x v="229"/>
    <x v="0"/>
    <s v=""/>
  </r>
  <r>
    <x v="175"/>
    <x v="182"/>
    <x v="55"/>
    <x v="178"/>
    <x v="135"/>
    <x v="0"/>
    <s v=""/>
  </r>
  <r>
    <x v="175"/>
    <x v="182"/>
    <x v="55"/>
    <x v="178"/>
    <x v="367"/>
    <x v="0"/>
    <s v=""/>
  </r>
  <r>
    <x v="175"/>
    <x v="182"/>
    <x v="55"/>
    <x v="178"/>
    <x v="368"/>
    <x v="0"/>
    <s v=""/>
  </r>
  <r>
    <x v="176"/>
    <x v="183"/>
    <x v="21"/>
    <x v="179"/>
    <x v="369"/>
    <x v="0"/>
    <s v=""/>
  </r>
  <r>
    <x v="177"/>
    <x v="184"/>
    <x v="10"/>
    <x v="1"/>
    <x v="7"/>
    <x v="0"/>
    <s v=""/>
  </r>
  <r>
    <x v="178"/>
    <x v="185"/>
    <x v="11"/>
    <x v="180"/>
    <x v="370"/>
    <x v="1"/>
    <s v="P782"/>
  </r>
  <r>
    <x v="179"/>
    <x v="186"/>
    <x v="41"/>
    <x v="181"/>
    <x v="371"/>
    <x v="0"/>
    <s v=""/>
  </r>
  <r>
    <x v="179"/>
    <x v="186"/>
    <x v="41"/>
    <x v="181"/>
    <x v="372"/>
    <x v="0"/>
    <s v=""/>
  </r>
  <r>
    <x v="179"/>
    <x v="186"/>
    <x v="41"/>
    <x v="181"/>
    <x v="373"/>
    <x v="0"/>
    <s v=""/>
  </r>
  <r>
    <x v="179"/>
    <x v="186"/>
    <x v="41"/>
    <x v="181"/>
    <x v="374"/>
    <x v="0"/>
    <s v=""/>
  </r>
  <r>
    <x v="180"/>
    <x v="187"/>
    <x v="56"/>
    <x v="182"/>
    <x v="375"/>
    <x v="0"/>
    <s v=""/>
  </r>
  <r>
    <x v="180"/>
    <x v="187"/>
    <x v="56"/>
    <x v="182"/>
    <x v="376"/>
    <x v="0"/>
    <s v=""/>
  </r>
  <r>
    <x v="180"/>
    <x v="187"/>
    <x v="56"/>
    <x v="182"/>
    <x v="221"/>
    <x v="0"/>
    <s v=""/>
  </r>
  <r>
    <x v="180"/>
    <x v="187"/>
    <x v="56"/>
    <x v="182"/>
    <x v="377"/>
    <x v="0"/>
    <s v=""/>
  </r>
  <r>
    <x v="180"/>
    <x v="187"/>
    <x v="56"/>
    <x v="182"/>
    <x v="378"/>
    <x v="0"/>
    <s v=""/>
  </r>
  <r>
    <x v="180"/>
    <x v="187"/>
    <x v="56"/>
    <x v="182"/>
    <x v="379"/>
    <x v="0"/>
    <s v=""/>
  </r>
  <r>
    <x v="180"/>
    <x v="187"/>
    <x v="56"/>
    <x v="182"/>
    <x v="380"/>
    <x v="0"/>
    <s v=""/>
  </r>
  <r>
    <x v="181"/>
    <x v="188"/>
    <x v="32"/>
    <x v="183"/>
    <x v="381"/>
    <x v="0"/>
    <s v=""/>
  </r>
  <r>
    <x v="181"/>
    <x v="188"/>
    <x v="32"/>
    <x v="183"/>
    <x v="382"/>
    <x v="0"/>
    <s v=""/>
  </r>
  <r>
    <x v="181"/>
    <x v="188"/>
    <x v="32"/>
    <x v="183"/>
    <x v="296"/>
    <x v="0"/>
    <s v=""/>
  </r>
  <r>
    <x v="181"/>
    <x v="188"/>
    <x v="32"/>
    <x v="183"/>
    <x v="383"/>
    <x v="0"/>
    <s v=""/>
  </r>
  <r>
    <x v="181"/>
    <x v="188"/>
    <x v="32"/>
    <x v="183"/>
    <x v="384"/>
    <x v="0"/>
    <s v=""/>
  </r>
  <r>
    <x v="181"/>
    <x v="188"/>
    <x v="32"/>
    <x v="183"/>
    <x v="297"/>
    <x v="0"/>
    <s v=""/>
  </r>
  <r>
    <x v="182"/>
    <x v="189"/>
    <x v="18"/>
    <x v="184"/>
    <x v="385"/>
    <x v="0"/>
    <s v=""/>
  </r>
  <r>
    <x v="183"/>
    <x v="190"/>
    <x v="52"/>
    <x v="185"/>
    <x v="386"/>
    <x v="0"/>
    <s v=""/>
  </r>
  <r>
    <x v="184"/>
    <x v="191"/>
    <x v="57"/>
    <x v="186"/>
    <x v="387"/>
    <x v="0"/>
    <s v=""/>
  </r>
  <r>
    <x v="184"/>
    <x v="191"/>
    <x v="57"/>
    <x v="186"/>
    <x v="388"/>
    <x v="0"/>
    <s v=""/>
  </r>
  <r>
    <x v="185"/>
    <x v="192"/>
    <x v="41"/>
    <x v="187"/>
    <x v="389"/>
    <x v="0"/>
    <s v=""/>
  </r>
  <r>
    <x v="185"/>
    <x v="192"/>
    <x v="41"/>
    <x v="187"/>
    <x v="390"/>
    <x v="0"/>
    <s v=""/>
  </r>
  <r>
    <x v="185"/>
    <x v="192"/>
    <x v="41"/>
    <x v="187"/>
    <x v="391"/>
    <x v="0"/>
    <s v=""/>
  </r>
  <r>
    <x v="185"/>
    <x v="192"/>
    <x v="41"/>
    <x v="187"/>
    <x v="392"/>
    <x v="0"/>
    <s v=""/>
  </r>
  <r>
    <x v="185"/>
    <x v="192"/>
    <x v="41"/>
    <x v="187"/>
    <x v="393"/>
    <x v="0"/>
    <s v=""/>
  </r>
  <r>
    <x v="186"/>
    <x v="193"/>
    <x v="18"/>
    <x v="188"/>
    <x v="394"/>
    <x v="0"/>
    <s v=""/>
  </r>
  <r>
    <x v="187"/>
    <x v="194"/>
    <x v="1"/>
    <x v="189"/>
    <x v="395"/>
    <x v="1"/>
    <s v="P755"/>
  </r>
  <r>
    <x v="188"/>
    <x v="195"/>
    <x v="58"/>
    <x v="1"/>
    <x v="7"/>
    <x v="0"/>
    <s v=""/>
  </r>
  <r>
    <x v="189"/>
    <x v="196"/>
    <x v="59"/>
    <x v="190"/>
    <x v="48"/>
    <x v="0"/>
    <s v=""/>
  </r>
  <r>
    <x v="189"/>
    <x v="196"/>
    <x v="59"/>
    <x v="190"/>
    <x v="49"/>
    <x v="0"/>
    <s v=""/>
  </r>
  <r>
    <x v="189"/>
    <x v="196"/>
    <x v="59"/>
    <x v="190"/>
    <x v="50"/>
    <x v="0"/>
    <s v=""/>
  </r>
  <r>
    <x v="189"/>
    <x v="196"/>
    <x v="59"/>
    <x v="190"/>
    <x v="51"/>
    <x v="0"/>
    <s v=""/>
  </r>
  <r>
    <x v="189"/>
    <x v="196"/>
    <x v="59"/>
    <x v="190"/>
    <x v="52"/>
    <x v="0"/>
    <s v=""/>
  </r>
  <r>
    <x v="189"/>
    <x v="196"/>
    <x v="59"/>
    <x v="190"/>
    <x v="53"/>
    <x v="0"/>
    <s v=""/>
  </r>
  <r>
    <x v="189"/>
    <x v="196"/>
    <x v="59"/>
    <x v="190"/>
    <x v="54"/>
    <x v="0"/>
    <s v=""/>
  </r>
  <r>
    <x v="190"/>
    <x v="197"/>
    <x v="25"/>
    <x v="191"/>
    <x v="396"/>
    <x v="1"/>
    <s v="P2508BTL"/>
  </r>
  <r>
    <x v="190"/>
    <x v="197"/>
    <x v="25"/>
    <x v="191"/>
    <x v="123"/>
    <x v="1"/>
    <s v="PBP006"/>
  </r>
  <r>
    <x v="190"/>
    <x v="197"/>
    <x v="25"/>
    <x v="191"/>
    <x v="133"/>
    <x v="0"/>
    <s v=""/>
  </r>
  <r>
    <x v="191"/>
    <x v="198"/>
    <x v="60"/>
    <x v="192"/>
    <x v="397"/>
    <x v="1"/>
    <s v="P435"/>
  </r>
  <r>
    <x v="192"/>
    <x v="199"/>
    <x v="2"/>
    <x v="193"/>
    <x v="398"/>
    <x v="0"/>
    <s v=""/>
  </r>
  <r>
    <x v="192"/>
    <x v="199"/>
    <x v="2"/>
    <x v="193"/>
    <x v="399"/>
    <x v="3"/>
    <s v="PBP005"/>
  </r>
  <r>
    <x v="192"/>
    <x v="199"/>
    <x v="2"/>
    <x v="193"/>
    <x v="302"/>
    <x v="0"/>
    <s v=""/>
  </r>
  <r>
    <x v="193"/>
    <x v="200"/>
    <x v="39"/>
    <x v="194"/>
    <x v="400"/>
    <x v="0"/>
    <s v=""/>
  </r>
  <r>
    <x v="193"/>
    <x v="200"/>
    <x v="39"/>
    <x v="194"/>
    <x v="401"/>
    <x v="0"/>
    <s v=""/>
  </r>
  <r>
    <x v="193"/>
    <x v="200"/>
    <x v="39"/>
    <x v="194"/>
    <x v="402"/>
    <x v="0"/>
    <s v=""/>
  </r>
  <r>
    <x v="194"/>
    <x v="201"/>
    <x v="12"/>
    <x v="195"/>
    <x v="403"/>
    <x v="0"/>
    <s v=""/>
  </r>
  <r>
    <x v="194"/>
    <x v="201"/>
    <x v="12"/>
    <x v="195"/>
    <x v="123"/>
    <x v="1"/>
    <s v="PBP006"/>
  </r>
  <r>
    <x v="194"/>
    <x v="201"/>
    <x v="12"/>
    <x v="195"/>
    <x v="221"/>
    <x v="0"/>
    <s v=""/>
  </r>
  <r>
    <x v="195"/>
    <x v="202"/>
    <x v="20"/>
    <x v="196"/>
    <x v="404"/>
    <x v="1"/>
    <s v="P430G"/>
  </r>
  <r>
    <x v="195"/>
    <x v="202"/>
    <x v="20"/>
    <x v="196"/>
    <x v="405"/>
    <x v="0"/>
    <s v=""/>
  </r>
  <r>
    <x v="195"/>
    <x v="202"/>
    <x v="20"/>
    <x v="196"/>
    <x v="406"/>
    <x v="0"/>
    <s v=""/>
  </r>
  <r>
    <x v="196"/>
    <x v="203"/>
    <x v="5"/>
    <x v="197"/>
    <x v="337"/>
    <x v="0"/>
    <s v=""/>
  </r>
  <r>
    <x v="196"/>
    <x v="203"/>
    <x v="5"/>
    <x v="197"/>
    <x v="338"/>
    <x v="0"/>
    <s v=""/>
  </r>
  <r>
    <x v="196"/>
    <x v="203"/>
    <x v="5"/>
    <x v="197"/>
    <x v="407"/>
    <x v="0"/>
    <s v=""/>
  </r>
  <r>
    <x v="197"/>
    <x v="204"/>
    <x v="25"/>
    <x v="198"/>
    <x v="339"/>
    <x v="0"/>
    <s v=""/>
  </r>
  <r>
    <x v="198"/>
    <x v="205"/>
    <x v="9"/>
    <x v="199"/>
    <x v="408"/>
    <x v="0"/>
    <s v=""/>
  </r>
  <r>
    <x v="198"/>
    <x v="205"/>
    <x v="9"/>
    <x v="199"/>
    <x v="409"/>
    <x v="1"/>
    <s v="PBP005"/>
  </r>
  <r>
    <x v="198"/>
    <x v="205"/>
    <x v="9"/>
    <x v="199"/>
    <x v="197"/>
    <x v="0"/>
    <s v=""/>
  </r>
  <r>
    <x v="199"/>
    <x v="206"/>
    <x v="18"/>
    <x v="200"/>
    <x v="410"/>
    <x v="1"/>
    <s v="RY120350"/>
  </r>
  <r>
    <x v="199"/>
    <x v="206"/>
    <x v="18"/>
    <x v="200"/>
    <x v="411"/>
    <x v="0"/>
    <s v=""/>
  </r>
  <r>
    <x v="199"/>
    <x v="206"/>
    <x v="18"/>
    <x v="200"/>
    <x v="221"/>
    <x v="0"/>
    <s v=""/>
  </r>
  <r>
    <x v="199"/>
    <x v="206"/>
    <x v="18"/>
    <x v="200"/>
    <x v="412"/>
    <x v="0"/>
    <s v=""/>
  </r>
  <r>
    <x v="200"/>
    <x v="207"/>
    <x v="5"/>
    <x v="201"/>
    <x v="48"/>
    <x v="0"/>
    <s v=""/>
  </r>
  <r>
    <x v="200"/>
    <x v="207"/>
    <x v="5"/>
    <x v="201"/>
    <x v="49"/>
    <x v="0"/>
    <s v=""/>
  </r>
  <r>
    <x v="200"/>
    <x v="207"/>
    <x v="5"/>
    <x v="201"/>
    <x v="50"/>
    <x v="0"/>
    <s v=""/>
  </r>
  <r>
    <x v="200"/>
    <x v="207"/>
    <x v="5"/>
    <x v="201"/>
    <x v="51"/>
    <x v="0"/>
    <s v=""/>
  </r>
  <r>
    <x v="200"/>
    <x v="207"/>
    <x v="5"/>
    <x v="201"/>
    <x v="52"/>
    <x v="0"/>
    <s v=""/>
  </r>
  <r>
    <x v="200"/>
    <x v="207"/>
    <x v="5"/>
    <x v="201"/>
    <x v="53"/>
    <x v="0"/>
    <s v=""/>
  </r>
  <r>
    <x v="200"/>
    <x v="207"/>
    <x v="5"/>
    <x v="201"/>
    <x v="54"/>
    <x v="0"/>
    <s v=""/>
  </r>
  <r>
    <x v="201"/>
    <x v="208"/>
    <x v="61"/>
    <x v="202"/>
    <x v="413"/>
    <x v="0"/>
    <s v=""/>
  </r>
  <r>
    <x v="202"/>
    <x v="209"/>
    <x v="51"/>
    <x v="203"/>
    <x v="414"/>
    <x v="0"/>
    <s v=""/>
  </r>
  <r>
    <x v="202"/>
    <x v="209"/>
    <x v="51"/>
    <x v="203"/>
    <x v="415"/>
    <x v="0"/>
    <s v=""/>
  </r>
  <r>
    <x v="202"/>
    <x v="209"/>
    <x v="51"/>
    <x v="203"/>
    <x v="416"/>
    <x v="0"/>
    <s v=""/>
  </r>
  <r>
    <x v="202"/>
    <x v="209"/>
    <x v="51"/>
    <x v="203"/>
    <x v="417"/>
    <x v="0"/>
    <s v=""/>
  </r>
  <r>
    <x v="202"/>
    <x v="209"/>
    <x v="51"/>
    <x v="203"/>
    <x v="314"/>
    <x v="0"/>
    <s v=""/>
  </r>
  <r>
    <x v="203"/>
    <x v="210"/>
    <x v="10"/>
    <x v="204"/>
    <x v="418"/>
    <x v="0"/>
    <s v=""/>
  </r>
  <r>
    <x v="203"/>
    <x v="210"/>
    <x v="10"/>
    <x v="204"/>
    <x v="256"/>
    <x v="0"/>
    <s v=""/>
  </r>
  <r>
    <x v="203"/>
    <x v="210"/>
    <x v="10"/>
    <x v="204"/>
    <x v="221"/>
    <x v="0"/>
    <s v=""/>
  </r>
  <r>
    <x v="204"/>
    <x v="211"/>
    <x v="62"/>
    <x v="205"/>
    <x v="419"/>
    <x v="0"/>
    <s v=""/>
  </r>
  <r>
    <x v="204"/>
    <x v="211"/>
    <x v="62"/>
    <x v="205"/>
    <x v="420"/>
    <x v="0"/>
    <s v=""/>
  </r>
  <r>
    <x v="204"/>
    <x v="211"/>
    <x v="62"/>
    <x v="205"/>
    <x v="221"/>
    <x v="0"/>
    <s v=""/>
  </r>
  <r>
    <x v="205"/>
    <x v="212"/>
    <x v="21"/>
    <x v="206"/>
    <x v="421"/>
    <x v="0"/>
    <s v=""/>
  </r>
  <r>
    <x v="205"/>
    <x v="212"/>
    <x v="21"/>
    <x v="206"/>
    <x v="66"/>
    <x v="1"/>
    <s v="PBP005"/>
  </r>
  <r>
    <x v="206"/>
    <x v="213"/>
    <x v="12"/>
    <x v="207"/>
    <x v="422"/>
    <x v="0"/>
    <s v=""/>
  </r>
  <r>
    <x v="206"/>
    <x v="213"/>
    <x v="12"/>
    <x v="207"/>
    <x v="423"/>
    <x v="1"/>
    <s v="PBP003"/>
  </r>
  <r>
    <x v="206"/>
    <x v="213"/>
    <x v="12"/>
    <x v="207"/>
    <x v="424"/>
    <x v="1"/>
    <s v="PCG002"/>
  </r>
  <r>
    <x v="207"/>
    <x v="214"/>
    <x v="21"/>
    <x v="208"/>
    <x v="425"/>
    <x v="0"/>
    <s v=""/>
  </r>
  <r>
    <x v="207"/>
    <x v="214"/>
    <x v="21"/>
    <x v="208"/>
    <x v="426"/>
    <x v="0"/>
    <s v=""/>
  </r>
  <r>
    <x v="207"/>
    <x v="214"/>
    <x v="21"/>
    <x v="208"/>
    <x v="427"/>
    <x v="0"/>
    <s v=""/>
  </r>
  <r>
    <x v="207"/>
    <x v="214"/>
    <x v="21"/>
    <x v="208"/>
    <x v="5"/>
    <x v="0"/>
    <s v=""/>
  </r>
  <r>
    <x v="208"/>
    <x v="215"/>
    <x v="63"/>
    <x v="209"/>
    <x v="428"/>
    <x v="0"/>
    <s v=""/>
  </r>
  <r>
    <x v="208"/>
    <x v="215"/>
    <x v="63"/>
    <x v="209"/>
    <x v="429"/>
    <x v="0"/>
    <s v=""/>
  </r>
  <r>
    <x v="208"/>
    <x v="215"/>
    <x v="63"/>
    <x v="209"/>
    <x v="320"/>
    <x v="1"/>
    <s v="PBP004"/>
  </r>
  <r>
    <x v="208"/>
    <x v="215"/>
    <x v="63"/>
    <x v="209"/>
    <x v="321"/>
    <x v="0"/>
    <s v=""/>
  </r>
  <r>
    <x v="209"/>
    <x v="216"/>
    <x v="1"/>
    <x v="210"/>
    <x v="430"/>
    <x v="0"/>
    <s v=""/>
  </r>
  <r>
    <x v="209"/>
    <x v="216"/>
    <x v="1"/>
    <x v="210"/>
    <x v="101"/>
    <x v="1"/>
    <s v="PBP002"/>
  </r>
  <r>
    <x v="210"/>
    <x v="217"/>
    <x v="64"/>
    <x v="211"/>
    <x v="431"/>
    <x v="1"/>
    <s v="P235AB"/>
  </r>
  <r>
    <x v="211"/>
    <x v="218"/>
    <x v="1"/>
    <x v="212"/>
    <x v="432"/>
    <x v="1"/>
    <s v="P262"/>
  </r>
  <r>
    <x v="211"/>
    <x v="218"/>
    <x v="1"/>
    <x v="212"/>
    <x v="320"/>
    <x v="1"/>
    <s v="PBP004"/>
  </r>
  <r>
    <x v="211"/>
    <x v="218"/>
    <x v="1"/>
    <x v="212"/>
    <x v="184"/>
    <x v="1"/>
    <s v="PCG002"/>
  </r>
  <r>
    <x v="212"/>
    <x v="219"/>
    <x v="24"/>
    <x v="213"/>
    <x v="433"/>
    <x v="1"/>
    <s v="P4510"/>
  </r>
  <r>
    <x v="212"/>
    <x v="219"/>
    <x v="24"/>
    <x v="213"/>
    <x v="434"/>
    <x v="0"/>
    <s v=""/>
  </r>
  <r>
    <x v="212"/>
    <x v="219"/>
    <x v="24"/>
    <x v="213"/>
    <x v="34"/>
    <x v="1"/>
    <s v="PBP006"/>
  </r>
  <r>
    <x v="212"/>
    <x v="219"/>
    <x v="24"/>
    <x v="213"/>
    <x v="19"/>
    <x v="1"/>
    <s v="PCG002"/>
  </r>
  <r>
    <x v="213"/>
    <x v="220"/>
    <x v="21"/>
    <x v="214"/>
    <x v="111"/>
    <x v="0"/>
    <s v=""/>
  </r>
  <r>
    <x v="214"/>
    <x v="221"/>
    <x v="11"/>
    <x v="215"/>
    <x v="435"/>
    <x v="1"/>
    <s v="PBP007"/>
  </r>
  <r>
    <x v="215"/>
    <x v="222"/>
    <x v="24"/>
    <x v="1"/>
    <x v="7"/>
    <x v="0"/>
    <s v=""/>
  </r>
  <r>
    <x v="216"/>
    <x v="223"/>
    <x v="15"/>
    <x v="216"/>
    <x v="436"/>
    <x v="0"/>
    <s v=""/>
  </r>
  <r>
    <x v="216"/>
    <x v="223"/>
    <x v="15"/>
    <x v="216"/>
    <x v="123"/>
    <x v="1"/>
    <s v="PBP006"/>
  </r>
  <r>
    <x v="216"/>
    <x v="223"/>
    <x v="15"/>
    <x v="216"/>
    <x v="19"/>
    <x v="1"/>
    <s v="PCG002"/>
  </r>
  <r>
    <x v="217"/>
    <x v="224"/>
    <x v="10"/>
    <x v="217"/>
    <x v="437"/>
    <x v="0"/>
    <s v=""/>
  </r>
  <r>
    <x v="217"/>
    <x v="224"/>
    <x v="10"/>
    <x v="217"/>
    <x v="438"/>
    <x v="1"/>
    <s v="PBP006"/>
  </r>
  <r>
    <x v="217"/>
    <x v="224"/>
    <x v="10"/>
    <x v="217"/>
    <x v="19"/>
    <x v="1"/>
    <s v="PCG002"/>
  </r>
  <r>
    <x v="218"/>
    <x v="225"/>
    <x v="5"/>
    <x v="218"/>
    <x v="439"/>
    <x v="0"/>
    <s v=""/>
  </r>
  <r>
    <x v="218"/>
    <x v="225"/>
    <x v="5"/>
    <x v="218"/>
    <x v="123"/>
    <x v="1"/>
    <s v="PBP006"/>
  </r>
  <r>
    <x v="218"/>
    <x v="225"/>
    <x v="5"/>
    <x v="218"/>
    <x v="19"/>
    <x v="1"/>
    <s v="PCG002"/>
  </r>
  <r>
    <x v="219"/>
    <x v="226"/>
    <x v="65"/>
    <x v="219"/>
    <x v="440"/>
    <x v="0"/>
    <s v=""/>
  </r>
  <r>
    <x v="219"/>
    <x v="226"/>
    <x v="65"/>
    <x v="219"/>
    <x v="441"/>
    <x v="0"/>
    <s v=""/>
  </r>
  <r>
    <x v="219"/>
    <x v="226"/>
    <x v="65"/>
    <x v="219"/>
    <x v="97"/>
    <x v="1"/>
    <s v="PBP005"/>
  </r>
  <r>
    <x v="219"/>
    <x v="226"/>
    <x v="65"/>
    <x v="219"/>
    <x v="221"/>
    <x v="0"/>
    <s v=""/>
  </r>
  <r>
    <x v="220"/>
    <x v="227"/>
    <x v="15"/>
    <x v="220"/>
    <x v="442"/>
    <x v="0"/>
    <s v=""/>
  </r>
  <r>
    <x v="220"/>
    <x v="227"/>
    <x v="15"/>
    <x v="220"/>
    <x v="97"/>
    <x v="1"/>
    <s v="PBP005"/>
  </r>
  <r>
    <x v="220"/>
    <x v="227"/>
    <x v="15"/>
    <x v="220"/>
    <x v="221"/>
    <x v="0"/>
    <s v=""/>
  </r>
  <r>
    <x v="221"/>
    <x v="228"/>
    <x v="21"/>
    <x v="221"/>
    <x v="221"/>
    <x v="0"/>
    <s v=""/>
  </r>
  <r>
    <x v="221"/>
    <x v="228"/>
    <x v="21"/>
    <x v="221"/>
    <x v="256"/>
    <x v="0"/>
    <s v=""/>
  </r>
  <r>
    <x v="221"/>
    <x v="228"/>
    <x v="21"/>
    <x v="221"/>
    <x v="335"/>
    <x v="0"/>
    <s v=""/>
  </r>
  <r>
    <x v="222"/>
    <x v="229"/>
    <x v="66"/>
    <x v="222"/>
    <x v="443"/>
    <x v="0"/>
    <s v=""/>
  </r>
  <r>
    <x v="223"/>
    <x v="230"/>
    <x v="10"/>
    <x v="223"/>
    <x v="444"/>
    <x v="0"/>
    <s v=""/>
  </r>
  <r>
    <x v="223"/>
    <x v="230"/>
    <x v="10"/>
    <x v="223"/>
    <x v="445"/>
    <x v="0"/>
    <s v=""/>
  </r>
  <r>
    <x v="223"/>
    <x v="230"/>
    <x v="10"/>
    <x v="223"/>
    <x v="446"/>
    <x v="0"/>
    <s v=""/>
  </r>
  <r>
    <x v="224"/>
    <x v="231"/>
    <x v="24"/>
    <x v="224"/>
    <x v="7"/>
    <x v="0"/>
    <s v=""/>
  </r>
  <r>
    <x v="225"/>
    <x v="232"/>
    <x v="11"/>
    <x v="225"/>
    <x v="447"/>
    <x v="0"/>
    <s v=""/>
  </r>
  <r>
    <x v="225"/>
    <x v="232"/>
    <x v="11"/>
    <x v="225"/>
    <x v="97"/>
    <x v="1"/>
    <s v="PBP005"/>
  </r>
  <r>
    <x v="225"/>
    <x v="232"/>
    <x v="11"/>
    <x v="225"/>
    <x v="221"/>
    <x v="0"/>
    <s v=""/>
  </r>
  <r>
    <x v="226"/>
    <x v="233"/>
    <x v="21"/>
    <x v="226"/>
    <x v="197"/>
    <x v="0"/>
    <s v=""/>
  </r>
  <r>
    <x v="226"/>
    <x v="233"/>
    <x v="21"/>
    <x v="226"/>
    <x v="448"/>
    <x v="0"/>
    <s v=""/>
  </r>
  <r>
    <x v="226"/>
    <x v="233"/>
    <x v="21"/>
    <x v="226"/>
    <x v="449"/>
    <x v="0"/>
    <s v=""/>
  </r>
  <r>
    <x v="227"/>
    <x v="234"/>
    <x v="67"/>
    <x v="227"/>
    <x v="48"/>
    <x v="0"/>
    <s v=""/>
  </r>
  <r>
    <x v="227"/>
    <x v="234"/>
    <x v="67"/>
    <x v="227"/>
    <x v="49"/>
    <x v="0"/>
    <s v=""/>
  </r>
  <r>
    <x v="227"/>
    <x v="234"/>
    <x v="67"/>
    <x v="227"/>
    <x v="50"/>
    <x v="0"/>
    <s v=""/>
  </r>
  <r>
    <x v="227"/>
    <x v="234"/>
    <x v="67"/>
    <x v="227"/>
    <x v="51"/>
    <x v="0"/>
    <s v=""/>
  </r>
  <r>
    <x v="227"/>
    <x v="234"/>
    <x v="67"/>
    <x v="227"/>
    <x v="52"/>
    <x v="0"/>
    <s v=""/>
  </r>
  <r>
    <x v="227"/>
    <x v="234"/>
    <x v="67"/>
    <x v="227"/>
    <x v="53"/>
    <x v="0"/>
    <s v=""/>
  </r>
  <r>
    <x v="227"/>
    <x v="234"/>
    <x v="67"/>
    <x v="227"/>
    <x v="54"/>
    <x v="0"/>
    <s v=""/>
  </r>
  <r>
    <x v="228"/>
    <x v="235"/>
    <x v="68"/>
    <x v="228"/>
    <x v="450"/>
    <x v="0"/>
    <s v=""/>
  </r>
  <r>
    <x v="228"/>
    <x v="235"/>
    <x v="68"/>
    <x v="228"/>
    <x v="451"/>
    <x v="0"/>
    <s v=""/>
  </r>
  <r>
    <x v="228"/>
    <x v="235"/>
    <x v="68"/>
    <x v="228"/>
    <x v="452"/>
    <x v="0"/>
    <s v=""/>
  </r>
  <r>
    <x v="228"/>
    <x v="235"/>
    <x v="68"/>
    <x v="228"/>
    <x v="453"/>
    <x v="0"/>
    <s v=""/>
  </r>
  <r>
    <x v="228"/>
    <x v="235"/>
    <x v="68"/>
    <x v="228"/>
    <x v="123"/>
    <x v="1"/>
    <s v="PBP006"/>
  </r>
  <r>
    <x v="228"/>
    <x v="235"/>
    <x v="68"/>
    <x v="228"/>
    <x v="19"/>
    <x v="1"/>
    <s v="PCG002"/>
  </r>
  <r>
    <x v="229"/>
    <x v="236"/>
    <x v="49"/>
    <x v="229"/>
    <x v="454"/>
    <x v="0"/>
    <s v=""/>
  </r>
  <r>
    <x v="230"/>
    <x v="237"/>
    <x v="39"/>
    <x v="230"/>
    <x v="337"/>
    <x v="0"/>
    <s v=""/>
  </r>
  <r>
    <x v="230"/>
    <x v="237"/>
    <x v="39"/>
    <x v="230"/>
    <x v="455"/>
    <x v="0"/>
    <s v=""/>
  </r>
  <r>
    <x v="230"/>
    <x v="237"/>
    <x v="39"/>
    <x v="230"/>
    <x v="456"/>
    <x v="0"/>
    <s v=""/>
  </r>
  <r>
    <x v="231"/>
    <x v="238"/>
    <x v="39"/>
    <x v="231"/>
    <x v="457"/>
    <x v="1"/>
    <s v="P2501BTL"/>
  </r>
  <r>
    <x v="231"/>
    <x v="238"/>
    <x v="39"/>
    <x v="231"/>
    <x v="420"/>
    <x v="0"/>
    <s v=""/>
  </r>
  <r>
    <x v="231"/>
    <x v="238"/>
    <x v="39"/>
    <x v="231"/>
    <x v="221"/>
    <x v="0"/>
    <s v=""/>
  </r>
  <r>
    <x v="232"/>
    <x v="239"/>
    <x v="68"/>
    <x v="232"/>
    <x v="337"/>
    <x v="0"/>
    <s v=""/>
  </r>
  <r>
    <x v="232"/>
    <x v="239"/>
    <x v="68"/>
    <x v="232"/>
    <x v="455"/>
    <x v="0"/>
    <s v=""/>
  </r>
  <r>
    <x v="232"/>
    <x v="239"/>
    <x v="68"/>
    <x v="232"/>
    <x v="458"/>
    <x v="0"/>
    <s v=""/>
  </r>
  <r>
    <x v="231"/>
    <x v="240"/>
    <x v="10"/>
    <x v="233"/>
    <x v="459"/>
    <x v="0"/>
    <s v=""/>
  </r>
  <r>
    <x v="231"/>
    <x v="240"/>
    <x v="10"/>
    <x v="233"/>
    <x v="460"/>
    <x v="0"/>
    <s v=""/>
  </r>
  <r>
    <x v="231"/>
    <x v="240"/>
    <x v="10"/>
    <x v="233"/>
    <x v="221"/>
    <x v="0"/>
    <s v=""/>
  </r>
  <r>
    <x v="233"/>
    <x v="241"/>
    <x v="18"/>
    <x v="234"/>
    <x v="461"/>
    <x v="1"/>
    <s v="RYi8030A"/>
  </r>
  <r>
    <x v="233"/>
    <x v="241"/>
    <x v="18"/>
    <x v="234"/>
    <x v="462"/>
    <x v="0"/>
    <s v=""/>
  </r>
  <r>
    <x v="234"/>
    <x v="242"/>
    <x v="9"/>
    <x v="235"/>
    <x v="463"/>
    <x v="1"/>
    <s v="P2507BTL"/>
  </r>
  <r>
    <x v="234"/>
    <x v="242"/>
    <x v="9"/>
    <x v="235"/>
    <x v="276"/>
    <x v="1"/>
    <s v="PBP007"/>
  </r>
  <r>
    <x v="234"/>
    <x v="242"/>
    <x v="9"/>
    <x v="235"/>
    <x v="19"/>
    <x v="1"/>
    <s v="PCG002"/>
  </r>
  <r>
    <x v="235"/>
    <x v="243"/>
    <x v="69"/>
    <x v="236"/>
    <x v="464"/>
    <x v="0"/>
    <s v=""/>
  </r>
  <r>
    <x v="235"/>
    <x v="243"/>
    <x v="69"/>
    <x v="236"/>
    <x v="66"/>
    <x v="1"/>
    <s v="PBP005"/>
  </r>
  <r>
    <x v="235"/>
    <x v="243"/>
    <x v="69"/>
    <x v="236"/>
    <x v="19"/>
    <x v="1"/>
    <s v="PCG002"/>
  </r>
  <r>
    <x v="236"/>
    <x v="244"/>
    <x v="12"/>
    <x v="237"/>
    <x v="333"/>
    <x v="0"/>
    <s v=""/>
  </r>
  <r>
    <x v="236"/>
    <x v="244"/>
    <x v="12"/>
    <x v="237"/>
    <x v="465"/>
    <x v="0"/>
    <s v=""/>
  </r>
  <r>
    <x v="236"/>
    <x v="244"/>
    <x v="12"/>
    <x v="237"/>
    <x v="241"/>
    <x v="0"/>
    <s v=""/>
  </r>
  <r>
    <x v="237"/>
    <x v="245"/>
    <x v="40"/>
    <x v="238"/>
    <x v="466"/>
    <x v="1"/>
    <s v="P2402BTL"/>
  </r>
  <r>
    <x v="163"/>
    <x v="246"/>
    <x v="1"/>
    <x v="239"/>
    <x v="467"/>
    <x v="0"/>
    <s v=""/>
  </r>
  <r>
    <x v="238"/>
    <x v="247"/>
    <x v="70"/>
    <x v="240"/>
    <x v="468"/>
    <x v="0"/>
    <s v=""/>
  </r>
  <r>
    <x v="239"/>
    <x v="248"/>
    <x v="20"/>
    <x v="241"/>
    <x v="469"/>
    <x v="0"/>
    <s v=""/>
  </r>
  <r>
    <x v="240"/>
    <x v="249"/>
    <x v="52"/>
    <x v="242"/>
    <x v="222"/>
    <x v="0"/>
    <s v=""/>
  </r>
  <r>
    <x v="241"/>
    <x v="250"/>
    <x v="71"/>
    <x v="243"/>
    <x v="470"/>
    <x v="1"/>
    <s v="P361"/>
  </r>
  <r>
    <x v="241"/>
    <x v="250"/>
    <x v="71"/>
    <x v="243"/>
    <x v="101"/>
    <x v="1"/>
    <s v="PBP002"/>
  </r>
  <r>
    <x v="241"/>
    <x v="250"/>
    <x v="71"/>
    <x v="243"/>
    <x v="19"/>
    <x v="1"/>
    <s v="PCG002"/>
  </r>
  <r>
    <x v="36"/>
    <x v="251"/>
    <x v="12"/>
    <x v="244"/>
    <x v="471"/>
    <x v="0"/>
    <s v=""/>
  </r>
  <r>
    <x v="36"/>
    <x v="251"/>
    <x v="12"/>
    <x v="244"/>
    <x v="79"/>
    <x v="0"/>
    <s v=""/>
  </r>
  <r>
    <x v="36"/>
    <x v="251"/>
    <x v="12"/>
    <x v="244"/>
    <x v="472"/>
    <x v="0"/>
    <s v=""/>
  </r>
  <r>
    <x v="36"/>
    <x v="251"/>
    <x v="12"/>
    <x v="244"/>
    <x v="473"/>
    <x v="0"/>
    <s v=""/>
  </r>
  <r>
    <x v="36"/>
    <x v="251"/>
    <x v="12"/>
    <x v="244"/>
    <x v="474"/>
    <x v="0"/>
    <s v=""/>
  </r>
  <r>
    <x v="36"/>
    <x v="251"/>
    <x v="12"/>
    <x v="244"/>
    <x v="82"/>
    <x v="0"/>
    <s v=""/>
  </r>
  <r>
    <x v="36"/>
    <x v="251"/>
    <x v="12"/>
    <x v="244"/>
    <x v="81"/>
    <x v="0"/>
    <s v=""/>
  </r>
  <r>
    <x v="36"/>
    <x v="251"/>
    <x v="12"/>
    <x v="244"/>
    <x v="320"/>
    <x v="1"/>
    <s v="PBP004"/>
  </r>
  <r>
    <x v="36"/>
    <x v="251"/>
    <x v="12"/>
    <x v="244"/>
    <x v="321"/>
    <x v="0"/>
    <s v=""/>
  </r>
  <r>
    <x v="36"/>
    <x v="251"/>
    <x v="12"/>
    <x v="244"/>
    <x v="5"/>
    <x v="0"/>
    <s v=""/>
  </r>
  <r>
    <x v="242"/>
    <x v="252"/>
    <x v="39"/>
    <x v="245"/>
    <x v="475"/>
    <x v="1"/>
    <s v="PBLJS01K1"/>
  </r>
  <r>
    <x v="242"/>
    <x v="252"/>
    <x v="39"/>
    <x v="245"/>
    <x v="476"/>
    <x v="0"/>
    <s v=""/>
  </r>
  <r>
    <x v="242"/>
    <x v="252"/>
    <x v="39"/>
    <x v="245"/>
    <x v="477"/>
    <x v="1"/>
    <s v="PBP002"/>
  </r>
  <r>
    <x v="242"/>
    <x v="252"/>
    <x v="39"/>
    <x v="245"/>
    <x v="321"/>
    <x v="0"/>
    <s v=""/>
  </r>
  <r>
    <x v="242"/>
    <x v="252"/>
    <x v="39"/>
    <x v="245"/>
    <x v="478"/>
    <x v="0"/>
    <s v=""/>
  </r>
  <r>
    <x v="243"/>
    <x v="253"/>
    <x v="51"/>
    <x v="246"/>
    <x v="219"/>
    <x v="0"/>
    <s v=""/>
  </r>
  <r>
    <x v="243"/>
    <x v="253"/>
    <x v="51"/>
    <x v="246"/>
    <x v="232"/>
    <x v="1"/>
    <s v="PBP002"/>
  </r>
  <r>
    <x v="243"/>
    <x v="253"/>
    <x v="51"/>
    <x v="246"/>
    <x v="184"/>
    <x v="1"/>
    <s v="PCG002"/>
  </r>
  <r>
    <x v="244"/>
    <x v="254"/>
    <x v="72"/>
    <x v="247"/>
    <x v="479"/>
    <x v="0"/>
    <s v=""/>
  </r>
  <r>
    <x v="244"/>
    <x v="254"/>
    <x v="72"/>
    <x v="247"/>
    <x v="223"/>
    <x v="1"/>
    <s v="PBP002"/>
  </r>
  <r>
    <x v="244"/>
    <x v="254"/>
    <x v="72"/>
    <x v="247"/>
    <x v="224"/>
    <x v="1"/>
    <s v="PCG002"/>
  </r>
  <r>
    <x v="245"/>
    <x v="255"/>
    <x v="4"/>
    <x v="248"/>
    <x v="480"/>
    <x v="0"/>
    <s v=""/>
  </r>
  <r>
    <x v="246"/>
    <x v="256"/>
    <x v="21"/>
    <x v="1"/>
    <x v="7"/>
    <x v="0"/>
    <s v=""/>
  </r>
  <r>
    <x v="23"/>
    <x v="257"/>
    <x v="3"/>
    <x v="249"/>
    <x v="5"/>
    <x v="0"/>
    <s v=""/>
  </r>
  <r>
    <x v="23"/>
    <x v="257"/>
    <x v="3"/>
    <x v="249"/>
    <x v="169"/>
    <x v="0"/>
    <s v=""/>
  </r>
  <r>
    <x v="23"/>
    <x v="257"/>
    <x v="3"/>
    <x v="249"/>
    <x v="363"/>
    <x v="0"/>
    <s v=""/>
  </r>
  <r>
    <x v="23"/>
    <x v="257"/>
    <x v="3"/>
    <x v="249"/>
    <x v="6"/>
    <x v="0"/>
    <s v=""/>
  </r>
  <r>
    <x v="23"/>
    <x v="257"/>
    <x v="3"/>
    <x v="249"/>
    <x v="365"/>
    <x v="0"/>
    <s v=""/>
  </r>
  <r>
    <x v="247"/>
    <x v="258"/>
    <x v="40"/>
    <x v="250"/>
    <x v="181"/>
    <x v="0"/>
    <s v=""/>
  </r>
  <r>
    <x v="248"/>
    <x v="259"/>
    <x v="52"/>
    <x v="251"/>
    <x v="481"/>
    <x v="0"/>
    <s v=""/>
  </r>
  <r>
    <x v="249"/>
    <x v="260"/>
    <x v="1"/>
    <x v="252"/>
    <x v="482"/>
    <x v="0"/>
    <s v=""/>
  </r>
  <r>
    <x v="249"/>
    <x v="260"/>
    <x v="1"/>
    <x v="252"/>
    <x v="483"/>
    <x v="0"/>
    <s v=""/>
  </r>
  <r>
    <x v="249"/>
    <x v="260"/>
    <x v="1"/>
    <x v="252"/>
    <x v="321"/>
    <x v="0"/>
    <s v=""/>
  </r>
  <r>
    <x v="250"/>
    <x v="261"/>
    <x v="73"/>
    <x v="253"/>
    <x v="484"/>
    <x v="0"/>
    <s v=""/>
  </r>
  <r>
    <x v="251"/>
    <x v="262"/>
    <x v="10"/>
    <x v="254"/>
    <x v="485"/>
    <x v="0"/>
    <s v=""/>
  </r>
  <r>
    <x v="251"/>
    <x v="262"/>
    <x v="10"/>
    <x v="254"/>
    <x v="486"/>
    <x v="0"/>
    <s v=""/>
  </r>
  <r>
    <x v="251"/>
    <x v="262"/>
    <x v="10"/>
    <x v="254"/>
    <x v="487"/>
    <x v="0"/>
    <s v=""/>
  </r>
  <r>
    <x v="251"/>
    <x v="262"/>
    <x v="10"/>
    <x v="254"/>
    <x v="488"/>
    <x v="0"/>
    <s v=""/>
  </r>
  <r>
    <x v="251"/>
    <x v="262"/>
    <x v="10"/>
    <x v="254"/>
    <x v="489"/>
    <x v="0"/>
    <s v=""/>
  </r>
  <r>
    <x v="251"/>
    <x v="262"/>
    <x v="10"/>
    <x v="254"/>
    <x v="490"/>
    <x v="0"/>
    <s v=""/>
  </r>
  <r>
    <x v="251"/>
    <x v="262"/>
    <x v="10"/>
    <x v="254"/>
    <x v="491"/>
    <x v="0"/>
    <s v=""/>
  </r>
  <r>
    <x v="251"/>
    <x v="262"/>
    <x v="10"/>
    <x v="254"/>
    <x v="492"/>
    <x v="0"/>
    <s v=""/>
  </r>
  <r>
    <x v="251"/>
    <x v="262"/>
    <x v="10"/>
    <x v="254"/>
    <x v="493"/>
    <x v="0"/>
    <s v=""/>
  </r>
  <r>
    <x v="252"/>
    <x v="263"/>
    <x v="41"/>
    <x v="255"/>
    <x v="494"/>
    <x v="0"/>
    <s v=""/>
  </r>
  <r>
    <x v="252"/>
    <x v="263"/>
    <x v="41"/>
    <x v="255"/>
    <x v="495"/>
    <x v="1"/>
    <s v="PBP006"/>
  </r>
  <r>
    <x v="252"/>
    <x v="263"/>
    <x v="41"/>
    <x v="255"/>
    <x v="4"/>
    <x v="1"/>
    <s v="PCG002"/>
  </r>
  <r>
    <x v="253"/>
    <x v="264"/>
    <x v="74"/>
    <x v="256"/>
    <x v="496"/>
    <x v="0"/>
    <s v=""/>
  </r>
  <r>
    <x v="253"/>
    <x v="264"/>
    <x v="74"/>
    <x v="256"/>
    <x v="497"/>
    <x v="2"/>
    <s v="PBP003"/>
  </r>
  <r>
    <x v="253"/>
    <x v="264"/>
    <x v="74"/>
    <x v="256"/>
    <x v="321"/>
    <x v="0"/>
    <s v=""/>
  </r>
  <r>
    <x v="207"/>
    <x v="265"/>
    <x v="41"/>
    <x v="257"/>
    <x v="498"/>
    <x v="0"/>
    <s v=""/>
  </r>
  <r>
    <x v="207"/>
    <x v="265"/>
    <x v="41"/>
    <x v="257"/>
    <x v="499"/>
    <x v="0"/>
    <s v=""/>
  </r>
  <r>
    <x v="207"/>
    <x v="265"/>
    <x v="41"/>
    <x v="257"/>
    <x v="500"/>
    <x v="0"/>
    <s v=""/>
  </r>
  <r>
    <x v="254"/>
    <x v="266"/>
    <x v="7"/>
    <x v="258"/>
    <x v="354"/>
    <x v="0"/>
    <s v=""/>
  </r>
  <r>
    <x v="254"/>
    <x v="266"/>
    <x v="7"/>
    <x v="258"/>
    <x v="355"/>
    <x v="0"/>
    <s v=""/>
  </r>
  <r>
    <x v="254"/>
    <x v="266"/>
    <x v="7"/>
    <x v="258"/>
    <x v="501"/>
    <x v="0"/>
    <s v=""/>
  </r>
  <r>
    <x v="254"/>
    <x v="266"/>
    <x v="7"/>
    <x v="258"/>
    <x v="353"/>
    <x v="0"/>
    <s v=""/>
  </r>
  <r>
    <x v="254"/>
    <x v="266"/>
    <x v="7"/>
    <x v="258"/>
    <x v="502"/>
    <x v="0"/>
    <s v=""/>
  </r>
  <r>
    <x v="254"/>
    <x v="266"/>
    <x v="7"/>
    <x v="258"/>
    <x v="207"/>
    <x v="0"/>
    <s v=""/>
  </r>
  <r>
    <x v="254"/>
    <x v="266"/>
    <x v="7"/>
    <x v="258"/>
    <x v="503"/>
    <x v="1"/>
    <s v="PBP005"/>
  </r>
  <r>
    <x v="254"/>
    <x v="266"/>
    <x v="7"/>
    <x v="258"/>
    <x v="248"/>
    <x v="1"/>
    <s v="PBP002"/>
  </r>
  <r>
    <x v="254"/>
    <x v="266"/>
    <x v="7"/>
    <x v="258"/>
    <x v="169"/>
    <x v="0"/>
    <s v=""/>
  </r>
  <r>
    <x v="254"/>
    <x v="266"/>
    <x v="7"/>
    <x v="258"/>
    <x v="5"/>
    <x v="0"/>
    <s v=""/>
  </r>
  <r>
    <x v="255"/>
    <x v="267"/>
    <x v="12"/>
    <x v="259"/>
    <x v="504"/>
    <x v="0"/>
    <s v=""/>
  </r>
  <r>
    <x v="255"/>
    <x v="267"/>
    <x v="12"/>
    <x v="259"/>
    <x v="355"/>
    <x v="0"/>
    <s v=""/>
  </r>
  <r>
    <x v="255"/>
    <x v="267"/>
    <x v="12"/>
    <x v="259"/>
    <x v="505"/>
    <x v="0"/>
    <s v=""/>
  </r>
  <r>
    <x v="255"/>
    <x v="267"/>
    <x v="12"/>
    <x v="259"/>
    <x v="207"/>
    <x v="0"/>
    <s v=""/>
  </r>
  <r>
    <x v="255"/>
    <x v="267"/>
    <x v="12"/>
    <x v="259"/>
    <x v="503"/>
    <x v="1"/>
    <s v="PBP005"/>
  </r>
  <r>
    <x v="255"/>
    <x v="267"/>
    <x v="12"/>
    <x v="259"/>
    <x v="506"/>
    <x v="1"/>
    <s v="PBP002"/>
  </r>
  <r>
    <x v="255"/>
    <x v="267"/>
    <x v="12"/>
    <x v="259"/>
    <x v="169"/>
    <x v="0"/>
    <s v=""/>
  </r>
  <r>
    <x v="255"/>
    <x v="267"/>
    <x v="12"/>
    <x v="259"/>
    <x v="5"/>
    <x v="0"/>
    <s v=""/>
  </r>
  <r>
    <x v="39"/>
    <x v="268"/>
    <x v="18"/>
    <x v="260"/>
    <x v="354"/>
    <x v="0"/>
    <s v=""/>
  </r>
  <r>
    <x v="39"/>
    <x v="268"/>
    <x v="18"/>
    <x v="260"/>
    <x v="507"/>
    <x v="0"/>
    <s v=""/>
  </r>
  <r>
    <x v="39"/>
    <x v="268"/>
    <x v="18"/>
    <x v="260"/>
    <x v="508"/>
    <x v="2"/>
    <s v="PBP002"/>
  </r>
  <r>
    <x v="39"/>
    <x v="268"/>
    <x v="18"/>
    <x v="260"/>
    <x v="19"/>
    <x v="1"/>
    <s v="PCG002"/>
  </r>
  <r>
    <x v="39"/>
    <x v="268"/>
    <x v="18"/>
    <x v="260"/>
    <x v="5"/>
    <x v="0"/>
    <s v=""/>
  </r>
  <r>
    <x v="256"/>
    <x v="269"/>
    <x v="75"/>
    <x v="261"/>
    <x v="509"/>
    <x v="0"/>
    <s v=""/>
  </r>
  <r>
    <x v="256"/>
    <x v="269"/>
    <x v="75"/>
    <x v="261"/>
    <x v="483"/>
    <x v="0"/>
    <s v=""/>
  </r>
  <r>
    <x v="256"/>
    <x v="269"/>
    <x v="75"/>
    <x v="261"/>
    <x v="321"/>
    <x v="0"/>
    <s v=""/>
  </r>
  <r>
    <x v="257"/>
    <x v="270"/>
    <x v="4"/>
    <x v="262"/>
    <x v="510"/>
    <x v="1"/>
    <s v="P344"/>
  </r>
  <r>
    <x v="258"/>
    <x v="271"/>
    <x v="5"/>
    <x v="263"/>
    <x v="511"/>
    <x v="1"/>
    <s v="P4500"/>
  </r>
  <r>
    <x v="258"/>
    <x v="271"/>
    <x v="5"/>
    <x v="263"/>
    <x v="434"/>
    <x v="0"/>
    <s v=""/>
  </r>
  <r>
    <x v="258"/>
    <x v="271"/>
    <x v="5"/>
    <x v="263"/>
    <x v="34"/>
    <x v="1"/>
    <s v="PBP006"/>
  </r>
  <r>
    <x v="258"/>
    <x v="271"/>
    <x v="5"/>
    <x v="263"/>
    <x v="19"/>
    <x v="1"/>
    <s v="PCG002"/>
  </r>
  <r>
    <x v="259"/>
    <x v="272"/>
    <x v="1"/>
    <x v="264"/>
    <x v="48"/>
    <x v="0"/>
    <s v=""/>
  </r>
  <r>
    <x v="259"/>
    <x v="272"/>
    <x v="1"/>
    <x v="264"/>
    <x v="49"/>
    <x v="0"/>
    <s v=""/>
  </r>
  <r>
    <x v="259"/>
    <x v="272"/>
    <x v="1"/>
    <x v="264"/>
    <x v="50"/>
    <x v="0"/>
    <s v=""/>
  </r>
  <r>
    <x v="259"/>
    <x v="272"/>
    <x v="1"/>
    <x v="264"/>
    <x v="51"/>
    <x v="0"/>
    <s v=""/>
  </r>
  <r>
    <x v="259"/>
    <x v="272"/>
    <x v="1"/>
    <x v="264"/>
    <x v="52"/>
    <x v="0"/>
    <s v=""/>
  </r>
  <r>
    <x v="259"/>
    <x v="272"/>
    <x v="1"/>
    <x v="264"/>
    <x v="53"/>
    <x v="0"/>
    <s v=""/>
  </r>
  <r>
    <x v="259"/>
    <x v="272"/>
    <x v="1"/>
    <x v="264"/>
    <x v="54"/>
    <x v="0"/>
    <s v=""/>
  </r>
  <r>
    <x v="260"/>
    <x v="273"/>
    <x v="76"/>
    <x v="224"/>
    <x v="7"/>
    <x v="0"/>
    <s v=""/>
  </r>
  <r>
    <x v="261"/>
    <x v="274"/>
    <x v="29"/>
    <x v="265"/>
    <x v="512"/>
    <x v="0"/>
    <s v=""/>
  </r>
  <r>
    <x v="261"/>
    <x v="274"/>
    <x v="29"/>
    <x v="265"/>
    <x v="513"/>
    <x v="0"/>
    <s v=""/>
  </r>
  <r>
    <x v="262"/>
    <x v="275"/>
    <x v="10"/>
    <x v="266"/>
    <x v="514"/>
    <x v="0"/>
    <s v=""/>
  </r>
  <r>
    <x v="263"/>
    <x v="276"/>
    <x v="18"/>
    <x v="267"/>
    <x v="40"/>
    <x v="0"/>
    <s v=""/>
  </r>
  <r>
    <x v="264"/>
    <x v="277"/>
    <x v="50"/>
    <x v="268"/>
    <x v="7"/>
    <x v="0"/>
    <s v=""/>
  </r>
  <r>
    <x v="137"/>
    <x v="278"/>
    <x v="1"/>
    <x v="269"/>
    <x v="7"/>
    <x v="0"/>
    <s v=""/>
  </r>
  <r>
    <x v="265"/>
    <x v="279"/>
    <x v="21"/>
    <x v="270"/>
    <x v="65"/>
    <x v="0"/>
    <s v=""/>
  </r>
  <r>
    <x v="266"/>
    <x v="280"/>
    <x v="1"/>
    <x v="271"/>
    <x v="76"/>
    <x v="0"/>
    <s v=""/>
  </r>
  <r>
    <x v="266"/>
    <x v="280"/>
    <x v="1"/>
    <x v="271"/>
    <x v="78"/>
    <x v="0"/>
    <s v=""/>
  </r>
  <r>
    <x v="266"/>
    <x v="280"/>
    <x v="1"/>
    <x v="271"/>
    <x v="79"/>
    <x v="0"/>
    <s v=""/>
  </r>
  <r>
    <x v="266"/>
    <x v="280"/>
    <x v="1"/>
    <x v="271"/>
    <x v="80"/>
    <x v="0"/>
    <s v=""/>
  </r>
  <r>
    <x v="266"/>
    <x v="280"/>
    <x v="1"/>
    <x v="271"/>
    <x v="81"/>
    <x v="0"/>
    <s v=""/>
  </r>
  <r>
    <x v="266"/>
    <x v="280"/>
    <x v="1"/>
    <x v="271"/>
    <x v="82"/>
    <x v="0"/>
    <s v=""/>
  </r>
  <r>
    <x v="267"/>
    <x v="281"/>
    <x v="77"/>
    <x v="272"/>
    <x v="88"/>
    <x v="0"/>
    <s v=""/>
  </r>
  <r>
    <x v="268"/>
    <x v="282"/>
    <x v="21"/>
    <x v="273"/>
    <x v="83"/>
    <x v="0"/>
    <s v=""/>
  </r>
  <r>
    <x v="269"/>
    <x v="283"/>
    <x v="11"/>
    <x v="274"/>
    <x v="57"/>
    <x v="0"/>
    <s v=""/>
  </r>
  <r>
    <x v="269"/>
    <x v="283"/>
    <x v="11"/>
    <x v="274"/>
    <x v="58"/>
    <x v="0"/>
    <s v=""/>
  </r>
  <r>
    <x v="269"/>
    <x v="283"/>
    <x v="11"/>
    <x v="274"/>
    <x v="59"/>
    <x v="0"/>
    <s v=""/>
  </r>
  <r>
    <x v="270"/>
    <x v="284"/>
    <x v="18"/>
    <x v="275"/>
    <x v="71"/>
    <x v="0"/>
    <s v=""/>
  </r>
  <r>
    <x v="271"/>
    <x v="285"/>
    <x v="18"/>
    <x v="276"/>
    <x v="515"/>
    <x v="0"/>
    <s v=""/>
  </r>
  <r>
    <x v="271"/>
    <x v="285"/>
    <x v="18"/>
    <x v="276"/>
    <x v="93"/>
    <x v="0"/>
    <s v=""/>
  </r>
  <r>
    <x v="272"/>
    <x v="286"/>
    <x v="21"/>
    <x v="277"/>
    <x v="95"/>
    <x v="0"/>
    <s v=""/>
  </r>
  <r>
    <x v="272"/>
    <x v="286"/>
    <x v="21"/>
    <x v="277"/>
    <x v="96"/>
    <x v="0"/>
    <s v=""/>
  </r>
  <r>
    <x v="273"/>
    <x v="287"/>
    <x v="77"/>
    <x v="278"/>
    <x v="516"/>
    <x v="0"/>
    <s v=""/>
  </r>
  <r>
    <x v="274"/>
    <x v="288"/>
    <x v="1"/>
    <x v="279"/>
    <x v="148"/>
    <x v="0"/>
    <s v=""/>
  </r>
  <r>
    <x v="275"/>
    <x v="289"/>
    <x v="10"/>
    <x v="280"/>
    <x v="127"/>
    <x v="0"/>
    <s v=""/>
  </r>
  <r>
    <x v="276"/>
    <x v="290"/>
    <x v="18"/>
    <x v="281"/>
    <x v="126"/>
    <x v="0"/>
    <s v=""/>
  </r>
  <r>
    <x v="277"/>
    <x v="291"/>
    <x v="14"/>
    <x v="282"/>
    <x v="128"/>
    <x v="0"/>
    <s v=""/>
  </r>
  <r>
    <x v="278"/>
    <x v="292"/>
    <x v="78"/>
    <x v="283"/>
    <x v="517"/>
    <x v="0"/>
    <s v=""/>
  </r>
  <r>
    <x v="278"/>
    <x v="292"/>
    <x v="78"/>
    <x v="283"/>
    <x v="518"/>
    <x v="0"/>
    <s v=""/>
  </r>
  <r>
    <x v="279"/>
    <x v="293"/>
    <x v="50"/>
    <x v="284"/>
    <x v="120"/>
    <x v="0"/>
    <s v=""/>
  </r>
  <r>
    <x v="279"/>
    <x v="293"/>
    <x v="50"/>
    <x v="284"/>
    <x v="121"/>
    <x v="0"/>
    <s v=""/>
  </r>
  <r>
    <x v="280"/>
    <x v="294"/>
    <x v="39"/>
    <x v="285"/>
    <x v="67"/>
    <x v="0"/>
    <s v=""/>
  </r>
  <r>
    <x v="281"/>
    <x v="295"/>
    <x v="1"/>
    <x v="286"/>
    <x v="171"/>
    <x v="0"/>
    <s v=""/>
  </r>
  <r>
    <x v="281"/>
    <x v="295"/>
    <x v="1"/>
    <x v="286"/>
    <x v="172"/>
    <x v="0"/>
    <s v=""/>
  </r>
  <r>
    <x v="281"/>
    <x v="295"/>
    <x v="1"/>
    <x v="286"/>
    <x v="173"/>
    <x v="0"/>
    <s v=""/>
  </r>
  <r>
    <x v="282"/>
    <x v="296"/>
    <x v="68"/>
    <x v="51"/>
    <x v="113"/>
    <x v="0"/>
    <s v=""/>
  </r>
  <r>
    <x v="282"/>
    <x v="296"/>
    <x v="68"/>
    <x v="51"/>
    <x v="114"/>
    <x v="0"/>
    <s v=""/>
  </r>
  <r>
    <x v="282"/>
    <x v="296"/>
    <x v="68"/>
    <x v="51"/>
    <x v="115"/>
    <x v="0"/>
    <s v=""/>
  </r>
  <r>
    <x v="282"/>
    <x v="296"/>
    <x v="68"/>
    <x v="51"/>
    <x v="116"/>
    <x v="0"/>
    <s v=""/>
  </r>
  <r>
    <x v="282"/>
    <x v="296"/>
    <x v="68"/>
    <x v="51"/>
    <x v="117"/>
    <x v="0"/>
    <s v=""/>
  </r>
  <r>
    <x v="283"/>
    <x v="297"/>
    <x v="14"/>
    <x v="287"/>
    <x v="444"/>
    <x v="0"/>
    <s v=""/>
  </r>
  <r>
    <x v="283"/>
    <x v="297"/>
    <x v="14"/>
    <x v="287"/>
    <x v="445"/>
    <x v="0"/>
    <s v=""/>
  </r>
  <r>
    <x v="284"/>
    <x v="298"/>
    <x v="1"/>
    <x v="288"/>
    <x v="118"/>
    <x v="0"/>
    <s v=""/>
  </r>
  <r>
    <x v="284"/>
    <x v="298"/>
    <x v="1"/>
    <x v="288"/>
    <x v="119"/>
    <x v="0"/>
    <s v=""/>
  </r>
  <r>
    <x v="285"/>
    <x v="299"/>
    <x v="1"/>
    <x v="289"/>
    <x v="55"/>
    <x v="0"/>
    <s v=""/>
  </r>
  <r>
    <x v="285"/>
    <x v="299"/>
    <x v="1"/>
    <x v="289"/>
    <x v="56"/>
    <x v="0"/>
    <s v=""/>
  </r>
  <r>
    <x v="286"/>
    <x v="300"/>
    <x v="20"/>
    <x v="290"/>
    <x v="84"/>
    <x v="0"/>
    <s v=""/>
  </r>
  <r>
    <x v="286"/>
    <x v="300"/>
    <x v="20"/>
    <x v="290"/>
    <x v="85"/>
    <x v="0"/>
    <s v=""/>
  </r>
  <r>
    <x v="287"/>
    <x v="301"/>
    <x v="24"/>
    <x v="291"/>
    <x v="98"/>
    <x v="0"/>
    <s v=""/>
  </r>
  <r>
    <x v="287"/>
    <x v="301"/>
    <x v="24"/>
    <x v="291"/>
    <x v="99"/>
    <x v="0"/>
    <s v=""/>
  </r>
  <r>
    <x v="287"/>
    <x v="301"/>
    <x v="24"/>
    <x v="291"/>
    <x v="100"/>
    <x v="0"/>
    <s v=""/>
  </r>
  <r>
    <x v="288"/>
    <x v="302"/>
    <x v="3"/>
    <x v="292"/>
    <x v="122"/>
    <x v="0"/>
    <s v=""/>
  </r>
  <r>
    <x v="289"/>
    <x v="303"/>
    <x v="1"/>
    <x v="293"/>
    <x v="72"/>
    <x v="0"/>
    <s v=""/>
  </r>
  <r>
    <x v="289"/>
    <x v="303"/>
    <x v="1"/>
    <x v="293"/>
    <x v="73"/>
    <x v="0"/>
    <s v=""/>
  </r>
  <r>
    <x v="290"/>
    <x v="304"/>
    <x v="3"/>
    <x v="294"/>
    <x v="157"/>
    <x v="0"/>
    <s v=""/>
  </r>
  <r>
    <x v="290"/>
    <x v="304"/>
    <x v="3"/>
    <x v="294"/>
    <x v="158"/>
    <x v="0"/>
    <s v=""/>
  </r>
  <r>
    <x v="290"/>
    <x v="304"/>
    <x v="3"/>
    <x v="294"/>
    <x v="159"/>
    <x v="0"/>
    <s v=""/>
  </r>
  <r>
    <x v="290"/>
    <x v="304"/>
    <x v="3"/>
    <x v="294"/>
    <x v="160"/>
    <x v="0"/>
    <s v=""/>
  </r>
  <r>
    <x v="291"/>
    <x v="305"/>
    <x v="40"/>
    <x v="295"/>
    <x v="124"/>
    <x v="0"/>
    <s v=""/>
  </r>
  <r>
    <x v="292"/>
    <x v="306"/>
    <x v="10"/>
    <x v="296"/>
    <x v="167"/>
    <x v="0"/>
    <s v=""/>
  </r>
  <r>
    <x v="292"/>
    <x v="306"/>
    <x v="10"/>
    <x v="296"/>
    <x v="170"/>
    <x v="0"/>
    <s v=""/>
  </r>
  <r>
    <x v="293"/>
    <x v="307"/>
    <x v="39"/>
    <x v="297"/>
    <x v="519"/>
    <x v="0"/>
    <s v=""/>
  </r>
  <r>
    <x v="294"/>
    <x v="308"/>
    <x v="18"/>
    <x v="298"/>
    <x v="131"/>
    <x v="0"/>
    <s v=""/>
  </r>
  <r>
    <x v="295"/>
    <x v="309"/>
    <x v="40"/>
    <x v="299"/>
    <x v="134"/>
    <x v="0"/>
    <s v=""/>
  </r>
  <r>
    <x v="295"/>
    <x v="309"/>
    <x v="40"/>
    <x v="299"/>
    <x v="135"/>
    <x v="0"/>
    <s v=""/>
  </r>
  <r>
    <x v="295"/>
    <x v="309"/>
    <x v="40"/>
    <x v="299"/>
    <x v="136"/>
    <x v="0"/>
    <s v=""/>
  </r>
  <r>
    <x v="296"/>
    <x v="310"/>
    <x v="3"/>
    <x v="300"/>
    <x v="156"/>
    <x v="0"/>
    <s v=""/>
  </r>
  <r>
    <x v="297"/>
    <x v="311"/>
    <x v="25"/>
    <x v="301"/>
    <x v="138"/>
    <x v="0"/>
    <s v=""/>
  </r>
  <r>
    <x v="297"/>
    <x v="311"/>
    <x v="25"/>
    <x v="301"/>
    <x v="139"/>
    <x v="0"/>
    <s v=""/>
  </r>
  <r>
    <x v="298"/>
    <x v="312"/>
    <x v="7"/>
    <x v="302"/>
    <x v="140"/>
    <x v="0"/>
    <s v=""/>
  </r>
  <r>
    <x v="298"/>
    <x v="312"/>
    <x v="7"/>
    <x v="302"/>
    <x v="142"/>
    <x v="0"/>
    <s v=""/>
  </r>
  <r>
    <x v="298"/>
    <x v="312"/>
    <x v="7"/>
    <x v="302"/>
    <x v="143"/>
    <x v="0"/>
    <s v=""/>
  </r>
  <r>
    <x v="298"/>
    <x v="312"/>
    <x v="7"/>
    <x v="302"/>
    <x v="145"/>
    <x v="0"/>
    <s v=""/>
  </r>
  <r>
    <x v="298"/>
    <x v="312"/>
    <x v="7"/>
    <x v="302"/>
    <x v="144"/>
    <x v="0"/>
    <s v=""/>
  </r>
  <r>
    <x v="298"/>
    <x v="312"/>
    <x v="7"/>
    <x v="302"/>
    <x v="146"/>
    <x v="0"/>
    <s v=""/>
  </r>
  <r>
    <x v="298"/>
    <x v="312"/>
    <x v="7"/>
    <x v="302"/>
    <x v="139"/>
    <x v="0"/>
    <s v=""/>
  </r>
  <r>
    <x v="299"/>
    <x v="313"/>
    <x v="79"/>
    <x v="303"/>
    <x v="154"/>
    <x v="0"/>
    <s v=""/>
  </r>
  <r>
    <x v="300"/>
    <x v="314"/>
    <x v="1"/>
    <x v="304"/>
    <x v="153"/>
    <x v="0"/>
    <s v=""/>
  </r>
  <r>
    <x v="301"/>
    <x v="315"/>
    <x v="21"/>
    <x v="305"/>
    <x v="151"/>
    <x v="0"/>
    <s v=""/>
  </r>
  <r>
    <x v="302"/>
    <x v="316"/>
    <x v="10"/>
    <x v="306"/>
    <x v="162"/>
    <x v="0"/>
    <s v=""/>
  </r>
  <r>
    <x v="302"/>
    <x v="316"/>
    <x v="10"/>
    <x v="306"/>
    <x v="164"/>
    <x v="0"/>
    <s v=""/>
  </r>
  <r>
    <x v="302"/>
    <x v="316"/>
    <x v="10"/>
    <x v="306"/>
    <x v="165"/>
    <x v="0"/>
    <s v=""/>
  </r>
  <r>
    <x v="302"/>
    <x v="316"/>
    <x v="10"/>
    <x v="306"/>
    <x v="166"/>
    <x v="0"/>
    <s v=""/>
  </r>
  <r>
    <x v="303"/>
    <x v="317"/>
    <x v="10"/>
    <x v="307"/>
    <x v="174"/>
    <x v="0"/>
    <s v=""/>
  </r>
  <r>
    <x v="304"/>
    <x v="318"/>
    <x v="80"/>
    <x v="308"/>
    <x v="175"/>
    <x v="0"/>
    <s v=""/>
  </r>
  <r>
    <x v="305"/>
    <x v="319"/>
    <x v="39"/>
    <x v="309"/>
    <x v="182"/>
    <x v="0"/>
    <s v=""/>
  </r>
  <r>
    <x v="305"/>
    <x v="319"/>
    <x v="39"/>
    <x v="309"/>
    <x v="183"/>
    <x v="0"/>
    <s v=""/>
  </r>
  <r>
    <x v="306"/>
    <x v="320"/>
    <x v="18"/>
    <x v="310"/>
    <x v="185"/>
    <x v="0"/>
    <s v=""/>
  </r>
  <r>
    <x v="307"/>
    <x v="321"/>
    <x v="3"/>
    <x v="311"/>
    <x v="191"/>
    <x v="0"/>
    <s v=""/>
  </r>
  <r>
    <x v="307"/>
    <x v="321"/>
    <x v="3"/>
    <x v="311"/>
    <x v="192"/>
    <x v="0"/>
    <s v=""/>
  </r>
  <r>
    <x v="308"/>
    <x v="322"/>
    <x v="40"/>
    <x v="312"/>
    <x v="107"/>
    <x v="0"/>
    <s v=""/>
  </r>
  <r>
    <x v="308"/>
    <x v="322"/>
    <x v="40"/>
    <x v="312"/>
    <x v="108"/>
    <x v="0"/>
    <s v=""/>
  </r>
  <r>
    <x v="309"/>
    <x v="323"/>
    <x v="10"/>
    <x v="313"/>
    <x v="189"/>
    <x v="0"/>
    <s v=""/>
  </r>
  <r>
    <x v="310"/>
    <x v="324"/>
    <x v="81"/>
    <x v="314"/>
    <x v="190"/>
    <x v="0"/>
    <s v=""/>
  </r>
  <r>
    <x v="311"/>
    <x v="325"/>
    <x v="5"/>
    <x v="315"/>
    <x v="193"/>
    <x v="0"/>
    <s v=""/>
  </r>
  <r>
    <x v="312"/>
    <x v="326"/>
    <x v="5"/>
    <x v="316"/>
    <x v="196"/>
    <x v="0"/>
    <s v=""/>
  </r>
  <r>
    <x v="312"/>
    <x v="326"/>
    <x v="5"/>
    <x v="316"/>
    <x v="198"/>
    <x v="0"/>
    <s v=""/>
  </r>
  <r>
    <x v="313"/>
    <x v="327"/>
    <x v="7"/>
    <x v="317"/>
    <x v="520"/>
    <x v="0"/>
    <s v=""/>
  </r>
  <r>
    <x v="314"/>
    <x v="328"/>
    <x v="24"/>
    <x v="318"/>
    <x v="521"/>
    <x v="0"/>
    <s v=""/>
  </r>
  <r>
    <x v="315"/>
    <x v="329"/>
    <x v="7"/>
    <x v="319"/>
    <x v="200"/>
    <x v="0"/>
    <s v=""/>
  </r>
  <r>
    <x v="316"/>
    <x v="330"/>
    <x v="50"/>
    <x v="320"/>
    <x v="522"/>
    <x v="0"/>
    <s v=""/>
  </r>
  <r>
    <x v="317"/>
    <x v="331"/>
    <x v="1"/>
    <x v="321"/>
    <x v="214"/>
    <x v="0"/>
    <s v=""/>
  </r>
  <r>
    <x v="318"/>
    <x v="332"/>
    <x v="21"/>
    <x v="322"/>
    <x v="523"/>
    <x v="0"/>
    <s v=""/>
  </r>
  <r>
    <x v="319"/>
    <x v="333"/>
    <x v="21"/>
    <x v="323"/>
    <x v="257"/>
    <x v="0"/>
    <s v=""/>
  </r>
  <r>
    <x v="320"/>
    <x v="334"/>
    <x v="10"/>
    <x v="324"/>
    <x v="457"/>
    <x v="1"/>
    <s v="P2501BTL"/>
  </r>
  <r>
    <x v="321"/>
    <x v="335"/>
    <x v="1"/>
    <x v="325"/>
    <x v="524"/>
    <x v="0"/>
    <s v=""/>
  </r>
  <r>
    <x v="322"/>
    <x v="336"/>
    <x v="23"/>
    <x v="326"/>
    <x v="525"/>
    <x v="0"/>
    <s v=""/>
  </r>
  <r>
    <x v="322"/>
    <x v="336"/>
    <x v="23"/>
    <x v="326"/>
    <x v="218"/>
    <x v="0"/>
    <s v=""/>
  </r>
  <r>
    <x v="322"/>
    <x v="336"/>
    <x v="23"/>
    <x v="326"/>
    <x v="144"/>
    <x v="0"/>
    <s v=""/>
  </r>
  <r>
    <x v="322"/>
    <x v="336"/>
    <x v="23"/>
    <x v="326"/>
    <x v="143"/>
    <x v="0"/>
    <s v=""/>
  </r>
  <r>
    <x v="323"/>
    <x v="337"/>
    <x v="33"/>
    <x v="327"/>
    <x v="220"/>
    <x v="0"/>
    <s v=""/>
  </r>
  <r>
    <x v="324"/>
    <x v="338"/>
    <x v="82"/>
    <x v="328"/>
    <x v="236"/>
    <x v="1"/>
    <s v="PSBRH01B"/>
  </r>
  <r>
    <x v="325"/>
    <x v="339"/>
    <x v="20"/>
    <x v="329"/>
    <x v="70"/>
    <x v="0"/>
    <s v=""/>
  </r>
  <r>
    <x v="326"/>
    <x v="340"/>
    <x v="20"/>
    <x v="330"/>
    <x v="235"/>
    <x v="0"/>
    <s v=""/>
  </r>
  <r>
    <x v="327"/>
    <x v="341"/>
    <x v="40"/>
    <x v="331"/>
    <x v="210"/>
    <x v="0"/>
    <s v=""/>
  </r>
  <r>
    <x v="328"/>
    <x v="342"/>
    <x v="68"/>
    <x v="332"/>
    <x v="526"/>
    <x v="0"/>
    <s v=""/>
  </r>
  <r>
    <x v="328"/>
    <x v="342"/>
    <x v="68"/>
    <x v="332"/>
    <x v="527"/>
    <x v="0"/>
    <s v=""/>
  </r>
  <r>
    <x v="329"/>
    <x v="343"/>
    <x v="18"/>
    <x v="333"/>
    <x v="528"/>
    <x v="0"/>
    <s v=""/>
  </r>
  <r>
    <x v="330"/>
    <x v="344"/>
    <x v="21"/>
    <x v="334"/>
    <x v="300"/>
    <x v="1"/>
    <s v="P2503BTL"/>
  </r>
  <r>
    <x v="331"/>
    <x v="345"/>
    <x v="1"/>
    <x v="335"/>
    <x v="143"/>
    <x v="0"/>
    <s v=""/>
  </r>
  <r>
    <x v="331"/>
    <x v="345"/>
    <x v="1"/>
    <x v="335"/>
    <x v="144"/>
    <x v="0"/>
    <s v=""/>
  </r>
  <r>
    <x v="331"/>
    <x v="345"/>
    <x v="1"/>
    <x v="335"/>
    <x v="274"/>
    <x v="0"/>
    <s v=""/>
  </r>
  <r>
    <x v="331"/>
    <x v="345"/>
    <x v="1"/>
    <x v="335"/>
    <x v="270"/>
    <x v="0"/>
    <s v=""/>
  </r>
  <r>
    <x v="332"/>
    <x v="346"/>
    <x v="39"/>
    <x v="336"/>
    <x v="143"/>
    <x v="0"/>
    <s v=""/>
  </r>
  <r>
    <x v="332"/>
    <x v="346"/>
    <x v="39"/>
    <x v="336"/>
    <x v="144"/>
    <x v="0"/>
    <s v=""/>
  </r>
  <r>
    <x v="332"/>
    <x v="346"/>
    <x v="39"/>
    <x v="336"/>
    <x v="529"/>
    <x v="0"/>
    <s v=""/>
  </r>
  <r>
    <x v="332"/>
    <x v="346"/>
    <x v="39"/>
    <x v="336"/>
    <x v="270"/>
    <x v="0"/>
    <s v=""/>
  </r>
  <r>
    <x v="333"/>
    <x v="347"/>
    <x v="83"/>
    <x v="337"/>
    <x v="271"/>
    <x v="0"/>
    <s v=""/>
  </r>
  <r>
    <x v="333"/>
    <x v="347"/>
    <x v="83"/>
    <x v="337"/>
    <x v="273"/>
    <x v="0"/>
    <s v=""/>
  </r>
  <r>
    <x v="333"/>
    <x v="347"/>
    <x v="83"/>
    <x v="337"/>
    <x v="272"/>
    <x v="0"/>
    <s v=""/>
  </r>
  <r>
    <x v="333"/>
    <x v="347"/>
    <x v="83"/>
    <x v="337"/>
    <x v="144"/>
    <x v="0"/>
    <s v=""/>
  </r>
  <r>
    <x v="334"/>
    <x v="348"/>
    <x v="1"/>
    <x v="338"/>
    <x v="530"/>
    <x v="0"/>
    <s v=""/>
  </r>
  <r>
    <x v="335"/>
    <x v="349"/>
    <x v="21"/>
    <x v="339"/>
    <x v="531"/>
    <x v="0"/>
    <s v=""/>
  </r>
  <r>
    <x v="336"/>
    <x v="350"/>
    <x v="18"/>
    <x v="340"/>
    <x v="532"/>
    <x v="0"/>
    <s v=""/>
  </r>
  <r>
    <x v="336"/>
    <x v="350"/>
    <x v="18"/>
    <x v="340"/>
    <x v="441"/>
    <x v="0"/>
    <s v=""/>
  </r>
  <r>
    <x v="337"/>
    <x v="351"/>
    <x v="5"/>
    <x v="341"/>
    <x v="533"/>
    <x v="1"/>
    <s v="P3410"/>
  </r>
  <r>
    <x v="338"/>
    <x v="352"/>
    <x v="1"/>
    <x v="342"/>
    <x v="534"/>
    <x v="1"/>
    <s v="P322"/>
  </r>
  <r>
    <x v="339"/>
    <x v="353"/>
    <x v="1"/>
    <x v="94"/>
    <x v="208"/>
    <x v="1"/>
    <s v="P321"/>
  </r>
  <r>
    <x v="340"/>
    <x v="354"/>
    <x v="1"/>
    <x v="343"/>
    <x v="535"/>
    <x v="0"/>
    <s v=""/>
  </r>
  <r>
    <x v="341"/>
    <x v="355"/>
    <x v="84"/>
    <x v="344"/>
    <x v="403"/>
    <x v="0"/>
    <s v=""/>
  </r>
  <r>
    <x v="342"/>
    <x v="356"/>
    <x v="21"/>
    <x v="345"/>
    <x v="437"/>
    <x v="0"/>
    <s v=""/>
  </r>
  <r>
    <x v="343"/>
    <x v="357"/>
    <x v="5"/>
    <x v="346"/>
    <x v="255"/>
    <x v="1"/>
    <s v="RY20UP02"/>
  </r>
  <r>
    <x v="344"/>
    <x v="358"/>
    <x v="21"/>
    <x v="347"/>
    <x v="261"/>
    <x v="1"/>
    <s v="P2904BTL"/>
  </r>
  <r>
    <x v="344"/>
    <x v="358"/>
    <x v="21"/>
    <x v="347"/>
    <x v="263"/>
    <x v="0"/>
    <s v=""/>
  </r>
  <r>
    <x v="345"/>
    <x v="359"/>
    <x v="18"/>
    <x v="348"/>
    <x v="407"/>
    <x v="0"/>
    <s v=""/>
  </r>
  <r>
    <x v="346"/>
    <x v="360"/>
    <x v="1"/>
    <x v="349"/>
    <x v="536"/>
    <x v="0"/>
    <s v=""/>
  </r>
  <r>
    <x v="347"/>
    <x v="361"/>
    <x v="1"/>
    <x v="350"/>
    <x v="252"/>
    <x v="0"/>
    <s v=""/>
  </r>
  <r>
    <x v="348"/>
    <x v="362"/>
    <x v="1"/>
    <x v="351"/>
    <x v="537"/>
    <x v="0"/>
    <s v=""/>
  </r>
  <r>
    <x v="349"/>
    <x v="363"/>
    <x v="41"/>
    <x v="352"/>
    <x v="538"/>
    <x v="0"/>
    <s v=""/>
  </r>
  <r>
    <x v="350"/>
    <x v="364"/>
    <x v="85"/>
    <x v="353"/>
    <x v="7"/>
    <x v="0"/>
    <s v=""/>
  </r>
  <r>
    <x v="351"/>
    <x v="365"/>
    <x v="32"/>
    <x v="354"/>
    <x v="442"/>
    <x v="0"/>
    <s v=""/>
  </r>
  <r>
    <x v="352"/>
    <x v="366"/>
    <x v="7"/>
    <x v="355"/>
    <x v="450"/>
    <x v="0"/>
    <s v=""/>
  </r>
  <r>
    <x v="352"/>
    <x v="366"/>
    <x v="7"/>
    <x v="355"/>
    <x v="451"/>
    <x v="0"/>
    <s v=""/>
  </r>
  <r>
    <x v="352"/>
    <x v="366"/>
    <x v="7"/>
    <x v="355"/>
    <x v="452"/>
    <x v="0"/>
    <s v=""/>
  </r>
  <r>
    <x v="352"/>
    <x v="366"/>
    <x v="7"/>
    <x v="355"/>
    <x v="453"/>
    <x v="0"/>
    <s v=""/>
  </r>
  <r>
    <x v="12"/>
    <x v="367"/>
    <x v="10"/>
    <x v="356"/>
    <x v="365"/>
    <x v="0"/>
    <s v=""/>
  </r>
  <r>
    <x v="12"/>
    <x v="367"/>
    <x v="10"/>
    <x v="356"/>
    <x v="6"/>
    <x v="0"/>
    <s v=""/>
  </r>
  <r>
    <x v="353"/>
    <x v="368"/>
    <x v="86"/>
    <x v="357"/>
    <x v="539"/>
    <x v="0"/>
    <s v=""/>
  </r>
  <r>
    <x v="354"/>
    <x v="369"/>
    <x v="51"/>
    <x v="358"/>
    <x v="315"/>
    <x v="0"/>
    <s v=""/>
  </r>
  <r>
    <x v="354"/>
    <x v="369"/>
    <x v="51"/>
    <x v="358"/>
    <x v="288"/>
    <x v="0"/>
    <s v=""/>
  </r>
  <r>
    <x v="355"/>
    <x v="370"/>
    <x v="21"/>
    <x v="359"/>
    <x v="418"/>
    <x v="0"/>
    <s v=""/>
  </r>
  <r>
    <x v="284"/>
    <x v="371"/>
    <x v="24"/>
    <x v="360"/>
    <x v="540"/>
    <x v="0"/>
    <s v=""/>
  </r>
  <r>
    <x v="284"/>
    <x v="371"/>
    <x v="24"/>
    <x v="360"/>
    <x v="541"/>
    <x v="0"/>
    <s v=""/>
  </r>
  <r>
    <x v="356"/>
    <x v="372"/>
    <x v="87"/>
    <x v="361"/>
    <x v="239"/>
    <x v="0"/>
    <s v=""/>
  </r>
  <r>
    <x v="356"/>
    <x v="372"/>
    <x v="87"/>
    <x v="361"/>
    <x v="238"/>
    <x v="0"/>
    <s v=""/>
  </r>
  <r>
    <x v="357"/>
    <x v="373"/>
    <x v="8"/>
    <x v="362"/>
    <x v="74"/>
    <x v="0"/>
    <s v=""/>
  </r>
  <r>
    <x v="358"/>
    <x v="374"/>
    <x v="40"/>
    <x v="363"/>
    <x v="542"/>
    <x v="1"/>
    <s v="PCL500B"/>
  </r>
  <r>
    <x v="359"/>
    <x v="375"/>
    <x v="77"/>
    <x v="364"/>
    <x v="355"/>
    <x v="0"/>
    <s v=""/>
  </r>
  <r>
    <x v="360"/>
    <x v="376"/>
    <x v="5"/>
    <x v="365"/>
    <x v="543"/>
    <x v="1"/>
    <s v="PBLRC25B"/>
  </r>
  <r>
    <x v="361"/>
    <x v="377"/>
    <x v="1"/>
    <x v="366"/>
    <x v="544"/>
    <x v="0"/>
    <s v=""/>
  </r>
  <r>
    <x v="362"/>
    <x v="378"/>
    <x v="19"/>
    <x v="367"/>
    <x v="545"/>
    <x v="0"/>
    <s v=""/>
  </r>
  <r>
    <x v="362"/>
    <x v="378"/>
    <x v="19"/>
    <x v="367"/>
    <x v="546"/>
    <x v="0"/>
    <s v=""/>
  </r>
  <r>
    <x v="14"/>
    <x v="379"/>
    <x v="1"/>
    <x v="368"/>
    <x v="547"/>
    <x v="0"/>
    <s v=""/>
  </r>
  <r>
    <x v="14"/>
    <x v="379"/>
    <x v="1"/>
    <x v="368"/>
    <x v="429"/>
    <x v="0"/>
    <s v=""/>
  </r>
  <r>
    <x v="363"/>
    <x v="380"/>
    <x v="1"/>
    <x v="369"/>
    <x v="433"/>
    <x v="1"/>
    <s v="P4510"/>
  </r>
  <r>
    <x v="363"/>
    <x v="380"/>
    <x v="1"/>
    <x v="369"/>
    <x v="434"/>
    <x v="0"/>
    <s v=""/>
  </r>
  <r>
    <x v="364"/>
    <x v="381"/>
    <x v="24"/>
    <x v="370"/>
    <x v="511"/>
    <x v="1"/>
    <s v="P4500"/>
  </r>
  <r>
    <x v="364"/>
    <x v="381"/>
    <x v="24"/>
    <x v="370"/>
    <x v="434"/>
    <x v="0"/>
    <s v=""/>
  </r>
  <r>
    <x v="365"/>
    <x v="382"/>
    <x v="1"/>
    <x v="371"/>
    <x v="432"/>
    <x v="1"/>
    <s v="P262"/>
  </r>
  <r>
    <x v="366"/>
    <x v="383"/>
    <x v="5"/>
    <x v="372"/>
    <x v="470"/>
    <x v="1"/>
    <s v="P361"/>
  </r>
  <r>
    <x v="367"/>
    <x v="384"/>
    <x v="9"/>
    <x v="373"/>
    <x v="249"/>
    <x v="0"/>
    <s v=""/>
  </r>
  <r>
    <x v="368"/>
    <x v="385"/>
    <x v="21"/>
    <x v="374"/>
    <x v="212"/>
    <x v="0"/>
    <s v=""/>
  </r>
  <r>
    <x v="15"/>
    <x v="386"/>
    <x v="1"/>
    <x v="375"/>
    <x v="548"/>
    <x v="0"/>
    <s v=""/>
  </r>
  <r>
    <x v="15"/>
    <x v="386"/>
    <x v="1"/>
    <x v="375"/>
    <x v="549"/>
    <x v="0"/>
    <s v=""/>
  </r>
  <r>
    <x v="15"/>
    <x v="386"/>
    <x v="1"/>
    <x v="375"/>
    <x v="550"/>
    <x v="0"/>
    <s v=""/>
  </r>
  <r>
    <x v="369"/>
    <x v="387"/>
    <x v="12"/>
    <x v="376"/>
    <x v="396"/>
    <x v="1"/>
    <s v="P2508BTL"/>
  </r>
  <r>
    <x v="370"/>
    <x v="388"/>
    <x v="41"/>
    <x v="377"/>
    <x v="331"/>
    <x v="1"/>
    <s v="P2908BTL"/>
  </r>
  <r>
    <x v="371"/>
    <x v="389"/>
    <x v="21"/>
    <x v="378"/>
    <x v="551"/>
    <x v="0"/>
    <s v=""/>
  </r>
  <r>
    <x v="372"/>
    <x v="390"/>
    <x v="12"/>
    <x v="379"/>
    <x v="463"/>
    <x v="1"/>
    <s v="P2507BTL"/>
  </r>
  <r>
    <x v="373"/>
    <x v="391"/>
    <x v="3"/>
    <x v="380"/>
    <x v="456"/>
    <x v="0"/>
    <s v=""/>
  </r>
  <r>
    <x v="374"/>
    <x v="392"/>
    <x v="12"/>
    <x v="381"/>
    <x v="552"/>
    <x v="1"/>
    <s v="P1108BTL"/>
  </r>
  <r>
    <x v="375"/>
    <x v="393"/>
    <x v="61"/>
    <x v="382"/>
    <x v="553"/>
    <x v="0"/>
    <s v=""/>
  </r>
  <r>
    <x v="375"/>
    <x v="393"/>
    <x v="61"/>
    <x v="382"/>
    <x v="554"/>
    <x v="0"/>
    <s v=""/>
  </r>
  <r>
    <x v="376"/>
    <x v="394"/>
    <x v="11"/>
    <x v="383"/>
    <x v="336"/>
    <x v="0"/>
    <s v=""/>
  </r>
  <r>
    <x v="377"/>
    <x v="395"/>
    <x v="24"/>
    <x v="384"/>
    <x v="555"/>
    <x v="0"/>
    <s v=""/>
  </r>
  <r>
    <x v="377"/>
    <x v="395"/>
    <x v="24"/>
    <x v="384"/>
    <x v="352"/>
    <x v="0"/>
    <s v=""/>
  </r>
  <r>
    <x v="378"/>
    <x v="396"/>
    <x v="77"/>
    <x v="385"/>
    <x v="202"/>
    <x v="1"/>
    <s v="PCL206B"/>
  </r>
  <r>
    <x v="379"/>
    <x v="397"/>
    <x v="21"/>
    <x v="386"/>
    <x v="421"/>
    <x v="0"/>
    <s v=""/>
  </r>
  <r>
    <x v="133"/>
    <x v="398"/>
    <x v="88"/>
    <x v="387"/>
    <x v="556"/>
    <x v="0"/>
    <s v=""/>
  </r>
  <r>
    <x v="380"/>
    <x v="399"/>
    <x v="24"/>
    <x v="388"/>
    <x v="419"/>
    <x v="0"/>
    <s v=""/>
  </r>
  <r>
    <x v="381"/>
    <x v="400"/>
    <x v="5"/>
    <x v="389"/>
    <x v="557"/>
    <x v="0"/>
    <s v=""/>
  </r>
  <r>
    <x v="382"/>
    <x v="401"/>
    <x v="89"/>
    <x v="390"/>
    <x v="558"/>
    <x v="1"/>
    <s v="PSBDG01B"/>
  </r>
  <r>
    <x v="383"/>
    <x v="402"/>
    <x v="24"/>
    <x v="391"/>
    <x v="366"/>
    <x v="0"/>
    <s v=""/>
  </r>
  <r>
    <x v="384"/>
    <x v="403"/>
    <x v="24"/>
    <x v="392"/>
    <x v="559"/>
    <x v="1"/>
    <s v="PSBIW01B"/>
  </r>
  <r>
    <x v="385"/>
    <x v="404"/>
    <x v="24"/>
    <x v="393"/>
    <x v="560"/>
    <x v="0"/>
    <s v=""/>
  </r>
  <r>
    <x v="386"/>
    <x v="405"/>
    <x v="90"/>
    <x v="394"/>
    <x v="277"/>
    <x v="0"/>
    <s v=""/>
  </r>
  <r>
    <x v="386"/>
    <x v="405"/>
    <x v="90"/>
    <x v="394"/>
    <x v="279"/>
    <x v="0"/>
    <s v=""/>
  </r>
  <r>
    <x v="386"/>
    <x v="405"/>
    <x v="90"/>
    <x v="394"/>
    <x v="268"/>
    <x v="0"/>
    <s v=""/>
  </r>
  <r>
    <x v="387"/>
    <x v="406"/>
    <x v="40"/>
    <x v="395"/>
    <x v="247"/>
    <x v="0"/>
    <s v=""/>
  </r>
  <r>
    <x v="388"/>
    <x v="407"/>
    <x v="4"/>
    <x v="396"/>
    <x v="561"/>
    <x v="1"/>
    <s v="PCL480B"/>
  </r>
  <r>
    <x v="388"/>
    <x v="407"/>
    <x v="4"/>
    <x v="396"/>
    <x v="267"/>
    <x v="0"/>
    <s v=""/>
  </r>
  <r>
    <x v="388"/>
    <x v="407"/>
    <x v="4"/>
    <x v="396"/>
    <x v="268"/>
    <x v="0"/>
    <s v=""/>
  </r>
  <r>
    <x v="389"/>
    <x v="408"/>
    <x v="19"/>
    <x v="397"/>
    <x v="562"/>
    <x v="0"/>
    <s v=""/>
  </r>
  <r>
    <x v="389"/>
    <x v="408"/>
    <x v="19"/>
    <x v="397"/>
    <x v="563"/>
    <x v="0"/>
    <s v=""/>
  </r>
  <r>
    <x v="390"/>
    <x v="409"/>
    <x v="77"/>
    <x v="398"/>
    <x v="564"/>
    <x v="0"/>
    <s v=""/>
  </r>
  <r>
    <x v="390"/>
    <x v="409"/>
    <x v="77"/>
    <x v="398"/>
    <x v="563"/>
    <x v="0"/>
    <s v=""/>
  </r>
  <r>
    <x v="391"/>
    <x v="410"/>
    <x v="1"/>
    <x v="399"/>
    <x v="205"/>
    <x v="0"/>
    <s v=""/>
  </r>
  <r>
    <x v="391"/>
    <x v="410"/>
    <x v="1"/>
    <x v="399"/>
    <x v="563"/>
    <x v="0"/>
    <s v=""/>
  </r>
  <r>
    <x v="392"/>
    <x v="411"/>
    <x v="32"/>
    <x v="400"/>
    <x v="482"/>
    <x v="0"/>
    <s v=""/>
  </r>
  <r>
    <x v="393"/>
    <x v="412"/>
    <x v="24"/>
    <x v="401"/>
    <x v="291"/>
    <x v="0"/>
    <s v=""/>
  </r>
  <r>
    <x v="393"/>
    <x v="412"/>
    <x v="24"/>
    <x v="401"/>
    <x v="565"/>
    <x v="0"/>
    <s v=""/>
  </r>
  <r>
    <x v="393"/>
    <x v="412"/>
    <x v="24"/>
    <x v="401"/>
    <x v="566"/>
    <x v="0"/>
    <s v=""/>
  </r>
  <r>
    <x v="393"/>
    <x v="412"/>
    <x v="24"/>
    <x v="401"/>
    <x v="567"/>
    <x v="0"/>
    <s v=""/>
  </r>
  <r>
    <x v="393"/>
    <x v="412"/>
    <x v="24"/>
    <x v="401"/>
    <x v="568"/>
    <x v="0"/>
    <s v=""/>
  </r>
  <r>
    <x v="394"/>
    <x v="413"/>
    <x v="1"/>
    <x v="402"/>
    <x v="569"/>
    <x v="1"/>
    <s v="PBLJS01B"/>
  </r>
  <r>
    <x v="394"/>
    <x v="413"/>
    <x v="1"/>
    <x v="402"/>
    <x v="476"/>
    <x v="0"/>
    <s v=""/>
  </r>
  <r>
    <x v="266"/>
    <x v="414"/>
    <x v="10"/>
    <x v="403"/>
    <x v="570"/>
    <x v="0"/>
    <s v=""/>
  </r>
  <r>
    <x v="266"/>
    <x v="414"/>
    <x v="10"/>
    <x v="403"/>
    <x v="571"/>
    <x v="0"/>
    <s v=""/>
  </r>
  <r>
    <x v="266"/>
    <x v="414"/>
    <x v="10"/>
    <x v="403"/>
    <x v="572"/>
    <x v="0"/>
    <s v=""/>
  </r>
  <r>
    <x v="266"/>
    <x v="414"/>
    <x v="10"/>
    <x v="403"/>
    <x v="573"/>
    <x v="0"/>
    <s v=""/>
  </r>
  <r>
    <x v="266"/>
    <x v="414"/>
    <x v="10"/>
    <x v="403"/>
    <x v="574"/>
    <x v="0"/>
    <s v=""/>
  </r>
  <r>
    <x v="266"/>
    <x v="414"/>
    <x v="10"/>
    <x v="403"/>
    <x v="575"/>
    <x v="0"/>
    <s v=""/>
  </r>
  <r>
    <x v="266"/>
    <x v="414"/>
    <x v="10"/>
    <x v="403"/>
    <x v="576"/>
    <x v="0"/>
    <s v=""/>
  </r>
  <r>
    <x v="395"/>
    <x v="415"/>
    <x v="21"/>
    <x v="404"/>
    <x v="577"/>
    <x v="0"/>
    <s v=""/>
  </r>
  <r>
    <x v="395"/>
    <x v="415"/>
    <x v="21"/>
    <x v="404"/>
    <x v="578"/>
    <x v="0"/>
    <s v=""/>
  </r>
  <r>
    <x v="395"/>
    <x v="415"/>
    <x v="21"/>
    <x v="404"/>
    <x v="579"/>
    <x v="0"/>
    <s v=""/>
  </r>
  <r>
    <x v="395"/>
    <x v="415"/>
    <x v="21"/>
    <x v="404"/>
    <x v="580"/>
    <x v="0"/>
    <s v=""/>
  </r>
  <r>
    <x v="395"/>
    <x v="415"/>
    <x v="21"/>
    <x v="404"/>
    <x v="581"/>
    <x v="0"/>
    <s v=""/>
  </r>
  <r>
    <x v="395"/>
    <x v="415"/>
    <x v="21"/>
    <x v="404"/>
    <x v="582"/>
    <x v="0"/>
    <s v=""/>
  </r>
  <r>
    <x v="395"/>
    <x v="415"/>
    <x v="21"/>
    <x v="404"/>
    <x v="583"/>
    <x v="0"/>
    <s v=""/>
  </r>
  <r>
    <x v="395"/>
    <x v="415"/>
    <x v="21"/>
    <x v="404"/>
    <x v="297"/>
    <x v="0"/>
    <s v=""/>
  </r>
  <r>
    <x v="396"/>
    <x v="416"/>
    <x v="91"/>
    <x v="405"/>
    <x v="584"/>
    <x v="1"/>
    <s v="PBP007"/>
  </r>
  <r>
    <x v="396"/>
    <x v="416"/>
    <x v="91"/>
    <x v="405"/>
    <x v="585"/>
    <x v="1"/>
    <s v="PBP004"/>
  </r>
  <r>
    <x v="397"/>
    <x v="417"/>
    <x v="27"/>
    <x v="406"/>
    <x v="586"/>
    <x v="0"/>
    <s v=""/>
  </r>
  <r>
    <x v="397"/>
    <x v="417"/>
    <x v="27"/>
    <x v="406"/>
    <x v="587"/>
    <x v="0"/>
    <s v=""/>
  </r>
  <r>
    <x v="397"/>
    <x v="417"/>
    <x v="27"/>
    <x v="406"/>
    <x v="588"/>
    <x v="0"/>
    <s v=""/>
  </r>
  <r>
    <x v="398"/>
    <x v="418"/>
    <x v="1"/>
    <x v="407"/>
    <x v="7"/>
    <x v="0"/>
    <s v=""/>
  </r>
  <r>
    <x v="399"/>
    <x v="419"/>
    <x v="0"/>
    <x v="224"/>
    <x v="7"/>
    <x v="0"/>
    <s v=""/>
  </r>
  <r>
    <x v="400"/>
    <x v="420"/>
    <x v="41"/>
    <x v="408"/>
    <x v="589"/>
    <x v="0"/>
    <s v=""/>
  </r>
  <r>
    <x v="400"/>
    <x v="420"/>
    <x v="41"/>
    <x v="408"/>
    <x v="590"/>
    <x v="1"/>
    <s v="PBP006"/>
  </r>
  <r>
    <x v="400"/>
    <x v="420"/>
    <x v="41"/>
    <x v="408"/>
    <x v="19"/>
    <x v="1"/>
    <s v="PCG002"/>
  </r>
  <r>
    <x v="401"/>
    <x v="421"/>
    <x v="92"/>
    <x v="409"/>
    <x v="591"/>
    <x v="4"/>
    <s v="PBP002"/>
  </r>
  <r>
    <x v="401"/>
    <x v="421"/>
    <x v="92"/>
    <x v="409"/>
    <x v="592"/>
    <x v="1"/>
    <s v="PCG005"/>
  </r>
  <r>
    <x v="402"/>
    <x v="422"/>
    <x v="1"/>
    <x v="410"/>
    <x v="7"/>
    <x v="0"/>
    <s v=""/>
  </r>
  <r>
    <x v="403"/>
    <x v="423"/>
    <x v="93"/>
    <x v="411"/>
    <x v="593"/>
    <x v="1"/>
    <s v="PCG006"/>
  </r>
  <r>
    <x v="403"/>
    <x v="423"/>
    <x v="93"/>
    <x v="411"/>
    <x v="594"/>
    <x v="5"/>
    <s v="PBP004"/>
  </r>
  <r>
    <x v="404"/>
    <x v="424"/>
    <x v="12"/>
    <x v="412"/>
    <x v="163"/>
    <x v="1"/>
    <s v="PBP003"/>
  </r>
  <r>
    <x v="404"/>
    <x v="424"/>
    <x v="12"/>
    <x v="412"/>
    <x v="43"/>
    <x v="1"/>
    <s v="PBP004"/>
  </r>
  <r>
    <x v="404"/>
    <x v="424"/>
    <x v="12"/>
    <x v="412"/>
    <x v="595"/>
    <x v="0"/>
    <s v=""/>
  </r>
  <r>
    <x v="405"/>
    <x v="425"/>
    <x v="42"/>
    <x v="413"/>
    <x v="596"/>
    <x v="0"/>
    <s v=""/>
  </r>
  <r>
    <x v="405"/>
    <x v="425"/>
    <x v="42"/>
    <x v="413"/>
    <x v="597"/>
    <x v="0"/>
    <s v=""/>
  </r>
  <r>
    <x v="406"/>
    <x v="426"/>
    <x v="3"/>
    <x v="414"/>
    <x v="598"/>
    <x v="1"/>
    <s v="PBP007"/>
  </r>
  <r>
    <x v="406"/>
    <x v="426"/>
    <x v="3"/>
    <x v="414"/>
    <x v="599"/>
    <x v="1"/>
    <s v="PCG004"/>
  </r>
  <r>
    <x v="407"/>
    <x v="427"/>
    <x v="3"/>
    <x v="415"/>
    <x v="600"/>
    <x v="1"/>
    <s v="PBP1008"/>
  </r>
  <r>
    <x v="408"/>
    <x v="428"/>
    <x v="0"/>
    <x v="416"/>
    <x v="601"/>
    <x v="1"/>
    <s v="PBP1012"/>
  </r>
  <r>
    <x v="409"/>
    <x v="429"/>
    <x v="4"/>
    <x v="417"/>
    <x v="602"/>
    <x v="1"/>
    <s v="PCG008"/>
  </r>
  <r>
    <x v="403"/>
    <x v="430"/>
    <x v="10"/>
    <x v="418"/>
    <x v="43"/>
    <x v="1"/>
    <s v="PBP004"/>
  </r>
  <r>
    <x v="403"/>
    <x v="430"/>
    <x v="10"/>
    <x v="418"/>
    <x v="599"/>
    <x v="1"/>
    <s v="PCG004"/>
  </r>
  <r>
    <x v="410"/>
    <x v="431"/>
    <x v="40"/>
    <x v="419"/>
    <x v="603"/>
    <x v="0"/>
    <s v=""/>
  </r>
  <r>
    <x v="411"/>
    <x v="432"/>
    <x v="4"/>
    <x v="420"/>
    <x v="593"/>
    <x v="1"/>
    <s v="PCG006"/>
  </r>
  <r>
    <x v="412"/>
    <x v="433"/>
    <x v="41"/>
    <x v="421"/>
    <x v="592"/>
    <x v="1"/>
    <s v="PCG005"/>
  </r>
  <r>
    <x v="413"/>
    <x v="434"/>
    <x v="19"/>
    <x v="422"/>
    <x v="604"/>
    <x v="1"/>
    <s v="PCG004"/>
  </r>
  <r>
    <x v="414"/>
    <x v="435"/>
    <x v="94"/>
    <x v="423"/>
    <x v="524"/>
    <x v="0"/>
    <s v=""/>
  </r>
  <r>
    <x v="414"/>
    <x v="435"/>
    <x v="94"/>
    <x v="423"/>
    <x v="605"/>
    <x v="1"/>
    <s v="PBP004"/>
  </r>
  <r>
    <x v="414"/>
    <x v="435"/>
    <x v="94"/>
    <x v="423"/>
    <x v="169"/>
    <x v="0"/>
    <s v=""/>
  </r>
  <r>
    <x v="415"/>
    <x v="436"/>
    <x v="78"/>
    <x v="424"/>
    <x v="202"/>
    <x v="1"/>
    <s v="PCL206B"/>
  </r>
  <r>
    <x v="415"/>
    <x v="436"/>
    <x v="78"/>
    <x v="424"/>
    <x v="606"/>
    <x v="0"/>
    <s v=""/>
  </r>
  <r>
    <x v="415"/>
    <x v="436"/>
    <x v="78"/>
    <x v="424"/>
    <x v="542"/>
    <x v="1"/>
    <s v="PCL500B"/>
  </r>
  <r>
    <x v="415"/>
    <x v="436"/>
    <x v="78"/>
    <x v="424"/>
    <x v="494"/>
    <x v="0"/>
    <s v=""/>
  </r>
  <r>
    <x v="415"/>
    <x v="436"/>
    <x v="78"/>
    <x v="424"/>
    <x v="219"/>
    <x v="0"/>
    <s v=""/>
  </r>
  <r>
    <x v="415"/>
    <x v="436"/>
    <x v="78"/>
    <x v="424"/>
    <x v="205"/>
    <x v="0"/>
    <s v=""/>
  </r>
  <r>
    <x v="415"/>
    <x v="436"/>
    <x v="78"/>
    <x v="424"/>
    <x v="227"/>
    <x v="0"/>
    <s v=""/>
  </r>
  <r>
    <x v="415"/>
    <x v="436"/>
    <x v="78"/>
    <x v="424"/>
    <x v="207"/>
    <x v="0"/>
    <s v=""/>
  </r>
  <r>
    <x v="415"/>
    <x v="436"/>
    <x v="78"/>
    <x v="424"/>
    <x v="607"/>
    <x v="1"/>
    <s v="PCG002"/>
  </r>
  <r>
    <x v="415"/>
    <x v="436"/>
    <x v="78"/>
    <x v="424"/>
    <x v="608"/>
    <x v="0"/>
    <s v=""/>
  </r>
  <r>
    <x v="415"/>
    <x v="436"/>
    <x v="78"/>
    <x v="424"/>
    <x v="609"/>
    <x v="0"/>
    <s v=""/>
  </r>
  <r>
    <x v="415"/>
    <x v="436"/>
    <x v="78"/>
    <x v="424"/>
    <x v="610"/>
    <x v="0"/>
    <s v=""/>
  </r>
  <r>
    <x v="415"/>
    <x v="436"/>
    <x v="78"/>
    <x v="424"/>
    <x v="611"/>
    <x v="0"/>
    <s v=""/>
  </r>
  <r>
    <x v="415"/>
    <x v="436"/>
    <x v="78"/>
    <x v="424"/>
    <x v="612"/>
    <x v="0"/>
    <s v=""/>
  </r>
  <r>
    <x v="415"/>
    <x v="436"/>
    <x v="78"/>
    <x v="424"/>
    <x v="613"/>
    <x v="1"/>
    <s v="PBP002"/>
  </r>
  <r>
    <x v="415"/>
    <x v="436"/>
    <x v="78"/>
    <x v="424"/>
    <x v="355"/>
    <x v="0"/>
    <s v=""/>
  </r>
  <r>
    <x v="415"/>
    <x v="436"/>
    <x v="78"/>
    <x v="424"/>
    <x v="614"/>
    <x v="1"/>
    <s v="P553"/>
  </r>
  <r>
    <x v="415"/>
    <x v="436"/>
    <x v="78"/>
    <x v="424"/>
    <x v="615"/>
    <x v="0"/>
    <s v=""/>
  </r>
  <r>
    <x v="416"/>
    <x v="437"/>
    <x v="2"/>
    <x v="425"/>
    <x v="202"/>
    <x v="1"/>
    <s v="PCL206B"/>
  </r>
  <r>
    <x v="416"/>
    <x v="437"/>
    <x v="2"/>
    <x v="425"/>
    <x v="353"/>
    <x v="0"/>
    <s v=""/>
  </r>
  <r>
    <x v="416"/>
    <x v="437"/>
    <x v="2"/>
    <x v="425"/>
    <x v="542"/>
    <x v="1"/>
    <s v="PCL500B"/>
  </r>
  <r>
    <x v="416"/>
    <x v="437"/>
    <x v="2"/>
    <x v="425"/>
    <x v="494"/>
    <x v="0"/>
    <s v=""/>
  </r>
  <r>
    <x v="416"/>
    <x v="437"/>
    <x v="2"/>
    <x v="425"/>
    <x v="219"/>
    <x v="0"/>
    <s v=""/>
  </r>
  <r>
    <x v="416"/>
    <x v="437"/>
    <x v="2"/>
    <x v="425"/>
    <x v="205"/>
    <x v="0"/>
    <s v=""/>
  </r>
  <r>
    <x v="416"/>
    <x v="437"/>
    <x v="2"/>
    <x v="425"/>
    <x v="227"/>
    <x v="0"/>
    <s v=""/>
  </r>
  <r>
    <x v="416"/>
    <x v="437"/>
    <x v="2"/>
    <x v="425"/>
    <x v="207"/>
    <x v="0"/>
    <s v=""/>
  </r>
  <r>
    <x v="416"/>
    <x v="437"/>
    <x v="2"/>
    <x v="425"/>
    <x v="607"/>
    <x v="1"/>
    <s v="PCG002"/>
  </r>
  <r>
    <x v="416"/>
    <x v="437"/>
    <x v="2"/>
    <x v="425"/>
    <x v="608"/>
    <x v="0"/>
    <s v=""/>
  </r>
  <r>
    <x v="416"/>
    <x v="437"/>
    <x v="2"/>
    <x v="425"/>
    <x v="609"/>
    <x v="0"/>
    <s v=""/>
  </r>
  <r>
    <x v="416"/>
    <x v="437"/>
    <x v="2"/>
    <x v="425"/>
    <x v="610"/>
    <x v="0"/>
    <s v=""/>
  </r>
  <r>
    <x v="416"/>
    <x v="437"/>
    <x v="2"/>
    <x v="425"/>
    <x v="611"/>
    <x v="0"/>
    <s v=""/>
  </r>
  <r>
    <x v="416"/>
    <x v="437"/>
    <x v="2"/>
    <x v="425"/>
    <x v="612"/>
    <x v="0"/>
    <s v=""/>
  </r>
  <r>
    <x v="416"/>
    <x v="437"/>
    <x v="2"/>
    <x v="425"/>
    <x v="613"/>
    <x v="1"/>
    <s v="PBP002"/>
  </r>
  <r>
    <x v="417"/>
    <x v="438"/>
    <x v="1"/>
    <x v="426"/>
    <x v="202"/>
    <x v="1"/>
    <s v="PCL206B"/>
  </r>
  <r>
    <x v="417"/>
    <x v="438"/>
    <x v="1"/>
    <x v="426"/>
    <x v="353"/>
    <x v="0"/>
    <s v=""/>
  </r>
  <r>
    <x v="417"/>
    <x v="438"/>
    <x v="1"/>
    <x v="426"/>
    <x v="542"/>
    <x v="1"/>
    <s v="PCL500B"/>
  </r>
  <r>
    <x v="417"/>
    <x v="438"/>
    <x v="1"/>
    <x v="426"/>
    <x v="494"/>
    <x v="0"/>
    <s v=""/>
  </r>
  <r>
    <x v="417"/>
    <x v="438"/>
    <x v="1"/>
    <x v="426"/>
    <x v="219"/>
    <x v="0"/>
    <s v=""/>
  </r>
  <r>
    <x v="417"/>
    <x v="438"/>
    <x v="1"/>
    <x v="426"/>
    <x v="205"/>
    <x v="0"/>
    <s v=""/>
  </r>
  <r>
    <x v="417"/>
    <x v="438"/>
    <x v="1"/>
    <x v="426"/>
    <x v="227"/>
    <x v="0"/>
    <s v=""/>
  </r>
  <r>
    <x v="417"/>
    <x v="438"/>
    <x v="1"/>
    <x v="426"/>
    <x v="207"/>
    <x v="0"/>
    <s v=""/>
  </r>
  <r>
    <x v="417"/>
    <x v="438"/>
    <x v="1"/>
    <x v="426"/>
    <x v="612"/>
    <x v="0"/>
    <s v=""/>
  </r>
  <r>
    <x v="417"/>
    <x v="438"/>
    <x v="1"/>
    <x v="426"/>
    <x v="613"/>
    <x v="1"/>
    <s v="PBP002"/>
  </r>
  <r>
    <x v="417"/>
    <x v="438"/>
    <x v="1"/>
    <x v="426"/>
    <x v="607"/>
    <x v="1"/>
    <s v="PCG002"/>
  </r>
  <r>
    <x v="417"/>
    <x v="438"/>
    <x v="1"/>
    <x v="426"/>
    <x v="608"/>
    <x v="0"/>
    <s v=""/>
  </r>
  <r>
    <x v="418"/>
    <x v="439"/>
    <x v="21"/>
    <x v="1"/>
    <x v="7"/>
    <x v="0"/>
    <s v=""/>
  </r>
  <r>
    <x v="419"/>
    <x v="440"/>
    <x v="1"/>
    <x v="427"/>
    <x v="616"/>
    <x v="1"/>
    <s v="P507"/>
  </r>
  <r>
    <x v="419"/>
    <x v="440"/>
    <x v="1"/>
    <x v="427"/>
    <x v="246"/>
    <x v="1"/>
    <s v="PCG002"/>
  </r>
  <r>
    <x v="419"/>
    <x v="440"/>
    <x v="1"/>
    <x v="427"/>
    <x v="245"/>
    <x v="1"/>
    <s v="PBP005"/>
  </r>
  <r>
    <x v="420"/>
    <x v="441"/>
    <x v="24"/>
    <x v="428"/>
    <x v="617"/>
    <x v="0"/>
    <s v=""/>
  </r>
  <r>
    <x v="420"/>
    <x v="441"/>
    <x v="24"/>
    <x v="428"/>
    <x v="618"/>
    <x v="0"/>
    <s v=""/>
  </r>
  <r>
    <x v="420"/>
    <x v="441"/>
    <x v="24"/>
    <x v="428"/>
    <x v="233"/>
    <x v="1"/>
    <s v="P306"/>
  </r>
  <r>
    <x v="420"/>
    <x v="441"/>
    <x v="24"/>
    <x v="428"/>
    <x v="619"/>
    <x v="1"/>
    <s v="PBP002"/>
  </r>
  <r>
    <x v="421"/>
    <x v="442"/>
    <x v="57"/>
    <x v="429"/>
    <x v="19"/>
    <x v="1"/>
    <s v="PCG002"/>
  </r>
  <r>
    <x v="422"/>
    <x v="443"/>
    <x v="12"/>
    <x v="430"/>
    <x v="620"/>
    <x v="0"/>
    <s v=""/>
  </r>
  <r>
    <x v="422"/>
    <x v="443"/>
    <x v="12"/>
    <x v="430"/>
    <x v="621"/>
    <x v="0"/>
    <s v=""/>
  </r>
  <r>
    <x v="422"/>
    <x v="443"/>
    <x v="12"/>
    <x v="430"/>
    <x v="622"/>
    <x v="0"/>
    <s v=""/>
  </r>
  <r>
    <x v="423"/>
    <x v="444"/>
    <x v="7"/>
    <x v="431"/>
    <x v="623"/>
    <x v="0"/>
    <s v=""/>
  </r>
  <r>
    <x v="423"/>
    <x v="444"/>
    <x v="7"/>
    <x v="431"/>
    <x v="624"/>
    <x v="0"/>
    <s v=""/>
  </r>
  <r>
    <x v="423"/>
    <x v="444"/>
    <x v="7"/>
    <x v="431"/>
    <x v="625"/>
    <x v="0"/>
    <s v=""/>
  </r>
  <r>
    <x v="423"/>
    <x v="444"/>
    <x v="7"/>
    <x v="431"/>
    <x v="626"/>
    <x v="0"/>
    <s v=""/>
  </r>
  <r>
    <x v="423"/>
    <x v="444"/>
    <x v="7"/>
    <x v="431"/>
    <x v="627"/>
    <x v="2"/>
    <s v="PBP006"/>
  </r>
  <r>
    <x v="423"/>
    <x v="444"/>
    <x v="7"/>
    <x v="431"/>
    <x v="321"/>
    <x v="0"/>
    <s v=""/>
  </r>
  <r>
    <x v="423"/>
    <x v="444"/>
    <x v="7"/>
    <x v="431"/>
    <x v="5"/>
    <x v="0"/>
    <s v=""/>
  </r>
  <r>
    <x v="424"/>
    <x v="445"/>
    <x v="95"/>
    <x v="432"/>
    <x v="628"/>
    <x v="0"/>
    <s v=""/>
  </r>
  <r>
    <x v="424"/>
    <x v="445"/>
    <x v="95"/>
    <x v="432"/>
    <x v="629"/>
    <x v="0"/>
    <s v=""/>
  </r>
  <r>
    <x v="424"/>
    <x v="445"/>
    <x v="95"/>
    <x v="432"/>
    <x v="630"/>
    <x v="0"/>
    <s v=""/>
  </r>
  <r>
    <x v="424"/>
    <x v="445"/>
    <x v="95"/>
    <x v="432"/>
    <x v="631"/>
    <x v="0"/>
    <s v=""/>
  </r>
  <r>
    <x v="424"/>
    <x v="445"/>
    <x v="95"/>
    <x v="432"/>
    <x v="632"/>
    <x v="0"/>
    <s v=""/>
  </r>
  <r>
    <x v="424"/>
    <x v="445"/>
    <x v="95"/>
    <x v="432"/>
    <x v="633"/>
    <x v="1"/>
    <s v="PBP004"/>
  </r>
  <r>
    <x v="424"/>
    <x v="445"/>
    <x v="95"/>
    <x v="432"/>
    <x v="634"/>
    <x v="1"/>
    <s v="PBP003"/>
  </r>
  <r>
    <x v="424"/>
    <x v="445"/>
    <x v="95"/>
    <x v="432"/>
    <x v="321"/>
    <x v="0"/>
    <s v=""/>
  </r>
  <r>
    <x v="424"/>
    <x v="445"/>
    <x v="95"/>
    <x v="432"/>
    <x v="5"/>
    <x v="0"/>
    <s v=""/>
  </r>
  <r>
    <x v="425"/>
    <x v="446"/>
    <x v="24"/>
    <x v="433"/>
    <x v="635"/>
    <x v="0"/>
    <s v=""/>
  </r>
  <r>
    <x v="425"/>
    <x v="446"/>
    <x v="24"/>
    <x v="433"/>
    <x v="503"/>
    <x v="1"/>
    <s v="PBP005"/>
  </r>
  <r>
    <x v="425"/>
    <x v="446"/>
    <x v="24"/>
    <x v="433"/>
    <x v="4"/>
    <x v="1"/>
    <s v="PCG002"/>
  </r>
  <r>
    <x v="425"/>
    <x v="446"/>
    <x v="24"/>
    <x v="433"/>
    <x v="563"/>
    <x v="0"/>
    <s v=""/>
  </r>
  <r>
    <x v="426"/>
    <x v="447"/>
    <x v="96"/>
    <x v="434"/>
    <x v="636"/>
    <x v="2"/>
    <s v="PBP005"/>
  </r>
  <r>
    <x v="426"/>
    <x v="447"/>
    <x v="96"/>
    <x v="434"/>
    <x v="4"/>
    <x v="1"/>
    <s v="PCG002"/>
  </r>
  <r>
    <x v="427"/>
    <x v="448"/>
    <x v="51"/>
    <x v="435"/>
    <x v="637"/>
    <x v="0"/>
    <s v=""/>
  </r>
  <r>
    <x v="427"/>
    <x v="448"/>
    <x v="51"/>
    <x v="435"/>
    <x v="638"/>
    <x v="0"/>
    <s v=""/>
  </r>
  <r>
    <x v="427"/>
    <x v="448"/>
    <x v="51"/>
    <x v="435"/>
    <x v="4"/>
    <x v="1"/>
    <s v="PCG002"/>
  </r>
  <r>
    <x v="427"/>
    <x v="448"/>
    <x v="51"/>
    <x v="435"/>
    <x v="563"/>
    <x v="0"/>
    <s v=""/>
  </r>
  <r>
    <x v="428"/>
    <x v="449"/>
    <x v="1"/>
    <x v="436"/>
    <x v="226"/>
    <x v="0"/>
    <s v=""/>
  </r>
  <r>
    <x v="428"/>
    <x v="449"/>
    <x v="1"/>
    <x v="436"/>
    <x v="503"/>
    <x v="1"/>
    <s v="PBP005"/>
  </r>
  <r>
    <x v="428"/>
    <x v="449"/>
    <x v="1"/>
    <x v="436"/>
    <x v="4"/>
    <x v="1"/>
    <s v="PCG002"/>
  </r>
  <r>
    <x v="428"/>
    <x v="449"/>
    <x v="1"/>
    <x v="436"/>
    <x v="563"/>
    <x v="0"/>
    <s v=""/>
  </r>
  <r>
    <x v="429"/>
    <x v="450"/>
    <x v="41"/>
    <x v="437"/>
    <x v="639"/>
    <x v="0"/>
    <s v=""/>
  </r>
  <r>
    <x v="429"/>
    <x v="450"/>
    <x v="41"/>
    <x v="437"/>
    <x v="640"/>
    <x v="0"/>
    <s v=""/>
  </r>
  <r>
    <x v="429"/>
    <x v="450"/>
    <x v="41"/>
    <x v="437"/>
    <x v="641"/>
    <x v="0"/>
    <s v=""/>
  </r>
  <r>
    <x v="429"/>
    <x v="450"/>
    <x v="41"/>
    <x v="437"/>
    <x v="169"/>
    <x v="0"/>
    <s v=""/>
  </r>
  <r>
    <x v="429"/>
    <x v="450"/>
    <x v="41"/>
    <x v="437"/>
    <x v="268"/>
    <x v="0"/>
    <s v=""/>
  </r>
  <r>
    <x v="430"/>
    <x v="451"/>
    <x v="51"/>
    <x v="438"/>
    <x v="642"/>
    <x v="0"/>
    <s v=""/>
  </r>
  <r>
    <x v="430"/>
    <x v="451"/>
    <x v="51"/>
    <x v="438"/>
    <x v="266"/>
    <x v="0"/>
    <s v=""/>
  </r>
  <r>
    <x v="430"/>
    <x v="451"/>
    <x v="51"/>
    <x v="438"/>
    <x v="169"/>
    <x v="0"/>
    <s v=""/>
  </r>
  <r>
    <x v="430"/>
    <x v="451"/>
    <x v="51"/>
    <x v="438"/>
    <x v="272"/>
    <x v="0"/>
    <s v=""/>
  </r>
  <r>
    <x v="430"/>
    <x v="451"/>
    <x v="51"/>
    <x v="438"/>
    <x v="643"/>
    <x v="0"/>
    <s v=""/>
  </r>
  <r>
    <x v="430"/>
    <x v="451"/>
    <x v="51"/>
    <x v="438"/>
    <x v="143"/>
    <x v="0"/>
    <s v=""/>
  </r>
  <r>
    <x v="430"/>
    <x v="451"/>
    <x v="51"/>
    <x v="438"/>
    <x v="144"/>
    <x v="0"/>
    <s v=""/>
  </r>
  <r>
    <x v="430"/>
    <x v="451"/>
    <x v="51"/>
    <x v="438"/>
    <x v="644"/>
    <x v="0"/>
    <s v=""/>
  </r>
  <r>
    <x v="431"/>
    <x v="452"/>
    <x v="4"/>
    <x v="439"/>
    <x v="169"/>
    <x v="0"/>
    <s v=""/>
  </r>
  <r>
    <x v="431"/>
    <x v="452"/>
    <x v="4"/>
    <x v="439"/>
    <x v="645"/>
    <x v="0"/>
    <s v=""/>
  </r>
  <r>
    <x v="432"/>
    <x v="453"/>
    <x v="50"/>
    <x v="440"/>
    <x v="646"/>
    <x v="0"/>
    <s v=""/>
  </r>
  <r>
    <x v="433"/>
    <x v="454"/>
    <x v="1"/>
    <x v="441"/>
    <x v="647"/>
    <x v="0"/>
    <s v=""/>
  </r>
  <r>
    <x v="434"/>
    <x v="455"/>
    <x v="11"/>
    <x v="442"/>
    <x v="648"/>
    <x v="0"/>
    <s v=""/>
  </r>
  <r>
    <x v="435"/>
    <x v="456"/>
    <x v="4"/>
    <x v="443"/>
    <x v="90"/>
    <x v="1"/>
    <s v="PBP006"/>
  </r>
  <r>
    <x v="436"/>
    <x v="457"/>
    <x v="21"/>
    <x v="444"/>
    <x v="649"/>
    <x v="0"/>
    <s v=""/>
  </r>
  <r>
    <x v="437"/>
    <x v="458"/>
    <x v="97"/>
    <x v="445"/>
    <x v="650"/>
    <x v="0"/>
    <s v=""/>
  </r>
  <r>
    <x v="438"/>
    <x v="459"/>
    <x v="1"/>
    <x v="446"/>
    <x v="651"/>
    <x v="0"/>
    <s v=""/>
  </r>
  <r>
    <x v="439"/>
    <x v="460"/>
    <x v="1"/>
    <x v="447"/>
    <x v="652"/>
    <x v="0"/>
    <s v=""/>
  </r>
  <r>
    <x v="439"/>
    <x v="460"/>
    <x v="1"/>
    <x v="447"/>
    <x v="266"/>
    <x v="0"/>
    <s v=""/>
  </r>
  <r>
    <x v="439"/>
    <x v="460"/>
    <x v="1"/>
    <x v="447"/>
    <x v="169"/>
    <x v="0"/>
    <s v=""/>
  </r>
  <r>
    <x v="439"/>
    <x v="460"/>
    <x v="1"/>
    <x v="447"/>
    <x v="653"/>
    <x v="0"/>
    <s v=""/>
  </r>
  <r>
    <x v="440"/>
    <x v="461"/>
    <x v="24"/>
    <x v="448"/>
    <x v="654"/>
    <x v="0"/>
    <s v=""/>
  </r>
  <r>
    <x v="441"/>
    <x v="462"/>
    <x v="21"/>
    <x v="449"/>
    <x v="655"/>
    <x v="0"/>
    <s v=""/>
  </r>
  <r>
    <x v="442"/>
    <x v="463"/>
    <x v="4"/>
    <x v="450"/>
    <x v="656"/>
    <x v="0"/>
    <s v=""/>
  </r>
  <r>
    <x v="443"/>
    <x v="464"/>
    <x v="1"/>
    <x v="451"/>
    <x v="494"/>
    <x v="0"/>
    <s v=""/>
  </r>
  <r>
    <x v="444"/>
    <x v="465"/>
    <x v="24"/>
    <x v="452"/>
    <x v="332"/>
    <x v="1"/>
    <s v="P2905BTL"/>
  </r>
  <r>
    <x v="445"/>
    <x v="466"/>
    <x v="1"/>
    <x v="453"/>
    <x v="642"/>
    <x v="0"/>
    <s v=""/>
  </r>
  <r>
    <x v="445"/>
    <x v="466"/>
    <x v="1"/>
    <x v="453"/>
    <x v="272"/>
    <x v="0"/>
    <s v=""/>
  </r>
  <r>
    <x v="445"/>
    <x v="466"/>
    <x v="1"/>
    <x v="453"/>
    <x v="643"/>
    <x v="0"/>
    <s v=""/>
  </r>
  <r>
    <x v="445"/>
    <x v="466"/>
    <x v="1"/>
    <x v="453"/>
    <x v="143"/>
    <x v="0"/>
    <s v=""/>
  </r>
  <r>
    <x v="445"/>
    <x v="466"/>
    <x v="1"/>
    <x v="453"/>
    <x v="144"/>
    <x v="0"/>
    <s v=""/>
  </r>
  <r>
    <x v="445"/>
    <x v="466"/>
    <x v="1"/>
    <x v="453"/>
    <x v="644"/>
    <x v="0"/>
    <s v=""/>
  </r>
  <r>
    <x v="446"/>
    <x v="467"/>
    <x v="18"/>
    <x v="454"/>
    <x v="439"/>
    <x v="0"/>
    <s v=""/>
  </r>
  <r>
    <x v="447"/>
    <x v="468"/>
    <x v="20"/>
    <x v="455"/>
    <x v="652"/>
    <x v="0"/>
    <s v=""/>
  </r>
  <r>
    <x v="447"/>
    <x v="468"/>
    <x v="20"/>
    <x v="455"/>
    <x v="653"/>
    <x v="0"/>
    <s v=""/>
  </r>
  <r>
    <x v="448"/>
    <x v="469"/>
    <x v="21"/>
    <x v="456"/>
    <x v="318"/>
    <x v="0"/>
    <s v=""/>
  </r>
  <r>
    <x v="448"/>
    <x v="469"/>
    <x v="21"/>
    <x v="456"/>
    <x v="319"/>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A7124-097B-42F9-9D29-5D96144D3F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74" firstHeaderRow="1" firstDataRow="1" firstDataCol="4"/>
  <pivotFields count="7">
    <pivotField axis="axisRow" compact="0" outline="0" showAll="0" defaultSubtotal="0">
      <items count="449">
        <item x="354"/>
        <item x="151"/>
        <item x="229"/>
        <item x="237"/>
        <item x="277"/>
        <item x="57"/>
        <item x="432"/>
        <item x="401"/>
        <item x="202"/>
        <item x="162"/>
        <item x="378"/>
        <item x="207"/>
        <item x="349"/>
        <item x="379"/>
        <item x="205"/>
        <item x="246"/>
        <item x="390"/>
        <item x="425"/>
        <item x="28"/>
        <item x="359"/>
        <item x="173"/>
        <item x="176"/>
        <item x="343"/>
        <item x="120"/>
        <item x="317"/>
        <item x="98"/>
        <item x="380"/>
        <item x="204"/>
        <item x="191"/>
        <item x="314"/>
        <item x="91"/>
        <item x="267"/>
        <item x="158"/>
        <item x="308"/>
        <item x="47"/>
        <item x="99"/>
        <item x="416"/>
        <item x="157"/>
        <item x="387"/>
        <item x="115"/>
        <item x="149"/>
        <item x="222"/>
        <item x="408"/>
        <item x="398"/>
        <item x="405"/>
        <item x="415"/>
        <item x="374"/>
        <item x="198"/>
        <item x="163"/>
        <item x="221"/>
        <item x="335"/>
        <item x="225"/>
        <item x="283"/>
        <item x="223"/>
        <item x="201"/>
        <item x="346"/>
        <item x="226"/>
        <item x="446"/>
        <item x="218"/>
        <item x="278"/>
        <item x="46"/>
        <item x="142"/>
        <item x="224"/>
        <item x="167"/>
        <item x="44"/>
        <item x="150"/>
        <item x="177"/>
        <item x="307"/>
        <item x="85"/>
        <item x="143"/>
        <item x="342"/>
        <item x="217"/>
        <item x="87"/>
        <item x="6"/>
        <item x="348"/>
        <item x="400"/>
        <item x="435"/>
        <item x="441"/>
        <item x="431"/>
        <item x="442"/>
        <item x="434"/>
        <item x="370"/>
        <item x="160"/>
        <item x="104"/>
        <item x="39"/>
        <item x="189"/>
        <item x="294"/>
        <item x="60"/>
        <item x="251"/>
        <item x="179"/>
        <item x="40"/>
        <item x="133"/>
        <item x="244"/>
        <item x="257"/>
        <item x="395"/>
        <item x="5"/>
        <item x="265"/>
        <item x="30"/>
        <item x="213"/>
        <item x="336"/>
        <item x="219"/>
        <item x="420"/>
        <item x="32"/>
        <item x="200"/>
        <item x="236"/>
        <item x="240"/>
        <item x="103"/>
        <item x="154"/>
        <item x="327"/>
        <item x="94"/>
        <item x="185"/>
        <item x="396"/>
        <item x="436"/>
        <item x="433"/>
        <item x="426"/>
        <item x="438"/>
        <item x="70"/>
        <item x="403"/>
        <item x="440"/>
        <item x="255"/>
        <item x="391"/>
        <item x="428"/>
        <item x="166"/>
        <item x="358"/>
        <item x="356"/>
        <item x="112"/>
        <item x="92"/>
        <item x="144"/>
        <item x="276"/>
        <item x="55"/>
        <item x="195"/>
        <item x="268"/>
        <item x="37"/>
        <item x="316"/>
        <item x="418"/>
        <item x="406"/>
        <item x="214"/>
        <item x="411"/>
        <item x="254"/>
        <item x="181"/>
        <item x="170"/>
        <item x="351"/>
        <item x="220"/>
        <item x="320"/>
        <item x="231"/>
        <item x="233"/>
        <item x="409"/>
        <item x="407"/>
        <item x="399"/>
        <item x="417"/>
        <item x="340"/>
        <item x="106"/>
        <item x="339"/>
        <item x="93"/>
        <item x="366"/>
        <item x="241"/>
        <item x="280"/>
        <item x="31"/>
        <item x="290"/>
        <item x="72"/>
        <item x="188"/>
        <item x="215"/>
        <item x="291"/>
        <item x="54"/>
        <item x="323"/>
        <item x="102"/>
        <item x="421"/>
        <item x="247"/>
        <item x="82"/>
        <item x="121"/>
        <item x="184"/>
        <item x="107"/>
        <item x="368"/>
        <item x="95"/>
        <item x="125"/>
        <item x="126"/>
        <item x="210"/>
        <item x="134"/>
        <item x="187"/>
        <item x="389"/>
        <item x="427"/>
        <item x="273"/>
        <item x="209"/>
        <item x="145"/>
        <item x="289"/>
        <item x="34"/>
        <item x="7"/>
        <item x="175"/>
        <item x="105"/>
        <item x="412"/>
        <item x="355"/>
        <item x="203"/>
        <item x="199"/>
        <item x="375"/>
        <item x="413"/>
        <item x="325"/>
        <item x="110"/>
        <item x="227"/>
        <item x="306"/>
        <item x="81"/>
        <item x="279"/>
        <item x="52"/>
        <item x="447"/>
        <item x="439"/>
        <item x="319"/>
        <item x="168"/>
        <item x="136"/>
        <item x="295"/>
        <item x="61"/>
        <item x="285"/>
        <item x="26"/>
        <item x="249"/>
        <item x="131"/>
        <item x="256"/>
        <item x="298"/>
        <item x="63"/>
        <item x="352"/>
        <item x="228"/>
        <item x="392"/>
        <item x="22"/>
        <item x="12"/>
        <item x="23"/>
        <item x="296"/>
        <item x="71"/>
        <item x="381"/>
        <item x="169"/>
        <item x="245"/>
        <item x="373"/>
        <item x="230"/>
        <item x="367"/>
        <item x="116"/>
        <item x="1"/>
        <item x="2"/>
        <item x="334"/>
        <item x="146"/>
        <item x="25"/>
        <item x="197"/>
        <item x="165"/>
        <item x="11"/>
        <item x="4"/>
        <item x="10"/>
        <item x="17"/>
        <item x="192"/>
        <item x="376"/>
        <item x="164"/>
        <item x="18"/>
        <item x="16"/>
        <item x="0"/>
        <item x="360"/>
        <item x="206"/>
        <item x="89"/>
        <item x="266"/>
        <item x="36"/>
        <item x="357"/>
        <item x="35"/>
        <item x="365"/>
        <item x="211"/>
        <item x="13"/>
        <item x="383"/>
        <item x="253"/>
        <item x="303"/>
        <item x="76"/>
        <item x="271"/>
        <item x="41"/>
        <item x="424"/>
        <item x="232"/>
        <item x="328"/>
        <item x="117"/>
        <item x="15"/>
        <item x="347"/>
        <item x="118"/>
        <item x="338"/>
        <item x="108"/>
        <item x="315"/>
        <item x="90"/>
        <item x="313"/>
        <item x="261"/>
        <item x="260"/>
        <item x="259"/>
        <item x="302"/>
        <item x="73"/>
        <item x="386"/>
        <item x="132"/>
        <item x="148"/>
        <item x="293"/>
        <item x="59"/>
        <item x="371"/>
        <item x="174"/>
        <item x="3"/>
        <item x="394"/>
        <item x="242"/>
        <item x="377"/>
        <item x="171"/>
        <item x="292"/>
        <item x="74"/>
        <item x="14"/>
        <item x="372"/>
        <item x="234"/>
        <item x="341"/>
        <item x="194"/>
        <item x="159"/>
        <item x="369"/>
        <item x="190"/>
        <item x="301"/>
        <item x="66"/>
        <item x="300"/>
        <item x="67"/>
        <item x="299"/>
        <item x="68"/>
        <item x="382"/>
        <item x="235"/>
        <item x="272"/>
        <item x="42"/>
        <item x="69"/>
        <item x="385"/>
        <item x="96"/>
        <item x="19"/>
        <item x="262"/>
        <item x="384"/>
        <item x="423"/>
        <item x="324"/>
        <item x="111"/>
        <item x="321"/>
        <item x="414"/>
        <item x="270"/>
        <item x="33"/>
        <item x="269"/>
        <item x="27"/>
        <item x="393"/>
        <item x="284"/>
        <item x="51"/>
        <item x="193"/>
        <item x="297"/>
        <item x="62"/>
        <item x="329"/>
        <item x="123"/>
        <item x="208"/>
        <item x="331"/>
        <item x="130"/>
        <item x="9"/>
        <item x="8"/>
        <item x="281"/>
        <item x="75"/>
        <item x="282"/>
        <item x="50"/>
        <item x="312"/>
        <item x="88"/>
        <item x="180"/>
        <item x="140"/>
        <item x="97"/>
        <item x="238"/>
        <item x="250"/>
        <item x="139"/>
        <item x="178"/>
        <item x="49"/>
        <item x="21"/>
        <item x="45"/>
        <item x="305"/>
        <item x="80"/>
        <item x="361"/>
        <item x="113"/>
        <item x="101"/>
        <item x="243"/>
        <item x="288"/>
        <item x="53"/>
        <item x="239"/>
        <item x="326"/>
        <item x="109"/>
        <item x="248"/>
        <item x="152"/>
        <item x="119"/>
        <item x="29"/>
        <item x="58"/>
        <item x="275"/>
        <item x="56"/>
        <item x="404"/>
        <item x="402"/>
        <item x="345"/>
        <item x="196"/>
        <item x="264"/>
        <item x="287"/>
        <item x="43"/>
        <item x="443"/>
        <item x="252"/>
        <item x="330"/>
        <item x="147"/>
        <item x="344"/>
        <item x="444"/>
        <item x="161"/>
        <item x="124"/>
        <item x="333"/>
        <item x="129"/>
        <item x="135"/>
        <item x="182"/>
        <item x="350"/>
        <item x="216"/>
        <item x="263"/>
        <item x="20"/>
        <item x="183"/>
        <item x="322"/>
        <item x="100"/>
        <item x="362"/>
        <item x="429"/>
        <item x="318"/>
        <item x="122"/>
        <item x="137"/>
        <item x="141"/>
        <item x="388"/>
        <item x="127"/>
        <item x="353"/>
        <item x="138"/>
        <item x="332"/>
        <item x="128"/>
        <item x="79"/>
        <item x="448"/>
        <item x="153"/>
        <item x="274"/>
        <item x="65"/>
        <item x="64"/>
        <item x="363"/>
        <item x="212"/>
        <item x="311"/>
        <item x="86"/>
        <item x="364"/>
        <item x="258"/>
        <item x="445"/>
        <item x="430"/>
        <item x="304"/>
        <item x="77"/>
        <item x="286"/>
        <item x="38"/>
        <item x="437"/>
        <item x="186"/>
        <item x="24"/>
        <item x="337"/>
        <item x="310"/>
        <item x="84"/>
        <item x="309"/>
        <item x="83"/>
        <item x="397"/>
        <item x="410"/>
        <item x="156"/>
        <item x="155"/>
        <item x="419"/>
        <item x="422"/>
        <item x="114"/>
        <item x="78"/>
        <item x="172"/>
        <item x="48"/>
      </items>
      <extLst>
        <ext xmlns:x14="http://schemas.microsoft.com/office/spreadsheetml/2009/9/main" uri="{2946ED86-A175-432a-8AC1-64E0C546D7DE}">
          <x14:pivotField fillDownLabels="1"/>
        </ext>
      </extLst>
    </pivotField>
    <pivotField axis="axisRow" compact="0" outline="0" showAll="0" defaultSubtotal="0">
      <items count="470">
        <item x="392"/>
        <item x="204"/>
        <item x="199"/>
        <item x="205"/>
        <item x="169"/>
        <item x="458"/>
        <item x="167"/>
        <item x="350"/>
        <item x="349"/>
        <item x="348"/>
        <item x="246"/>
        <item x="228"/>
        <item x="226"/>
        <item x="232"/>
        <item x="149"/>
        <item x="134"/>
        <item x="362"/>
        <item x="420"/>
        <item x="163"/>
        <item x="411"/>
        <item x="260"/>
        <item x="222"/>
        <item x="370"/>
        <item x="307"/>
        <item x="210"/>
        <item x="62"/>
        <item x="217"/>
        <item x="245"/>
        <item x="144"/>
        <item x="334"/>
        <item x="391"/>
        <item x="344"/>
        <item x="332"/>
        <item x="343"/>
        <item x="364"/>
        <item x="390"/>
        <item x="387"/>
        <item x="238"/>
        <item x="237"/>
        <item x="150"/>
        <item x="125"/>
        <item x="126"/>
        <item x="223"/>
        <item x="242"/>
        <item x="197"/>
        <item x="467"/>
        <item x="355"/>
        <item x="360"/>
        <item x="394"/>
        <item x="356"/>
        <item x="225"/>
        <item x="201"/>
        <item x="382"/>
        <item x="218"/>
        <item x="136"/>
        <item x="233"/>
        <item x="168"/>
        <item x="224"/>
        <item x="365"/>
        <item x="328"/>
        <item x="151"/>
        <item x="227"/>
        <item x="94"/>
        <item x="369"/>
        <item x="128"/>
        <item x="47"/>
        <item x="234"/>
        <item x="207"/>
        <item x="366"/>
        <item x="154"/>
        <item x="129"/>
        <item x="153"/>
        <item x="231"/>
        <item x="171"/>
        <item x="209"/>
        <item x="244"/>
        <item x="236"/>
        <item x="235"/>
        <item x="166"/>
        <item x="368"/>
        <item x="320"/>
        <item x="337"/>
        <item x="308"/>
        <item x="358"/>
        <item x="465"/>
        <item x="388"/>
        <item x="333"/>
        <item x="84"/>
        <item x="105"/>
        <item x="63"/>
        <item x="239"/>
        <item x="127"/>
        <item x="165"/>
        <item x="164"/>
        <item x="124"/>
        <item x="321"/>
        <item x="88"/>
        <item x="191"/>
        <item x="110"/>
        <item x="182"/>
        <item x="108"/>
        <item x="192"/>
        <item x="139"/>
        <item x="186"/>
        <item x="353"/>
        <item x="96"/>
        <item x="352"/>
        <item x="111"/>
        <item x="354"/>
        <item x="109"/>
        <item x="351"/>
        <item x="443"/>
        <item x="270"/>
        <item x="383"/>
        <item x="250"/>
        <item x="148"/>
        <item x="143"/>
        <item x="187"/>
        <item x="202"/>
        <item x="198"/>
        <item x="240"/>
        <item x="359"/>
        <item x="203"/>
        <item x="195"/>
        <item x="381"/>
        <item x="271"/>
        <item x="380"/>
        <item x="219"/>
        <item x="147"/>
        <item x="440"/>
        <item x="140"/>
        <item x="399"/>
        <item x="211"/>
        <item x="188"/>
        <item x="415"/>
        <item x="146"/>
        <item x="145"/>
        <item x="26"/>
        <item x="184"/>
        <item x="196"/>
        <item x="189"/>
        <item x="138"/>
        <item x="302"/>
        <item x="56"/>
        <item x="193"/>
        <item x="190"/>
        <item x="194"/>
        <item x="185"/>
        <item x="142"/>
        <item x="259"/>
        <item x="141"/>
        <item x="137"/>
        <item x="170"/>
        <item x="262"/>
        <item x="10"/>
        <item x="329"/>
        <item x="93"/>
        <item x="327"/>
        <item x="92"/>
        <item x="11"/>
        <item x="27"/>
        <item x="414"/>
        <item x="251"/>
        <item x="280"/>
        <item x="38"/>
        <item x="274"/>
        <item x="180"/>
        <item x="181"/>
        <item x="445"/>
        <item x="15"/>
        <item x="0"/>
        <item x="25"/>
        <item x="386"/>
        <item x="269"/>
        <item x="16"/>
        <item x="179"/>
        <item x="23"/>
        <item x="19"/>
        <item x="17"/>
        <item x="367"/>
        <item x="257"/>
        <item x="12"/>
        <item x="24"/>
        <item x="304"/>
        <item x="75"/>
        <item x="395"/>
        <item x="175"/>
        <item x="295"/>
        <item x="78"/>
        <item x="255"/>
        <item x="402"/>
        <item x="264"/>
        <item x="13"/>
        <item x="373"/>
        <item x="157"/>
        <item x="37"/>
        <item x="413"/>
        <item x="252"/>
        <item x="285"/>
        <item x="44"/>
        <item x="18"/>
        <item x="310"/>
        <item x="74"/>
        <item x="384"/>
        <item x="119"/>
        <item x="306"/>
        <item x="77"/>
        <item x="400"/>
        <item x="173"/>
        <item x="376"/>
        <item x="213"/>
        <item x="316"/>
        <item x="76"/>
        <item x="379"/>
        <item x="215"/>
        <item x="14"/>
        <item x="405"/>
        <item x="135"/>
        <item x="317"/>
        <item x="79"/>
        <item x="4"/>
        <item x="1"/>
        <item x="2"/>
        <item x="345"/>
        <item x="133"/>
        <item x="311"/>
        <item x="65"/>
        <item x="312"/>
        <item x="66"/>
        <item x="296"/>
        <item x="53"/>
        <item x="3"/>
        <item x="361"/>
        <item x="121"/>
        <item x="9"/>
        <item x="8"/>
        <item x="453"/>
        <item x="463"/>
        <item x="461"/>
        <item x="457"/>
        <item x="456"/>
        <item x="221"/>
        <item x="427"/>
        <item x="428"/>
        <item x="73"/>
        <item x="455"/>
        <item x="459"/>
        <item x="454"/>
        <item x="462"/>
        <item x="418"/>
        <item x="416"/>
        <item x="174"/>
        <item x="249"/>
        <item x="106"/>
        <item x="442"/>
        <item x="434"/>
        <item x="433"/>
        <item x="432"/>
        <item x="429"/>
        <item x="431"/>
        <item x="299"/>
        <item x="28"/>
        <item x="300"/>
        <item x="40"/>
        <item x="303"/>
        <item x="36"/>
        <item x="447"/>
        <item x="177"/>
        <item x="268"/>
        <item x="107"/>
        <item x="85"/>
        <item x="441"/>
        <item x="82"/>
        <item x="34"/>
        <item x="267"/>
        <item x="95"/>
        <item x="266"/>
        <item x="325"/>
        <item x="89"/>
        <item x="438"/>
        <item x="437"/>
        <item x="42"/>
        <item x="396"/>
        <item x="265"/>
        <item x="214"/>
        <item x="30"/>
        <item x="436"/>
        <item x="363"/>
        <item x="160"/>
        <item x="375"/>
        <item x="178"/>
        <item x="398"/>
        <item x="254"/>
        <item x="397"/>
        <item x="212"/>
        <item x="301"/>
        <item x="46"/>
        <item x="294"/>
        <item x="33"/>
        <item x="409"/>
        <item x="446"/>
        <item x="410"/>
        <item x="449"/>
        <item x="408"/>
        <item x="448"/>
        <item x="385"/>
        <item x="98"/>
        <item x="464"/>
        <item x="263"/>
        <item x="341"/>
        <item x="97"/>
        <item x="6"/>
        <item x="5"/>
        <item x="330"/>
        <item x="439"/>
        <item x="322"/>
        <item x="50"/>
        <item x="407"/>
        <item x="130"/>
        <item x="374"/>
        <item x="159"/>
        <item x="278"/>
        <item x="176"/>
        <item x="104"/>
        <item x="253"/>
        <item x="287"/>
        <item x="216"/>
        <item x="258"/>
        <item x="48"/>
        <item x="67"/>
        <item x="288"/>
        <item x="68"/>
        <item x="247"/>
        <item x="261"/>
        <item x="220"/>
        <item x="52"/>
        <item x="22"/>
        <item x="155"/>
        <item x="122"/>
        <item x="248"/>
        <item x="340"/>
        <item x="112"/>
        <item x="277"/>
        <item x="81"/>
        <item x="339"/>
        <item x="113"/>
        <item x="61"/>
        <item x="31"/>
        <item x="51"/>
        <item x="7"/>
        <item x="336"/>
        <item x="103"/>
        <item x="466"/>
        <item x="451"/>
        <item x="347"/>
        <item x="132"/>
        <item x="468"/>
        <item x="460"/>
        <item x="346"/>
        <item x="131"/>
        <item x="305"/>
        <item x="57"/>
        <item x="291"/>
        <item x="60"/>
        <item x="289"/>
        <item x="59"/>
        <item x="290"/>
        <item x="58"/>
        <item x="469"/>
        <item x="156"/>
        <item x="276"/>
        <item x="21"/>
        <item x="100"/>
        <item x="377"/>
        <item x="116"/>
        <item x="319"/>
        <item x="83"/>
        <item x="161"/>
        <item x="117"/>
        <item x="318"/>
        <item x="80"/>
        <item x="331"/>
        <item x="101"/>
        <item x="309"/>
        <item x="64"/>
        <item x="293"/>
        <item x="55"/>
        <item x="406"/>
        <item x="118"/>
        <item x="43"/>
        <item x="41"/>
        <item x="282"/>
        <item x="39"/>
        <item x="279"/>
        <item x="32"/>
        <item x="281"/>
        <item x="162"/>
        <item x="372"/>
        <item x="115"/>
        <item x="90"/>
        <item x="183"/>
        <item x="378"/>
        <item x="450"/>
        <item x="72"/>
        <item x="444"/>
        <item x="335"/>
        <item x="435"/>
        <item x="412"/>
        <item x="272"/>
        <item x="284"/>
        <item x="35"/>
        <item x="315"/>
        <item x="69"/>
        <item x="401"/>
        <item x="243"/>
        <item x="314"/>
        <item x="70"/>
        <item x="313"/>
        <item x="71"/>
        <item x="403"/>
        <item x="275"/>
        <item x="99"/>
        <item x="20"/>
        <item x="283"/>
        <item x="29"/>
        <item x="286"/>
        <item x="45"/>
        <item x="404"/>
        <item x="273"/>
        <item x="324"/>
        <item x="87"/>
        <item x="323"/>
        <item x="86"/>
        <item x="338"/>
        <item x="114"/>
        <item x="371"/>
        <item x="298"/>
        <item x="54"/>
        <item x="256"/>
        <item x="452"/>
        <item x="425"/>
        <item x="430"/>
        <item x="426"/>
        <item x="419"/>
        <item x="424"/>
        <item x="421"/>
        <item x="423"/>
        <item x="422"/>
        <item x="172"/>
        <item x="342"/>
        <item x="120"/>
        <item x="158"/>
        <item x="393"/>
        <item x="206"/>
        <item x="389"/>
        <item x="200"/>
        <item x="357"/>
        <item x="123"/>
        <item x="91"/>
        <item x="326"/>
        <item x="102"/>
        <item x="152"/>
        <item x="229"/>
        <item x="208"/>
        <item x="230"/>
        <item x="297"/>
        <item x="417"/>
        <item x="241"/>
        <item x="49"/>
        <item x="292"/>
      </items>
      <extLst>
        <ext xmlns:x14="http://schemas.microsoft.com/office/spreadsheetml/2009/9/main" uri="{2946ED86-A175-432a-8AC1-64E0C546D7DE}">
          <x14:pivotField fillDownLabels="1"/>
        </ext>
      </extLst>
    </pivotField>
    <pivotField axis="axisRow" compact="0" outline="0" showAll="0" defaultSubtotal="0">
      <items count="98">
        <item x="1"/>
        <item x="72"/>
        <item x="26"/>
        <item x="86"/>
        <item x="51"/>
        <item x="46"/>
        <item x="89"/>
        <item x="90"/>
        <item x="16"/>
        <item x="28"/>
        <item x="24"/>
        <item x="38"/>
        <item x="81"/>
        <item x="10"/>
        <item x="59"/>
        <item x="82"/>
        <item x="96"/>
        <item x="11"/>
        <item x="58"/>
        <item x="18"/>
        <item x="76"/>
        <item x="39"/>
        <item x="71"/>
        <item x="75"/>
        <item x="94"/>
        <item x="5"/>
        <item x="84"/>
        <item x="74"/>
        <item x="3"/>
        <item x="44"/>
        <item x="69"/>
        <item x="32"/>
        <item x="53"/>
        <item x="45"/>
        <item x="87"/>
        <item x="12"/>
        <item x="65"/>
        <item x="63"/>
        <item x="54"/>
        <item x="8"/>
        <item x="25"/>
        <item x="0"/>
        <item x="9"/>
        <item x="85"/>
        <item x="34"/>
        <item x="42"/>
        <item x="92"/>
        <item x="91"/>
        <item x="15"/>
        <item x="47"/>
        <item x="93"/>
        <item x="52"/>
        <item x="7"/>
        <item x="68"/>
        <item x="57"/>
        <item x="29"/>
        <item x="37"/>
        <item x="95"/>
        <item x="36"/>
        <item x="20"/>
        <item x="56"/>
        <item x="6"/>
        <item x="49"/>
        <item x="60"/>
        <item x="50"/>
        <item x="22"/>
        <item x="13"/>
        <item x="64"/>
        <item x="55"/>
        <item x="61"/>
        <item x="19"/>
        <item x="83"/>
        <item x="2"/>
        <item x="77"/>
        <item x="40"/>
        <item x="70"/>
        <item x="80"/>
        <item x="66"/>
        <item x="78"/>
        <item x="31"/>
        <item x="17"/>
        <item x="43"/>
        <item x="67"/>
        <item x="48"/>
        <item x="41"/>
        <item x="14"/>
        <item x="62"/>
        <item x="35"/>
        <item x="79"/>
        <item x="88"/>
        <item x="27"/>
        <item x="97"/>
        <item x="4"/>
        <item x="30"/>
        <item x="23"/>
        <item x="73"/>
        <item x="21"/>
        <item x="33"/>
      </items>
      <extLst>
        <ext xmlns:x14="http://schemas.microsoft.com/office/spreadsheetml/2009/9/main" uri="{2946ED86-A175-432a-8AC1-64E0C546D7DE}">
          <x14:pivotField fillDownLabels="1"/>
        </ext>
      </extLst>
    </pivotField>
    <pivotField axis="axisRow" compact="0" outline="0" showAll="0" defaultSubtotal="0">
      <items count="457">
        <item x="1"/>
        <item x="80"/>
        <item x="229"/>
        <item x="419"/>
        <item x="122"/>
        <item x="323"/>
        <item x="355"/>
        <item x="228"/>
        <item x="112"/>
        <item x="328"/>
        <item x="325"/>
        <item x="423"/>
        <item x="58"/>
        <item x="282"/>
        <item x="56"/>
        <item x="281"/>
        <item x="57"/>
        <item x="280"/>
        <item x="358"/>
        <item x="239"/>
        <item x="45"/>
        <item x="201"/>
        <item x="126"/>
        <item x="227"/>
        <item x="161"/>
        <item x="166"/>
        <item x="383"/>
        <item x="72"/>
        <item x="300"/>
        <item x="230"/>
        <item x="380"/>
        <item x="235"/>
        <item x="379"/>
        <item x="319"/>
        <item x="91"/>
        <item x="73"/>
        <item x="294"/>
        <item x="90"/>
        <item x="317"/>
        <item x="60"/>
        <item x="297"/>
        <item x="171"/>
        <item x="384"/>
        <item x="314"/>
        <item x="85"/>
        <item x="84"/>
        <item x="313"/>
        <item x="194"/>
        <item x="378"/>
        <item x="373"/>
        <item x="117"/>
        <item x="35"/>
        <item x="118"/>
        <item x="332"/>
        <item x="350"/>
        <item x="119"/>
        <item x="97"/>
        <item x="432"/>
        <item x="164"/>
        <item x="152"/>
        <item x="440"/>
        <item x="151"/>
        <item x="443"/>
        <item x="450"/>
        <item x="61"/>
        <item x="237"/>
        <item x="444"/>
        <item x="448"/>
        <item x="127"/>
        <item x="203"/>
        <item x="238"/>
        <item x="409"/>
        <item x="425"/>
        <item x="424"/>
        <item x="411"/>
        <item x="93"/>
        <item x="414"/>
        <item x="426"/>
        <item x="431"/>
        <item x="412"/>
        <item x="83"/>
        <item x="218"/>
        <item x="454"/>
        <item x="162"/>
        <item x="357"/>
        <item x="377"/>
        <item x="451"/>
        <item x="257"/>
        <item x="254"/>
        <item x="168"/>
        <item x="113"/>
        <item x="385"/>
        <item x="121"/>
        <item x="346"/>
        <item x="99"/>
        <item x="321"/>
        <item x="205"/>
        <item x="312"/>
        <item x="48"/>
        <item x="416"/>
        <item x="407"/>
        <item x="345"/>
        <item x="217"/>
        <item x="298"/>
        <item x="320"/>
        <item x="231"/>
        <item x="233"/>
        <item x="324"/>
        <item x="415"/>
        <item x="343"/>
        <item x="243"/>
        <item x="372"/>
        <item x="200"/>
        <item x="382"/>
        <item x="284"/>
        <item x="53"/>
        <item x="141"/>
        <item x="348"/>
        <item x="197"/>
        <item x="326"/>
        <item x="101"/>
        <item x="92"/>
        <item x="318"/>
        <item x="154"/>
        <item x="456"/>
        <item x="255"/>
        <item x="156"/>
        <item x="174"/>
        <item x="364"/>
        <item x="104"/>
        <item x="242"/>
        <item x="253"/>
        <item x="50"/>
        <item x="251"/>
        <item x="352"/>
        <item x="386"/>
        <item x="159"/>
        <item x="413"/>
        <item x="47"/>
        <item x="283"/>
        <item x="144"/>
        <item x="387"/>
        <item x="331"/>
        <item x="95"/>
        <item x="418"/>
        <item x="363"/>
        <item x="420"/>
        <item x="417"/>
        <item x="250"/>
        <item x="153"/>
        <item x="278"/>
        <item x="210"/>
        <item x="178"/>
        <item x="421"/>
        <item x="422"/>
        <item x="111"/>
        <item x="329"/>
        <item x="62"/>
        <item x="299"/>
        <item x="98"/>
        <item x="240"/>
        <item x="81"/>
        <item x="309"/>
        <item x="366"/>
        <item x="246"/>
        <item x="102"/>
        <item x="110"/>
        <item x="330"/>
        <item x="44"/>
        <item x="291"/>
        <item x="269"/>
        <item x="66"/>
        <item x="279"/>
        <item x="65"/>
        <item x="78"/>
        <item x="308"/>
        <item x="241"/>
        <item x="120"/>
        <item x="186"/>
        <item x="367"/>
        <item x="437"/>
        <item x="361"/>
        <item x="100"/>
        <item x="150"/>
        <item x="223"/>
        <item x="287"/>
        <item x="202"/>
        <item x="234"/>
        <item x="54"/>
        <item x="292"/>
        <item x="79"/>
        <item x="268"/>
        <item x="327"/>
        <item x="103"/>
        <item x="137"/>
        <item x="82"/>
        <item x="310"/>
        <item x="142"/>
        <item x="333"/>
        <item x="124"/>
        <item x="145"/>
        <item x="206"/>
        <item x="172"/>
        <item x="115"/>
        <item x="395"/>
        <item x="116"/>
        <item x="107"/>
        <item x="109"/>
        <item x="94"/>
        <item x="143"/>
        <item x="173"/>
        <item x="260"/>
        <item x="259"/>
        <item x="258"/>
        <item x="374"/>
        <item x="96"/>
        <item x="188"/>
        <item x="208"/>
        <item x="158"/>
        <item x="179"/>
        <item x="105"/>
        <item x="262"/>
        <item x="247"/>
        <item x="428"/>
        <item x="157"/>
        <item x="427"/>
        <item x="108"/>
        <item x="189"/>
        <item x="106"/>
        <item x="114"/>
        <item x="180"/>
        <item x="146"/>
        <item x="341"/>
        <item x="430"/>
        <item x="455"/>
        <item x="447"/>
        <item x="170"/>
        <item x="207"/>
        <item x="175"/>
        <item x="305"/>
        <item x="67"/>
        <item x="304"/>
        <item x="68"/>
        <item x="303"/>
        <item x="69"/>
        <item x="70"/>
        <item x="182"/>
        <item x="187"/>
        <item x="441"/>
        <item x="429"/>
        <item x="211"/>
        <item x="128"/>
        <item x="396"/>
        <item x="438"/>
        <item x="453"/>
        <item x="404"/>
        <item x="183"/>
        <item x="436"/>
        <item x="399"/>
        <item x="398"/>
        <item x="433"/>
        <item x="397"/>
        <item x="435"/>
        <item x="236"/>
        <item x="390"/>
        <item x="140"/>
        <item x="24"/>
        <item x="264"/>
        <item x="133"/>
        <item x="394"/>
        <item x="393"/>
        <item x="392"/>
        <item x="401"/>
        <item x="360"/>
        <item x="136"/>
        <item x="184"/>
        <item x="224"/>
        <item x="216"/>
        <item x="353"/>
        <item x="388"/>
        <item x="165"/>
        <item x="181"/>
        <item x="273"/>
        <item x="37"/>
        <item x="290"/>
        <item x="38"/>
        <item x="342"/>
        <item x="33"/>
        <item x="275"/>
        <item x="185"/>
        <item x="21"/>
        <item x="10"/>
        <item x="22"/>
        <item x="0"/>
        <item x="11"/>
        <item x="14"/>
        <item x="12"/>
        <item x="221"/>
        <item x="349"/>
        <item x="226"/>
        <item x="134"/>
        <item x="266"/>
        <item x="232"/>
        <item x="28"/>
        <item x="272"/>
        <item x="160"/>
        <item x="222"/>
        <item x="381"/>
        <item x="199"/>
        <item x="225"/>
        <item x="339"/>
        <item x="4"/>
        <item x="351"/>
        <item x="408"/>
        <item x="41"/>
        <item x="39"/>
        <item x="40"/>
        <item x="3"/>
        <item x="270"/>
        <item x="30"/>
        <item x="214"/>
        <item x="340"/>
        <item x="219"/>
        <item x="32"/>
        <item x="71"/>
        <item x="285"/>
        <item x="31"/>
        <item x="295"/>
        <item x="55"/>
        <item x="334"/>
        <item x="148"/>
        <item x="452"/>
        <item x="125"/>
        <item x="347"/>
        <item x="163"/>
        <item x="123"/>
        <item x="322"/>
        <item x="354"/>
        <item x="220"/>
        <item x="34"/>
        <item x="293"/>
        <item x="5"/>
        <item x="204"/>
        <item x="359"/>
        <item x="26"/>
        <item x="289"/>
        <item x="132"/>
        <item x="302"/>
        <item x="64"/>
        <item x="338"/>
        <item x="147"/>
        <item x="25"/>
        <item x="198"/>
        <item x="167"/>
        <item x="9"/>
        <item x="2"/>
        <item x="8"/>
        <item x="16"/>
        <item x="193"/>
        <item x="17"/>
        <item x="15"/>
        <item x="13"/>
        <item x="23"/>
        <item x="307"/>
        <item x="77"/>
        <item x="276"/>
        <item x="42"/>
        <item x="376"/>
        <item x="191"/>
        <item x="265"/>
        <item x="74"/>
        <item x="306"/>
        <item x="149"/>
        <item x="271"/>
        <item x="36"/>
        <item x="248"/>
        <item x="389"/>
        <item x="365"/>
        <item x="362"/>
        <item x="155"/>
        <item x="371"/>
        <item x="212"/>
        <item x="391"/>
        <item x="256"/>
        <item x="402"/>
        <item x="245"/>
        <item x="209"/>
        <item x="368"/>
        <item x="400"/>
        <item x="252"/>
        <item x="249"/>
        <item x="356"/>
        <item x="177"/>
        <item x="176"/>
        <item x="244"/>
        <item x="403"/>
        <item x="261"/>
        <item x="375"/>
        <item x="296"/>
        <item x="75"/>
        <item x="277"/>
        <item x="43"/>
        <item x="18"/>
        <item x="274"/>
        <item x="27"/>
        <item x="288"/>
        <item x="52"/>
        <item x="301"/>
        <item x="63"/>
        <item x="131"/>
        <item x="335"/>
        <item x="6"/>
        <item x="7"/>
        <item x="286"/>
        <item x="76"/>
        <item x="51"/>
        <item x="316"/>
        <item x="89"/>
        <item x="88"/>
        <item x="20"/>
        <item x="29"/>
        <item x="410"/>
        <item x="337"/>
        <item x="130"/>
        <item x="19"/>
        <item x="267"/>
        <item x="129"/>
        <item x="336"/>
        <item x="86"/>
        <item x="311"/>
        <item x="46"/>
        <item x="369"/>
        <item x="213"/>
        <item x="370"/>
        <item x="263"/>
        <item x="192"/>
        <item x="315"/>
        <item x="87"/>
        <item x="344"/>
        <item x="195"/>
        <item x="190"/>
        <item x="169"/>
        <item x="49"/>
        <item x="59"/>
        <item x="215"/>
        <item x="449"/>
        <item x="442"/>
        <item x="446"/>
        <item x="445"/>
        <item x="135"/>
        <item x="434"/>
        <item x="139"/>
        <item x="439"/>
        <item x="138"/>
        <item x="196"/>
        <item x="405"/>
        <item x="406"/>
      </items>
      <extLst>
        <ext xmlns:x14="http://schemas.microsoft.com/office/spreadsheetml/2009/9/main" uri="{2946ED86-A175-432a-8AC1-64E0C546D7DE}">
          <x14:pivotField fillDownLabels="1"/>
        </ext>
      </extLst>
    </pivotField>
    <pivotField compact="0" outline="0" showAll="0" defaultSubtotal="0">
      <items count="657">
        <item x="7"/>
        <item x="277"/>
        <item x="425"/>
        <item x="99"/>
        <item x="58"/>
        <item x="119"/>
        <item x="643"/>
        <item x="159"/>
        <item x="273"/>
        <item x="59"/>
        <item x="427"/>
        <item x="622"/>
        <item x="348"/>
        <item x="656"/>
        <item x="641"/>
        <item x="280"/>
        <item x="645"/>
        <item x="266"/>
        <item x="364"/>
        <item x="649"/>
        <item x="363"/>
        <item x="638"/>
        <item x="609"/>
        <item x="169"/>
        <item x="259"/>
        <item x="388"/>
        <item x="265"/>
        <item x="298"/>
        <item x="368"/>
        <item x="652"/>
        <item x="482"/>
        <item x="359"/>
        <item x="365"/>
        <item x="480"/>
        <item x="570"/>
        <item x="366"/>
        <item x="550"/>
        <item x="509"/>
        <item x="551"/>
        <item x="547"/>
        <item x="544"/>
        <item x="469"/>
        <item x="646"/>
        <item x="654"/>
        <item x="177"/>
        <item x="271"/>
        <item x="639"/>
        <item x="545"/>
        <item x="642"/>
        <item x="244"/>
        <item x="428"/>
        <item x="621"/>
        <item x="412"/>
        <item x="158"/>
        <item x="293"/>
        <item x="292"/>
        <item x="198"/>
        <item x="483"/>
        <item x="160"/>
        <item x="12"/>
        <item x="22"/>
        <item x="173"/>
        <item x="319"/>
        <item x="429"/>
        <item x="287"/>
        <item x="172"/>
        <item x="115"/>
        <item x="434"/>
        <item x="146"/>
        <item x="451"/>
        <item x="441"/>
        <item x="108"/>
        <item x="6"/>
        <item x="347"/>
        <item x="183"/>
        <item x="378"/>
        <item x="321"/>
        <item x="106"/>
        <item x="141"/>
        <item x="165"/>
        <item x="143"/>
        <item x="80"/>
        <item x="82"/>
        <item x="21"/>
        <item x="136"/>
        <item x="325"/>
        <item x="144"/>
        <item x="164"/>
        <item x="367"/>
        <item x="272"/>
        <item x="472"/>
        <item x="377"/>
        <item x="20"/>
        <item x="620"/>
        <item x="81"/>
        <item x="16"/>
        <item x="513"/>
        <item x="548"/>
        <item x="64"/>
        <item x="15"/>
        <item x="145"/>
        <item x="218"/>
        <item x="142"/>
        <item x="453"/>
        <item x="326"/>
        <item x="460"/>
        <item x="411"/>
        <item x="398"/>
        <item x="408"/>
        <item x="552"/>
        <item x="339"/>
        <item x="302"/>
        <item x="197"/>
        <item x="221"/>
        <item x="62"/>
        <item x="176"/>
        <item x="178"/>
        <item x="448"/>
        <item x="420"/>
        <item x="256"/>
        <item x="376"/>
        <item x="335"/>
        <item x="440"/>
        <item x="86"/>
        <item x="531"/>
        <item x="447"/>
        <item x="299"/>
        <item x="45"/>
        <item x="530"/>
        <item x="532"/>
        <item x="467"/>
        <item x="275"/>
        <item x="89"/>
        <item x="589"/>
        <item x="329"/>
        <item x="418"/>
        <item x="130"/>
        <item x="519"/>
        <item x="431"/>
        <item x="466"/>
        <item x="457"/>
        <item x="260"/>
        <item x="300"/>
        <item x="258"/>
        <item x="523"/>
        <item x="528"/>
        <item x="436"/>
        <item x="463"/>
        <item x="396"/>
        <item x="439"/>
        <item x="403"/>
        <item x="449"/>
        <item x="536"/>
        <item x="437"/>
        <item x="281"/>
        <item x="432"/>
        <item x="301"/>
        <item x="442"/>
        <item x="201"/>
        <item x="264"/>
        <item x="450"/>
        <item x="539"/>
        <item x="185"/>
        <item x="220"/>
        <item x="261"/>
        <item x="332"/>
        <item x="331"/>
        <item x="257"/>
        <item x="191"/>
        <item x="233"/>
        <item x="228"/>
        <item x="618"/>
        <item x="285"/>
        <item x="208"/>
        <item x="534"/>
        <item x="234"/>
        <item x="231"/>
        <item x="533"/>
        <item x="510"/>
        <item x="470"/>
        <item x="375"/>
        <item x="404"/>
        <item x="397"/>
        <item x="459"/>
        <item x="511"/>
        <item x="433"/>
        <item x="616"/>
        <item x="286"/>
        <item x="419"/>
        <item x="614"/>
        <item x="122"/>
        <item x="380"/>
        <item x="395"/>
        <item x="370"/>
        <item x="186"/>
        <item x="187"/>
        <item x="263"/>
        <item x="341"/>
        <item x="485"/>
        <item x="23"/>
        <item x="200"/>
        <item x="199"/>
        <item x="520"/>
        <item x="24"/>
        <item x="471"/>
        <item x="76"/>
        <item x="512"/>
        <item x="630"/>
        <item x="32"/>
        <item x="360"/>
        <item x="628"/>
        <item x="28"/>
        <item x="42"/>
        <item x="33"/>
        <item x="25"/>
        <item x="0"/>
        <item x="157"/>
        <item x="351"/>
        <item x="555"/>
        <item x="171"/>
        <item x="29"/>
        <item x="361"/>
        <item x="629"/>
        <item x="496"/>
        <item x="1"/>
        <item x="26"/>
        <item x="74"/>
        <item x="569"/>
        <item x="475"/>
        <item x="46"/>
        <item x="92"/>
        <item x="515"/>
        <item x="35"/>
        <item x="156"/>
        <item x="249"/>
        <item x="631"/>
        <item x="167"/>
        <item x="557"/>
        <item x="349"/>
        <item x="422"/>
        <item x="543"/>
        <item x="162"/>
        <item x="27"/>
        <item x="8"/>
        <item x="274"/>
        <item x="138"/>
        <item x="140"/>
        <item x="113"/>
        <item x="252"/>
        <item x="17"/>
        <item x="223"/>
        <item x="101"/>
        <item x="149"/>
        <item x="232"/>
        <item x="61"/>
        <item x="506"/>
        <item x="248"/>
        <item x="619"/>
        <item x="477"/>
        <item x="613"/>
        <item x="2"/>
        <item x="237"/>
        <item x="168"/>
        <item x="163"/>
        <item x="423"/>
        <item x="350"/>
        <item x="634"/>
        <item x="3"/>
        <item x="250"/>
        <item x="43"/>
        <item x="161"/>
        <item x="605"/>
        <item x="211"/>
        <item x="320"/>
        <item x="585"/>
        <item x="633"/>
        <item x="47"/>
        <item x="409"/>
        <item x="97"/>
        <item x="66"/>
        <item x="503"/>
        <item x="125"/>
        <item x="243"/>
        <item x="109"/>
        <item x="245"/>
        <item x="262"/>
        <item x="438"/>
        <item x="39"/>
        <item x="123"/>
        <item x="90"/>
        <item x="34"/>
        <item x="137"/>
        <item x="495"/>
        <item x="590"/>
        <item x="94"/>
        <item x="598"/>
        <item x="276"/>
        <item x="435"/>
        <item x="584"/>
        <item x="600"/>
        <item x="601"/>
        <item x="155"/>
        <item x="209"/>
        <item x="222"/>
        <item x="188"/>
        <item x="150"/>
        <item x="424"/>
        <item x="4"/>
        <item x="224"/>
        <item x="19"/>
        <item x="184"/>
        <item x="246"/>
        <item x="607"/>
        <item x="599"/>
        <item x="604"/>
        <item x="592"/>
        <item x="31"/>
        <item x="593"/>
        <item x="602"/>
        <item x="603"/>
        <item x="55"/>
        <item x="84"/>
        <item x="72"/>
        <item x="193"/>
        <item x="87"/>
        <item x="354"/>
        <item x="504"/>
        <item x="202"/>
        <item x="60"/>
        <item x="538"/>
        <item x="327"/>
        <item x="355"/>
        <item x="556"/>
        <item x="479"/>
        <item x="615"/>
        <item x="421"/>
        <item x="98"/>
        <item x="67"/>
        <item x="564"/>
        <item x="635"/>
        <item x="226"/>
        <item x="205"/>
        <item x="637"/>
        <item x="562"/>
        <item x="212"/>
        <item x="225"/>
        <item x="502"/>
        <item x="494"/>
        <item x="210"/>
        <item x="611"/>
        <item x="13"/>
        <item x="11"/>
        <item x="522"/>
        <item x="107"/>
        <item x="561"/>
        <item x="501"/>
        <item x="507"/>
        <item x="505"/>
        <item x="542"/>
        <item x="203"/>
        <item x="353"/>
        <item x="606"/>
        <item x="219"/>
        <item x="430"/>
        <item x="516"/>
        <item x="181"/>
        <item x="103"/>
        <item x="148"/>
        <item x="68"/>
        <item x="111"/>
        <item x="112"/>
        <item x="41"/>
        <item x="207"/>
        <item x="632"/>
        <item x="69"/>
        <item x="254"/>
        <item x="179"/>
        <item x="235"/>
        <item x="70"/>
        <item x="129"/>
        <item x="63"/>
        <item x="110"/>
        <item x="14"/>
        <item x="217"/>
        <item x="525"/>
        <item x="204"/>
        <item x="269"/>
        <item x="529"/>
        <item x="124"/>
        <item x="128"/>
        <item x="127"/>
        <item x="126"/>
        <item x="318"/>
        <item x="40"/>
        <item x="213"/>
        <item x="242"/>
        <item x="182"/>
        <item x="175"/>
        <item x="214"/>
        <item x="134"/>
        <item x="120"/>
        <item x="247"/>
        <item x="83"/>
        <item x="65"/>
        <item x="88"/>
        <item x="194"/>
        <item x="73"/>
        <item x="170"/>
        <item x="195"/>
        <item x="379"/>
        <item x="369"/>
        <item x="524"/>
        <item x="626"/>
        <item x="71"/>
        <item x="623"/>
        <item x="151"/>
        <item x="464"/>
        <item x="558"/>
        <item x="153"/>
        <item x="624"/>
        <item x="154"/>
        <item x="559"/>
        <item x="514"/>
        <item x="38"/>
        <item x="57"/>
        <item x="95"/>
        <item x="190"/>
        <item x="189"/>
        <item x="236"/>
        <item x="625"/>
        <item x="118"/>
        <item x="526"/>
        <item x="251"/>
        <item x="192"/>
        <item x="653"/>
        <item x="100"/>
        <item x="410"/>
        <item x="255"/>
        <item x="196"/>
        <item x="215"/>
        <item x="443"/>
        <item x="180"/>
        <item x="461"/>
        <item x="104"/>
        <item x="114"/>
        <item x="78"/>
        <item x="79"/>
        <item x="93"/>
        <item x="330"/>
        <item x="96"/>
        <item x="56"/>
        <item x="135"/>
        <item x="644"/>
        <item x="230"/>
        <item x="85"/>
        <item x="5"/>
        <item x="476"/>
        <item x="473"/>
        <item x="474"/>
        <item x="549"/>
        <item x="166"/>
        <item x="139"/>
        <item x="278"/>
        <item x="270"/>
        <item x="268"/>
        <item x="454"/>
        <item x="229"/>
        <item x="546"/>
        <item x="640"/>
        <item x="426"/>
        <item x="655"/>
        <item x="648"/>
        <item x="358"/>
        <item x="612"/>
        <item x="647"/>
        <item x="18"/>
        <item x="10"/>
        <item x="651"/>
        <item x="346"/>
        <item x="527"/>
        <item x="216"/>
        <item x="117"/>
        <item x="452"/>
        <item x="328"/>
        <item x="357"/>
        <item x="152"/>
        <item x="508"/>
        <item x="356"/>
        <item x="30"/>
        <item x="362"/>
        <item x="497"/>
        <item x="253"/>
        <item x="75"/>
        <item x="340"/>
        <item x="303"/>
        <item x="636"/>
        <item x="627"/>
        <item x="9"/>
        <item x="36"/>
        <item x="206"/>
        <item x="37"/>
        <item x="147"/>
        <item x="116"/>
        <item x="608"/>
        <item x="121"/>
        <item x="387"/>
        <item x="594"/>
        <item x="563"/>
        <item x="267"/>
        <item x="399"/>
        <item x="105"/>
        <item x="279"/>
        <item x="227"/>
        <item x="610"/>
        <item x="591"/>
        <item x="415"/>
        <item x="283"/>
        <item x="284"/>
        <item x="371"/>
        <item x="560"/>
        <item x="568"/>
        <item x="541"/>
        <item x="282"/>
        <item x="317"/>
        <item x="313"/>
        <item x="306"/>
        <item x="305"/>
        <item x="587"/>
        <item x="444"/>
        <item x="333"/>
        <item x="588"/>
        <item x="537"/>
        <item x="446"/>
        <item x="465"/>
        <item x="401"/>
        <item x="322"/>
        <item x="240"/>
        <item x="238"/>
        <item x="535"/>
        <item x="241"/>
        <item x="334"/>
        <item x="586"/>
        <item x="336"/>
        <item x="458"/>
        <item x="402"/>
        <item x="468"/>
        <item x="484"/>
        <item x="481"/>
        <item x="386"/>
        <item x="413"/>
        <item x="290"/>
        <item x="315"/>
        <item x="307"/>
        <item x="338"/>
        <item x="416"/>
        <item x="455"/>
        <item x="337"/>
        <item x="417"/>
        <item x="414"/>
        <item x="456"/>
        <item x="407"/>
        <item x="304"/>
        <item x="289"/>
        <item x="486"/>
        <item x="488"/>
        <item x="487"/>
        <item x="489"/>
        <item x="554"/>
        <item x="382"/>
        <item x="490"/>
        <item x="491"/>
        <item x="493"/>
        <item x="492"/>
        <item x="577"/>
        <item x="582"/>
        <item x="583"/>
        <item x="581"/>
        <item x="393"/>
        <item x="343"/>
        <item x="342"/>
        <item x="344"/>
        <item x="345"/>
        <item x="352"/>
        <item x="540"/>
        <item x="295"/>
        <item x="580"/>
        <item x="405"/>
        <item x="53"/>
        <item x="372"/>
        <item x="296"/>
        <item x="239"/>
        <item x="406"/>
        <item x="462"/>
        <item x="566"/>
        <item x="312"/>
        <item x="400"/>
        <item x="518"/>
        <item x="445"/>
        <item x="391"/>
        <item x="323"/>
        <item x="575"/>
        <item x="565"/>
        <item x="373"/>
        <item x="383"/>
        <item x="579"/>
        <item x="578"/>
        <item x="324"/>
        <item x="392"/>
        <item x="572"/>
        <item x="576"/>
        <item x="291"/>
        <item x="54"/>
        <item x="310"/>
        <item x="567"/>
        <item x="297"/>
        <item x="314"/>
        <item x="288"/>
        <item x="133"/>
        <item x="91"/>
        <item x="650"/>
        <item x="521"/>
        <item x="102"/>
        <item x="131"/>
        <item x="374"/>
        <item x="294"/>
        <item x="381"/>
        <item x="385"/>
        <item x="394"/>
        <item x="174"/>
        <item x="499"/>
        <item x="77"/>
        <item x="132"/>
        <item x="596"/>
        <item x="44"/>
        <item x="500"/>
        <item x="595"/>
        <item x="597"/>
        <item x="498"/>
        <item x="617"/>
        <item x="48"/>
        <item x="311"/>
        <item x="316"/>
        <item x="52"/>
        <item x="309"/>
        <item x="553"/>
        <item x="517"/>
        <item x="49"/>
        <item x="51"/>
        <item x="390"/>
        <item x="571"/>
        <item x="308"/>
        <item x="389"/>
        <item x="478"/>
        <item x="573"/>
        <item x="574"/>
        <item x="50"/>
        <item x="384"/>
      </items>
      <extLst>
        <ext xmlns:x14="http://schemas.microsoft.com/office/spreadsheetml/2009/9/main" uri="{2946ED86-A175-432a-8AC1-64E0C546D7DE}">
          <x14:pivotField fillDownLabels="1"/>
        </ext>
      </extLst>
    </pivotField>
    <pivotField compact="0" outline="0" showAll="0" defaultSubtotal="0">
      <items count="6">
        <item x="1"/>
        <item x="2"/>
        <item x="5"/>
        <item x="3"/>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0"/>
    <field x="2"/>
    <field x="3"/>
  </rowFields>
  <rowItems count="471">
    <i>
      <x/>
      <x v="46"/>
      <x v="35"/>
      <x v="307"/>
    </i>
    <i>
      <x v="1"/>
      <x v="236"/>
      <x v="40"/>
      <x v="352"/>
    </i>
    <i>
      <x v="2"/>
      <x v="242"/>
      <x v="72"/>
      <x v="358"/>
    </i>
    <i>
      <x v="3"/>
      <x v="47"/>
      <x v="42"/>
      <x v="308"/>
    </i>
    <i>
      <x v="4"/>
      <x v="237"/>
      <x v="52"/>
      <x v="353"/>
    </i>
    <i>
      <x v="5"/>
      <x v="431"/>
      <x v="91"/>
      <x v="448"/>
    </i>
    <i>
      <x v="6"/>
      <x v="48"/>
      <x v="81"/>
      <x v="280"/>
    </i>
    <i>
      <x v="7"/>
      <x v="99"/>
      <x v="19"/>
      <x v="321"/>
    </i>
    <i>
      <x v="8"/>
      <x v="50"/>
      <x v="96"/>
      <x v="310"/>
    </i>
    <i>
      <x v="9"/>
      <x v="233"/>
      <x/>
      <x v="349"/>
    </i>
    <i>
      <x v="10"/>
      <x v="48"/>
      <x/>
      <x v="19"/>
    </i>
    <i>
      <x v="11"/>
      <x v="49"/>
      <x v="96"/>
      <x v="297"/>
    </i>
    <i>
      <x v="12"/>
      <x v="100"/>
      <x v="36"/>
      <x v="322"/>
    </i>
    <i>
      <x v="13"/>
      <x v="51"/>
      <x v="17"/>
      <x v="309"/>
    </i>
    <i>
      <x v="14"/>
      <x v="234"/>
      <x v="39"/>
      <x v="350"/>
    </i>
    <i>
      <x v="15"/>
      <x v="212"/>
      <x v="40"/>
      <x v="346"/>
    </i>
    <i>
      <x v="16"/>
      <x v="74"/>
      <x/>
      <x v="312"/>
    </i>
    <i>
      <x v="17"/>
      <x v="75"/>
      <x v="84"/>
      <x v="313"/>
    </i>
    <i>
      <x v="18"/>
      <x v="300"/>
      <x/>
      <x v="24"/>
    </i>
    <i>
      <x v="19"/>
      <x v="218"/>
      <x v="31"/>
      <x v="388"/>
    </i>
    <i>
      <x v="20"/>
      <x v="211"/>
      <x/>
      <x v="389"/>
    </i>
    <i>
      <x v="21"/>
      <x v="161"/>
      <x v="10"/>
      <x/>
    </i>
    <i>
      <x v="22"/>
      <x v="190"/>
      <x v="96"/>
      <x v="343"/>
    </i>
    <i>
      <x v="23"/>
      <x v="284"/>
      <x v="21"/>
      <x v="40"/>
    </i>
    <i>
      <x v="24"/>
      <x v="191"/>
      <x v="13"/>
      <x v="342"/>
    </i>
    <i>
      <x v="25"/>
      <x v="285"/>
      <x v="39"/>
      <x v="39"/>
    </i>
    <i>
      <x v="26"/>
      <x v="176"/>
      <x v="67"/>
      <x v="250"/>
    </i>
    <i>
      <x v="27"/>
      <x v="3"/>
      <x v="74"/>
      <x v="70"/>
    </i>
    <i>
      <x v="28"/>
      <x v="406"/>
      <x v="84"/>
      <x v="197"/>
    </i>
    <i>
      <x v="29"/>
      <x v="143"/>
      <x v="13"/>
      <x v="107"/>
    </i>
    <i>
      <x v="30"/>
      <x v="227"/>
      <x v="28"/>
      <x v="30"/>
    </i>
    <i>
      <x v="31"/>
      <x v="384"/>
      <x v="96"/>
      <x v="329"/>
    </i>
    <i>
      <x v="32"/>
      <x v="403"/>
      <x v="96"/>
      <x v="336"/>
    </i>
    <i>
      <x v="33"/>
      <x v="334"/>
      <x v="19"/>
      <x v="198"/>
    </i>
    <i>
      <x v="34"/>
      <x v="394"/>
      <x v="43"/>
      <x v="278"/>
    </i>
    <i>
      <x v="35"/>
      <x v="296"/>
      <x v="35"/>
      <x v="32"/>
    </i>
    <i>
      <x v="36"/>
      <x v="301"/>
      <x v="35"/>
      <x v="367"/>
    </i>
    <i>
      <x v="37"/>
      <x v="144"/>
      <x v="21"/>
      <x v="105"/>
    </i>
    <i>
      <x v="38"/>
      <x v="228"/>
      <x v="21"/>
      <x v="29"/>
    </i>
    <i>
      <x v="39"/>
      <x v="385"/>
      <x v="13"/>
      <x v="330"/>
    </i>
    <i>
      <x v="40"/>
      <x v="404"/>
      <x v="19"/>
      <x v="335"/>
    </i>
    <i>
      <x v="41"/>
      <x v="335"/>
      <x v="35"/>
      <x v="199"/>
    </i>
    <i>
      <x v="42"/>
      <x v="395"/>
      <x v="48"/>
      <x v="277"/>
    </i>
    <i>
      <x v="43"/>
      <x v="297"/>
      <x v="42"/>
      <x v="31"/>
    </i>
    <i>
      <x v="44"/>
      <x v="302"/>
      <x v="40"/>
      <x v="368"/>
    </i>
    <i>
      <x v="45"/>
      <x v="57"/>
      <x v="19"/>
      <x v="82"/>
    </i>
    <i>
      <x v="46"/>
      <x v="298"/>
      <x v="26"/>
      <x v="438"/>
    </i>
    <i>
      <x v="47"/>
      <x v="55"/>
      <x/>
      <x v="298"/>
    </i>
    <i>
      <x v="48"/>
      <x v="243"/>
      <x v="17"/>
      <x v="26"/>
    </i>
    <i>
      <x v="49"/>
      <x v="70"/>
      <x v="96"/>
      <x v="101"/>
    </i>
    <i>
      <x v="50"/>
      <x v="58"/>
      <x v="25"/>
      <x v="81"/>
    </i>
    <i>
      <x v="51"/>
      <x v="299"/>
      <x v="35"/>
      <x v="439"/>
    </i>
    <i>
      <x v="52"/>
      <x v="255"/>
      <x/>
      <x v="380"/>
    </i>
    <i>
      <x v="53"/>
      <x v="256"/>
      <x/>
      <x v="381"/>
    </i>
    <i>
      <x v="54"/>
      <x v="91"/>
      <x v="96"/>
      <x v="300"/>
    </i>
    <i>
      <x v="55"/>
      <x v="56"/>
      <x v="96"/>
      <x v="299"/>
    </i>
    <i>
      <x v="56"/>
      <x v="244"/>
      <x v="25"/>
      <x v="25"/>
    </i>
    <i>
      <x v="57"/>
      <x v="71"/>
      <x v="13"/>
      <x v="102"/>
    </i>
    <i>
      <x v="58"/>
      <x v="141"/>
      <x v="31"/>
      <x v="337"/>
    </i>
    <i>
      <x v="59"/>
      <x v="29"/>
      <x v="10"/>
      <x v="122"/>
    </i>
    <i>
      <x v="60"/>
      <x v="283"/>
      <x v="62"/>
      <x v="372"/>
    </i>
    <i>
      <x v="61"/>
      <x v="142"/>
      <x v="48"/>
      <x v="338"/>
    </i>
    <i>
      <x v="62"/>
      <x v="30"/>
      <x v="25"/>
      <x v="121"/>
    </i>
    <i>
      <x v="63"/>
      <x/>
      <x v="4"/>
      <x v="18"/>
    </i>
    <i>
      <x v="64"/>
      <x v="174"/>
      <x v="85"/>
      <x v="22"/>
    </i>
    <i>
      <x v="65"/>
      <x v="64"/>
      <x v="2"/>
      <x v="20"/>
    </i>
    <i>
      <x v="66"/>
      <x v="197"/>
      <x v="82"/>
      <x v="23"/>
    </i>
    <i>
      <x v="67"/>
      <x v="103"/>
      <x v="25"/>
      <x v="21"/>
    </i>
    <i>
      <x v="68"/>
      <x v="216"/>
      <x v="52"/>
      <x v="6"/>
    </i>
    <i>
      <x v="69"/>
      <x v="1"/>
      <x v="4"/>
      <x v="59"/>
    </i>
    <i>
      <x v="70"/>
      <x v="175"/>
      <x v="13"/>
      <x v="68"/>
    </i>
    <i>
      <x v="71"/>
      <x v="65"/>
      <x v="10"/>
      <x v="61"/>
    </i>
    <i>
      <x v="72"/>
      <x v="62"/>
      <x v="10"/>
      <x v="276"/>
    </i>
    <i>
      <x v="73"/>
      <x v="63"/>
      <x v="25"/>
      <x v="441"/>
    </i>
    <i>
      <x v="74"/>
      <x v="8"/>
      <x v="4"/>
      <x v="69"/>
    </i>
    <i>
      <x v="75"/>
      <x v="104"/>
      <x v="35"/>
      <x v="65"/>
    </i>
    <i>
      <x v="76"/>
      <x v="2"/>
      <x v="62"/>
      <x v="2"/>
    </i>
    <i>
      <x v="77"/>
      <x v="217"/>
      <x v="53"/>
      <x v="7"/>
    </i>
    <i>
      <x v="78"/>
      <x v="9"/>
      <x v="19"/>
      <x v="58"/>
    </i>
    <i>
      <x v="79"/>
      <x v="409"/>
      <x v="3"/>
      <x v="84"/>
    </i>
    <i>
      <x v="80"/>
      <x v="198"/>
      <x v="19"/>
      <x v="196"/>
    </i>
    <i>
      <x v="81"/>
      <x v="164"/>
      <x v="97"/>
      <x v="192"/>
    </i>
    <i>
      <x v="82"/>
      <x v="86"/>
      <x v="19"/>
      <x v="103"/>
    </i>
    <i>
      <x v="83"/>
      <x v="386"/>
      <x v="96"/>
      <x v="333"/>
    </i>
    <i>
      <x v="84"/>
      <x v="387"/>
      <x v="10"/>
      <x v="331"/>
    </i>
    <i>
      <x v="85"/>
      <x v="81"/>
      <x v="84"/>
      <x v="85"/>
    </i>
    <i>
      <x v="86"/>
      <x v="204"/>
      <x v="96"/>
      <x v="5"/>
    </i>
    <i>
      <x v="87"/>
      <x v="199"/>
      <x v="35"/>
      <x v="195"/>
    </i>
    <i>
      <x v="88"/>
      <x v="165"/>
      <x v="19"/>
      <x v="193"/>
    </i>
    <i>
      <x v="89"/>
      <x v="87"/>
      <x v="31"/>
      <x v="64"/>
    </i>
    <i>
      <x v="90"/>
      <x v="265"/>
      <x v="53"/>
      <x v="302"/>
    </i>
    <i>
      <x v="91"/>
      <x v="389"/>
      <x v="19"/>
      <x v="332"/>
    </i>
    <i>
      <x v="92"/>
      <x v="388"/>
      <x v="19"/>
      <x v="334"/>
    </i>
    <i>
      <x v="93"/>
      <x v="82"/>
      <x v="10"/>
      <x v="83"/>
    </i>
    <i>
      <x v="94"/>
      <x v="169"/>
      <x v="19"/>
      <x v="4"/>
    </i>
    <i>
      <x v="95"/>
      <x v="67"/>
      <x v="28"/>
      <x v="429"/>
    </i>
    <i>
      <x v="96"/>
      <x v="68"/>
      <x v="35"/>
      <x v="428"/>
    </i>
    <i>
      <x v="97"/>
      <x v="170"/>
      <x v="54"/>
      <x v="178"/>
    </i>
    <i>
      <x v="98"/>
      <x v="171"/>
      <x v="81"/>
      <x v="226"/>
    </i>
    <i>
      <x v="99"/>
      <x v="187"/>
      <x v="68"/>
      <x v="152"/>
    </i>
    <i>
      <x v="100"/>
      <x v="188"/>
      <x/>
      <x v="228"/>
    </i>
    <i>
      <x v="101"/>
      <x v="110"/>
      <x v="84"/>
      <x v="247"/>
    </i>
    <i>
      <x v="102"/>
      <x v="206"/>
      <x v="84"/>
      <x v="194"/>
    </i>
    <i>
      <x v="103"/>
      <x v="89"/>
      <x v="84"/>
      <x v="281"/>
    </i>
    <i>
      <x v="104"/>
      <x v="152"/>
      <x/>
      <x v="208"/>
    </i>
    <i>
      <x v="105"/>
      <x v="153"/>
      <x v="39"/>
      <x v="208"/>
    </i>
    <i>
      <x v="106"/>
      <x v="271"/>
      <x/>
      <x v="286"/>
    </i>
    <i>
      <x v="107"/>
      <x v="272"/>
      <x v="42"/>
      <x v="207"/>
    </i>
    <i>
      <x v="108"/>
      <x v="150"/>
      <x/>
      <x v="109"/>
    </i>
    <i>
      <x v="109"/>
      <x v="151"/>
      <x v="45"/>
      <x v="206"/>
    </i>
    <i>
      <x v="110"/>
      <x v="434"/>
      <x v="25"/>
      <x v="232"/>
    </i>
    <i>
      <x v="111"/>
      <x v="444"/>
      <x v="35"/>
      <x v="233"/>
    </i>
    <i>
      <x v="112"/>
      <x v="93"/>
      <x v="92"/>
      <x v="221"/>
    </i>
    <i>
      <x v="113"/>
      <x v="154"/>
      <x v="25"/>
      <x v="111"/>
    </i>
    <i>
      <x v="114"/>
      <x v="155"/>
      <x v="22"/>
      <x v="110"/>
    </i>
    <i>
      <x v="115"/>
      <x v="183"/>
      <x v="84"/>
      <x v="231"/>
    </i>
    <i>
      <x v="116"/>
      <x v="348"/>
      <x v="21"/>
      <x v="116"/>
    </i>
    <i>
      <x v="117"/>
      <x v="347"/>
      <x v="60"/>
      <x v="246"/>
    </i>
    <i>
      <x v="118"/>
      <x v="130"/>
      <x v="59"/>
      <x v="454"/>
    </i>
    <i>
      <x v="119"/>
      <x v="28"/>
      <x v="63"/>
      <x v="435"/>
    </i>
    <i>
      <x v="120"/>
      <x v="144"/>
      <x v="13"/>
      <x v="106"/>
    </i>
    <i>
      <x v="121"/>
      <x v="377"/>
      <x v="19"/>
      <x v="117"/>
    </i>
    <i>
      <x v="122"/>
      <x v="378"/>
      <x v="25"/>
      <x v="118"/>
    </i>
    <i>
      <x v="123"/>
      <x v="160"/>
      <x v="18"/>
      <x/>
    </i>
    <i>
      <x v="124"/>
      <x v="423"/>
      <x v="10"/>
      <x v="433"/>
    </i>
    <i>
      <x v="125"/>
      <x v="424"/>
      <x v="25"/>
      <x v="434"/>
    </i>
    <i>
      <x v="126"/>
      <x v="419"/>
      <x/>
      <x v="431"/>
    </i>
    <i>
      <x v="127"/>
      <x v="420"/>
      <x v="10"/>
      <x v="432"/>
    </i>
    <i>
      <x v="128"/>
      <x v="127"/>
      <x v="83"/>
      <x v="200"/>
    </i>
    <i>
      <x v="129"/>
      <x v="443"/>
      <x/>
      <x v="225"/>
    </i>
    <i>
      <x v="130"/>
      <x v="405"/>
      <x v="84"/>
      <x v="453"/>
    </i>
    <i>
      <x v="131"/>
      <x v="26"/>
      <x v="10"/>
      <x v="279"/>
    </i>
    <i>
      <x v="132"/>
      <x v="27"/>
      <x v="86"/>
      <x v="96"/>
    </i>
    <i>
      <x v="133"/>
      <x v="139"/>
      <x v="31"/>
      <x v="256"/>
    </i>
    <i>
      <x v="134"/>
      <x v="94"/>
      <x v="96"/>
      <x v="255"/>
    </i>
    <i>
      <x v="135"/>
      <x v="69"/>
      <x v="21"/>
      <x v="140"/>
    </i>
    <i>
      <x v="136"/>
      <x v="61"/>
      <x v="10"/>
      <x v="209"/>
    </i>
    <i>
      <x v="137"/>
      <x v="433"/>
      <x v="8"/>
      <x v="266"/>
    </i>
    <i>
      <x v="138"/>
      <x v="66"/>
      <x v="13"/>
      <x/>
    </i>
    <i>
      <x v="139"/>
      <x v="85"/>
      <x v="14"/>
      <x v="440"/>
    </i>
    <i>
      <x v="140"/>
      <x v="393"/>
      <x v="19"/>
      <x v="275"/>
    </i>
    <i>
      <x v="141"/>
      <x v="392"/>
      <x v="40"/>
      <x v="274"/>
    </i>
    <i>
      <x v="142"/>
      <x v="363"/>
      <x v="28"/>
      <x v="189"/>
    </i>
    <i>
      <x v="143"/>
      <x v="364"/>
      <x v="35"/>
      <x v="188"/>
    </i>
    <i>
      <x v="144"/>
      <x v="432"/>
      <x v="19"/>
      <x v="216"/>
    </i>
    <i>
      <x v="145"/>
      <x v="398"/>
      <x v="51"/>
      <x v="289"/>
    </i>
    <i>
      <x v="146"/>
      <x v="178"/>
      <x/>
      <x v="227"/>
    </i>
    <i>
      <x v="147"/>
      <x v="353"/>
      <x v="17"/>
      <x v="230"/>
    </i>
    <i>
      <x v="148"/>
      <x v="352"/>
      <x v="70"/>
      <x v="265"/>
    </i>
    <i>
      <x v="149"/>
      <x v="368"/>
      <x v="51"/>
      <x v="133"/>
    </i>
    <i>
      <x v="150"/>
      <x v="410"/>
      <x v="92"/>
      <x v="451"/>
    </i>
    <i>
      <x v="151"/>
      <x v="177"/>
      <x v="49"/>
      <x v="449"/>
    </i>
    <i>
      <x v="152"/>
      <x v="122"/>
      <x v="21"/>
      <x v="89"/>
    </i>
    <i>
      <x v="153"/>
      <x v="88"/>
      <x v="13"/>
      <x v="88"/>
    </i>
    <i>
      <x v="154"/>
      <x v="240"/>
      <x v="39"/>
      <x v="356"/>
    </i>
    <i>
      <x v="155"/>
      <x v="273"/>
      <x v="52"/>
      <x v="33"/>
    </i>
    <i>
      <x v="156"/>
      <x v="274"/>
      <x v="56"/>
      <x v="34"/>
    </i>
    <i>
      <x v="157"/>
      <x v="275"/>
      <x v="52"/>
      <x v="38"/>
    </i>
    <i>
      <x v="158"/>
      <x v="250"/>
      <x v="58"/>
      <x v="37"/>
    </i>
    <i>
      <x v="159"/>
      <x v="238"/>
      <x v="42"/>
      <x v="354"/>
    </i>
    <i>
      <x v="160"/>
      <x v="235"/>
      <x v="48"/>
      <x v="351"/>
    </i>
    <i>
      <x v="161"/>
      <x v="251"/>
      <x v="13"/>
      <x v="395"/>
    </i>
    <i>
      <x v="162"/>
      <x v="252"/>
      <x v="35"/>
      <x v="394"/>
    </i>
    <i>
      <x v="163"/>
      <x v="251"/>
      <x/>
      <x v="373"/>
    </i>
    <i>
      <x v="164"/>
      <x v="252"/>
      <x v="35"/>
      <x v="374"/>
    </i>
    <i>
      <x v="165"/>
      <x v="276"/>
      <x v="55"/>
      <x v="369"/>
    </i>
    <i>
      <x v="166"/>
      <x v="247"/>
      <x/>
      <x v="393"/>
    </i>
    <i>
      <x v="167"/>
      <x v="287"/>
      <x v="40"/>
      <x v="392"/>
    </i>
    <i>
      <x v="168"/>
      <x v="264"/>
      <x v="57"/>
      <x v="57"/>
    </i>
    <i>
      <x v="169"/>
      <x v="247"/>
      <x v="35"/>
      <x v="361"/>
    </i>
    <i>
      <x v="170"/>
      <x v="247"/>
      <x v="41"/>
      <x v="293"/>
    </i>
    <i>
      <x v="171"/>
      <x v="247"/>
      <x v="48"/>
      <x v="362"/>
    </i>
    <i>
      <x v="172"/>
      <x v="268"/>
      <x/>
      <x v="397"/>
    </i>
    <i>
      <x v="173"/>
      <x v="213"/>
      <x v="23"/>
      <x v="396"/>
    </i>
    <i>
      <x v="174"/>
      <x v="268"/>
      <x v="17"/>
      <x v="295"/>
    </i>
    <i>
      <x v="175"/>
      <x v="219"/>
      <x v="21"/>
      <x v="238"/>
    </i>
    <i>
      <x v="176"/>
      <x v="219"/>
      <x/>
      <x v="290"/>
    </i>
    <i>
      <x v="177"/>
      <x v="245"/>
      <x v="17"/>
      <x v="359"/>
    </i>
    <i>
      <x v="178"/>
      <x v="246"/>
      <x v="35"/>
      <x v="360"/>
    </i>
    <i>
      <x v="179"/>
      <x v="220"/>
      <x v="13"/>
      <x v="391"/>
    </i>
    <i>
      <x v="180"/>
      <x v="221"/>
      <x v="28"/>
      <x v="390"/>
    </i>
    <i>
      <x v="181"/>
      <x v="220"/>
      <x v="13"/>
      <x v="291"/>
    </i>
    <i>
      <x v="182"/>
      <x v="221"/>
      <x v="28"/>
      <x v="292"/>
    </i>
    <i>
      <x v="183"/>
      <x v="158"/>
      <x v="28"/>
      <x v="36"/>
    </i>
    <i>
      <x v="184"/>
      <x v="159"/>
      <x v="44"/>
      <x v="35"/>
    </i>
    <i>
      <x v="185"/>
      <x v="291"/>
      <x v="10"/>
      <x v="42"/>
    </i>
    <i>
      <x v="186"/>
      <x v="292"/>
      <x v="28"/>
      <x v="41"/>
    </i>
    <i>
      <x v="187"/>
      <x v="341"/>
      <x/>
      <x v="413"/>
    </i>
    <i>
      <x v="188"/>
      <x v="342"/>
      <x v="39"/>
      <x v="414"/>
    </i>
    <i>
      <x v="189"/>
      <x v="226"/>
      <x v="92"/>
      <x v="375"/>
    </i>
    <i>
      <x v="190"/>
      <x v="258"/>
      <x v="10"/>
      <x v="382"/>
    </i>
    <i>
      <x v="191"/>
      <x v="259"/>
      <x v="27"/>
      <x v="383"/>
    </i>
    <i>
      <x v="192"/>
      <x v="257"/>
      <x v="13"/>
      <x v="294"/>
    </i>
    <i>
      <x v="193"/>
      <x v="253"/>
      <x v="39"/>
      <x v="378"/>
    </i>
    <i>
      <x v="194"/>
      <x v="254"/>
      <x/>
      <x v="379"/>
    </i>
    <i>
      <x v="195"/>
      <x v="254"/>
      <x v="65"/>
      <x v="51"/>
    </i>
    <i>
      <x v="196"/>
      <x v="289"/>
      <x/>
      <x v="384"/>
    </i>
    <i>
      <x v="197"/>
      <x v="290"/>
      <x v="21"/>
      <x v="385"/>
    </i>
    <i>
      <x v="198"/>
      <x v="262"/>
      <x v="19"/>
      <x v="365"/>
    </i>
    <i>
      <x v="199"/>
      <x v="263"/>
      <x v="40"/>
      <x v="366"/>
    </i>
    <i>
      <x v="200"/>
      <x v="241"/>
      <x v="66"/>
      <x v="357"/>
    </i>
    <i>
      <x v="201"/>
      <x v="222"/>
      <x v="28"/>
      <x v="28"/>
    </i>
    <i>
      <x v="202"/>
      <x v="223"/>
      <x v="42"/>
      <x v="27"/>
    </i>
    <i>
      <x v="203"/>
      <x v="229"/>
      <x v="42"/>
      <x v="49"/>
    </i>
    <i>
      <x v="204"/>
      <x v="230"/>
      <x/>
      <x v="50"/>
    </i>
    <i>
      <x v="205"/>
      <x v="293"/>
      <x v="13"/>
      <x v="398"/>
    </i>
    <i>
      <x v="206"/>
      <x v="294"/>
      <x v="31"/>
      <x v="399"/>
    </i>
    <i>
      <x v="207"/>
      <x v="224"/>
      <x v="25"/>
      <x v="376"/>
    </i>
    <i>
      <x v="208"/>
      <x v="225"/>
      <x v="38"/>
      <x v="236"/>
    </i>
    <i>
      <x v="209"/>
      <x v="248"/>
      <x v="25"/>
      <x v="377"/>
    </i>
    <i>
      <x v="210"/>
      <x v="249"/>
      <x v="35"/>
      <x v="237"/>
    </i>
    <i>
      <x v="211"/>
      <x v="279"/>
      <x v="13"/>
      <x v="371"/>
    </i>
    <i>
      <x v="212"/>
      <x v="280"/>
      <x v="19"/>
      <x v="370"/>
    </i>
    <i>
      <x v="213"/>
      <x v="295"/>
      <x/>
      <x v="387"/>
    </i>
    <i>
      <x v="214"/>
      <x v="336"/>
      <x v="37"/>
      <x v="386"/>
    </i>
    <i>
      <x v="215"/>
      <x v="295"/>
      <x v="17"/>
      <x v="296"/>
    </i>
    <i>
      <x v="216"/>
      <x v="281"/>
      <x v="7"/>
      <x v="269"/>
    </i>
    <i>
      <x v="217"/>
      <x v="282"/>
      <x/>
      <x v="268"/>
    </i>
    <i>
      <x v="218"/>
      <x v="260"/>
      <x v="13"/>
      <x v="363"/>
    </i>
    <i>
      <x v="219"/>
      <x v="261"/>
      <x v="17"/>
      <x v="364"/>
    </i>
    <i>
      <x v="220"/>
      <x v="239"/>
      <x v="72"/>
      <x v="355"/>
    </i>
    <i>
      <x v="221"/>
      <x v="231"/>
      <x/>
      <x/>
    </i>
    <i>
      <x v="222"/>
      <x v="232"/>
      <x/>
      <x/>
    </i>
    <i>
      <x v="223"/>
      <x v="337"/>
      <x/>
      <x v="410"/>
    </i>
    <i>
      <x v="224"/>
      <x v="338"/>
      <x/>
      <x v="409"/>
    </i>
    <i>
      <x v="225"/>
      <x v="332"/>
      <x v="40"/>
      <x v="407"/>
    </i>
    <i>
      <x v="226"/>
      <x v="333"/>
      <x v="52"/>
      <x v="408"/>
    </i>
    <i>
      <x v="227"/>
      <x v="214"/>
      <x v="52"/>
      <x v="347"/>
    </i>
    <i>
      <x v="228"/>
      <x v="215"/>
      <x v="52"/>
      <x v="348"/>
    </i>
    <i>
      <x v="229"/>
      <x v="343"/>
      <x v="53"/>
      <x v="415"/>
    </i>
    <i>
      <x v="230"/>
      <x v="344"/>
      <x v="55"/>
      <x v="415"/>
    </i>
    <i>
      <x v="231"/>
      <x v="288"/>
      <x/>
      <x/>
    </i>
    <i>
      <x v="232"/>
      <x v="269"/>
      <x/>
      <x v="54"/>
    </i>
    <i>
      <x v="233"/>
      <x v="270"/>
      <x/>
      <x v="55"/>
    </i>
    <i>
      <x v="234"/>
      <x v="339"/>
      <x v="52"/>
      <x v="412"/>
    </i>
    <i>
      <x v="235"/>
      <x v="340"/>
      <x v="61"/>
      <x v="411"/>
    </i>
    <i>
      <x v="236"/>
      <x v="6"/>
      <x v="64"/>
      <x v="60"/>
    </i>
    <i>
      <x v="237"/>
      <x v="79"/>
      <x v="92"/>
      <x v="63"/>
    </i>
    <i>
      <x v="238"/>
      <x v="118"/>
      <x v="10"/>
      <x v="67"/>
    </i>
    <i>
      <x v="239"/>
      <x v="112"/>
      <x v="96"/>
      <x v="66"/>
    </i>
    <i>
      <x v="240"/>
      <x v="76"/>
      <x v="92"/>
      <x v="62"/>
    </i>
    <i>
      <x v="241"/>
      <x v="136"/>
      <x v="17"/>
      <x v="444"/>
    </i>
    <i>
      <x v="242"/>
      <x v="147"/>
      <x v="28"/>
      <x v="108"/>
    </i>
    <i>
      <x v="243"/>
      <x v="42"/>
      <x v="41"/>
      <x v="99"/>
    </i>
    <i>
      <x v="244"/>
      <x v="116"/>
      <x/>
      <x v="324"/>
    </i>
    <i>
      <x v="245"/>
      <x v="80"/>
      <x v="17"/>
      <x v="446"/>
    </i>
    <i>
      <x v="246"/>
      <x v="115"/>
      <x/>
      <x v="447"/>
    </i>
    <i>
      <x v="247"/>
      <x v="113"/>
      <x/>
      <x v="248"/>
    </i>
    <i>
      <x v="248"/>
      <x v="77"/>
      <x v="96"/>
      <x v="445"/>
    </i>
    <i>
      <x v="249"/>
      <x v="43"/>
      <x/>
      <x v="100"/>
    </i>
    <i>
      <x v="250"/>
      <x v="111"/>
      <x v="47"/>
      <x v="455"/>
    </i>
    <i>
      <x v="251"/>
      <x v="140"/>
      <x v="41"/>
      <x/>
    </i>
    <i>
      <x v="252"/>
      <x v="105"/>
      <x v="51"/>
      <x v="130"/>
    </i>
    <i>
      <x v="253"/>
      <x v="106"/>
      <x v="74"/>
      <x v="129"/>
    </i>
    <i>
      <x v="254"/>
      <x v="166"/>
      <x v="54"/>
      <x v="249"/>
    </i>
    <i>
      <x v="255"/>
      <x v="194"/>
      <x v="70"/>
      <x v="154"/>
    </i>
    <i>
      <x v="256"/>
      <x v="189"/>
      <x v="84"/>
      <x v="153"/>
    </i>
    <i>
      <x v="257"/>
      <x v="137"/>
      <x v="92"/>
      <x v="146"/>
    </i>
    <i>
      <x v="258"/>
      <x v="146"/>
      <x v="92"/>
      <x v="147"/>
    </i>
    <i>
      <x v="259"/>
      <x v="440"/>
      <x v="74"/>
      <x v="3"/>
    </i>
    <i>
      <x v="260"/>
      <x v="209"/>
      <x/>
      <x v="345"/>
    </i>
    <i>
      <x v="261"/>
      <x v="210"/>
      <x v="80"/>
      <x v="344"/>
    </i>
    <i>
      <x v="262"/>
      <x v="429"/>
      <x v="59"/>
      <x v="284"/>
    </i>
    <i>
      <x v="263"/>
      <x v="430"/>
      <x v="94"/>
      <x v="285"/>
    </i>
    <i>
      <x v="264"/>
      <x v="184"/>
      <x/>
      <x v="340"/>
    </i>
    <i>
      <x v="265"/>
      <x v="185"/>
      <x v="96"/>
      <x v="339"/>
    </i>
    <i>
      <x v="266"/>
      <x v="114"/>
      <x v="16"/>
      <x v="450"/>
    </i>
    <i>
      <x v="267"/>
      <x v="84"/>
      <x v="17"/>
      <x v="210"/>
    </i>
    <i>
      <x v="268"/>
      <x v="84"/>
      <x v="19"/>
      <x v="211"/>
    </i>
    <i>
      <x v="269"/>
      <x v="83"/>
      <x v="84"/>
      <x v="220"/>
    </i>
    <i>
      <x v="270"/>
      <x v="168"/>
      <x/>
      <x v="80"/>
    </i>
    <i>
      <x v="271"/>
      <x v="101"/>
      <x v="10"/>
      <x v="223"/>
    </i>
    <i>
      <x v="272"/>
      <x v="413"/>
      <x v="13"/>
      <x v="1"/>
    </i>
    <i>
      <x v="273"/>
      <x v="102"/>
      <x/>
      <x v="323"/>
    </i>
    <i>
      <x v="274"/>
      <x v="119"/>
      <x v="35"/>
      <x v="212"/>
    </i>
    <i>
      <x v="275"/>
      <x v="126"/>
      <x/>
      <x v="75"/>
    </i>
    <i>
      <x v="276"/>
      <x v="138"/>
      <x v="52"/>
      <x v="213"/>
    </i>
    <i>
      <x v="277"/>
      <x v="421"/>
      <x v="25"/>
      <x v="436"/>
    </i>
    <i>
      <x v="278"/>
      <x v="422"/>
      <x v="35"/>
      <x v="437"/>
    </i>
    <i>
      <x v="279"/>
      <x v="149"/>
      <x/>
      <x v="77"/>
    </i>
    <i>
      <x v="280"/>
      <x v="36"/>
      <x v="72"/>
      <x v="72"/>
    </i>
    <i>
      <x v="281"/>
      <x v="90"/>
      <x v="70"/>
      <x v="316"/>
    </i>
    <i>
      <x v="282"/>
      <x v="10"/>
      <x v="73"/>
      <x v="91"/>
    </i>
    <i>
      <x v="283"/>
      <x v="11"/>
      <x v="84"/>
      <x v="87"/>
    </i>
    <i>
      <x v="284"/>
      <x v="11"/>
      <x v="96"/>
      <x v="217"/>
    </i>
    <i>
      <x v="285"/>
      <x v="18"/>
      <x v="70"/>
      <x v="303"/>
    </i>
    <i>
      <x v="286"/>
      <x v="45"/>
      <x v="78"/>
      <x v="73"/>
    </i>
    <i>
      <x v="287"/>
      <x v="12"/>
      <x v="84"/>
      <x v="134"/>
    </i>
    <i>
      <x v="288"/>
      <x v="441"/>
      <x v="13"/>
      <x v="218"/>
    </i>
    <i>
      <x v="289"/>
      <x v="19"/>
      <x v="73"/>
      <x v="128"/>
    </i>
    <i>
      <x v="290"/>
      <x v="20"/>
      <x v="96"/>
      <x v="127"/>
    </i>
    <i>
      <x v="291"/>
      <x v="91"/>
      <x v="89"/>
      <x v="141"/>
    </i>
    <i>
      <x v="292"/>
      <x v="92"/>
      <x v="1"/>
      <x v="222"/>
    </i>
    <i>
      <x v="293"/>
      <x v="13"/>
      <x v="96"/>
      <x v="135"/>
    </i>
    <i>
      <x v="294"/>
      <x v="14"/>
      <x v="96"/>
      <x v="201"/>
    </i>
    <i>
      <x v="295"/>
      <x v="380"/>
      <x v="10"/>
      <x v="169"/>
    </i>
    <i>
      <x v="296"/>
      <x v="381"/>
      <x/>
      <x v="168"/>
    </i>
    <i>
      <x v="297"/>
      <x v="156"/>
      <x v="21"/>
      <x v="325"/>
    </i>
    <i>
      <x v="298"/>
      <x v="157"/>
      <x v="28"/>
      <x v="326"/>
    </i>
    <i>
      <x v="299"/>
      <x v="16"/>
      <x v="73"/>
      <x v="259"/>
    </i>
    <i>
      <x v="300"/>
      <x v="17"/>
      <x v="10"/>
      <x v="260"/>
    </i>
    <i>
      <x v="301"/>
      <x v="120"/>
      <x/>
      <x v="258"/>
    </i>
    <i>
      <x v="302"/>
      <x v="121"/>
      <x/>
      <x v="257"/>
    </i>
    <i>
      <x v="303"/>
      <x v="179"/>
      <x v="70"/>
      <x v="261"/>
    </i>
    <i>
      <x v="304"/>
      <x v="180"/>
      <x v="4"/>
      <x v="262"/>
    </i>
    <i>
      <x v="305"/>
      <x v="172"/>
      <x v="96"/>
      <x v="214"/>
    </i>
    <i>
      <x v="306"/>
      <x v="173"/>
      <x v="10"/>
      <x v="215"/>
    </i>
    <i>
      <x v="307"/>
      <x v="382"/>
      <x/>
      <x v="86"/>
    </i>
    <i>
      <x v="308"/>
      <x v="383"/>
      <x v="84"/>
      <x v="125"/>
    </i>
    <i>
      <x v="309"/>
      <x v="108"/>
      <x v="74"/>
      <x v="142"/>
    </i>
    <i>
      <x v="310"/>
      <x v="109"/>
      <x v="11"/>
      <x v="143"/>
    </i>
    <i>
      <x v="311"/>
      <x v="73"/>
      <x v="92"/>
      <x v="311"/>
    </i>
    <i>
      <x v="312"/>
      <x v="95"/>
      <x v="28"/>
      <x v="317"/>
    </i>
    <i>
      <x v="313"/>
      <x v="133"/>
      <x v="64"/>
      <x v="104"/>
    </i>
    <i>
      <x v="314"/>
      <x v="134"/>
      <x v="96"/>
      <x/>
    </i>
    <i>
      <x v="315"/>
      <x v="33"/>
      <x v="74"/>
      <x v="97"/>
    </i>
    <i>
      <x v="316"/>
      <x v="34"/>
      <x v="9"/>
      <x v="98"/>
    </i>
    <i>
      <x v="317"/>
      <x v="407"/>
      <x v="92"/>
      <x v="252"/>
    </i>
    <i>
      <x v="318"/>
      <x v="408"/>
      <x v="5"/>
      <x v="251"/>
    </i>
    <i>
      <x v="319"/>
      <x v="123"/>
      <x v="74"/>
      <x v="145"/>
    </i>
    <i>
      <x v="320"/>
      <x v="442"/>
      <x v="10"/>
      <x v="224"/>
    </i>
    <i>
      <x v="321"/>
      <x v="405"/>
      <x/>
      <x v="170"/>
    </i>
    <i>
      <x v="322"/>
      <x v="447"/>
      <x v="13"/>
      <x v="202"/>
    </i>
    <i>
      <x v="323"/>
      <x v="361"/>
      <x/>
      <x v="165"/>
    </i>
    <i>
      <x v="324"/>
      <x v="362"/>
      <x v="4"/>
      <x v="164"/>
    </i>
    <i>
      <x v="325"/>
      <x v="181"/>
      <x v="73"/>
      <x v="150"/>
    </i>
    <i>
      <x v="326"/>
      <x v="182"/>
      <x/>
      <x v="151"/>
    </i>
    <i>
      <x v="327"/>
      <x v="167"/>
      <x v="74"/>
      <x v="148"/>
    </i>
    <i>
      <x v="328"/>
      <x v="356"/>
      <x v="35"/>
      <x v="430"/>
    </i>
    <i>
      <x v="329"/>
      <x v="418"/>
      <x v="96"/>
      <x v="173"/>
    </i>
    <i>
      <x v="330"/>
      <x v="416"/>
      <x/>
      <x v="172"/>
    </i>
    <i>
      <x v="331"/>
      <x v="417"/>
      <x v="97"/>
      <x v="171"/>
    </i>
    <i>
      <x v="332"/>
      <x v="350"/>
      <x v="75"/>
      <x v="160"/>
    </i>
    <i>
      <x v="333"/>
      <x v="351"/>
      <x v="95"/>
      <x v="131"/>
    </i>
    <i>
      <x v="334"/>
      <x v="98"/>
      <x v="96"/>
      <x v="320"/>
    </i>
    <i>
      <x v="335"/>
      <x v="354"/>
      <x/>
      <x v="132"/>
    </i>
    <i>
      <x v="336"/>
      <x v="355"/>
      <x v="85"/>
      <x v="419"/>
    </i>
    <i>
      <x v="337"/>
      <x v="369"/>
      <x v="51"/>
      <x v="149"/>
    </i>
    <i>
      <x v="338"/>
      <x v="370"/>
      <x/>
      <x v="177"/>
    </i>
    <i>
      <x v="339"/>
      <x v="365"/>
      <x v="59"/>
      <x v="176"/>
    </i>
    <i>
      <x v="340"/>
      <x v="366"/>
      <x v="59"/>
      <x v="167"/>
    </i>
    <i>
      <x v="341"/>
      <x v="367"/>
      <x/>
      <x v="166"/>
    </i>
    <i>
      <x v="342"/>
      <x v="379"/>
      <x v="64"/>
      <x v="191"/>
    </i>
    <i>
      <x v="343"/>
      <x v="446"/>
      <x v="87"/>
      <x v="190"/>
    </i>
    <i>
      <x v="344"/>
      <x v="195"/>
      <x v="59"/>
      <x v="156"/>
    </i>
    <i>
      <x v="345"/>
      <x v="196"/>
      <x/>
      <x v="155"/>
    </i>
    <i>
      <x v="346"/>
      <x v="372"/>
      <x v="79"/>
      <x v="443"/>
    </i>
    <i>
      <x v="347"/>
      <x v="371"/>
      <x v="59"/>
      <x v="420"/>
    </i>
    <i>
      <x v="348"/>
      <x v="448"/>
      <x/>
      <x v="442"/>
    </i>
    <i>
      <x v="349"/>
      <x v="186"/>
      <x v="25"/>
      <x v="341"/>
    </i>
    <i>
      <x v="350"/>
      <x v="399"/>
      <x v="94"/>
      <x v="119"/>
    </i>
    <i>
      <x v="351"/>
      <x v="400"/>
      <x v="13"/>
      <x v="120"/>
    </i>
    <i>
      <x v="352"/>
      <x v="425"/>
      <x/>
      <x v="254"/>
    </i>
    <i>
      <x v="353"/>
      <x v="426"/>
      <x v="4"/>
      <x v="253"/>
    </i>
    <i>
      <x v="354"/>
      <x v="390"/>
      <x v="71"/>
      <x v="422"/>
    </i>
    <i>
      <x v="355"/>
      <x v="391"/>
      <x v="96"/>
      <x v="423"/>
    </i>
    <i>
      <x v="356"/>
      <x v="202"/>
      <x v="59"/>
      <x v="234"/>
    </i>
    <i>
      <x v="357"/>
      <x v="203"/>
      <x/>
      <x v="235"/>
    </i>
    <i>
      <x v="358"/>
      <x v="411"/>
      <x v="21"/>
      <x v="427"/>
    </i>
    <i>
      <x v="359"/>
      <x v="412"/>
      <x/>
      <x v="426"/>
    </i>
    <i>
      <x v="360"/>
      <x v="162"/>
      <x v="74"/>
      <x v="327"/>
    </i>
    <i>
      <x v="361"/>
      <x v="163"/>
      <x v="10"/>
      <x v="328"/>
    </i>
    <i>
      <x v="362"/>
      <x v="4"/>
      <x v="85"/>
      <x v="13"/>
    </i>
    <i>
      <x v="363"/>
      <x v="5"/>
      <x v="19"/>
      <x v="12"/>
    </i>
    <i>
      <x v="364"/>
      <x v="373"/>
      <x v="13"/>
      <x v="17"/>
    </i>
    <i>
      <x v="365"/>
      <x v="374"/>
      <x v="28"/>
      <x v="16"/>
    </i>
    <i>
      <x v="366"/>
      <x v="128"/>
      <x v="19"/>
      <x v="15"/>
    </i>
    <i>
      <x v="367"/>
      <x v="129"/>
      <x v="35"/>
      <x v="14"/>
    </i>
    <i>
      <x v="368"/>
      <x v="414"/>
      <x v="96"/>
      <x v="124"/>
    </i>
    <i>
      <x v="369"/>
      <x v="415"/>
      <x v="19"/>
      <x v="123"/>
    </i>
    <i>
      <x v="370"/>
      <x v="396"/>
      <x v="19"/>
      <x v="425"/>
    </i>
    <i>
      <x v="371"/>
      <x v="397"/>
      <x v="28"/>
      <x v="424"/>
    </i>
    <i>
      <x v="372"/>
      <x v="349"/>
      <x v="21"/>
      <x v="159"/>
    </i>
    <i>
      <x v="373"/>
      <x v="359"/>
      <x/>
      <x v="163"/>
    </i>
    <i>
      <x v="374"/>
      <x v="360"/>
      <x v="92"/>
      <x v="229"/>
    </i>
    <i>
      <x v="375"/>
      <x v="357"/>
      <x v="21"/>
      <x v="162"/>
    </i>
    <i>
      <x v="376"/>
      <x v="358"/>
      <x/>
      <x v="161"/>
    </i>
    <i>
      <x v="377"/>
      <x v="37"/>
      <x v="19"/>
      <x v="136"/>
    </i>
    <i>
      <x v="378"/>
      <x v="445"/>
      <x v="33"/>
      <x v="203"/>
    </i>
    <i>
      <x v="379"/>
      <x v="427"/>
      <x v="76"/>
      <x v="175"/>
    </i>
    <i>
      <x v="380"/>
      <x v="428"/>
      <x v="96"/>
      <x v="174"/>
    </i>
    <i>
      <x v="381"/>
      <x v="24"/>
      <x/>
      <x v="95"/>
    </i>
    <i>
      <x v="382"/>
      <x v="25"/>
      <x v="10"/>
      <x v="94"/>
    </i>
    <i>
      <x v="383"/>
      <x v="207"/>
      <x v="74"/>
      <x v="158"/>
    </i>
    <i>
      <x v="384"/>
      <x v="208"/>
      <x v="97"/>
      <x v="157"/>
    </i>
    <i>
      <x v="385"/>
      <x v="200"/>
      <x v="64"/>
      <x v="114"/>
    </i>
    <i>
      <x v="386"/>
      <x v="201"/>
      <x v="93"/>
      <x v="115"/>
    </i>
    <i>
      <x v="387"/>
      <x v="38"/>
      <x v="74"/>
      <x v="204"/>
    </i>
    <i>
      <x v="388"/>
      <x v="39"/>
      <x v="92"/>
      <x v="205"/>
    </i>
    <i>
      <x v="389"/>
      <x v="84"/>
      <x v="10"/>
      <x v="314"/>
    </i>
    <i>
      <x v="390"/>
      <x v="84"/>
      <x v="35"/>
      <x v="315"/>
    </i>
    <i>
      <x v="391"/>
      <x v="131"/>
      <x v="96"/>
      <x v="282"/>
    </i>
    <i>
      <x v="392"/>
      <x v="132"/>
      <x v="13"/>
      <x v="283"/>
    </i>
    <i>
      <x v="393"/>
      <x v="96"/>
      <x v="96"/>
      <x v="318"/>
    </i>
    <i>
      <x v="394"/>
      <x v="97"/>
      <x v="13"/>
      <x v="319"/>
    </i>
    <i>
      <x v="395"/>
      <x v="31"/>
      <x v="73"/>
      <x v="304"/>
    </i>
    <i>
      <x v="396"/>
      <x v="32"/>
      <x v="84"/>
      <x v="305"/>
    </i>
    <i>
      <x v="397"/>
      <x v="124"/>
      <x v="34"/>
      <x v="181"/>
    </i>
    <i>
      <x v="398"/>
      <x v="125"/>
      <x v="40"/>
      <x v="90"/>
    </i>
    <i>
      <x v="399"/>
      <x v="72"/>
      <x v="72"/>
      <x v="418"/>
    </i>
    <i>
      <x v="400"/>
      <x v="21"/>
      <x v="96"/>
      <x v="219"/>
    </i>
    <i>
      <x v="401"/>
      <x v="401"/>
      <x v="70"/>
      <x v="179"/>
    </i>
    <i>
      <x v="402"/>
      <x v="402"/>
      <x v="84"/>
      <x v="180"/>
    </i>
    <i>
      <x v="403"/>
      <x v="313"/>
      <x v="28"/>
      <x v="245"/>
    </i>
    <i>
      <x v="404"/>
      <x v="319"/>
      <x v="52"/>
      <x v="78"/>
    </i>
    <i>
      <x v="405"/>
      <x v="322"/>
      <x/>
      <x v="10"/>
    </i>
    <i>
      <x v="406"/>
      <x v="323"/>
      <x v="24"/>
      <x v="11"/>
    </i>
    <i>
      <x v="407"/>
      <x v="328"/>
      <x v="10"/>
      <x v="272"/>
    </i>
    <i>
      <x v="408"/>
      <x v="278"/>
      <x/>
      <x v="267"/>
    </i>
    <i>
      <x v="409"/>
      <x v="324"/>
      <x v="19"/>
      <x v="288"/>
    </i>
    <i>
      <x v="410"/>
      <x v="325"/>
      <x v="28"/>
      <x v="287"/>
    </i>
    <i>
      <x v="411"/>
      <x v="303"/>
      <x v="96"/>
      <x v="239"/>
    </i>
    <i>
      <x v="412"/>
      <x v="304"/>
      <x v="17"/>
      <x v="240"/>
    </i>
    <i>
      <x v="413"/>
      <x v="309"/>
      <x v="6"/>
      <x v="264"/>
    </i>
    <i>
      <x v="414"/>
      <x v="310"/>
      <x v="30"/>
      <x v="263"/>
    </i>
    <i>
      <x v="415"/>
      <x v="305"/>
      <x/>
      <x v="241"/>
    </i>
    <i>
      <x v="416"/>
      <x v="306"/>
      <x v="96"/>
      <x v="242"/>
    </i>
    <i>
      <x v="417"/>
      <x v="307"/>
      <x v="88"/>
      <x v="243"/>
    </i>
    <i>
      <x v="418"/>
      <x v="308"/>
      <x v="17"/>
      <x v="244"/>
    </i>
    <i>
      <x v="419"/>
      <x v="318"/>
      <x v="10"/>
      <x v="271"/>
    </i>
    <i>
      <x v="420"/>
      <x v="317"/>
      <x v="13"/>
      <x v="301"/>
    </i>
    <i>
      <x v="421"/>
      <x v="315"/>
      <x v="17"/>
      <x v="56"/>
    </i>
    <i>
      <x v="422"/>
      <x v="316"/>
      <x/>
      <x v="402"/>
    </i>
    <i>
      <x v="423"/>
      <x v="326"/>
      <x v="17"/>
      <x v="403"/>
    </i>
    <i>
      <x v="424"/>
      <x v="327"/>
      <x v="19"/>
      <x v="404"/>
    </i>
    <i>
      <x v="425"/>
      <x v="311"/>
      <x v="96"/>
      <x v="400"/>
    </i>
    <i>
      <x v="426"/>
      <x v="312"/>
      <x v="19"/>
      <x v="401"/>
    </i>
    <i>
      <x v="427"/>
      <x v="314"/>
      <x v="10"/>
      <x v="270"/>
    </i>
    <i>
      <x v="428"/>
      <x v="277"/>
      <x v="20"/>
      <x v="276"/>
    </i>
    <i>
      <x v="429"/>
      <x v="435"/>
      <x v="12"/>
      <x v="43"/>
    </i>
    <i>
      <x v="430"/>
      <x v="436"/>
      <x v="19"/>
      <x v="44"/>
    </i>
    <i>
      <x v="431"/>
      <x v="437"/>
      <x v="13"/>
      <x v="46"/>
    </i>
    <i>
      <x v="432"/>
      <x v="438"/>
      <x v="19"/>
      <x v="45"/>
    </i>
    <i>
      <x v="433"/>
      <x v="320"/>
      <x v="15"/>
      <x v="9"/>
    </i>
    <i>
      <x v="434"/>
      <x v="321"/>
      <x v="29"/>
      <x v="8"/>
    </i>
    <i>
      <x v="435"/>
      <x v="329"/>
      <x v="10"/>
      <x v="273"/>
    </i>
    <i>
      <x v="436"/>
      <x v="329"/>
      <x/>
      <x v="405"/>
    </i>
    <i>
      <x v="437"/>
      <x v="330"/>
      <x v="17"/>
      <x v="406"/>
    </i>
    <i>
      <x v="438"/>
      <x v="15"/>
      <x v="96"/>
      <x/>
    </i>
    <i>
      <x v="439"/>
      <x v="78"/>
      <x v="92"/>
      <x v="452"/>
    </i>
    <i>
      <x v="440"/>
      <x v="44"/>
      <x v="45"/>
      <x v="137"/>
    </i>
    <i>
      <x v="441"/>
      <x v="117"/>
      <x v="13"/>
      <x v="144"/>
    </i>
    <i>
      <x v="442"/>
      <x v="135"/>
      <x v="28"/>
      <x v="76"/>
    </i>
    <i>
      <x v="443"/>
      <x v="148"/>
      <x v="41"/>
      <x v="276"/>
    </i>
    <i>
      <x v="444"/>
      <x v="375"/>
      <x v="35"/>
      <x v="79"/>
    </i>
    <i>
      <x v="445"/>
      <x v="7"/>
      <x v="46"/>
      <x v="71"/>
    </i>
    <i>
      <x v="446"/>
      <x v="117"/>
      <x v="50"/>
      <x v="74"/>
    </i>
    <i>
      <x v="447"/>
      <x v="376"/>
      <x/>
      <x v="421"/>
    </i>
    <i>
      <x v="448"/>
      <x v="205"/>
      <x v="32"/>
      <x/>
    </i>
    <i>
      <x v="449"/>
      <x v="266"/>
      <x v="53"/>
      <x v="53"/>
    </i>
    <i>
      <x v="450"/>
      <x v="267"/>
      <x/>
      <x v="52"/>
    </i>
    <i>
      <x v="451"/>
      <x v="107"/>
      <x v="97"/>
      <x v="126"/>
    </i>
    <i>
      <x v="452"/>
      <x v="193"/>
      <x v="69"/>
      <x v="113"/>
    </i>
    <i>
      <x v="453"/>
      <x v="192"/>
      <x v="19"/>
      <x v="112"/>
    </i>
    <i>
      <x v="454"/>
      <x v="286"/>
      <x v="96"/>
      <x v="48"/>
    </i>
    <i>
      <x v="455"/>
      <x v="331"/>
      <x v="21"/>
      <x v="47"/>
    </i>
    <i>
      <x v="456"/>
      <x v="22"/>
      <x v="25"/>
      <x v="93"/>
    </i>
    <i>
      <x v="457"/>
      <x v="23"/>
      <x v="31"/>
      <x v="92"/>
    </i>
    <i>
      <x v="458"/>
      <x v="346"/>
      <x v="31"/>
      <x v="417"/>
    </i>
    <i>
      <x v="459"/>
      <x v="345"/>
      <x v="25"/>
      <x v="416"/>
    </i>
    <i>
      <x v="460"/>
      <x v="35"/>
      <x v="35"/>
      <x v="182"/>
    </i>
    <i>
      <x v="461"/>
      <x v="40"/>
      <x v="64"/>
      <x v="183"/>
    </i>
    <i>
      <x v="462"/>
      <x v="41"/>
      <x v="77"/>
      <x v="306"/>
    </i>
    <i>
      <x v="463"/>
      <x v="54"/>
      <x v="69"/>
      <x v="186"/>
    </i>
    <i>
      <x v="464"/>
      <x v="53"/>
      <x v="13"/>
      <x v="184"/>
    </i>
    <i>
      <x v="465"/>
      <x v="52"/>
      <x v="85"/>
      <x v="185"/>
    </i>
    <i>
      <x v="466"/>
      <x v="439"/>
      <x v="90"/>
      <x v="456"/>
    </i>
    <i>
      <x v="467"/>
      <x v="145"/>
      <x v="19"/>
      <x v="187"/>
    </i>
    <i>
      <x v="468"/>
      <x v="60"/>
      <x v="90"/>
      <x v="138"/>
    </i>
    <i>
      <x v="469"/>
      <x v="59"/>
      <x v="78"/>
      <x v="139"/>
    </i>
    <i t="grand">
      <x/>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08775-92D9-454B-976C-1F70800A6B94}">
  <dimension ref="A1:D5"/>
  <sheetViews>
    <sheetView tabSelected="1" workbookViewId="0">
      <selection activeCell="D5" sqref="D5"/>
    </sheetView>
  </sheetViews>
  <sheetFormatPr defaultRowHeight="15.75" x14ac:dyDescent="0.25"/>
  <cols>
    <col min="1" max="4" width="17" customWidth="1"/>
  </cols>
  <sheetData>
    <row r="1" spans="1:4" x14ac:dyDescent="0.25">
      <c r="A1" t="s">
        <v>4516</v>
      </c>
      <c r="B1" t="s">
        <v>4517</v>
      </c>
      <c r="C1" t="s">
        <v>4257</v>
      </c>
      <c r="D1" t="s">
        <v>4519</v>
      </c>
    </row>
    <row r="2" spans="1:4" x14ac:dyDescent="0.25">
      <c r="A2" t="s">
        <v>4518</v>
      </c>
      <c r="B2" t="s">
        <v>4520</v>
      </c>
      <c r="C2" t="s">
        <v>4521</v>
      </c>
      <c r="D2" t="s">
        <v>4522</v>
      </c>
    </row>
    <row r="3" spans="1:4" x14ac:dyDescent="0.25">
      <c r="A3" t="s">
        <v>4518</v>
      </c>
      <c r="B3" t="s">
        <v>4520</v>
      </c>
      <c r="C3" t="s">
        <v>4523</v>
      </c>
      <c r="D3" t="s">
        <v>4522</v>
      </c>
    </row>
    <row r="4" spans="1:4" x14ac:dyDescent="0.25">
      <c r="A4" t="s">
        <v>4518</v>
      </c>
      <c r="B4" t="s">
        <v>4520</v>
      </c>
      <c r="C4" t="s">
        <v>4524</v>
      </c>
      <c r="D4" t="s">
        <v>4522</v>
      </c>
    </row>
    <row r="5" spans="1:4" x14ac:dyDescent="0.25">
      <c r="A5" t="s">
        <v>4518</v>
      </c>
      <c r="B5" t="s">
        <v>4520</v>
      </c>
      <c r="C5" t="s">
        <v>4525</v>
      </c>
      <c r="D5" t="s">
        <v>4522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8CD3-C8B4-47B3-A713-5181BE508AD4}">
  <dimension ref="A1:I470"/>
  <sheetViews>
    <sheetView zoomScale="85" zoomScaleNormal="85" workbookViewId="0">
      <selection activeCell="D1" sqref="D1"/>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2617</v>
      </c>
      <c r="F2" t="str">
        <f>_xlfn.XLOOKUP(E2,Component!B:B,Component!C:C)</f>
        <v>Variable Speed Rotary Foot Pedal</v>
      </c>
      <c r="G2">
        <v>1</v>
      </c>
      <c r="H2" t="s">
        <v>18</v>
      </c>
      <c r="I2">
        <v>-1</v>
      </c>
    </row>
    <row r="3" spans="1:9" x14ac:dyDescent="0.25">
      <c r="A3" t="s">
        <v>1221</v>
      </c>
      <c r="B3" t="s">
        <v>1220</v>
      </c>
      <c r="C3" s="7">
        <v>429</v>
      </c>
      <c r="D3" t="s">
        <v>1222</v>
      </c>
      <c r="E3" t="s">
        <v>4239</v>
      </c>
      <c r="F3">
        <f>_xlfn.XLOOKUP(E3,Component!B:B,Component!C:C)</f>
        <v>0</v>
      </c>
      <c r="G3">
        <v>1</v>
      </c>
      <c r="H3" t="s">
        <v>18</v>
      </c>
      <c r="I3" t="s">
        <v>2295</v>
      </c>
    </row>
    <row r="4" spans="1:9" x14ac:dyDescent="0.25">
      <c r="A4" t="s">
        <v>1121</v>
      </c>
      <c r="B4" t="s">
        <v>1120</v>
      </c>
      <c r="C4" s="7">
        <v>99</v>
      </c>
      <c r="D4" t="s">
        <v>1122</v>
      </c>
      <c r="E4" t="s">
        <v>2070</v>
      </c>
      <c r="F4" t="str">
        <f>_xlfn.XLOOKUP(E4,Component!B:B,Component!C:C)</f>
        <v>18V ONE+ 1.5AH LITHIUM BATTERY</v>
      </c>
      <c r="G4">
        <v>2</v>
      </c>
      <c r="H4" t="s">
        <v>18</v>
      </c>
      <c r="I4">
        <v>-2</v>
      </c>
    </row>
    <row r="5" spans="1:9" x14ac:dyDescent="0.25">
      <c r="A5" t="s">
        <v>2107</v>
      </c>
      <c r="B5" t="s">
        <v>2106</v>
      </c>
      <c r="C5" s="7">
        <v>99</v>
      </c>
      <c r="D5" t="s">
        <v>2108</v>
      </c>
      <c r="E5" t="s">
        <v>2082</v>
      </c>
      <c r="F5" t="str">
        <f>_xlfn.XLOOKUP(E5,Component!B:B,Component!C:C)</f>
        <v>18V ONE+ 2AH LITHIUM BATTERY</v>
      </c>
      <c r="G5">
        <v>2</v>
      </c>
      <c r="H5" t="s">
        <v>18</v>
      </c>
      <c r="I5">
        <v>-2</v>
      </c>
    </row>
    <row r="6" spans="1:9" x14ac:dyDescent="0.25">
      <c r="A6" t="s">
        <v>2078</v>
      </c>
      <c r="B6" t="s">
        <v>2077</v>
      </c>
      <c r="C6" s="7">
        <v>139</v>
      </c>
      <c r="D6" t="s">
        <v>2079</v>
      </c>
      <c r="E6" t="s">
        <v>2111</v>
      </c>
      <c r="F6" t="str">
        <f>_xlfn.XLOOKUP(E6,Component!B:B,Component!C:C)</f>
        <v>18V ONE+ 2AH LITHIUM HIGH PERFORMANCE BATTERY</v>
      </c>
      <c r="G6">
        <v>2</v>
      </c>
      <c r="H6" t="s">
        <v>18</v>
      </c>
      <c r="I6">
        <v>-2</v>
      </c>
    </row>
    <row r="7" spans="1:9" x14ac:dyDescent="0.25">
      <c r="A7" t="s">
        <v>944</v>
      </c>
      <c r="B7" t="s">
        <v>126</v>
      </c>
      <c r="C7" s="7">
        <v>159</v>
      </c>
      <c r="D7" t="s">
        <v>945</v>
      </c>
      <c r="E7" t="s">
        <v>2111</v>
      </c>
      <c r="F7" t="str">
        <f>_xlfn.XLOOKUP(E7,Component!B:B,Component!C:C)</f>
        <v>18V ONE+ 2AH LITHIUM HIGH PERFORMANCE BATTERY</v>
      </c>
      <c r="G7">
        <v>2</v>
      </c>
      <c r="H7" t="s">
        <v>18</v>
      </c>
      <c r="I7">
        <v>-2</v>
      </c>
    </row>
    <row r="8" spans="1:9" x14ac:dyDescent="0.25">
      <c r="A8" t="s">
        <v>1978</v>
      </c>
      <c r="B8" t="s">
        <v>1977</v>
      </c>
      <c r="C8" s="7">
        <v>649</v>
      </c>
      <c r="D8" t="s">
        <v>1979</v>
      </c>
      <c r="E8" t="s">
        <v>2085</v>
      </c>
      <c r="F8" t="str">
        <f>_xlfn.XLOOKUP(E8,Component!B:B,Component!C:C)</f>
        <v>18V ONE+ 4AH LITHIUM BATTERY</v>
      </c>
      <c r="G8">
        <v>2</v>
      </c>
      <c r="H8" t="s">
        <v>18</v>
      </c>
      <c r="I8">
        <v>-2</v>
      </c>
    </row>
    <row r="9" spans="1:9" x14ac:dyDescent="0.25">
      <c r="A9" t="s">
        <v>1991</v>
      </c>
      <c r="B9" t="s">
        <v>1990</v>
      </c>
      <c r="C9" s="7">
        <v>499</v>
      </c>
      <c r="D9" t="s">
        <v>1992</v>
      </c>
      <c r="E9" t="s">
        <v>2085</v>
      </c>
      <c r="F9" t="str">
        <f>_xlfn.XLOOKUP(E9,Component!B:B,Component!C:C)</f>
        <v>18V ONE+ 4AH LITHIUM BATTERY</v>
      </c>
      <c r="G9">
        <v>2</v>
      </c>
      <c r="H9" t="s">
        <v>18</v>
      </c>
      <c r="I9">
        <v>-2</v>
      </c>
    </row>
    <row r="10" spans="1:9" x14ac:dyDescent="0.25">
      <c r="A10" t="s">
        <v>1994</v>
      </c>
      <c r="B10" t="s">
        <v>1993</v>
      </c>
      <c r="C10" s="7" t="s">
        <v>18</v>
      </c>
      <c r="D10" t="s">
        <v>1995</v>
      </c>
      <c r="E10" t="s">
        <v>2085</v>
      </c>
      <c r="F10" t="str">
        <f>_xlfn.XLOOKUP(E10,Component!B:B,Component!C:C)</f>
        <v>18V ONE+ 4AH LITHIUM BATTERY</v>
      </c>
      <c r="G10">
        <v>2</v>
      </c>
      <c r="H10" t="s">
        <v>18</v>
      </c>
      <c r="I10">
        <v>-2</v>
      </c>
    </row>
    <row r="11" spans="1:9" x14ac:dyDescent="0.25">
      <c r="A11" t="s">
        <v>2074</v>
      </c>
      <c r="B11" t="s">
        <v>2073</v>
      </c>
      <c r="C11" s="7" t="s">
        <v>18</v>
      </c>
      <c r="D11" t="s">
        <v>2075</v>
      </c>
      <c r="E11" t="s">
        <v>2085</v>
      </c>
      <c r="F11" t="str">
        <f>_xlfn.XLOOKUP(E11,Component!B:B,Component!C:C)</f>
        <v>18V ONE+ 4AH LITHIUM BATTERY</v>
      </c>
      <c r="G11">
        <v>2</v>
      </c>
      <c r="H11" t="s">
        <v>18</v>
      </c>
      <c r="I11">
        <v>-2</v>
      </c>
    </row>
    <row r="12" spans="1:9" x14ac:dyDescent="0.25">
      <c r="A12" t="s">
        <v>49</v>
      </c>
      <c r="B12" t="s">
        <v>48</v>
      </c>
      <c r="C12" s="7">
        <v>399</v>
      </c>
      <c r="D12" t="s">
        <v>51</v>
      </c>
      <c r="E12" t="s">
        <v>2103</v>
      </c>
      <c r="F12" t="str">
        <f>_xlfn.XLOOKUP(E12,Component!B:B,Component!C:C)</f>
        <v>18V ONE+ 4AH LITHIUM-ION HIGH PERFORMANCE BATTERY</v>
      </c>
      <c r="G12">
        <v>2</v>
      </c>
      <c r="H12" t="s">
        <v>18</v>
      </c>
      <c r="I12">
        <v>-2</v>
      </c>
    </row>
    <row r="13" spans="1:9" x14ac:dyDescent="0.25">
      <c r="A13" t="s">
        <v>24</v>
      </c>
      <c r="B13" t="s">
        <v>23</v>
      </c>
      <c r="C13" s="7">
        <v>499</v>
      </c>
      <c r="D13" t="s">
        <v>26</v>
      </c>
      <c r="E13" t="s">
        <v>2009</v>
      </c>
      <c r="F13" t="str">
        <f>_xlfn.XLOOKUP(E13,Component!B:B,Component!C:C)</f>
        <v>18V ONE+ CHARGER</v>
      </c>
      <c r="G13">
        <v>2</v>
      </c>
      <c r="H13" t="s">
        <v>18</v>
      </c>
      <c r="I13">
        <v>-2</v>
      </c>
    </row>
    <row r="14" spans="1:9" x14ac:dyDescent="0.25">
      <c r="A14" t="s">
        <v>2094</v>
      </c>
      <c r="B14" t="s">
        <v>2093</v>
      </c>
      <c r="C14" s="7" t="s">
        <v>18</v>
      </c>
      <c r="D14" t="s">
        <v>2095</v>
      </c>
      <c r="E14" t="s">
        <v>2103</v>
      </c>
      <c r="F14" t="str">
        <f>_xlfn.XLOOKUP(E14,Component!B:B,Component!C:C)</f>
        <v>18V ONE+ 4AH LITHIUM-ION HIGH PERFORMANCE BATTERY</v>
      </c>
      <c r="G14">
        <v>2</v>
      </c>
      <c r="H14" t="s">
        <v>18</v>
      </c>
      <c r="I14">
        <v>-2</v>
      </c>
    </row>
    <row r="15" spans="1:9" x14ac:dyDescent="0.25">
      <c r="A15" t="s">
        <v>1613</v>
      </c>
      <c r="B15" t="s">
        <v>1612</v>
      </c>
      <c r="C15" s="7">
        <v>329</v>
      </c>
      <c r="D15" t="s">
        <v>1614</v>
      </c>
      <c r="E15" t="s">
        <v>2619</v>
      </c>
      <c r="F15" t="str">
        <f>_xlfn.XLOOKUP(E15,Component!B:B,Component!C:C)</f>
        <v>55" (2 X 27.5") ACCESSORY TRACK</v>
      </c>
      <c r="G15">
        <v>1</v>
      </c>
      <c r="H15" t="s">
        <v>18</v>
      </c>
      <c r="I15">
        <v>-1</v>
      </c>
    </row>
    <row r="16" spans="1:9" x14ac:dyDescent="0.25">
      <c r="A16" t="s">
        <v>24</v>
      </c>
      <c r="B16" t="s">
        <v>23</v>
      </c>
      <c r="C16" s="7">
        <v>499</v>
      </c>
      <c r="D16" t="s">
        <v>26</v>
      </c>
      <c r="E16" t="s">
        <v>2296</v>
      </c>
      <c r="F16" t="str">
        <f>_xlfn.XLOOKUP(E16,Component!B:B,Component!C:C)</f>
        <v>18V ONE+ 6Ah LITHIUM BATTERY</v>
      </c>
      <c r="G16">
        <v>2</v>
      </c>
      <c r="H16" t="s">
        <v>18</v>
      </c>
      <c r="I16">
        <v>-2</v>
      </c>
    </row>
    <row r="17" spans="1:9" x14ac:dyDescent="0.25">
      <c r="A17" t="s">
        <v>103</v>
      </c>
      <c r="B17" t="s">
        <v>102</v>
      </c>
      <c r="C17" s="7">
        <v>459</v>
      </c>
      <c r="D17" t="s">
        <v>105</v>
      </c>
      <c r="E17" t="s">
        <v>2296</v>
      </c>
      <c r="F17" t="str">
        <f>_xlfn.XLOOKUP(E17,Component!B:B,Component!C:C)</f>
        <v>18V ONE+ 6Ah LITHIUM BATTERY</v>
      </c>
      <c r="G17">
        <v>2</v>
      </c>
      <c r="H17" t="s">
        <v>18</v>
      </c>
      <c r="I17">
        <v>-2</v>
      </c>
    </row>
    <row r="18" spans="1:9" x14ac:dyDescent="0.25">
      <c r="A18" t="s">
        <v>381</v>
      </c>
      <c r="B18" t="s">
        <v>380</v>
      </c>
      <c r="C18" s="7">
        <v>99</v>
      </c>
      <c r="D18" t="s">
        <v>382</v>
      </c>
      <c r="E18" t="s">
        <v>2242</v>
      </c>
      <c r="F18" t="str">
        <f>_xlfn.XLOOKUP(E18,Component!B:B,Component!C:C)</f>
        <v>18V ONE+ VERSE Clamp Speaker</v>
      </c>
      <c r="G18">
        <v>2</v>
      </c>
      <c r="H18" t="s">
        <v>18</v>
      </c>
      <c r="I18">
        <v>-2</v>
      </c>
    </row>
    <row r="19" spans="1:9" x14ac:dyDescent="0.25">
      <c r="A19" t="s">
        <v>1834</v>
      </c>
      <c r="B19" t="s">
        <v>1833</v>
      </c>
      <c r="C19" s="7">
        <v>119</v>
      </c>
      <c r="D19" t="s">
        <v>1835</v>
      </c>
      <c r="E19" t="s">
        <v>2605</v>
      </c>
      <c r="F19" t="str">
        <f>_xlfn.XLOOKUP(E19,Component!B:B,Component!C:C)</f>
        <v>18V ONE+ HP COMPACT BRUSHLESS 3/8” RIGHT ANGLE DRILL</v>
      </c>
      <c r="G19">
        <v>1</v>
      </c>
      <c r="H19" t="s">
        <v>18</v>
      </c>
      <c r="I19" t="s">
        <v>2136</v>
      </c>
    </row>
    <row r="20" spans="1:9" x14ac:dyDescent="0.25">
      <c r="A20" t="s">
        <v>1864</v>
      </c>
      <c r="B20" t="s">
        <v>1863</v>
      </c>
      <c r="C20" s="7">
        <v>119</v>
      </c>
      <c r="D20" t="s">
        <v>1865</v>
      </c>
      <c r="E20" t="s">
        <v>2276</v>
      </c>
      <c r="F20" t="str">
        <f>_xlfn.XLOOKUP(E20,Component!B:B,Component!C:C)</f>
        <v>18V ONE+ HP COMPACT BRUSHLESS CUT-OFF TOOL</v>
      </c>
      <c r="G20">
        <v>1</v>
      </c>
      <c r="H20" t="s">
        <v>18</v>
      </c>
      <c r="I20" t="s">
        <v>2136</v>
      </c>
    </row>
    <row r="21" spans="1:9" x14ac:dyDescent="0.25">
      <c r="A21" t="s">
        <v>1715</v>
      </c>
      <c r="B21" t="s">
        <v>1469</v>
      </c>
      <c r="C21" s="7">
        <v>119</v>
      </c>
      <c r="D21" t="s">
        <v>1716</v>
      </c>
      <c r="E21" t="s">
        <v>2290</v>
      </c>
      <c r="F21" t="str">
        <f>_xlfn.XLOOKUP(E21,Component!B:B,Component!C:C)</f>
        <v>18V ONE+ HP COMPACT BRUSHLESS ONE-HANDED RECIPROCATING SAW</v>
      </c>
      <c r="G21">
        <v>1</v>
      </c>
      <c r="H21" t="s">
        <v>18</v>
      </c>
      <c r="I21" t="s">
        <v>2136</v>
      </c>
    </row>
    <row r="22" spans="1:9" x14ac:dyDescent="0.25">
      <c r="A22" t="s">
        <v>739</v>
      </c>
      <c r="B22" t="s">
        <v>738</v>
      </c>
      <c r="C22" s="7">
        <v>28.93</v>
      </c>
      <c r="D22" t="s">
        <v>741</v>
      </c>
      <c r="E22" t="s">
        <v>2171</v>
      </c>
      <c r="F22" t="str">
        <f>_xlfn.XLOOKUP(E22,Component!B:B,Component!C:C)</f>
        <v>18V ONE+ Cordless Compact Speaker</v>
      </c>
      <c r="G22">
        <v>1</v>
      </c>
      <c r="H22" t="s">
        <v>18</v>
      </c>
      <c r="I22" t="s">
        <v>2136</v>
      </c>
    </row>
    <row r="23" spans="1:9" x14ac:dyDescent="0.25">
      <c r="A23" t="s">
        <v>827</v>
      </c>
      <c r="B23" t="s">
        <v>826</v>
      </c>
      <c r="C23" s="7">
        <v>109</v>
      </c>
      <c r="D23" t="s">
        <v>829</v>
      </c>
      <c r="E23" t="s">
        <v>2082</v>
      </c>
      <c r="F23" t="str">
        <f>_xlfn.XLOOKUP(E23,Component!B:B,Component!C:C)</f>
        <v>18V ONE+ 2AH LITHIUM BATTERY</v>
      </c>
      <c r="G23">
        <v>1</v>
      </c>
      <c r="H23" t="s">
        <v>18</v>
      </c>
      <c r="I23" t="s">
        <v>2136</v>
      </c>
    </row>
    <row r="24" spans="1:9" x14ac:dyDescent="0.25">
      <c r="A24" t="s">
        <v>815</v>
      </c>
      <c r="B24" t="s">
        <v>814</v>
      </c>
      <c r="C24" s="7">
        <v>119</v>
      </c>
      <c r="D24" t="s">
        <v>816</v>
      </c>
      <c r="E24" t="s">
        <v>2148</v>
      </c>
      <c r="F24" t="str">
        <f>_xlfn.XLOOKUP(E24,Component!B:B,Component!C:C)</f>
        <v>18V ONE+ 2Ah Battery</v>
      </c>
      <c r="G24">
        <v>1</v>
      </c>
      <c r="H24" t="s">
        <v>18</v>
      </c>
      <c r="I24" t="s">
        <v>2136</v>
      </c>
    </row>
    <row r="25" spans="1:9" x14ac:dyDescent="0.25">
      <c r="A25" t="s">
        <v>815</v>
      </c>
      <c r="B25" t="s">
        <v>814</v>
      </c>
      <c r="C25" s="7">
        <v>119</v>
      </c>
      <c r="D25" t="s">
        <v>816</v>
      </c>
      <c r="E25" t="s">
        <v>2137</v>
      </c>
      <c r="F25" t="str">
        <f>_xlfn.XLOOKUP(E25,Component!B:B,Component!C:C)</f>
        <v>18V ONE+ Charger</v>
      </c>
      <c r="G25">
        <v>1</v>
      </c>
      <c r="H25" t="s">
        <v>18</v>
      </c>
      <c r="I25" t="s">
        <v>2136</v>
      </c>
    </row>
    <row r="26" spans="1:9" x14ac:dyDescent="0.25">
      <c r="A26" t="s">
        <v>827</v>
      </c>
      <c r="B26" t="s">
        <v>826</v>
      </c>
      <c r="C26" s="7">
        <v>109</v>
      </c>
      <c r="D26" t="s">
        <v>829</v>
      </c>
      <c r="E26" t="s">
        <v>2137</v>
      </c>
      <c r="F26" t="str">
        <f>_xlfn.XLOOKUP(E26,Component!B:B,Component!C:C)</f>
        <v>18V ONE+ Charger</v>
      </c>
      <c r="G26">
        <v>1</v>
      </c>
      <c r="H26" t="s">
        <v>18</v>
      </c>
      <c r="I26" t="s">
        <v>2136</v>
      </c>
    </row>
    <row r="27" spans="1:9" x14ac:dyDescent="0.25">
      <c r="A27" t="s">
        <v>809</v>
      </c>
      <c r="B27" t="s">
        <v>808</v>
      </c>
      <c r="C27" s="7">
        <v>44.97</v>
      </c>
      <c r="D27" t="s">
        <v>811</v>
      </c>
      <c r="E27" t="s">
        <v>809</v>
      </c>
      <c r="F27" t="str">
        <f>_xlfn.XLOOKUP(E27,Component!B:B,Component!C:C)</f>
        <v>18V ONE+ 120-WATT AUTOMOTIVE POWER SOURCE</v>
      </c>
      <c r="G27">
        <v>1</v>
      </c>
      <c r="H27" t="s">
        <v>18</v>
      </c>
      <c r="I27" t="s">
        <v>2136</v>
      </c>
    </row>
    <row r="28" spans="1:9" x14ac:dyDescent="0.25">
      <c r="A28" t="s">
        <v>1900</v>
      </c>
      <c r="B28" t="s">
        <v>1899</v>
      </c>
      <c r="C28" s="7">
        <v>849</v>
      </c>
      <c r="D28" t="s">
        <v>1901</v>
      </c>
      <c r="E28" t="s">
        <v>2147</v>
      </c>
      <c r="F28" t="str">
        <f>_xlfn.XLOOKUP(E28,Component!B:B,Component!C:C)</f>
        <v>18V ONE+ 1.5 Ah Battery</v>
      </c>
      <c r="G28">
        <v>1</v>
      </c>
      <c r="H28" t="s">
        <v>18</v>
      </c>
      <c r="I28" t="s">
        <v>2136</v>
      </c>
    </row>
    <row r="29" spans="1:9" x14ac:dyDescent="0.25">
      <c r="A29" t="s">
        <v>1191</v>
      </c>
      <c r="B29" t="s">
        <v>1190</v>
      </c>
      <c r="C29" s="7">
        <v>129</v>
      </c>
      <c r="D29" t="s">
        <v>1192</v>
      </c>
      <c r="E29" t="s">
        <v>1467</v>
      </c>
      <c r="F29" t="str">
        <f>_xlfn.XLOOKUP(E29,Component!B:B,Component!C:C)</f>
        <v>18V ONE+ 150-WATT BATTERY POWER SOURCE AND CHARGER</v>
      </c>
      <c r="G29">
        <v>1</v>
      </c>
      <c r="H29" t="s">
        <v>18</v>
      </c>
      <c r="I29" t="s">
        <v>2136</v>
      </c>
    </row>
    <row r="30" spans="1:9" x14ac:dyDescent="0.25">
      <c r="A30" t="s">
        <v>1467</v>
      </c>
      <c r="B30" t="s">
        <v>1193</v>
      </c>
      <c r="C30" s="7">
        <v>79.97</v>
      </c>
      <c r="D30" t="s">
        <v>1468</v>
      </c>
      <c r="E30" t="s">
        <v>1467</v>
      </c>
      <c r="F30" t="str">
        <f>_xlfn.XLOOKUP(E30,Component!B:B,Component!C:C)</f>
        <v>18V ONE+ 150-WATT BATTERY POWER SOURCE AND CHARGER</v>
      </c>
      <c r="G30">
        <v>1</v>
      </c>
      <c r="H30" t="s">
        <v>18</v>
      </c>
      <c r="I30" t="s">
        <v>2136</v>
      </c>
    </row>
    <row r="31" spans="1:9" x14ac:dyDescent="0.25">
      <c r="A31" t="s">
        <v>882</v>
      </c>
      <c r="B31" t="s">
        <v>881</v>
      </c>
      <c r="C31" s="7">
        <v>149</v>
      </c>
      <c r="D31" t="s">
        <v>883</v>
      </c>
      <c r="E31" t="s">
        <v>2148</v>
      </c>
      <c r="F31" t="str">
        <f>_xlfn.XLOOKUP(E31,Component!B:B,Component!C:C)</f>
        <v>18V ONE+ 2Ah Battery</v>
      </c>
      <c r="G31">
        <v>1</v>
      </c>
      <c r="H31" t="s">
        <v>18</v>
      </c>
      <c r="I31" t="s">
        <v>2136</v>
      </c>
    </row>
    <row r="32" spans="1:9" x14ac:dyDescent="0.25">
      <c r="A32" t="s">
        <v>1256</v>
      </c>
      <c r="B32" t="s">
        <v>1255</v>
      </c>
      <c r="C32" s="7">
        <v>199</v>
      </c>
      <c r="D32" t="s">
        <v>1257</v>
      </c>
      <c r="E32" t="s">
        <v>2148</v>
      </c>
      <c r="F32" t="str">
        <f>_xlfn.XLOOKUP(E32,Component!B:B,Component!C:C)</f>
        <v>18V ONE+ 2Ah Battery</v>
      </c>
      <c r="G32">
        <v>1</v>
      </c>
      <c r="H32" t="s">
        <v>18</v>
      </c>
      <c r="I32" t="s">
        <v>2136</v>
      </c>
    </row>
    <row r="33" spans="1:9" x14ac:dyDescent="0.25">
      <c r="A33" t="s">
        <v>1900</v>
      </c>
      <c r="B33" t="s">
        <v>1899</v>
      </c>
      <c r="C33" s="7">
        <v>849</v>
      </c>
      <c r="D33" t="s">
        <v>1901</v>
      </c>
      <c r="E33" t="s">
        <v>1900</v>
      </c>
      <c r="F33" t="str">
        <f>_xlfn.XLOOKUP(E33,Component!B:B,Component!C:C)</f>
        <v>2300-WATT BLUETOOTH INVERTER GENERATOR WITH 18V ONE+ ELECTRIC START</v>
      </c>
      <c r="G33">
        <v>1</v>
      </c>
      <c r="H33" t="s">
        <v>18</v>
      </c>
      <c r="I33" t="s">
        <v>2136</v>
      </c>
    </row>
    <row r="34" spans="1:9" x14ac:dyDescent="0.25">
      <c r="A34" t="s">
        <v>1685</v>
      </c>
      <c r="B34" t="s">
        <v>1684</v>
      </c>
      <c r="C34" s="7" t="s">
        <v>18</v>
      </c>
      <c r="D34" t="s">
        <v>1686</v>
      </c>
      <c r="E34" t="s">
        <v>2154</v>
      </c>
      <c r="F34" t="str">
        <f>_xlfn.XLOOKUP(E34,Component!B:B,Component!C:C)</f>
        <v>18V ONE+ 250 CFM BLOWER</v>
      </c>
      <c r="G34">
        <v>1</v>
      </c>
      <c r="H34" t="s">
        <v>18</v>
      </c>
      <c r="I34" t="s">
        <v>2136</v>
      </c>
    </row>
    <row r="35" spans="1:9" x14ac:dyDescent="0.25">
      <c r="A35" t="s">
        <v>1191</v>
      </c>
      <c r="B35" t="s">
        <v>1190</v>
      </c>
      <c r="C35" s="7">
        <v>129</v>
      </c>
      <c r="D35" t="s">
        <v>1192</v>
      </c>
      <c r="E35" t="s">
        <v>2082</v>
      </c>
      <c r="F35" t="str">
        <f>_xlfn.XLOOKUP(E35,Component!B:B,Component!C:C)</f>
        <v>18V ONE+ 2AH LITHIUM BATTERY</v>
      </c>
      <c r="G35">
        <v>1</v>
      </c>
      <c r="H35" t="s">
        <v>18</v>
      </c>
      <c r="I35" t="s">
        <v>2136</v>
      </c>
    </row>
    <row r="36" spans="1:9" x14ac:dyDescent="0.25">
      <c r="A36" t="s">
        <v>1256</v>
      </c>
      <c r="B36" t="s">
        <v>1255</v>
      </c>
      <c r="C36" s="7">
        <v>199</v>
      </c>
      <c r="D36" t="s">
        <v>1257</v>
      </c>
      <c r="E36" t="s">
        <v>2585</v>
      </c>
      <c r="F36" t="str">
        <f>_xlfn.XLOOKUP(E36,Component!B:B,Component!C:C)</f>
        <v>18V ONE+ 4 GALLON BACKPACK CHEMICAL SPRAYER</v>
      </c>
      <c r="G36">
        <v>1</v>
      </c>
      <c r="H36" t="s">
        <v>18</v>
      </c>
      <c r="I36" t="s">
        <v>2136</v>
      </c>
    </row>
    <row r="37" spans="1:9" x14ac:dyDescent="0.25">
      <c r="A37" t="s">
        <v>1052</v>
      </c>
      <c r="B37" t="s">
        <v>1051</v>
      </c>
      <c r="C37" s="7">
        <v>159</v>
      </c>
      <c r="D37" t="s">
        <v>1053</v>
      </c>
      <c r="E37" t="s">
        <v>1779</v>
      </c>
      <c r="F37" t="str">
        <f>_xlfn.XLOOKUP(E37,Component!B:B,Component!C:C)</f>
        <v>18V ONE+ HP BRUSHLESS EZCLEAN POWER CLEANER</v>
      </c>
      <c r="G37">
        <v>1</v>
      </c>
      <c r="H37" t="s">
        <v>18</v>
      </c>
      <c r="I37" t="s">
        <v>2136</v>
      </c>
    </row>
    <row r="38" spans="1:9" x14ac:dyDescent="0.25">
      <c r="A38" t="s">
        <v>847</v>
      </c>
      <c r="B38" t="s">
        <v>846</v>
      </c>
      <c r="C38" s="7">
        <v>99.97</v>
      </c>
      <c r="D38" t="s">
        <v>848</v>
      </c>
      <c r="E38" t="s">
        <v>2609</v>
      </c>
      <c r="F38" t="str">
        <f>_xlfn.XLOOKUP(E38,Component!B:B,Component!C:C)</f>
        <v>18V ONE+ 4.75 GALLON WET/DRY VACUUM</v>
      </c>
      <c r="G38">
        <v>1</v>
      </c>
      <c r="H38" t="s">
        <v>18</v>
      </c>
      <c r="I38" t="s">
        <v>2136</v>
      </c>
    </row>
    <row r="39" spans="1:9" x14ac:dyDescent="0.25">
      <c r="A39" t="s">
        <v>627</v>
      </c>
      <c r="B39" t="s">
        <v>626</v>
      </c>
      <c r="C39" s="7">
        <v>229</v>
      </c>
      <c r="D39" t="s">
        <v>628</v>
      </c>
      <c r="E39" t="s">
        <v>2085</v>
      </c>
      <c r="F39" t="str">
        <f>_xlfn.XLOOKUP(E39,Component!B:B,Component!C:C)</f>
        <v>18V ONE+ 4AH LITHIUM BATTERY</v>
      </c>
      <c r="G39">
        <v>1</v>
      </c>
      <c r="H39" t="s">
        <v>18</v>
      </c>
      <c r="I39" t="s">
        <v>2136</v>
      </c>
    </row>
    <row r="40" spans="1:9" x14ac:dyDescent="0.25">
      <c r="A40" t="s">
        <v>627</v>
      </c>
      <c r="B40" t="s">
        <v>626</v>
      </c>
      <c r="C40" s="7">
        <v>229</v>
      </c>
      <c r="D40" t="s">
        <v>628</v>
      </c>
      <c r="E40" t="s">
        <v>2602</v>
      </c>
      <c r="F40" t="str">
        <f>_xlfn.XLOOKUP(E40,Component!B:B,Component!C:C)</f>
        <v>18V ONE+ 5-1/2" FLOORING SAW</v>
      </c>
      <c r="G40">
        <v>1</v>
      </c>
      <c r="H40" t="s">
        <v>18</v>
      </c>
      <c r="I40" t="s">
        <v>2136</v>
      </c>
    </row>
    <row r="41" spans="1:9" x14ac:dyDescent="0.25">
      <c r="A41" t="s">
        <v>1720</v>
      </c>
      <c r="B41" t="s">
        <v>1719</v>
      </c>
      <c r="C41" s="7">
        <v>193.03</v>
      </c>
      <c r="D41" t="s">
        <v>1722</v>
      </c>
      <c r="E41" t="s">
        <v>2602</v>
      </c>
      <c r="F41" t="str">
        <f>_xlfn.XLOOKUP(E41,Component!B:B,Component!C:C)</f>
        <v>18V ONE+ 5-1/2" FLOORING SAW</v>
      </c>
      <c r="G41">
        <v>1</v>
      </c>
      <c r="H41" t="s">
        <v>18</v>
      </c>
      <c r="I41" t="s">
        <v>2136</v>
      </c>
    </row>
    <row r="42" spans="1:9" x14ac:dyDescent="0.25">
      <c r="A42" t="s">
        <v>1658</v>
      </c>
      <c r="B42" t="s">
        <v>1657</v>
      </c>
      <c r="C42" s="7" t="s">
        <v>18</v>
      </c>
      <c r="D42" t="s">
        <v>1659</v>
      </c>
      <c r="E42" t="s">
        <v>1658</v>
      </c>
      <c r="F42" t="str">
        <f>_xlfn.XLOOKUP(E42,Component!B:B,Component!C:C)</f>
        <v>18V ONE+ AIRSTRIKE 16GA FINISH NAILER</v>
      </c>
      <c r="G42">
        <v>1</v>
      </c>
      <c r="H42" t="s">
        <v>18</v>
      </c>
      <c r="I42" t="s">
        <v>2136</v>
      </c>
    </row>
    <row r="43" spans="1:9" x14ac:dyDescent="0.25">
      <c r="A43" t="s">
        <v>627</v>
      </c>
      <c r="B43" t="s">
        <v>626</v>
      </c>
      <c r="C43" s="7">
        <v>229</v>
      </c>
      <c r="D43" t="s">
        <v>628</v>
      </c>
      <c r="E43" t="s">
        <v>2009</v>
      </c>
      <c r="F43" t="str">
        <f>_xlfn.XLOOKUP(E43,Component!B:B,Component!C:C)</f>
        <v>18V ONE+ CHARGER</v>
      </c>
      <c r="G43">
        <v>1</v>
      </c>
      <c r="H43" t="s">
        <v>18</v>
      </c>
      <c r="I43" t="s">
        <v>2136</v>
      </c>
    </row>
    <row r="44" spans="1:9" x14ac:dyDescent="0.25">
      <c r="A44" t="s">
        <v>882</v>
      </c>
      <c r="B44" t="s">
        <v>881</v>
      </c>
      <c r="C44" s="7">
        <v>149</v>
      </c>
      <c r="D44" t="s">
        <v>883</v>
      </c>
      <c r="E44" t="s">
        <v>2137</v>
      </c>
      <c r="F44" t="str">
        <f>_xlfn.XLOOKUP(E44,Component!B:B,Component!C:C)</f>
        <v>18V ONE+ Charger</v>
      </c>
      <c r="G44">
        <v>1</v>
      </c>
      <c r="H44" t="s">
        <v>18</v>
      </c>
      <c r="I44" t="s">
        <v>2136</v>
      </c>
    </row>
    <row r="45" spans="1:9" x14ac:dyDescent="0.25">
      <c r="A45" t="s">
        <v>1256</v>
      </c>
      <c r="B45" t="s">
        <v>1255</v>
      </c>
      <c r="C45" s="7">
        <v>199</v>
      </c>
      <c r="D45" t="s">
        <v>1257</v>
      </c>
      <c r="E45" t="s">
        <v>2137</v>
      </c>
      <c r="F45" t="str">
        <f>_xlfn.XLOOKUP(E45,Component!B:B,Component!C:C)</f>
        <v>18V ONE+ Charger</v>
      </c>
      <c r="G45">
        <v>1</v>
      </c>
      <c r="H45" t="s">
        <v>18</v>
      </c>
      <c r="I45" t="s">
        <v>2136</v>
      </c>
    </row>
    <row r="46" spans="1:9" x14ac:dyDescent="0.25">
      <c r="A46" t="s">
        <v>882</v>
      </c>
      <c r="B46" t="s">
        <v>881</v>
      </c>
      <c r="C46" s="7">
        <v>149</v>
      </c>
      <c r="D46" t="s">
        <v>883</v>
      </c>
      <c r="E46" t="s">
        <v>882</v>
      </c>
      <c r="F46" t="str">
        <f>_xlfn.XLOOKUP(E46,Component!B:B,Component!C:C)</f>
        <v>18V ONE+ 1/2 GALLON ELECTROSTATIC SPRAYER</v>
      </c>
      <c r="G46">
        <v>1</v>
      </c>
      <c r="H46" t="s">
        <v>18</v>
      </c>
      <c r="I46" t="s">
        <v>2136</v>
      </c>
    </row>
    <row r="47" spans="1:9" x14ac:dyDescent="0.25">
      <c r="A47" t="s">
        <v>1900</v>
      </c>
      <c r="B47" t="s">
        <v>1899</v>
      </c>
      <c r="C47" s="7">
        <v>849</v>
      </c>
      <c r="D47" t="s">
        <v>1901</v>
      </c>
      <c r="E47" t="s">
        <v>2146</v>
      </c>
      <c r="F47" t="str">
        <f>_xlfn.XLOOKUP(E47,Component!B:B,Component!C:C)</f>
        <v>18V ONE+ CHARGER</v>
      </c>
      <c r="G47">
        <v>1</v>
      </c>
      <c r="H47" t="s">
        <v>18</v>
      </c>
      <c r="I47" t="s">
        <v>2136</v>
      </c>
    </row>
    <row r="48" spans="1:9" x14ac:dyDescent="0.25">
      <c r="A48" t="s">
        <v>891</v>
      </c>
      <c r="B48" t="s">
        <v>890</v>
      </c>
      <c r="C48" s="7">
        <v>169</v>
      </c>
      <c r="D48" t="s">
        <v>892</v>
      </c>
      <c r="E48" t="s">
        <v>2581</v>
      </c>
      <c r="F48" t="str">
        <f>_xlfn.XLOOKUP(E48,Component!B:B,Component!C:C)</f>
        <v>18V ONE+ HP BRUSHLESS 22" HEDGE TRIMMER</v>
      </c>
      <c r="G48">
        <v>1</v>
      </c>
      <c r="H48" t="s">
        <v>18</v>
      </c>
      <c r="I48" t="s">
        <v>2136</v>
      </c>
    </row>
    <row r="49" spans="1:9" x14ac:dyDescent="0.25">
      <c r="A49" t="s">
        <v>1798</v>
      </c>
      <c r="B49" t="s">
        <v>1797</v>
      </c>
      <c r="C49" s="7">
        <v>139</v>
      </c>
      <c r="D49" t="s">
        <v>1799</v>
      </c>
      <c r="E49" t="s">
        <v>2581</v>
      </c>
      <c r="F49" t="str">
        <f>_xlfn.XLOOKUP(E49,Component!B:B,Component!C:C)</f>
        <v>18V ONE+ HP BRUSHLESS 22" HEDGE TRIMMER</v>
      </c>
      <c r="G49">
        <v>1</v>
      </c>
      <c r="H49" t="s">
        <v>18</v>
      </c>
      <c r="I49" t="s">
        <v>2136</v>
      </c>
    </row>
    <row r="50" spans="1:9" x14ac:dyDescent="0.25">
      <c r="A50" t="s">
        <v>1234</v>
      </c>
      <c r="B50" t="s">
        <v>1233</v>
      </c>
      <c r="C50" s="7">
        <v>329</v>
      </c>
      <c r="D50" t="s">
        <v>1235</v>
      </c>
      <c r="E50" t="s">
        <v>4241</v>
      </c>
      <c r="F50">
        <f>_xlfn.XLOOKUP(E50,Component!B:B,Component!C:C)</f>
        <v>0</v>
      </c>
      <c r="G50">
        <v>1</v>
      </c>
      <c r="H50" t="s">
        <v>18</v>
      </c>
      <c r="I50" t="s">
        <v>2136</v>
      </c>
    </row>
    <row r="51" spans="1:9" x14ac:dyDescent="0.25">
      <c r="A51" t="s">
        <v>1052</v>
      </c>
      <c r="B51" t="s">
        <v>1051</v>
      </c>
      <c r="C51" s="7">
        <v>159</v>
      </c>
      <c r="D51" t="s">
        <v>1053</v>
      </c>
      <c r="E51" t="s">
        <v>1779</v>
      </c>
      <c r="F51" t="str">
        <f>_xlfn.XLOOKUP(E51,Component!B:B,Component!C:C)</f>
        <v>18V ONE+ HP BRUSHLESS EZCLEAN POWER CLEANER</v>
      </c>
      <c r="G51">
        <v>1</v>
      </c>
      <c r="H51" t="s">
        <v>18</v>
      </c>
      <c r="I51" t="s">
        <v>2136</v>
      </c>
    </row>
    <row r="52" spans="1:9" x14ac:dyDescent="0.25">
      <c r="A52" t="s">
        <v>1266</v>
      </c>
      <c r="B52" t="s">
        <v>1265</v>
      </c>
      <c r="C52" s="7">
        <v>61.43</v>
      </c>
      <c r="D52" t="s">
        <v>1268</v>
      </c>
      <c r="E52" t="s">
        <v>2594</v>
      </c>
      <c r="F52" t="str">
        <f>_xlfn.XLOOKUP(E52,Component!B:B,Component!C:C)</f>
        <v>18V ONE+ HYBRID LED FLOOD LIGHT</v>
      </c>
      <c r="G52">
        <v>1</v>
      </c>
      <c r="H52" t="s">
        <v>18</v>
      </c>
      <c r="I52" t="s">
        <v>2136</v>
      </c>
    </row>
    <row r="53" spans="1:9" x14ac:dyDescent="0.25">
      <c r="A53" t="s">
        <v>1324</v>
      </c>
      <c r="B53" t="s">
        <v>1323</v>
      </c>
      <c r="C53" s="7">
        <v>96.92</v>
      </c>
      <c r="D53" t="s">
        <v>1326</v>
      </c>
      <c r="E53" t="s">
        <v>2243</v>
      </c>
      <c r="F53" t="str">
        <f>_xlfn.XLOOKUP(E53,Component!B:B,Component!C:C)</f>
        <v>18V ONE+ HYBRID LED PANEL LIGHT</v>
      </c>
      <c r="G53">
        <v>1</v>
      </c>
      <c r="H53" t="s">
        <v>18</v>
      </c>
      <c r="I53" t="s">
        <v>2136</v>
      </c>
    </row>
    <row r="54" spans="1:9" x14ac:dyDescent="0.25">
      <c r="A54" t="s">
        <v>1315</v>
      </c>
      <c r="B54" t="s">
        <v>1314</v>
      </c>
      <c r="C54" s="7">
        <v>29.97</v>
      </c>
      <c r="D54" t="s">
        <v>1316</v>
      </c>
      <c r="E54" t="s">
        <v>2170</v>
      </c>
      <c r="F54" t="str">
        <f>_xlfn.XLOOKUP(E54,Component!B:B,Component!C:C)</f>
        <v>18V ONE+ LED Compact Area Light</v>
      </c>
      <c r="G54">
        <v>1</v>
      </c>
      <c r="H54" t="s">
        <v>18</v>
      </c>
      <c r="I54" t="s">
        <v>2136</v>
      </c>
    </row>
    <row r="55" spans="1:9" x14ac:dyDescent="0.25">
      <c r="A55" t="s">
        <v>1005</v>
      </c>
      <c r="B55" t="s">
        <v>1004</v>
      </c>
      <c r="C55" s="7">
        <v>29.97</v>
      </c>
      <c r="D55" t="s">
        <v>1006</v>
      </c>
      <c r="E55" t="s">
        <v>1005</v>
      </c>
      <c r="F55" t="str">
        <f>_xlfn.XLOOKUP(E55,Component!B:B,Component!C:C)</f>
        <v>18V ONE+ PORTABLE POWER SOURCE</v>
      </c>
      <c r="G55">
        <v>1</v>
      </c>
      <c r="H55" t="s">
        <v>18</v>
      </c>
      <c r="I55" t="s">
        <v>2136</v>
      </c>
    </row>
    <row r="56" spans="1:9" x14ac:dyDescent="0.25">
      <c r="A56" t="s">
        <v>1089</v>
      </c>
      <c r="B56" t="s">
        <v>1088</v>
      </c>
      <c r="C56" s="7">
        <v>49</v>
      </c>
      <c r="D56" t="s">
        <v>1091</v>
      </c>
      <c r="E56" t="s">
        <v>1089</v>
      </c>
      <c r="F56" t="str">
        <f>_xlfn.XLOOKUP(E56,Component!B:B,Component!C:C)</f>
        <v>18V ONE+ 150-WATT POWER SOURCE</v>
      </c>
      <c r="G56">
        <v>1</v>
      </c>
      <c r="H56" t="s">
        <v>18</v>
      </c>
      <c r="I56" t="s">
        <v>2136</v>
      </c>
    </row>
    <row r="57" spans="1:9" x14ac:dyDescent="0.25">
      <c r="A57" t="s">
        <v>769</v>
      </c>
      <c r="B57" t="s">
        <v>768</v>
      </c>
      <c r="C57" s="7">
        <v>79</v>
      </c>
      <c r="D57" t="s">
        <v>770</v>
      </c>
      <c r="E57" t="s">
        <v>769</v>
      </c>
      <c r="F57" t="str">
        <f>_xlfn.XLOOKUP(E57,Component!B:B,Component!C:C)</f>
        <v>18V ONE+ RIGHT ANGLE DRILL</v>
      </c>
      <c r="G57">
        <v>1</v>
      </c>
      <c r="H57" t="s">
        <v>18</v>
      </c>
      <c r="I57" t="s">
        <v>2136</v>
      </c>
    </row>
    <row r="58" spans="1:9" x14ac:dyDescent="0.25">
      <c r="A58" t="s">
        <v>827</v>
      </c>
      <c r="B58" t="s">
        <v>826</v>
      </c>
      <c r="C58" s="7">
        <v>109</v>
      </c>
      <c r="D58" t="s">
        <v>829</v>
      </c>
      <c r="E58" t="s">
        <v>2582</v>
      </c>
      <c r="F58" t="str">
        <f>_xlfn.XLOOKUP(E58,Component!B:B,Component!C:C)</f>
        <v>18V ONE+ 1 GALLON CHEMICAL SPRAYER</v>
      </c>
      <c r="G58">
        <v>1</v>
      </c>
      <c r="H58" t="s">
        <v>18</v>
      </c>
      <c r="I58" t="s">
        <v>2136</v>
      </c>
    </row>
    <row r="59" spans="1:9" x14ac:dyDescent="0.25">
      <c r="A59" t="s">
        <v>1710</v>
      </c>
      <c r="B59" t="s">
        <v>1709</v>
      </c>
      <c r="C59" s="7">
        <v>109</v>
      </c>
      <c r="D59" t="s">
        <v>1711</v>
      </c>
      <c r="E59" t="s">
        <v>2582</v>
      </c>
      <c r="F59" t="str">
        <f>_xlfn.XLOOKUP(E59,Component!B:B,Component!C:C)</f>
        <v>18V ONE+ 1 GALLON CHEMICAL SPRAYER</v>
      </c>
      <c r="G59">
        <v>1</v>
      </c>
      <c r="H59" t="s">
        <v>18</v>
      </c>
      <c r="I59" t="s">
        <v>2136</v>
      </c>
    </row>
    <row r="60" spans="1:9" x14ac:dyDescent="0.25">
      <c r="A60" t="s">
        <v>815</v>
      </c>
      <c r="B60" t="s">
        <v>814</v>
      </c>
      <c r="C60" s="7">
        <v>119</v>
      </c>
      <c r="D60" t="s">
        <v>816</v>
      </c>
      <c r="E60" t="s">
        <v>2583</v>
      </c>
      <c r="F60" t="str">
        <f>_xlfn.XLOOKUP(E60,Component!B:B,Component!C:C)</f>
        <v>18V ONE+ 2 GALLON CHEMICAL SPRAYER</v>
      </c>
      <c r="G60">
        <v>1</v>
      </c>
      <c r="H60" t="s">
        <v>18</v>
      </c>
      <c r="I60" t="s">
        <v>2136</v>
      </c>
    </row>
    <row r="61" spans="1:9" x14ac:dyDescent="0.25">
      <c r="A61" t="s">
        <v>891</v>
      </c>
      <c r="B61" t="s">
        <v>890</v>
      </c>
      <c r="C61" s="7">
        <v>169</v>
      </c>
      <c r="D61" t="s">
        <v>892</v>
      </c>
      <c r="E61" t="s">
        <v>2148</v>
      </c>
      <c r="F61" t="str">
        <f>_xlfn.XLOOKUP(E61,Component!B:B,Component!C:C)</f>
        <v>18V ONE+ 2Ah Battery</v>
      </c>
      <c r="G61">
        <v>1</v>
      </c>
      <c r="H61" t="s">
        <v>18</v>
      </c>
      <c r="I61" t="s">
        <v>2136</v>
      </c>
    </row>
    <row r="62" spans="1:9" x14ac:dyDescent="0.25">
      <c r="A62" t="s">
        <v>1068</v>
      </c>
      <c r="B62" t="s">
        <v>1067</v>
      </c>
      <c r="C62" s="7">
        <v>169</v>
      </c>
      <c r="D62" t="s">
        <v>1069</v>
      </c>
      <c r="E62" t="s">
        <v>2148</v>
      </c>
      <c r="F62" t="str">
        <f>_xlfn.XLOOKUP(E62,Component!B:B,Component!C:C)</f>
        <v>18V ONE+ 2Ah Battery</v>
      </c>
      <c r="G62">
        <v>1</v>
      </c>
      <c r="H62" t="s">
        <v>18</v>
      </c>
      <c r="I62" t="s">
        <v>2136</v>
      </c>
    </row>
    <row r="63" spans="1:9" x14ac:dyDescent="0.25">
      <c r="A63" t="s">
        <v>1094</v>
      </c>
      <c r="B63" t="s">
        <v>1093</v>
      </c>
      <c r="C63" s="7">
        <v>109</v>
      </c>
      <c r="D63" t="s">
        <v>1095</v>
      </c>
      <c r="E63" t="s">
        <v>2148</v>
      </c>
      <c r="F63" t="str">
        <f>_xlfn.XLOOKUP(E63,Component!B:B,Component!C:C)</f>
        <v>18V ONE+ 2Ah Battery</v>
      </c>
      <c r="G63">
        <v>1</v>
      </c>
      <c r="H63" t="s">
        <v>18</v>
      </c>
      <c r="I63" t="s">
        <v>2136</v>
      </c>
    </row>
    <row r="64" spans="1:9" x14ac:dyDescent="0.25">
      <c r="A64" t="s">
        <v>1225</v>
      </c>
      <c r="B64" t="s">
        <v>1224</v>
      </c>
      <c r="C64" s="7">
        <v>159</v>
      </c>
      <c r="D64" t="s">
        <v>1226</v>
      </c>
      <c r="E64" t="s">
        <v>2085</v>
      </c>
      <c r="F64" t="str">
        <f>_xlfn.XLOOKUP(E64,Component!B:B,Component!C:C)</f>
        <v>18V ONE+ 4AH LITHIUM BATTERY</v>
      </c>
      <c r="G64">
        <v>1</v>
      </c>
      <c r="H64" t="s">
        <v>18</v>
      </c>
      <c r="I64" t="s">
        <v>2136</v>
      </c>
    </row>
    <row r="65" spans="1:9" x14ac:dyDescent="0.25">
      <c r="A65" t="s">
        <v>1234</v>
      </c>
      <c r="B65" t="s">
        <v>1233</v>
      </c>
      <c r="C65" s="7">
        <v>329</v>
      </c>
      <c r="D65" t="s">
        <v>1235</v>
      </c>
      <c r="E65" t="s">
        <v>2085</v>
      </c>
      <c r="F65" t="str">
        <f>_xlfn.XLOOKUP(E65,Component!B:B,Component!C:C)</f>
        <v>18V ONE+ 4AH LITHIUM BATTERY</v>
      </c>
      <c r="G65">
        <v>1</v>
      </c>
      <c r="H65" t="s">
        <v>18</v>
      </c>
      <c r="I65" t="s">
        <v>2136</v>
      </c>
    </row>
    <row r="66" spans="1:9" x14ac:dyDescent="0.25">
      <c r="A66" t="s">
        <v>891</v>
      </c>
      <c r="B66" t="s">
        <v>890</v>
      </c>
      <c r="C66" s="7">
        <v>169</v>
      </c>
      <c r="D66" t="s">
        <v>892</v>
      </c>
      <c r="E66" t="s">
        <v>2137</v>
      </c>
      <c r="F66" t="str">
        <f>_xlfn.XLOOKUP(E66,Component!B:B,Component!C:C)</f>
        <v>18V ONE+ Charger</v>
      </c>
      <c r="G66">
        <v>1</v>
      </c>
      <c r="H66" t="s">
        <v>18</v>
      </c>
      <c r="I66" t="s">
        <v>2136</v>
      </c>
    </row>
    <row r="67" spans="1:9" x14ac:dyDescent="0.25">
      <c r="A67" t="s">
        <v>1068</v>
      </c>
      <c r="B67" t="s">
        <v>1067</v>
      </c>
      <c r="C67" s="7">
        <v>169</v>
      </c>
      <c r="D67" t="s">
        <v>1069</v>
      </c>
      <c r="E67" t="s">
        <v>2137</v>
      </c>
      <c r="F67" t="str">
        <f>_xlfn.XLOOKUP(E67,Component!B:B,Component!C:C)</f>
        <v>18V ONE+ Charger</v>
      </c>
      <c r="G67">
        <v>1</v>
      </c>
      <c r="H67" t="s">
        <v>18</v>
      </c>
      <c r="I67" t="s">
        <v>2136</v>
      </c>
    </row>
    <row r="68" spans="1:9" x14ac:dyDescent="0.25">
      <c r="A68" t="s">
        <v>1225</v>
      </c>
      <c r="B68" t="s">
        <v>1224</v>
      </c>
      <c r="C68" s="7">
        <v>159</v>
      </c>
      <c r="D68" t="s">
        <v>1226</v>
      </c>
      <c r="E68" t="s">
        <v>2137</v>
      </c>
      <c r="F68" t="str">
        <f>_xlfn.XLOOKUP(E68,Component!B:B,Component!C:C)</f>
        <v>18V ONE+ Charger</v>
      </c>
      <c r="G68">
        <v>1</v>
      </c>
      <c r="H68" t="s">
        <v>18</v>
      </c>
      <c r="I68" t="s">
        <v>2136</v>
      </c>
    </row>
    <row r="69" spans="1:9" x14ac:dyDescent="0.25">
      <c r="A69" t="s">
        <v>1234</v>
      </c>
      <c r="B69" t="s">
        <v>1233</v>
      </c>
      <c r="C69" s="7">
        <v>329</v>
      </c>
      <c r="D69" t="s">
        <v>1235</v>
      </c>
      <c r="E69" t="s">
        <v>2137</v>
      </c>
      <c r="F69" t="str">
        <f>_xlfn.XLOOKUP(E69,Component!B:B,Component!C:C)</f>
        <v>18V ONE+ Charger</v>
      </c>
      <c r="G69">
        <v>1</v>
      </c>
      <c r="H69" t="s">
        <v>18</v>
      </c>
      <c r="I69" t="s">
        <v>2136</v>
      </c>
    </row>
    <row r="70" spans="1:9" x14ac:dyDescent="0.25">
      <c r="A70" t="s">
        <v>1094</v>
      </c>
      <c r="B70" t="s">
        <v>1093</v>
      </c>
      <c r="C70" s="7">
        <v>109</v>
      </c>
      <c r="D70" t="s">
        <v>1095</v>
      </c>
      <c r="E70" t="s">
        <v>2137</v>
      </c>
      <c r="F70" t="str">
        <f>_xlfn.XLOOKUP(E70,Component!B:B,Component!C:C)</f>
        <v>18V ONE+ Charger</v>
      </c>
      <c r="G70">
        <v>1</v>
      </c>
      <c r="H70" t="s">
        <v>18</v>
      </c>
      <c r="I70" t="s">
        <v>2136</v>
      </c>
    </row>
    <row r="71" spans="1:9" x14ac:dyDescent="0.25">
      <c r="A71" t="s">
        <v>1094</v>
      </c>
      <c r="B71" t="s">
        <v>1093</v>
      </c>
      <c r="C71" s="7">
        <v>109</v>
      </c>
      <c r="D71" t="s">
        <v>1095</v>
      </c>
      <c r="E71" t="s">
        <v>2584</v>
      </c>
      <c r="F71" t="str">
        <f>_xlfn.XLOOKUP(E71,Component!B:B,Component!C:C)</f>
        <v>18V ONE+ FOGGER</v>
      </c>
      <c r="G71">
        <v>1</v>
      </c>
      <c r="H71" t="s">
        <v>18</v>
      </c>
      <c r="I71" t="s">
        <v>2136</v>
      </c>
    </row>
    <row r="72" spans="1:9" x14ac:dyDescent="0.25">
      <c r="A72" t="s">
        <v>1225</v>
      </c>
      <c r="B72" t="s">
        <v>1224</v>
      </c>
      <c r="C72" s="7">
        <v>159</v>
      </c>
      <c r="D72" t="s">
        <v>1226</v>
      </c>
      <c r="E72" t="s">
        <v>2580</v>
      </c>
      <c r="F72" t="str">
        <f>_xlfn.XLOOKUP(E72,Component!B:B,Component!C:C)</f>
        <v>18V ONE+ HP BRUSHLESS 10" CHAINSAW</v>
      </c>
      <c r="G72">
        <v>1</v>
      </c>
      <c r="H72" t="s">
        <v>18</v>
      </c>
      <c r="I72" t="s">
        <v>2136</v>
      </c>
    </row>
    <row r="73" spans="1:9" x14ac:dyDescent="0.25">
      <c r="A73" t="s">
        <v>1786</v>
      </c>
      <c r="B73" t="s">
        <v>1785</v>
      </c>
      <c r="C73" s="7">
        <v>179</v>
      </c>
      <c r="D73" t="s">
        <v>1787</v>
      </c>
      <c r="E73" t="s">
        <v>2580</v>
      </c>
      <c r="F73" t="str">
        <f>_xlfn.XLOOKUP(E73,Component!B:B,Component!C:C)</f>
        <v>18V ONE+ HP BRUSHLESS 10" CHAINSAW</v>
      </c>
      <c r="G73">
        <v>1</v>
      </c>
      <c r="H73" t="s">
        <v>18</v>
      </c>
      <c r="I73" t="s">
        <v>2136</v>
      </c>
    </row>
    <row r="74" spans="1:9" x14ac:dyDescent="0.25">
      <c r="A74" t="s">
        <v>1068</v>
      </c>
      <c r="B74" t="s">
        <v>1067</v>
      </c>
      <c r="C74" s="7">
        <v>169</v>
      </c>
      <c r="D74" t="s">
        <v>1069</v>
      </c>
      <c r="E74" t="s">
        <v>2587</v>
      </c>
      <c r="F74" t="str">
        <f>_xlfn.XLOOKUP(E74,Component!B:B,Component!C:C)</f>
        <v>18V ONE+ LOPPER</v>
      </c>
      <c r="G74">
        <v>1</v>
      </c>
      <c r="H74" t="s">
        <v>18</v>
      </c>
      <c r="I74" t="s">
        <v>2136</v>
      </c>
    </row>
    <row r="75" spans="1:9" x14ac:dyDescent="0.25">
      <c r="A75" t="s">
        <v>1675</v>
      </c>
      <c r="B75" t="s">
        <v>1674</v>
      </c>
      <c r="C75" s="7">
        <v>149</v>
      </c>
      <c r="D75" t="s">
        <v>1676</v>
      </c>
      <c r="E75" t="s">
        <v>2587</v>
      </c>
      <c r="F75" t="str">
        <f>_xlfn.XLOOKUP(E75,Component!B:B,Component!C:C)</f>
        <v>18V ONE+ LOPPER</v>
      </c>
      <c r="G75">
        <v>1</v>
      </c>
      <c r="H75" t="s">
        <v>18</v>
      </c>
      <c r="I75" t="s">
        <v>2136</v>
      </c>
    </row>
    <row r="76" spans="1:9" x14ac:dyDescent="0.25">
      <c r="A76" t="s">
        <v>759</v>
      </c>
      <c r="B76" t="s">
        <v>758</v>
      </c>
      <c r="C76" s="7">
        <v>89</v>
      </c>
      <c r="D76" t="s">
        <v>760</v>
      </c>
      <c r="E76" t="s">
        <v>2589</v>
      </c>
      <c r="F76" t="str">
        <f>_xlfn.XLOOKUP(E76,Component!B:B,Component!C:C)</f>
        <v>18V ONE+ SPEAKER WITH BLUETOOTH® WIRELESS TECHNOLOGY</v>
      </c>
      <c r="G76">
        <v>1</v>
      </c>
      <c r="H76" t="s">
        <v>18</v>
      </c>
      <c r="I76" t="s">
        <v>2136</v>
      </c>
    </row>
    <row r="77" spans="1:9" x14ac:dyDescent="0.25">
      <c r="A77" t="s">
        <v>1884</v>
      </c>
      <c r="B77" t="s">
        <v>1883</v>
      </c>
      <c r="C77" s="7">
        <v>99</v>
      </c>
      <c r="D77" t="s">
        <v>1885</v>
      </c>
      <c r="E77" t="s">
        <v>1884</v>
      </c>
      <c r="F77" t="str">
        <f>_xlfn.XLOOKUP(E77,Component!B:B,Component!C:C)</f>
        <v>18V ONE+ 3-3/8" MULTI-MATERIAL PLUNGE SAW</v>
      </c>
      <c r="G77">
        <v>1</v>
      </c>
      <c r="H77" t="s">
        <v>18</v>
      </c>
      <c r="I77" t="s">
        <v>2297</v>
      </c>
    </row>
    <row r="78" spans="1:9" x14ac:dyDescent="0.25">
      <c r="A78" t="s">
        <v>1015</v>
      </c>
      <c r="B78" t="s">
        <v>1014</v>
      </c>
      <c r="C78" s="7">
        <v>79</v>
      </c>
      <c r="D78" t="s">
        <v>1016</v>
      </c>
      <c r="E78" t="s">
        <v>1015</v>
      </c>
      <c r="F78" t="str">
        <f>_xlfn.XLOOKUP(E78,Component!B:B,Component!C:C)</f>
        <v>18V ONE+ 45W HYBRID SOLDERING STATION</v>
      </c>
      <c r="G78">
        <v>1</v>
      </c>
      <c r="H78" t="s">
        <v>18</v>
      </c>
      <c r="I78" t="s">
        <v>2298</v>
      </c>
    </row>
    <row r="79" spans="1:9" x14ac:dyDescent="0.25">
      <c r="A79" t="s">
        <v>1052</v>
      </c>
      <c r="B79" t="s">
        <v>1051</v>
      </c>
      <c r="C79" s="7">
        <v>159</v>
      </c>
      <c r="D79" t="s">
        <v>1053</v>
      </c>
      <c r="E79" t="s">
        <v>2137</v>
      </c>
      <c r="F79" t="str">
        <f>_xlfn.XLOOKUP(E79,Component!B:B,Component!C:C)</f>
        <v>18V ONE+ Charger</v>
      </c>
      <c r="G79">
        <v>1</v>
      </c>
      <c r="H79" t="s">
        <v>18</v>
      </c>
      <c r="I79" t="s">
        <v>1054</v>
      </c>
    </row>
    <row r="80" spans="1:9" x14ac:dyDescent="0.25">
      <c r="A80" t="s">
        <v>351</v>
      </c>
      <c r="B80" t="s">
        <v>350</v>
      </c>
      <c r="C80" s="7">
        <v>189</v>
      </c>
      <c r="D80" t="s">
        <v>353</v>
      </c>
      <c r="E80" t="s">
        <v>2137</v>
      </c>
      <c r="F80" t="str">
        <f>_xlfn.XLOOKUP(E80,Component!B:B,Component!C:C)</f>
        <v>18V ONE+ Charger</v>
      </c>
      <c r="G80">
        <v>1</v>
      </c>
      <c r="H80" t="s">
        <v>18</v>
      </c>
      <c r="I80" t="s">
        <v>2137</v>
      </c>
    </row>
    <row r="81" spans="1:9" x14ac:dyDescent="0.25">
      <c r="A81" t="s">
        <v>1038</v>
      </c>
      <c r="B81" t="s">
        <v>1037</v>
      </c>
      <c r="C81" s="7">
        <v>229</v>
      </c>
      <c r="D81" t="s">
        <v>1039</v>
      </c>
      <c r="E81" t="s">
        <v>2137</v>
      </c>
      <c r="F81" t="str">
        <f>_xlfn.XLOOKUP(E81,Component!B:B,Component!C:C)</f>
        <v>18V ONE+ Charger</v>
      </c>
      <c r="G81">
        <v>1</v>
      </c>
      <c r="H81" t="s">
        <v>18</v>
      </c>
      <c r="I81" t="s">
        <v>2137</v>
      </c>
    </row>
    <row r="82" spans="1:9" x14ac:dyDescent="0.25">
      <c r="A82" t="s">
        <v>240</v>
      </c>
      <c r="B82" t="s">
        <v>232</v>
      </c>
      <c r="C82" s="7">
        <v>119</v>
      </c>
      <c r="D82" t="s">
        <v>242</v>
      </c>
      <c r="E82" t="s">
        <v>2146</v>
      </c>
      <c r="F82" t="str">
        <f>_xlfn.XLOOKUP(E82,Component!B:B,Component!C:C)</f>
        <v>18V ONE+ CHARGER</v>
      </c>
      <c r="G82">
        <v>1</v>
      </c>
      <c r="H82" t="s">
        <v>18</v>
      </c>
      <c r="I82" t="s">
        <v>2146</v>
      </c>
    </row>
    <row r="83" spans="1:9" x14ac:dyDescent="0.25">
      <c r="A83" t="s">
        <v>2089</v>
      </c>
      <c r="B83" t="s">
        <v>2088</v>
      </c>
      <c r="C83" s="7">
        <v>86.45</v>
      </c>
      <c r="D83" t="s">
        <v>2091</v>
      </c>
      <c r="E83" t="s">
        <v>2089</v>
      </c>
      <c r="F83" t="str">
        <f>_xlfn.XLOOKUP(E83,Component!B:B,Component!C:C)</f>
        <v>18V ONE+/40V DUAL PLATFORM CHARGER</v>
      </c>
      <c r="G83">
        <v>1</v>
      </c>
      <c r="H83" t="s">
        <v>18</v>
      </c>
      <c r="I83" t="s">
        <v>2089</v>
      </c>
    </row>
    <row r="84" spans="1:9" x14ac:dyDescent="0.25">
      <c r="A84" t="s">
        <v>1565</v>
      </c>
      <c r="B84" t="s">
        <v>1564</v>
      </c>
      <c r="C84" s="7">
        <v>119</v>
      </c>
      <c r="D84" t="s">
        <v>1566</v>
      </c>
      <c r="E84" t="s">
        <v>2162</v>
      </c>
      <c r="F84" t="str">
        <f>_xlfn.XLOOKUP(E84,Component!B:B,Component!C:C)</f>
        <v>18V ONE+ 10" SNOW SHOVEL</v>
      </c>
      <c r="G84">
        <v>1</v>
      </c>
      <c r="H84" t="s">
        <v>18</v>
      </c>
      <c r="I84" t="s">
        <v>2162</v>
      </c>
    </row>
    <row r="85" spans="1:9" x14ac:dyDescent="0.25">
      <c r="A85" t="s">
        <v>268</v>
      </c>
      <c r="B85" t="s">
        <v>267</v>
      </c>
      <c r="C85" s="7">
        <v>106.39</v>
      </c>
      <c r="D85" t="s">
        <v>270</v>
      </c>
      <c r="E85" t="s">
        <v>2583</v>
      </c>
      <c r="F85" t="str">
        <f>_xlfn.XLOOKUP(E85,Component!B:B,Component!C:C)</f>
        <v>18V ONE+ 2 GALLON CHEMICAL SPRAYER</v>
      </c>
      <c r="G85">
        <v>1</v>
      </c>
      <c r="H85" t="s">
        <v>18</v>
      </c>
      <c r="I85" t="s">
        <v>268</v>
      </c>
    </row>
    <row r="86" spans="1:9" x14ac:dyDescent="0.25">
      <c r="A86" t="s">
        <v>351</v>
      </c>
      <c r="B86" t="s">
        <v>350</v>
      </c>
      <c r="C86" s="7">
        <v>189</v>
      </c>
      <c r="D86" t="s">
        <v>353</v>
      </c>
      <c r="E86" t="s">
        <v>2299</v>
      </c>
      <c r="F86" t="str">
        <f>_xlfn.XLOOKUP(E86,Component!B:B,Component!C:C)</f>
        <v>18V ONE+ 3" HANDHELD AUGER</v>
      </c>
      <c r="G86">
        <v>1</v>
      </c>
      <c r="H86" t="s">
        <v>18</v>
      </c>
      <c r="I86" t="s">
        <v>2299</v>
      </c>
    </row>
    <row r="87" spans="1:9" x14ac:dyDescent="0.25">
      <c r="A87" t="s">
        <v>1501</v>
      </c>
      <c r="B87" t="s">
        <v>1500</v>
      </c>
      <c r="C87" s="7">
        <v>149</v>
      </c>
      <c r="D87" t="s">
        <v>1502</v>
      </c>
      <c r="E87" t="s">
        <v>2299</v>
      </c>
      <c r="F87" t="str">
        <f>_xlfn.XLOOKUP(E87,Component!B:B,Component!C:C)</f>
        <v>18V ONE+ 3" HANDHELD AUGER</v>
      </c>
      <c r="G87">
        <v>1</v>
      </c>
      <c r="H87" t="s">
        <v>18</v>
      </c>
      <c r="I87" t="s">
        <v>2299</v>
      </c>
    </row>
    <row r="88" spans="1:9" x14ac:dyDescent="0.25">
      <c r="A88" t="s">
        <v>977</v>
      </c>
      <c r="B88" t="s">
        <v>976</v>
      </c>
      <c r="C88" s="7">
        <v>79</v>
      </c>
      <c r="D88" t="s">
        <v>978</v>
      </c>
      <c r="E88" s="3" t="s">
        <v>977</v>
      </c>
      <c r="F88" t="str">
        <f>_xlfn.XLOOKUP(E88,Component!B:B,Component!C:C)</f>
        <v>18V ONE+ 3/8" CROWN STAPLER</v>
      </c>
      <c r="G88">
        <v>1</v>
      </c>
      <c r="H88" t="s">
        <v>18</v>
      </c>
      <c r="I88" t="s">
        <v>977</v>
      </c>
    </row>
    <row r="89" spans="1:9" x14ac:dyDescent="0.25">
      <c r="A89" t="s">
        <v>782</v>
      </c>
      <c r="B89" t="s">
        <v>781</v>
      </c>
      <c r="C89" s="7">
        <v>77.42</v>
      </c>
      <c r="D89" t="s">
        <v>784</v>
      </c>
      <c r="E89" t="s">
        <v>782</v>
      </c>
      <c r="F89" t="str">
        <f>_xlfn.XLOOKUP(E89,Component!B:B,Component!C:C)</f>
        <v>18V ONE+ 6 1/2" CIRCULAR SAW</v>
      </c>
      <c r="G89">
        <v>1</v>
      </c>
      <c r="H89" t="s">
        <v>18</v>
      </c>
      <c r="I89" t="s">
        <v>782</v>
      </c>
    </row>
    <row r="90" spans="1:9" x14ac:dyDescent="0.25">
      <c r="A90" t="s">
        <v>994</v>
      </c>
      <c r="B90" t="s">
        <v>993</v>
      </c>
      <c r="C90" s="7">
        <v>189</v>
      </c>
      <c r="D90" t="s">
        <v>995</v>
      </c>
      <c r="E90" t="s">
        <v>994</v>
      </c>
      <c r="F90" t="str">
        <f>_xlfn.XLOOKUP(E90,Component!B:B,Component!C:C)</f>
        <v>18V ONE+ 7-1/4" MITER SAW</v>
      </c>
      <c r="G90">
        <v>1</v>
      </c>
      <c r="H90" t="s">
        <v>18</v>
      </c>
      <c r="I90" t="s">
        <v>994</v>
      </c>
    </row>
    <row r="91" spans="1:9" x14ac:dyDescent="0.25">
      <c r="A91" t="s">
        <v>1001</v>
      </c>
      <c r="B91" t="s">
        <v>1000</v>
      </c>
      <c r="C91" s="7">
        <v>149</v>
      </c>
      <c r="D91" t="s">
        <v>1002</v>
      </c>
      <c r="E91" t="s">
        <v>1001</v>
      </c>
      <c r="F91" t="str">
        <f>_xlfn.XLOOKUP(E91,Component!B:B,Component!C:C)</f>
        <v>18V ONE+ PEX PINCH CLAMP TOOL</v>
      </c>
      <c r="G91">
        <v>1</v>
      </c>
      <c r="H91" t="s">
        <v>18</v>
      </c>
      <c r="I91" t="s">
        <v>1001</v>
      </c>
    </row>
    <row r="92" spans="1:9" x14ac:dyDescent="0.25">
      <c r="A92" t="s">
        <v>1023</v>
      </c>
      <c r="B92" t="s">
        <v>1022</v>
      </c>
      <c r="C92" s="7">
        <v>149</v>
      </c>
      <c r="D92" t="s">
        <v>1024</v>
      </c>
      <c r="E92" t="s">
        <v>1023</v>
      </c>
      <c r="F92" t="str">
        <f>_xlfn.XLOOKUP(E92,Component!B:B,Component!C:C)</f>
        <v>18V ONE+™ 1 GALLON AIR COMPRESSOR</v>
      </c>
      <c r="G92">
        <v>1</v>
      </c>
      <c r="H92" t="s">
        <v>18</v>
      </c>
      <c r="I92" t="s">
        <v>1023</v>
      </c>
    </row>
    <row r="93" spans="1:9" x14ac:dyDescent="0.25">
      <c r="A93" t="s">
        <v>445</v>
      </c>
      <c r="B93" t="s">
        <v>444</v>
      </c>
      <c r="C93" s="7">
        <v>139</v>
      </c>
      <c r="D93" t="s">
        <v>446</v>
      </c>
      <c r="E93" t="s">
        <v>2300</v>
      </c>
      <c r="F93" t="str">
        <f>_xlfn.XLOOKUP(E93,Component!B:B,Component!C:C)</f>
        <v>18V ONE+ HP BRUSHLESS 5" RANDOM ORBIT SANDER</v>
      </c>
      <c r="G93">
        <v>1</v>
      </c>
      <c r="H93" t="s">
        <v>18</v>
      </c>
      <c r="I93" t="s">
        <v>2300</v>
      </c>
    </row>
    <row r="94" spans="1:9" x14ac:dyDescent="0.25">
      <c r="A94" t="s">
        <v>1529</v>
      </c>
      <c r="B94" t="s">
        <v>1528</v>
      </c>
      <c r="C94" s="7">
        <v>129</v>
      </c>
      <c r="D94" t="s">
        <v>1530</v>
      </c>
      <c r="E94" t="s">
        <v>2300</v>
      </c>
      <c r="F94" t="str">
        <f>_xlfn.XLOOKUP(E94,Component!B:B,Component!C:C)</f>
        <v>18V ONE+ HP BRUSHLESS 5" RANDOM ORBIT SANDER</v>
      </c>
      <c r="G94">
        <v>1</v>
      </c>
      <c r="H94" t="s">
        <v>18</v>
      </c>
      <c r="I94" t="s">
        <v>2300</v>
      </c>
    </row>
    <row r="95" spans="1:9" x14ac:dyDescent="0.25">
      <c r="A95" t="s">
        <v>1351</v>
      </c>
      <c r="B95" t="s">
        <v>1120</v>
      </c>
      <c r="C95" s="7">
        <v>79</v>
      </c>
      <c r="D95" t="s">
        <v>1352</v>
      </c>
      <c r="E95" t="s">
        <v>2070</v>
      </c>
      <c r="F95" t="str">
        <f>_xlfn.XLOOKUP(E95,Component!B:B,Component!C:C)</f>
        <v>18V ONE+ 1.5AH LITHIUM BATTERY</v>
      </c>
      <c r="G95">
        <v>1</v>
      </c>
      <c r="H95" t="s">
        <v>18</v>
      </c>
      <c r="I95" t="s">
        <v>2070</v>
      </c>
    </row>
    <row r="96" spans="1:9" x14ac:dyDescent="0.25">
      <c r="A96" t="s">
        <v>213</v>
      </c>
      <c r="B96" t="s">
        <v>212</v>
      </c>
      <c r="C96" s="7">
        <v>199</v>
      </c>
      <c r="D96" t="s">
        <v>214</v>
      </c>
      <c r="E96" t="s">
        <v>2103</v>
      </c>
      <c r="F96" t="str">
        <f>_xlfn.XLOOKUP(E96,Component!B:B,Component!C:C)</f>
        <v>18V ONE+ 4AH LITHIUM-ION HIGH PERFORMANCE BATTERY</v>
      </c>
      <c r="G96">
        <v>1</v>
      </c>
      <c r="H96" t="s">
        <v>18</v>
      </c>
      <c r="I96" t="s">
        <v>2103</v>
      </c>
    </row>
    <row r="97" spans="1:9" x14ac:dyDescent="0.25">
      <c r="A97" t="s">
        <v>351</v>
      </c>
      <c r="B97" t="s">
        <v>350</v>
      </c>
      <c r="C97" s="7">
        <v>189</v>
      </c>
      <c r="D97" t="s">
        <v>353</v>
      </c>
      <c r="E97" t="s">
        <v>2082</v>
      </c>
      <c r="F97" t="str">
        <f>_xlfn.XLOOKUP(E97,Component!B:B,Component!C:C)</f>
        <v>18V ONE+ 2AH LITHIUM BATTERY</v>
      </c>
      <c r="G97">
        <v>1</v>
      </c>
      <c r="H97" t="s">
        <v>18</v>
      </c>
      <c r="I97" t="s">
        <v>2082</v>
      </c>
    </row>
    <row r="98" spans="1:9" x14ac:dyDescent="0.25">
      <c r="A98" t="s">
        <v>1935</v>
      </c>
      <c r="B98" t="s">
        <v>1934</v>
      </c>
      <c r="C98" s="7">
        <v>269</v>
      </c>
      <c r="D98" t="s">
        <v>1936</v>
      </c>
      <c r="E98" t="s">
        <v>1949</v>
      </c>
      <c r="F98" t="str">
        <f>_xlfn.XLOOKUP(E98,Component!B:B,Component!C:C)</f>
        <v>18V ONE+ 12AH LITHIUM HIGH PERFORMANCE BATTERY</v>
      </c>
      <c r="G98">
        <v>1</v>
      </c>
      <c r="H98" t="s">
        <v>18</v>
      </c>
      <c r="I98" t="s">
        <v>1949</v>
      </c>
    </row>
    <row r="99" spans="1:9" x14ac:dyDescent="0.25">
      <c r="A99" t="s">
        <v>127</v>
      </c>
      <c r="B99" t="s">
        <v>126</v>
      </c>
      <c r="C99" s="7" t="s">
        <v>18</v>
      </c>
      <c r="D99" t="s">
        <v>128</v>
      </c>
      <c r="E99" t="s">
        <v>2009</v>
      </c>
      <c r="F99" t="str">
        <f>_xlfn.XLOOKUP(E99,Component!B:B,Component!C:C)</f>
        <v>18V ONE+ CHARGER</v>
      </c>
      <c r="G99">
        <v>1</v>
      </c>
      <c r="H99" t="s">
        <v>18</v>
      </c>
      <c r="I99" t="s">
        <v>2009</v>
      </c>
    </row>
    <row r="100" spans="1:9" x14ac:dyDescent="0.25">
      <c r="A100" t="s">
        <v>610</v>
      </c>
      <c r="B100" t="s">
        <v>609</v>
      </c>
      <c r="C100" s="7">
        <v>249</v>
      </c>
      <c r="D100" t="s">
        <v>611</v>
      </c>
      <c r="E100" t="s">
        <v>2009</v>
      </c>
      <c r="F100" t="str">
        <f>_xlfn.XLOOKUP(E100,Component!B:B,Component!C:C)</f>
        <v>18V ONE+ CHARGER</v>
      </c>
      <c r="G100">
        <v>1</v>
      </c>
      <c r="H100" t="s">
        <v>18</v>
      </c>
      <c r="I100" t="s">
        <v>2009</v>
      </c>
    </row>
    <row r="101" spans="1:9" x14ac:dyDescent="0.25">
      <c r="A101" t="s">
        <v>1351</v>
      </c>
      <c r="B101" t="s">
        <v>1120</v>
      </c>
      <c r="C101" s="7">
        <v>79</v>
      </c>
      <c r="D101" t="s">
        <v>1352</v>
      </c>
      <c r="E101" t="s">
        <v>2009</v>
      </c>
      <c r="F101" t="str">
        <f>_xlfn.XLOOKUP(E101,Component!B:B,Component!C:C)</f>
        <v>18V ONE+ CHARGER</v>
      </c>
      <c r="G101">
        <v>1</v>
      </c>
      <c r="H101" t="s">
        <v>18</v>
      </c>
      <c r="I101" t="s">
        <v>2009</v>
      </c>
    </row>
    <row r="102" spans="1:9" x14ac:dyDescent="0.25">
      <c r="A102" t="s">
        <v>1931</v>
      </c>
      <c r="B102" t="s">
        <v>1930</v>
      </c>
      <c r="C102" s="7">
        <v>199</v>
      </c>
      <c r="D102" t="s">
        <v>1932</v>
      </c>
      <c r="E102" t="s">
        <v>1966</v>
      </c>
      <c r="F102" t="str">
        <f>_xlfn.XLOOKUP(E102,Component!B:B,Component!C:C)</f>
        <v>18V ONE+ DUAL-PORT SIMULTANEOUS CHARGER</v>
      </c>
      <c r="G102">
        <v>1</v>
      </c>
      <c r="H102" t="s">
        <v>18</v>
      </c>
      <c r="I102" t="s">
        <v>1966</v>
      </c>
    </row>
    <row r="103" spans="1:9" x14ac:dyDescent="0.25">
      <c r="A103" t="s">
        <v>1935</v>
      </c>
      <c r="B103" t="s">
        <v>1934</v>
      </c>
      <c r="C103" s="7">
        <v>269</v>
      </c>
      <c r="D103" t="s">
        <v>1936</v>
      </c>
      <c r="E103" t="s">
        <v>1953</v>
      </c>
      <c r="F103" t="str">
        <f>_xlfn.XLOOKUP(E103,Component!B:B,Component!C:C)</f>
        <v>18V ONE+ 8A RAPID CHARGER</v>
      </c>
      <c r="G103">
        <v>1</v>
      </c>
      <c r="H103" t="s">
        <v>18</v>
      </c>
      <c r="I103" t="s">
        <v>1953</v>
      </c>
    </row>
    <row r="104" spans="1:9" x14ac:dyDescent="0.25">
      <c r="A104" t="s">
        <v>1351</v>
      </c>
      <c r="B104" t="s">
        <v>1120</v>
      </c>
      <c r="C104" s="7">
        <v>79</v>
      </c>
      <c r="D104" t="s">
        <v>1352</v>
      </c>
      <c r="E104" t="s">
        <v>2218</v>
      </c>
      <c r="F104" t="str">
        <f>_xlfn.XLOOKUP(E104,Component!B:B,Component!C:C)</f>
        <v>18V ONE+ 1/2" DRILL/DRIVER</v>
      </c>
      <c r="G104">
        <v>1</v>
      </c>
      <c r="H104" t="s">
        <v>18</v>
      </c>
      <c r="I104" t="s">
        <v>1805</v>
      </c>
    </row>
    <row r="105" spans="1:9" x14ac:dyDescent="0.25">
      <c r="A105" t="s">
        <v>2003</v>
      </c>
      <c r="B105" t="s">
        <v>2002</v>
      </c>
      <c r="C105" s="7">
        <v>119</v>
      </c>
      <c r="D105" t="s">
        <v>2004</v>
      </c>
      <c r="E105" t="s">
        <v>2301</v>
      </c>
      <c r="F105" t="str">
        <f>_xlfn.XLOOKUP(E105,Component!B:B,Component!C:C)</f>
        <v>18V ONE+ PRECISION CRAFT ROTARY TOOL</v>
      </c>
      <c r="G105">
        <v>1</v>
      </c>
      <c r="H105" t="s">
        <v>18</v>
      </c>
      <c r="I105" t="s">
        <v>2301</v>
      </c>
    </row>
    <row r="106" spans="1:9" x14ac:dyDescent="0.25">
      <c r="A106" t="s">
        <v>1793</v>
      </c>
      <c r="B106" t="s">
        <v>1792</v>
      </c>
      <c r="C106" s="7">
        <v>49</v>
      </c>
      <c r="D106" t="s">
        <v>1794</v>
      </c>
      <c r="E106" t="s">
        <v>1793</v>
      </c>
      <c r="F106" t="str">
        <f>_xlfn.XLOOKUP(E106,Component!B:B,Component!C:C)</f>
        <v>18V ONE+ EZCLEAN POWER CLEANER</v>
      </c>
      <c r="G106">
        <v>1</v>
      </c>
      <c r="H106" t="s">
        <v>18</v>
      </c>
      <c r="I106" t="s">
        <v>1793</v>
      </c>
    </row>
    <row r="107" spans="1:9" x14ac:dyDescent="0.25">
      <c r="A107" t="s">
        <v>1451</v>
      </c>
      <c r="B107" t="s">
        <v>1450</v>
      </c>
      <c r="C107" s="7">
        <v>649</v>
      </c>
      <c r="D107" t="s">
        <v>1453</v>
      </c>
      <c r="E107" t="s">
        <v>1451</v>
      </c>
      <c r="F107" t="str">
        <f>_xlfn.XLOOKUP(E107,Component!B:B,Component!C:C)</f>
        <v>18V ONE+ 1800-WATT POWER STATION</v>
      </c>
      <c r="G107">
        <v>1</v>
      </c>
      <c r="H107" t="s">
        <v>18</v>
      </c>
      <c r="I107" t="s">
        <v>277</v>
      </c>
    </row>
    <row r="108" spans="1:9" x14ac:dyDescent="0.25">
      <c r="A108" t="s">
        <v>1789</v>
      </c>
      <c r="B108" t="s">
        <v>1788</v>
      </c>
      <c r="C108" s="7">
        <v>199</v>
      </c>
      <c r="D108" t="s">
        <v>1790</v>
      </c>
      <c r="E108" t="s">
        <v>2142</v>
      </c>
      <c r="F108" t="str">
        <f>_xlfn.XLOOKUP(E108,Component!B:B,Component!C:C)</f>
        <v>18V ONE+ 13" PUSH MOWER</v>
      </c>
      <c r="G108">
        <v>1</v>
      </c>
      <c r="H108" t="s">
        <v>1789</v>
      </c>
      <c r="I108">
        <v>-1</v>
      </c>
    </row>
    <row r="109" spans="1:9" x14ac:dyDescent="0.25">
      <c r="A109" t="s">
        <v>723</v>
      </c>
      <c r="B109" t="s">
        <v>722</v>
      </c>
      <c r="C109" s="7">
        <v>229</v>
      </c>
      <c r="D109" t="s">
        <v>724</v>
      </c>
      <c r="E109" t="s">
        <v>723</v>
      </c>
      <c r="F109">
        <f>_xlfn.XLOOKUP(E109,Component!B:B,Component!C:C)</f>
        <v>0</v>
      </c>
      <c r="G109">
        <v>1</v>
      </c>
      <c r="H109" t="s">
        <v>723</v>
      </c>
      <c r="I109">
        <v>-1</v>
      </c>
    </row>
    <row r="110" spans="1:9" x14ac:dyDescent="0.25">
      <c r="A110" t="s">
        <v>1137</v>
      </c>
      <c r="B110" t="s">
        <v>1136</v>
      </c>
      <c r="C110" s="7">
        <v>48.37</v>
      </c>
      <c r="D110" t="s">
        <v>1139</v>
      </c>
      <c r="E110" t="s">
        <v>2592</v>
      </c>
      <c r="F110" t="str">
        <f>_xlfn.XLOOKUP(E110,Component!B:B,Component!C:C)</f>
        <v>18V ONE+ CORDLESS 1/4" IMPACT DRIVER</v>
      </c>
      <c r="G110">
        <v>1</v>
      </c>
      <c r="H110" t="s">
        <v>1137</v>
      </c>
      <c r="I110">
        <v>-1</v>
      </c>
    </row>
    <row r="111" spans="1:9" x14ac:dyDescent="0.25">
      <c r="A111" t="s">
        <v>1259</v>
      </c>
      <c r="B111" t="s">
        <v>1258</v>
      </c>
      <c r="C111" s="7">
        <v>59.97</v>
      </c>
      <c r="D111" t="s">
        <v>1260</v>
      </c>
      <c r="E111" t="s">
        <v>2571</v>
      </c>
      <c r="F111" t="str">
        <f>_xlfn.XLOOKUP(E111,Component!B:B,Component!C:C)</f>
        <v>18V ONE+ 1 GALLON POWER SPREADER</v>
      </c>
      <c r="G111">
        <v>1</v>
      </c>
      <c r="H111" t="s">
        <v>1259</v>
      </c>
      <c r="I111">
        <v>-1</v>
      </c>
    </row>
    <row r="112" spans="1:9" x14ac:dyDescent="0.25">
      <c r="A112" t="s">
        <v>1230</v>
      </c>
      <c r="B112" t="s">
        <v>1229</v>
      </c>
      <c r="C112" s="7">
        <v>159</v>
      </c>
      <c r="D112" t="s">
        <v>1231</v>
      </c>
      <c r="E112" t="s">
        <v>2572</v>
      </c>
      <c r="F112" t="str">
        <f>_xlfn.XLOOKUP(E112,Component!B:B,Component!C:C)</f>
        <v>18V ONE+ 8" POLE SAW</v>
      </c>
      <c r="G112">
        <v>1</v>
      </c>
      <c r="H112" t="s">
        <v>1586</v>
      </c>
      <c r="I112">
        <v>-1</v>
      </c>
    </row>
    <row r="113" spans="1:9" x14ac:dyDescent="0.25">
      <c r="A113" t="s">
        <v>1586</v>
      </c>
      <c r="B113" t="s">
        <v>1585</v>
      </c>
      <c r="C113" s="7">
        <v>129</v>
      </c>
      <c r="D113" t="s">
        <v>1587</v>
      </c>
      <c r="E113" t="s">
        <v>2572</v>
      </c>
      <c r="F113" t="str">
        <f>_xlfn.XLOOKUP(E113,Component!B:B,Component!C:C)</f>
        <v>18V ONE+ 8" POLE SAW</v>
      </c>
      <c r="G113">
        <v>1</v>
      </c>
      <c r="H113" t="s">
        <v>1586</v>
      </c>
      <c r="I113">
        <v>-1</v>
      </c>
    </row>
    <row r="114" spans="1:9" x14ac:dyDescent="0.25">
      <c r="A114" t="s">
        <v>683</v>
      </c>
      <c r="B114" t="s">
        <v>682</v>
      </c>
      <c r="C114" s="7">
        <v>199</v>
      </c>
      <c r="D114" t="s">
        <v>684</v>
      </c>
      <c r="E114" t="s">
        <v>2573</v>
      </c>
      <c r="F114" t="str">
        <f>_xlfn.XLOOKUP(E114,Component!B:B,Component!C:C)</f>
        <v>18V ONE+ ONE-HANDED PRUNING RECIPROCATING SAW</v>
      </c>
      <c r="G114">
        <v>1</v>
      </c>
      <c r="H114" t="s">
        <v>1622</v>
      </c>
      <c r="I114">
        <v>-1</v>
      </c>
    </row>
    <row r="115" spans="1:9" x14ac:dyDescent="0.25">
      <c r="A115" t="s">
        <v>798</v>
      </c>
      <c r="B115" t="s">
        <v>797</v>
      </c>
      <c r="C115" s="7">
        <v>129</v>
      </c>
      <c r="D115" t="s">
        <v>799</v>
      </c>
      <c r="E115" t="s">
        <v>2573</v>
      </c>
      <c r="F115" t="str">
        <f>_xlfn.XLOOKUP(E115,Component!B:B,Component!C:C)</f>
        <v>18V ONE+ ONE-HANDED PRUNING RECIPROCATING SAW</v>
      </c>
      <c r="G115">
        <v>1</v>
      </c>
      <c r="H115" t="s">
        <v>1622</v>
      </c>
      <c r="I115">
        <v>-1</v>
      </c>
    </row>
    <row r="116" spans="1:9" x14ac:dyDescent="0.25">
      <c r="A116" t="s">
        <v>1622</v>
      </c>
      <c r="B116" t="s">
        <v>1621</v>
      </c>
      <c r="C116" s="7">
        <v>99</v>
      </c>
      <c r="D116" t="s">
        <v>1623</v>
      </c>
      <c r="E116" t="s">
        <v>2573</v>
      </c>
      <c r="F116" t="str">
        <f>_xlfn.XLOOKUP(E116,Component!B:B,Component!C:C)</f>
        <v>18V ONE+ ONE-HANDED PRUNING RECIPROCATING SAW</v>
      </c>
      <c r="G116">
        <v>1</v>
      </c>
      <c r="H116" t="s">
        <v>1622</v>
      </c>
      <c r="I116">
        <v>-1</v>
      </c>
    </row>
    <row r="117" spans="1:9" x14ac:dyDescent="0.25">
      <c r="A117" t="s">
        <v>1247</v>
      </c>
      <c r="B117" t="s">
        <v>1246</v>
      </c>
      <c r="C117" s="7">
        <v>249</v>
      </c>
      <c r="D117" t="s">
        <v>1248</v>
      </c>
      <c r="E117" t="s">
        <v>2574</v>
      </c>
      <c r="F117" t="str">
        <f>_xlfn.XLOOKUP(E117,Component!B:B,Component!C:C)</f>
        <v>18V ONE+ HP BRUSHLESS WHISPER SERIES 12" CHAINSAW</v>
      </c>
      <c r="G117">
        <v>1</v>
      </c>
      <c r="H117" t="s">
        <v>1783</v>
      </c>
      <c r="I117">
        <v>-1</v>
      </c>
    </row>
    <row r="118" spans="1:9" x14ac:dyDescent="0.25">
      <c r="A118" t="s">
        <v>1783</v>
      </c>
      <c r="B118" t="s">
        <v>1782</v>
      </c>
      <c r="C118" s="7">
        <v>199</v>
      </c>
      <c r="D118" t="s">
        <v>1784</v>
      </c>
      <c r="E118" t="s">
        <v>2574</v>
      </c>
      <c r="F118" t="str">
        <f>_xlfn.XLOOKUP(E118,Component!B:B,Component!C:C)</f>
        <v>18V ONE+ HP BRUSHLESS WHISPER SERIES 12" CHAINSAW</v>
      </c>
      <c r="G118">
        <v>1</v>
      </c>
      <c r="H118" t="s">
        <v>1783</v>
      </c>
      <c r="I118">
        <v>-1</v>
      </c>
    </row>
    <row r="119" spans="1:9" x14ac:dyDescent="0.25">
      <c r="A119" t="s">
        <v>1038</v>
      </c>
      <c r="B119" t="s">
        <v>1037</v>
      </c>
      <c r="C119" s="7">
        <v>229</v>
      </c>
      <c r="D119" t="s">
        <v>1039</v>
      </c>
      <c r="E119" t="s">
        <v>2575</v>
      </c>
      <c r="F119" t="str">
        <f>_xlfn.XLOOKUP(E119,Component!B:B,Component!C:C)</f>
        <v>18V ONE+ HP BRUSHLESS WHISPER SERIES 8" POLE SAW</v>
      </c>
      <c r="G119">
        <v>1</v>
      </c>
      <c r="H119" t="s">
        <v>1773</v>
      </c>
      <c r="I119">
        <v>-1</v>
      </c>
    </row>
    <row r="120" spans="1:9" x14ac:dyDescent="0.25">
      <c r="A120" t="s">
        <v>1773</v>
      </c>
      <c r="B120" t="s">
        <v>1772</v>
      </c>
      <c r="C120" s="7">
        <v>199</v>
      </c>
      <c r="D120" t="s">
        <v>1774</v>
      </c>
      <c r="E120" t="s">
        <v>2575</v>
      </c>
      <c r="F120" t="str">
        <f>_xlfn.XLOOKUP(E120,Component!B:B,Component!C:C)</f>
        <v>18V ONE+ HP BRUSHLESS WHISPER SERIES 8" POLE SAW</v>
      </c>
      <c r="G120">
        <v>1</v>
      </c>
      <c r="H120" t="s">
        <v>1773</v>
      </c>
      <c r="I120">
        <v>-1</v>
      </c>
    </row>
    <row r="121" spans="1:9" x14ac:dyDescent="0.25">
      <c r="A121" t="s">
        <v>735</v>
      </c>
      <c r="B121" t="s">
        <v>734</v>
      </c>
      <c r="C121" s="7">
        <v>99</v>
      </c>
      <c r="D121" t="s">
        <v>736</v>
      </c>
      <c r="E121" t="s">
        <v>1756</v>
      </c>
      <c r="F121" t="str">
        <f>_xlfn.XLOOKUP(E121,Component!B:B,Component!C:C)</f>
        <v>18V ONE+ HP BRUSHLESS 4-MODE 1/2" IMPACT WRENCH</v>
      </c>
      <c r="G121">
        <v>1</v>
      </c>
      <c r="H121" t="s">
        <v>1756</v>
      </c>
      <c r="I121">
        <v>-1</v>
      </c>
    </row>
    <row r="122" spans="1:9" x14ac:dyDescent="0.25">
      <c r="A122" t="s">
        <v>1142</v>
      </c>
      <c r="B122" t="s">
        <v>1141</v>
      </c>
      <c r="C122" s="7" t="s">
        <v>18</v>
      </c>
      <c r="D122" t="s">
        <v>1143</v>
      </c>
      <c r="E122" t="s">
        <v>1756</v>
      </c>
      <c r="F122" t="str">
        <f>_xlfn.XLOOKUP(E122,Component!B:B,Component!C:C)</f>
        <v>18V ONE+ HP BRUSHLESS 4-MODE 1/2" IMPACT WRENCH</v>
      </c>
      <c r="G122">
        <v>1</v>
      </c>
      <c r="H122" t="s">
        <v>1756</v>
      </c>
      <c r="I122">
        <v>-1</v>
      </c>
    </row>
    <row r="123" spans="1:9" x14ac:dyDescent="0.25">
      <c r="A123" t="s">
        <v>1756</v>
      </c>
      <c r="B123" t="s">
        <v>1755</v>
      </c>
      <c r="C123" s="7" t="s">
        <v>18</v>
      </c>
      <c r="D123" t="s">
        <v>1757</v>
      </c>
      <c r="E123" t="s">
        <v>1756</v>
      </c>
      <c r="F123" t="str">
        <f>_xlfn.XLOOKUP(E123,Component!B:B,Component!C:C)</f>
        <v>18V ONE+ HP BRUSHLESS 4-MODE 1/2" IMPACT WRENCH</v>
      </c>
      <c r="G123">
        <v>1</v>
      </c>
      <c r="H123" t="s">
        <v>1756</v>
      </c>
      <c r="I123">
        <v>-1</v>
      </c>
    </row>
    <row r="124" spans="1:9" x14ac:dyDescent="0.25">
      <c r="A124" t="s">
        <v>687</v>
      </c>
      <c r="B124" t="s">
        <v>686</v>
      </c>
      <c r="C124" s="7">
        <v>149</v>
      </c>
      <c r="D124" t="s">
        <v>688</v>
      </c>
      <c r="E124" t="s">
        <v>2576</v>
      </c>
      <c r="F124" t="str">
        <f>_xlfn.XLOOKUP(E124,Component!B:B,Component!C:C)</f>
        <v>18V ONE+ OUTDOOR PATIO CLEANER</v>
      </c>
      <c r="G124">
        <v>1</v>
      </c>
      <c r="H124" t="s">
        <v>1672</v>
      </c>
      <c r="I124">
        <v>-1</v>
      </c>
    </row>
    <row r="125" spans="1:9" x14ac:dyDescent="0.25">
      <c r="A125" t="s">
        <v>1672</v>
      </c>
      <c r="B125" t="s">
        <v>1671</v>
      </c>
      <c r="C125" s="7">
        <v>99</v>
      </c>
      <c r="D125" t="s">
        <v>1673</v>
      </c>
      <c r="E125" t="s">
        <v>2576</v>
      </c>
      <c r="F125" t="str">
        <f>_xlfn.XLOOKUP(E125,Component!B:B,Component!C:C)</f>
        <v>18V ONE+ OUTDOOR PATIO CLEANER</v>
      </c>
      <c r="G125">
        <v>1</v>
      </c>
      <c r="H125" t="s">
        <v>1672</v>
      </c>
      <c r="I125">
        <v>-1</v>
      </c>
    </row>
    <row r="126" spans="1:9" x14ac:dyDescent="0.25">
      <c r="A126" t="s">
        <v>878</v>
      </c>
      <c r="B126" t="s">
        <v>877</v>
      </c>
      <c r="C126" s="7">
        <v>149</v>
      </c>
      <c r="D126" t="s">
        <v>879</v>
      </c>
      <c r="E126" t="s">
        <v>2577</v>
      </c>
      <c r="F126" t="str">
        <f>_xlfn.XLOOKUP(E126,Component!B:B,Component!C:C)</f>
        <v>18V ONE+ OUTDOOR PATIO CLEANER - WIRE BRUSH</v>
      </c>
      <c r="G126">
        <v>1</v>
      </c>
      <c r="H126" t="s">
        <v>2118</v>
      </c>
      <c r="I126">
        <v>-1</v>
      </c>
    </row>
    <row r="127" spans="1:9" x14ac:dyDescent="0.25">
      <c r="A127" t="s">
        <v>2118</v>
      </c>
      <c r="B127" t="s">
        <v>2117</v>
      </c>
      <c r="C127" s="7">
        <v>119</v>
      </c>
      <c r="D127" t="s">
        <v>2119</v>
      </c>
      <c r="E127" t="s">
        <v>2577</v>
      </c>
      <c r="F127" t="str">
        <f>_xlfn.XLOOKUP(E127,Component!B:B,Component!C:C)</f>
        <v>18V ONE+ OUTDOOR PATIO CLEANER - WIRE BRUSH</v>
      </c>
      <c r="G127">
        <v>1</v>
      </c>
      <c r="H127" t="s">
        <v>2118</v>
      </c>
      <c r="I127">
        <v>-1</v>
      </c>
    </row>
    <row r="128" spans="1:9" x14ac:dyDescent="0.25">
      <c r="A128" t="s">
        <v>874</v>
      </c>
      <c r="B128" t="s">
        <v>873</v>
      </c>
      <c r="C128" s="7">
        <v>119</v>
      </c>
      <c r="D128" t="s">
        <v>875</v>
      </c>
      <c r="E128" t="s">
        <v>2578</v>
      </c>
      <c r="F128" t="str">
        <f>_xlfn.XLOOKUP(E128,Component!B:B,Component!C:C)</f>
        <v>18V ONE+ 2-IN-1 SHEAR SHRUBBER</v>
      </c>
      <c r="G128">
        <v>1</v>
      </c>
      <c r="H128" t="s">
        <v>1776</v>
      </c>
      <c r="I128">
        <v>-1</v>
      </c>
    </row>
    <row r="129" spans="1:9" x14ac:dyDescent="0.25">
      <c r="A129" t="s">
        <v>1776</v>
      </c>
      <c r="B129" t="s">
        <v>1775</v>
      </c>
      <c r="C129" s="7">
        <v>79</v>
      </c>
      <c r="D129" t="s">
        <v>1777</v>
      </c>
      <c r="E129" t="s">
        <v>2578</v>
      </c>
      <c r="F129" t="str">
        <f>_xlfn.XLOOKUP(E129,Component!B:B,Component!C:C)</f>
        <v>18V ONE+ 2-IN-1 SHEAR SHRUBBER</v>
      </c>
      <c r="G129">
        <v>1</v>
      </c>
      <c r="H129" t="s">
        <v>1776</v>
      </c>
      <c r="I129">
        <v>-1</v>
      </c>
    </row>
    <row r="130" spans="1:9" x14ac:dyDescent="0.25">
      <c r="A130" t="s">
        <v>605</v>
      </c>
      <c r="B130" t="s">
        <v>604</v>
      </c>
      <c r="C130" s="7">
        <v>69.97</v>
      </c>
      <c r="D130" t="s">
        <v>607</v>
      </c>
      <c r="E130" t="s">
        <v>1009</v>
      </c>
      <c r="F130" t="str">
        <f>_xlfn.XLOOKUP(E130,Component!B:B,Component!C:C)</f>
        <v>18V ONE+ COMPACT GLUE GUN</v>
      </c>
      <c r="G130">
        <v>1</v>
      </c>
      <c r="H130" t="s">
        <v>1009</v>
      </c>
      <c r="I130">
        <v>-1</v>
      </c>
    </row>
    <row r="131" spans="1:9" x14ac:dyDescent="0.25">
      <c r="A131" t="s">
        <v>2003</v>
      </c>
      <c r="B131" t="s">
        <v>2002</v>
      </c>
      <c r="C131" s="7">
        <v>119</v>
      </c>
      <c r="D131" t="s">
        <v>2004</v>
      </c>
      <c r="E131" t="s">
        <v>1009</v>
      </c>
      <c r="F131" t="str">
        <f>_xlfn.XLOOKUP(E131,Component!B:B,Component!C:C)</f>
        <v>18V ONE+ COMPACT GLUE GUN</v>
      </c>
      <c r="G131">
        <v>1</v>
      </c>
      <c r="H131" t="s">
        <v>1009</v>
      </c>
      <c r="I131">
        <v>-1</v>
      </c>
    </row>
    <row r="132" spans="1:9" x14ac:dyDescent="0.25">
      <c r="A132" t="s">
        <v>593</v>
      </c>
      <c r="B132" t="s">
        <v>592</v>
      </c>
      <c r="C132" s="7" t="s">
        <v>18</v>
      </c>
      <c r="D132" t="s">
        <v>594</v>
      </c>
      <c r="E132" t="s">
        <v>961</v>
      </c>
      <c r="F132" t="str">
        <f>_xlfn.XLOOKUP(E132,Component!B:B,Component!C:C)</f>
        <v>18V ONE+ DUAL TEMPERATURE GLUE GUN</v>
      </c>
      <c r="G132">
        <v>1</v>
      </c>
      <c r="H132" t="s">
        <v>961</v>
      </c>
      <c r="I132">
        <v>-1</v>
      </c>
    </row>
    <row r="133" spans="1:9" x14ac:dyDescent="0.25">
      <c r="A133" t="s">
        <v>747</v>
      </c>
      <c r="B133" t="s">
        <v>746</v>
      </c>
      <c r="C133" s="7">
        <v>79</v>
      </c>
      <c r="D133" t="s">
        <v>748</v>
      </c>
      <c r="E133" t="s">
        <v>747</v>
      </c>
      <c r="F133" t="str">
        <f>_xlfn.XLOOKUP(E133,Component!B:B,Component!C:C)</f>
        <v>18V ONE+ HEAT GUN</v>
      </c>
      <c r="G133">
        <v>1</v>
      </c>
      <c r="H133" t="s">
        <v>747</v>
      </c>
      <c r="I133">
        <v>-1</v>
      </c>
    </row>
    <row r="134" spans="1:9" x14ac:dyDescent="0.25">
      <c r="A134" t="s">
        <v>533</v>
      </c>
      <c r="B134" t="s">
        <v>532</v>
      </c>
      <c r="C134" s="7">
        <v>219</v>
      </c>
      <c r="D134" t="s">
        <v>534</v>
      </c>
      <c r="E134" t="s">
        <v>1656</v>
      </c>
      <c r="F134" t="str">
        <f>_xlfn.XLOOKUP(E134,Component!B:B,Component!C:C)</f>
        <v>18V ONE+ AIRSTRIKE 18GA BRAD NAILER</v>
      </c>
      <c r="G134">
        <v>1</v>
      </c>
      <c r="H134" t="s">
        <v>1656</v>
      </c>
      <c r="I134">
        <v>-1</v>
      </c>
    </row>
    <row r="135" spans="1:9" x14ac:dyDescent="0.25">
      <c r="A135" t="s">
        <v>1656</v>
      </c>
      <c r="B135" t="s">
        <v>1655</v>
      </c>
      <c r="C135" s="7" t="s">
        <v>18</v>
      </c>
      <c r="D135" t="s">
        <v>534</v>
      </c>
      <c r="E135" t="s">
        <v>1656</v>
      </c>
      <c r="F135" t="str">
        <f>_xlfn.XLOOKUP(E135,Component!B:B,Component!C:C)</f>
        <v>18V ONE+ AIRSTRIKE 18GA BRAD NAILER</v>
      </c>
      <c r="G135">
        <v>1</v>
      </c>
      <c r="H135" t="s">
        <v>1656</v>
      </c>
      <c r="I135">
        <v>-1</v>
      </c>
    </row>
    <row r="136" spans="1:9" x14ac:dyDescent="0.25">
      <c r="A136" t="s">
        <v>1652</v>
      </c>
      <c r="B136" t="s">
        <v>1651</v>
      </c>
      <c r="C136" s="7" t="s">
        <v>18</v>
      </c>
      <c r="D136" t="s">
        <v>1653</v>
      </c>
      <c r="E136" t="s">
        <v>1652</v>
      </c>
      <c r="F136" t="str">
        <f>_xlfn.XLOOKUP(E136,Component!B:B,Component!C:C)</f>
        <v>18V ONE+ HP BRUSHLESS AIRSTRIKE 18GA BRAD NAILER</v>
      </c>
      <c r="G136">
        <v>1</v>
      </c>
      <c r="H136" t="s">
        <v>1652</v>
      </c>
      <c r="I136">
        <v>-1</v>
      </c>
    </row>
    <row r="137" spans="1:9" x14ac:dyDescent="0.25">
      <c r="A137" t="s">
        <v>610</v>
      </c>
      <c r="B137" t="s">
        <v>609</v>
      </c>
      <c r="C137" s="7">
        <v>249</v>
      </c>
      <c r="D137" t="s">
        <v>611</v>
      </c>
      <c r="E137" t="s">
        <v>1652</v>
      </c>
      <c r="F137" t="str">
        <f>_xlfn.XLOOKUP(E137,Component!B:B,Component!C:C)</f>
        <v>18V ONE+ HP BRUSHLESS AIRSTRIKE 18GA BRAD NAILER</v>
      </c>
      <c r="G137">
        <v>1</v>
      </c>
      <c r="H137" t="s">
        <v>1652</v>
      </c>
      <c r="I137">
        <v>-1</v>
      </c>
    </row>
    <row r="138" spans="1:9" x14ac:dyDescent="0.25">
      <c r="A138" t="s">
        <v>599</v>
      </c>
      <c r="B138" t="s">
        <v>598</v>
      </c>
      <c r="C138" s="7">
        <v>269</v>
      </c>
      <c r="D138" t="s">
        <v>601</v>
      </c>
      <c r="E138" t="s">
        <v>1658</v>
      </c>
      <c r="F138" t="str">
        <f>_xlfn.XLOOKUP(E138,Component!B:B,Component!C:C)</f>
        <v>18V ONE+ AIRSTRIKE 16GA FINISH NAILER</v>
      </c>
      <c r="G138">
        <v>1</v>
      </c>
      <c r="H138" t="s">
        <v>1658</v>
      </c>
      <c r="I138">
        <v>-1</v>
      </c>
    </row>
    <row r="139" spans="1:9" x14ac:dyDescent="0.25">
      <c r="A139" t="s">
        <v>1648</v>
      </c>
      <c r="B139" t="s">
        <v>1647</v>
      </c>
      <c r="C139" s="7">
        <v>169</v>
      </c>
      <c r="D139" t="s">
        <v>1649</v>
      </c>
      <c r="E139" t="s">
        <v>1648</v>
      </c>
      <c r="F139" t="str">
        <f>_xlfn.XLOOKUP(E139,Component!B:B,Component!C:C)</f>
        <v>18V ONE+™ GREASE GUN</v>
      </c>
      <c r="G139">
        <v>1</v>
      </c>
      <c r="H139" t="s">
        <v>1648</v>
      </c>
      <c r="I139">
        <v>-1</v>
      </c>
    </row>
    <row r="140" spans="1:9" x14ac:dyDescent="0.25">
      <c r="A140" t="s">
        <v>1378</v>
      </c>
      <c r="B140" t="s">
        <v>1377</v>
      </c>
      <c r="C140" s="7">
        <v>89</v>
      </c>
      <c r="D140" t="s">
        <v>1379</v>
      </c>
      <c r="E140" t="s">
        <v>1378</v>
      </c>
      <c r="F140" t="str">
        <f>_xlfn.XLOOKUP(E140,Component!B:B,Component!C:C)</f>
        <v>18V ONE+ 3/8" RATCHET</v>
      </c>
      <c r="G140">
        <v>1</v>
      </c>
      <c r="H140" t="s">
        <v>1378</v>
      </c>
      <c r="I140">
        <v>-1</v>
      </c>
    </row>
    <row r="141" spans="1:9" x14ac:dyDescent="0.25">
      <c r="A141" t="s">
        <v>1278</v>
      </c>
      <c r="B141" t="s">
        <v>1277</v>
      </c>
      <c r="C141" s="7">
        <v>159.99</v>
      </c>
      <c r="D141" t="s">
        <v>1280</v>
      </c>
      <c r="E141" t="s">
        <v>1759</v>
      </c>
      <c r="F141" t="str">
        <f>_xlfn.XLOOKUP(E141,Component!B:B,Component!C:C)</f>
        <v>18V ONE+ AIRSTRIKE 18GA NARROW CROWN STAPLER</v>
      </c>
      <c r="G141">
        <v>1</v>
      </c>
      <c r="H141" t="s">
        <v>1759</v>
      </c>
      <c r="I141">
        <v>-1</v>
      </c>
    </row>
    <row r="142" spans="1:9" x14ac:dyDescent="0.25">
      <c r="A142" t="s">
        <v>1759</v>
      </c>
      <c r="B142" t="s">
        <v>1758</v>
      </c>
      <c r="C142" s="7">
        <v>169</v>
      </c>
      <c r="D142" t="s">
        <v>1760</v>
      </c>
      <c r="E142" t="s">
        <v>1759</v>
      </c>
      <c r="F142" t="str">
        <f>_xlfn.XLOOKUP(E142,Component!B:B,Component!C:C)</f>
        <v>18V ONE+ AIRSTRIKE 18GA NARROW CROWN STAPLER</v>
      </c>
      <c r="G142">
        <v>1</v>
      </c>
      <c r="H142" t="s">
        <v>1759</v>
      </c>
      <c r="I142">
        <v>-1</v>
      </c>
    </row>
    <row r="143" spans="1:9" x14ac:dyDescent="0.25">
      <c r="A143" t="s">
        <v>1062</v>
      </c>
      <c r="B143" t="s">
        <v>1061</v>
      </c>
      <c r="C143" s="7">
        <v>39.97</v>
      </c>
      <c r="D143" t="s">
        <v>1063</v>
      </c>
      <c r="E143" t="s">
        <v>1062</v>
      </c>
      <c r="F143" t="str">
        <f>_xlfn.XLOOKUP(E143,Component!B:B,Component!C:C)</f>
        <v>18V ONE+ 6" BUFFER</v>
      </c>
      <c r="G143">
        <v>1</v>
      </c>
      <c r="H143" t="s">
        <v>1062</v>
      </c>
      <c r="I143">
        <v>-1</v>
      </c>
    </row>
    <row r="144" spans="1:9" x14ac:dyDescent="0.25">
      <c r="A144" t="s">
        <v>1042</v>
      </c>
      <c r="B144" t="s">
        <v>1041</v>
      </c>
      <c r="C144" s="7">
        <v>44.96</v>
      </c>
      <c r="D144" t="s">
        <v>1044</v>
      </c>
      <c r="E144" t="s">
        <v>1042</v>
      </c>
      <c r="F144" t="str">
        <f>_xlfn.XLOOKUP(E144,Component!B:B,Component!C:C)</f>
        <v>18V ONE+ 10" ORBITAL BUFFER</v>
      </c>
      <c r="G144">
        <v>1</v>
      </c>
      <c r="H144" t="s">
        <v>1042</v>
      </c>
      <c r="I144">
        <v>-1</v>
      </c>
    </row>
    <row r="145" spans="1:9" x14ac:dyDescent="0.25">
      <c r="A145" t="s">
        <v>1382</v>
      </c>
      <c r="B145" t="s">
        <v>1381</v>
      </c>
      <c r="C145" s="7">
        <v>169</v>
      </c>
      <c r="D145" t="s">
        <v>1383</v>
      </c>
      <c r="E145" t="s">
        <v>1753</v>
      </c>
      <c r="F145" t="str">
        <f>_xlfn.XLOOKUP(E145,Component!B:B,Component!C:C)</f>
        <v>18V ONE+ VORTEX TELESCOPING POWER SCRUBBER</v>
      </c>
      <c r="G145">
        <v>1</v>
      </c>
      <c r="H145" t="s">
        <v>1753</v>
      </c>
      <c r="I145">
        <v>-1</v>
      </c>
    </row>
    <row r="146" spans="1:9" x14ac:dyDescent="0.25">
      <c r="A146" t="s">
        <v>1753</v>
      </c>
      <c r="B146" t="s">
        <v>1752</v>
      </c>
      <c r="C146" s="7">
        <v>119</v>
      </c>
      <c r="D146" t="s">
        <v>1754</v>
      </c>
      <c r="E146" t="s">
        <v>1753</v>
      </c>
      <c r="F146" t="str">
        <f>_xlfn.XLOOKUP(E146,Component!B:B,Component!C:C)</f>
        <v>18V ONE+ VORTEX TELESCOPING POWER SCRUBBER</v>
      </c>
      <c r="G146">
        <v>1</v>
      </c>
      <c r="H146" t="s">
        <v>1753</v>
      </c>
      <c r="I146">
        <v>-1</v>
      </c>
    </row>
    <row r="147" spans="1:9" x14ac:dyDescent="0.25">
      <c r="A147" t="s">
        <v>1146</v>
      </c>
      <c r="B147" t="s">
        <v>1145</v>
      </c>
      <c r="C147" s="7">
        <v>119</v>
      </c>
      <c r="D147" t="s">
        <v>1147</v>
      </c>
      <c r="E147" t="s">
        <v>1750</v>
      </c>
      <c r="F147" t="str">
        <f>_xlfn.XLOOKUP(E147,Component!B:B,Component!C:C)</f>
        <v>18V ONE+ VORTEX POWER SCRUBBER</v>
      </c>
      <c r="G147">
        <v>1</v>
      </c>
      <c r="H147" t="s">
        <v>1750</v>
      </c>
      <c r="I147">
        <v>-1</v>
      </c>
    </row>
    <row r="148" spans="1:9" x14ac:dyDescent="0.25">
      <c r="A148" t="s">
        <v>1750</v>
      </c>
      <c r="B148" t="s">
        <v>1749</v>
      </c>
      <c r="C148" s="7" t="s">
        <v>18</v>
      </c>
      <c r="D148" t="s">
        <v>1751</v>
      </c>
      <c r="E148" t="s">
        <v>1750</v>
      </c>
      <c r="F148" t="str">
        <f>_xlfn.XLOOKUP(E148,Component!B:B,Component!C:C)</f>
        <v>18V ONE+ VORTEX POWER SCRUBBER</v>
      </c>
      <c r="G148">
        <v>1</v>
      </c>
      <c r="H148" t="s">
        <v>1750</v>
      </c>
      <c r="I148">
        <v>-1</v>
      </c>
    </row>
    <row r="149" spans="1:9" x14ac:dyDescent="0.25">
      <c r="A149" t="s">
        <v>1999</v>
      </c>
      <c r="B149" t="s">
        <v>1998</v>
      </c>
      <c r="C149" s="7" t="s">
        <v>18</v>
      </c>
      <c r="D149" t="s">
        <v>2000</v>
      </c>
      <c r="E149" t="s">
        <v>782</v>
      </c>
      <c r="F149" t="str">
        <f>_xlfn.XLOOKUP(E149,Component!B:B,Component!C:C)</f>
        <v>18V ONE+ 6 1/2" CIRCULAR SAW</v>
      </c>
      <c r="G149">
        <v>1</v>
      </c>
      <c r="H149" t="s">
        <v>782</v>
      </c>
      <c r="I149">
        <v>-1</v>
      </c>
    </row>
    <row r="150" spans="1:9" x14ac:dyDescent="0.25">
      <c r="A150" t="s">
        <v>753</v>
      </c>
      <c r="B150" t="s">
        <v>752</v>
      </c>
      <c r="C150" s="7">
        <v>79</v>
      </c>
      <c r="D150" t="s">
        <v>754</v>
      </c>
      <c r="E150" t="s">
        <v>753</v>
      </c>
      <c r="F150" t="str">
        <f>_xlfn.XLOOKUP(E150,Component!B:B,Component!C:C)</f>
        <v>18V ONE+ RECIPROCATING SAW</v>
      </c>
      <c r="G150">
        <v>1</v>
      </c>
      <c r="H150" t="s">
        <v>753</v>
      </c>
      <c r="I150">
        <v>-1</v>
      </c>
    </row>
    <row r="151" spans="1:9" x14ac:dyDescent="0.25">
      <c r="A151" t="s">
        <v>1978</v>
      </c>
      <c r="B151" t="s">
        <v>1977</v>
      </c>
      <c r="C151" s="7">
        <v>649</v>
      </c>
      <c r="D151" t="s">
        <v>1979</v>
      </c>
      <c r="E151" t="s">
        <v>994</v>
      </c>
      <c r="F151" t="str">
        <f>_xlfn.XLOOKUP(E151,Component!B:B,Component!C:C)</f>
        <v>18V ONE+ 7-1/4" MITER SAW</v>
      </c>
      <c r="G151">
        <v>1</v>
      </c>
      <c r="H151" t="s">
        <v>994</v>
      </c>
      <c r="I151">
        <v>-1</v>
      </c>
    </row>
    <row r="152" spans="1:9" x14ac:dyDescent="0.25">
      <c r="A152" t="s">
        <v>1027</v>
      </c>
      <c r="B152" t="s">
        <v>1026</v>
      </c>
      <c r="C152" s="7" t="s">
        <v>18</v>
      </c>
      <c r="D152" t="s">
        <v>1028</v>
      </c>
      <c r="E152" t="s">
        <v>1027</v>
      </c>
      <c r="F152" t="str">
        <f>_xlfn.XLOOKUP(E152,Component!B:B,Component!C:C)</f>
        <v>18V ONE+ CORDLESS COMPACT WORKSHOP BLOWER</v>
      </c>
      <c r="G152">
        <v>1</v>
      </c>
      <c r="H152" t="s">
        <v>1027</v>
      </c>
      <c r="I152">
        <v>-1</v>
      </c>
    </row>
    <row r="153" spans="1:9" x14ac:dyDescent="0.25">
      <c r="A153" t="s">
        <v>973</v>
      </c>
      <c r="B153" t="s">
        <v>972</v>
      </c>
      <c r="C153" s="7">
        <v>139</v>
      </c>
      <c r="D153" t="s">
        <v>974</v>
      </c>
      <c r="E153" t="s">
        <v>973</v>
      </c>
      <c r="F153" t="str">
        <f>_xlfn.XLOOKUP(E153,Component!B:B,Component!C:C)</f>
        <v>18V ONE+ HYBRID LED TRIPOD STAND LIGHT</v>
      </c>
      <c r="G153">
        <v>1</v>
      </c>
      <c r="H153" t="s">
        <v>973</v>
      </c>
      <c r="I153">
        <v>-1</v>
      </c>
    </row>
    <row r="154" spans="1:9" x14ac:dyDescent="0.25">
      <c r="A154" t="s">
        <v>902</v>
      </c>
      <c r="B154" t="s">
        <v>901</v>
      </c>
      <c r="C154" s="7">
        <v>159</v>
      </c>
      <c r="D154" t="s">
        <v>903</v>
      </c>
      <c r="E154" t="s">
        <v>2590</v>
      </c>
      <c r="F154" t="str">
        <f>_xlfn.XLOOKUP(E154,Component!B:B,Component!C:C)</f>
        <v>18V ONE+ 5" VARIABLE SPEED DUAL ACTION POLISHER</v>
      </c>
      <c r="G154">
        <v>1</v>
      </c>
      <c r="H154" t="s">
        <v>902</v>
      </c>
      <c r="I154">
        <v>-1</v>
      </c>
    </row>
    <row r="155" spans="1:9" x14ac:dyDescent="0.25">
      <c r="A155" t="s">
        <v>1871</v>
      </c>
      <c r="B155" t="s">
        <v>1870</v>
      </c>
      <c r="C155" s="7" t="s">
        <v>18</v>
      </c>
      <c r="D155" t="s">
        <v>1872</v>
      </c>
      <c r="E155" t="s">
        <v>2597</v>
      </c>
      <c r="F155" t="str">
        <f>_xlfn.XLOOKUP(E155,Component!B:B,Component!C:C)</f>
        <v>18V ONE+ HP BRUSHLESS JIG SAW</v>
      </c>
      <c r="G155">
        <v>1</v>
      </c>
      <c r="H155" t="s">
        <v>1871</v>
      </c>
      <c r="I155">
        <v>-1</v>
      </c>
    </row>
    <row r="156" spans="1:9" x14ac:dyDescent="0.25">
      <c r="A156" t="s">
        <v>1289</v>
      </c>
      <c r="B156" t="s">
        <v>1288</v>
      </c>
      <c r="C156" s="7">
        <v>159</v>
      </c>
      <c r="D156" t="s">
        <v>1290</v>
      </c>
      <c r="E156" t="s">
        <v>2597</v>
      </c>
      <c r="F156" t="str">
        <f>_xlfn.XLOOKUP(E156,Component!B:B,Component!C:C)</f>
        <v>18V ONE+ HP BRUSHLESS JIG SAW</v>
      </c>
      <c r="G156">
        <v>1</v>
      </c>
      <c r="H156" t="s">
        <v>1289</v>
      </c>
      <c r="I156">
        <v>-1</v>
      </c>
    </row>
    <row r="157" spans="1:9" x14ac:dyDescent="0.25">
      <c r="A157" t="s">
        <v>1734</v>
      </c>
      <c r="B157" t="s">
        <v>1733</v>
      </c>
      <c r="C157" s="7">
        <v>169</v>
      </c>
      <c r="D157" t="s">
        <v>1735</v>
      </c>
      <c r="E157" t="s">
        <v>2200</v>
      </c>
      <c r="F157" t="str">
        <f>_xlfn.XLOOKUP(E157,Component!B:B,Component!C:C)</f>
        <v>18V ONE+ HP BRUSHLESS 3/8" EXTENDED REACH RATCHET</v>
      </c>
      <c r="G157">
        <v>1</v>
      </c>
      <c r="H157" t="s">
        <v>1734</v>
      </c>
      <c r="I157">
        <v>-1</v>
      </c>
    </row>
    <row r="158" spans="1:9" x14ac:dyDescent="0.25">
      <c r="A158" t="s">
        <v>579</v>
      </c>
      <c r="B158" t="s">
        <v>578</v>
      </c>
      <c r="C158" s="7">
        <v>59.97</v>
      </c>
      <c r="D158" t="s">
        <v>581</v>
      </c>
      <c r="E158" t="s">
        <v>2070</v>
      </c>
      <c r="F158" t="str">
        <f>_xlfn.XLOOKUP(E158,Component!B:B,Component!C:C)</f>
        <v>18V ONE+ 1.5AH LITHIUM BATTERY</v>
      </c>
      <c r="G158">
        <v>1</v>
      </c>
      <c r="H158" t="s">
        <v>2070</v>
      </c>
      <c r="I158">
        <v>-1</v>
      </c>
    </row>
    <row r="159" spans="1:9" x14ac:dyDescent="0.25">
      <c r="A159" t="s">
        <v>614</v>
      </c>
      <c r="B159" t="s">
        <v>613</v>
      </c>
      <c r="C159" s="7" t="s">
        <v>18</v>
      </c>
      <c r="D159" t="s">
        <v>615</v>
      </c>
      <c r="E159" t="s">
        <v>2070</v>
      </c>
      <c r="F159" t="str">
        <f>_xlfn.XLOOKUP(E159,Component!B:B,Component!C:C)</f>
        <v>18V ONE+ 1.5AH LITHIUM BATTERY</v>
      </c>
      <c r="G159">
        <v>1</v>
      </c>
      <c r="H159" t="s">
        <v>2070</v>
      </c>
      <c r="I159">
        <v>-1</v>
      </c>
    </row>
    <row r="160" spans="1:9" x14ac:dyDescent="0.25">
      <c r="A160" t="s">
        <v>618</v>
      </c>
      <c r="B160" t="s">
        <v>617</v>
      </c>
      <c r="C160" s="7" t="s">
        <v>18</v>
      </c>
      <c r="D160" t="s">
        <v>619</v>
      </c>
      <c r="E160" t="s">
        <v>2070</v>
      </c>
      <c r="F160" t="str">
        <f>_xlfn.XLOOKUP(E160,Component!B:B,Component!C:C)</f>
        <v>18V ONE+ 1.5AH LITHIUM BATTERY</v>
      </c>
      <c r="G160">
        <v>1</v>
      </c>
      <c r="H160" t="s">
        <v>2070</v>
      </c>
      <c r="I160">
        <v>-1</v>
      </c>
    </row>
    <row r="161" spans="1:9" x14ac:dyDescent="0.25">
      <c r="A161" t="s">
        <v>1299</v>
      </c>
      <c r="B161" t="s">
        <v>1298</v>
      </c>
      <c r="C161" s="7">
        <v>104</v>
      </c>
      <c r="D161" t="s">
        <v>1301</v>
      </c>
      <c r="E161" t="s">
        <v>2070</v>
      </c>
      <c r="F161" t="str">
        <f>_xlfn.XLOOKUP(E161,Component!B:B,Component!C:C)</f>
        <v>18V ONE+ 1.5AH LITHIUM BATTERY</v>
      </c>
      <c r="G161">
        <v>1</v>
      </c>
      <c r="H161" t="s">
        <v>2070</v>
      </c>
      <c r="I161">
        <v>-1</v>
      </c>
    </row>
    <row r="162" spans="1:9" x14ac:dyDescent="0.25">
      <c r="A162" t="s">
        <v>261</v>
      </c>
      <c r="B162" t="s">
        <v>260</v>
      </c>
      <c r="C162" s="7" t="s">
        <v>18</v>
      </c>
      <c r="D162" t="s">
        <v>262</v>
      </c>
      <c r="E162" t="s">
        <v>2070</v>
      </c>
      <c r="F162" t="str">
        <f>_xlfn.XLOOKUP(E162,Component!B:B,Component!C:C)</f>
        <v>18V ONE+ 1.5AH LITHIUM BATTERY</v>
      </c>
      <c r="G162">
        <v>1</v>
      </c>
      <c r="H162" t="s">
        <v>2070</v>
      </c>
      <c r="I162">
        <v>-1</v>
      </c>
    </row>
    <row r="163" spans="1:9" x14ac:dyDescent="0.25">
      <c r="A163" t="s">
        <v>476</v>
      </c>
      <c r="B163" t="s">
        <v>475</v>
      </c>
      <c r="C163" s="7" t="s">
        <v>18</v>
      </c>
      <c r="D163" t="s">
        <v>477</v>
      </c>
      <c r="E163" t="s">
        <v>2070</v>
      </c>
      <c r="F163" t="str">
        <f>_xlfn.XLOOKUP(E163,Component!B:B,Component!C:C)</f>
        <v>18V ONE+ 1.5AH LITHIUM BATTERY</v>
      </c>
      <c r="G163">
        <v>1</v>
      </c>
      <c r="H163" t="s">
        <v>2070</v>
      </c>
      <c r="I163">
        <v>-1</v>
      </c>
    </row>
    <row r="164" spans="1:9" x14ac:dyDescent="0.25">
      <c r="A164" t="s">
        <v>556</v>
      </c>
      <c r="B164" t="s">
        <v>555</v>
      </c>
      <c r="C164" s="7">
        <v>119</v>
      </c>
      <c r="D164" t="s">
        <v>557</v>
      </c>
      <c r="E164" t="s">
        <v>2070</v>
      </c>
      <c r="F164" t="str">
        <f>_xlfn.XLOOKUP(E164,Component!B:B,Component!C:C)</f>
        <v>18V ONE+ 1.5AH LITHIUM BATTERY</v>
      </c>
      <c r="G164">
        <v>1</v>
      </c>
      <c r="H164" t="s">
        <v>2070</v>
      </c>
      <c r="I164">
        <v>-1</v>
      </c>
    </row>
    <row r="165" spans="1:9" x14ac:dyDescent="0.25">
      <c r="A165" t="s">
        <v>1133</v>
      </c>
      <c r="B165" t="s">
        <v>1132</v>
      </c>
      <c r="C165" s="7" t="s">
        <v>18</v>
      </c>
      <c r="D165" t="s">
        <v>1134</v>
      </c>
      <c r="E165" t="s">
        <v>2070</v>
      </c>
      <c r="F165" t="str">
        <f>_xlfn.XLOOKUP(E165,Component!B:B,Component!C:C)</f>
        <v>18V ONE+ 1.5AH LITHIUM BATTERY</v>
      </c>
      <c r="G165">
        <v>1</v>
      </c>
      <c r="H165" t="s">
        <v>2070</v>
      </c>
      <c r="I165">
        <v>-1</v>
      </c>
    </row>
    <row r="166" spans="1:9" x14ac:dyDescent="0.25">
      <c r="A166" t="s">
        <v>1278</v>
      </c>
      <c r="B166" t="s">
        <v>1277</v>
      </c>
      <c r="C166" s="7">
        <v>159.99</v>
      </c>
      <c r="D166" t="s">
        <v>1280</v>
      </c>
      <c r="E166" t="s">
        <v>2070</v>
      </c>
      <c r="F166" t="str">
        <f>_xlfn.XLOOKUP(E166,Component!B:B,Component!C:C)</f>
        <v>18V ONE+ 1.5AH LITHIUM BATTERY</v>
      </c>
      <c r="G166">
        <v>1</v>
      </c>
      <c r="H166" t="s">
        <v>2070</v>
      </c>
      <c r="I166">
        <v>-1</v>
      </c>
    </row>
    <row r="167" spans="1:9" x14ac:dyDescent="0.25">
      <c r="A167" t="s">
        <v>385</v>
      </c>
      <c r="B167" t="s">
        <v>384</v>
      </c>
      <c r="C167" s="7">
        <v>99.97</v>
      </c>
      <c r="D167" t="s">
        <v>386</v>
      </c>
      <c r="E167" t="s">
        <v>2070</v>
      </c>
      <c r="F167" t="str">
        <f>_xlfn.XLOOKUP(E167,Component!B:B,Component!C:C)</f>
        <v>18V ONE+ 1.5AH LITHIUM BATTERY</v>
      </c>
      <c r="G167">
        <v>1</v>
      </c>
      <c r="H167" t="s">
        <v>2070</v>
      </c>
      <c r="I167">
        <v>-1</v>
      </c>
    </row>
    <row r="168" spans="1:9" x14ac:dyDescent="0.25">
      <c r="A168" t="s">
        <v>599</v>
      </c>
      <c r="B168" t="s">
        <v>598</v>
      </c>
      <c r="C168" s="7">
        <v>269</v>
      </c>
      <c r="D168" t="s">
        <v>601</v>
      </c>
      <c r="E168" t="s">
        <v>2070</v>
      </c>
      <c r="F168" t="str">
        <f>_xlfn.XLOOKUP(E168,Component!B:B,Component!C:C)</f>
        <v>18V ONE+ 1.5AH LITHIUM BATTERY</v>
      </c>
      <c r="G168">
        <v>1</v>
      </c>
      <c r="H168" t="s">
        <v>2070</v>
      </c>
      <c r="I168">
        <v>-1</v>
      </c>
    </row>
    <row r="169" spans="1:9" x14ac:dyDescent="0.25">
      <c r="A169" t="s">
        <v>605</v>
      </c>
      <c r="B169" t="s">
        <v>604</v>
      </c>
      <c r="C169" s="7">
        <v>69.97</v>
      </c>
      <c r="D169" t="s">
        <v>607</v>
      </c>
      <c r="E169" t="s">
        <v>2070</v>
      </c>
      <c r="F169" t="str">
        <f>_xlfn.XLOOKUP(E169,Component!B:B,Component!C:C)</f>
        <v>18V ONE+ 1.5AH LITHIUM BATTERY</v>
      </c>
      <c r="G169">
        <v>1</v>
      </c>
      <c r="H169" t="s">
        <v>2070</v>
      </c>
      <c r="I169">
        <v>-1</v>
      </c>
    </row>
    <row r="170" spans="1:9" x14ac:dyDescent="0.25">
      <c r="A170" t="s">
        <v>1296</v>
      </c>
      <c r="B170" t="s">
        <v>1295</v>
      </c>
      <c r="C170" s="7">
        <v>109</v>
      </c>
      <c r="D170" t="s">
        <v>1297</v>
      </c>
      <c r="E170" t="s">
        <v>2070</v>
      </c>
      <c r="F170" t="str">
        <f>_xlfn.XLOOKUP(E170,Component!B:B,Component!C:C)</f>
        <v>18V ONE+ 1.5AH LITHIUM BATTERY</v>
      </c>
      <c r="G170">
        <v>1</v>
      </c>
      <c r="H170" t="s">
        <v>2070</v>
      </c>
      <c r="I170">
        <v>-1</v>
      </c>
    </row>
    <row r="171" spans="1:9" x14ac:dyDescent="0.25">
      <c r="A171" t="s">
        <v>169</v>
      </c>
      <c r="B171" t="s">
        <v>168</v>
      </c>
      <c r="C171" s="7">
        <v>49.97</v>
      </c>
      <c r="D171" t="s">
        <v>171</v>
      </c>
      <c r="E171" t="s">
        <v>2070</v>
      </c>
      <c r="F171" t="str">
        <f>_xlfn.XLOOKUP(E171,Component!B:B,Component!C:C)</f>
        <v>18V ONE+ 1.5AH LITHIUM BATTERY</v>
      </c>
      <c r="G171">
        <v>1</v>
      </c>
      <c r="H171" t="s">
        <v>2070</v>
      </c>
      <c r="I171">
        <v>-1</v>
      </c>
    </row>
    <row r="172" spans="1:9" x14ac:dyDescent="0.25">
      <c r="A172" t="s">
        <v>237</v>
      </c>
      <c r="B172" t="s">
        <v>236</v>
      </c>
      <c r="C172" s="7">
        <v>49.97</v>
      </c>
      <c r="D172" t="s">
        <v>238</v>
      </c>
      <c r="E172" t="s">
        <v>2070</v>
      </c>
      <c r="F172" t="str">
        <f>_xlfn.XLOOKUP(E172,Component!B:B,Component!C:C)</f>
        <v>18V ONE+ 1.5AH LITHIUM BATTERY</v>
      </c>
      <c r="G172">
        <v>1</v>
      </c>
      <c r="H172" t="s">
        <v>2070</v>
      </c>
      <c r="I172">
        <v>-1</v>
      </c>
    </row>
    <row r="173" spans="1:9" x14ac:dyDescent="0.25">
      <c r="A173" t="s">
        <v>396</v>
      </c>
      <c r="B173" t="s">
        <v>395</v>
      </c>
      <c r="C173" s="7">
        <v>99</v>
      </c>
      <c r="D173" t="s">
        <v>397</v>
      </c>
      <c r="E173" t="s">
        <v>2070</v>
      </c>
      <c r="F173" t="str">
        <f>_xlfn.XLOOKUP(E173,Component!B:B,Component!C:C)</f>
        <v>18V ONE+ 1.5AH LITHIUM BATTERY</v>
      </c>
      <c r="G173">
        <v>1</v>
      </c>
      <c r="H173" t="s">
        <v>2070</v>
      </c>
      <c r="I173">
        <v>-1</v>
      </c>
    </row>
    <row r="174" spans="1:9" x14ac:dyDescent="0.25">
      <c r="A174" t="s">
        <v>449</v>
      </c>
      <c r="B174" t="s">
        <v>448</v>
      </c>
      <c r="C174" s="7">
        <v>99</v>
      </c>
      <c r="D174" t="s">
        <v>450</v>
      </c>
      <c r="E174" t="s">
        <v>2070</v>
      </c>
      <c r="F174" t="str">
        <f>_xlfn.XLOOKUP(E174,Component!B:B,Component!C:C)</f>
        <v>18V ONE+ 1.5AH LITHIUM BATTERY</v>
      </c>
      <c r="G174">
        <v>1</v>
      </c>
      <c r="H174" t="s">
        <v>2070</v>
      </c>
      <c r="I174">
        <v>-1</v>
      </c>
    </row>
    <row r="175" spans="1:9" x14ac:dyDescent="0.25">
      <c r="A175" t="s">
        <v>1363</v>
      </c>
      <c r="B175" t="s">
        <v>1362</v>
      </c>
      <c r="C175" s="7">
        <v>199</v>
      </c>
      <c r="D175" t="s">
        <v>1364</v>
      </c>
      <c r="E175" t="s">
        <v>2070</v>
      </c>
      <c r="F175" t="str">
        <f>_xlfn.XLOOKUP(E175,Component!B:B,Component!C:C)</f>
        <v>18V ONE+ 1.5AH LITHIUM BATTERY</v>
      </c>
      <c r="G175">
        <v>1</v>
      </c>
      <c r="H175" t="s">
        <v>2070</v>
      </c>
      <c r="I175">
        <v>-1</v>
      </c>
    </row>
    <row r="176" spans="1:9" x14ac:dyDescent="0.25">
      <c r="A176" t="s">
        <v>646</v>
      </c>
      <c r="B176" t="s">
        <v>645</v>
      </c>
      <c r="C176" s="7">
        <v>89</v>
      </c>
      <c r="D176" t="s">
        <v>647</v>
      </c>
      <c r="E176" t="s">
        <v>2070</v>
      </c>
      <c r="F176" t="str">
        <f>_xlfn.XLOOKUP(E176,Component!B:B,Component!C:C)</f>
        <v>18V ONE+ 1.5AH LITHIUM BATTERY</v>
      </c>
      <c r="G176">
        <v>1</v>
      </c>
      <c r="H176" t="s">
        <v>2070</v>
      </c>
      <c r="I176">
        <v>-1</v>
      </c>
    </row>
    <row r="177" spans="1:9" x14ac:dyDescent="0.25">
      <c r="A177" t="s">
        <v>1357</v>
      </c>
      <c r="B177" t="s">
        <v>1356</v>
      </c>
      <c r="C177" s="7">
        <v>299</v>
      </c>
      <c r="D177" t="s">
        <v>1358</v>
      </c>
      <c r="E177" t="s">
        <v>2070</v>
      </c>
      <c r="F177" t="str">
        <f>_xlfn.XLOOKUP(E177,Component!B:B,Component!C:C)</f>
        <v>18V ONE+ 1.5AH LITHIUM BATTERY</v>
      </c>
      <c r="G177">
        <v>1</v>
      </c>
      <c r="H177" t="s">
        <v>2070</v>
      </c>
      <c r="I177">
        <v>-1</v>
      </c>
    </row>
    <row r="178" spans="1:9" x14ac:dyDescent="0.25">
      <c r="A178" t="s">
        <v>2003</v>
      </c>
      <c r="B178" t="s">
        <v>2002</v>
      </c>
      <c r="C178" s="7">
        <v>119</v>
      </c>
      <c r="D178" t="s">
        <v>2004</v>
      </c>
      <c r="E178" t="s">
        <v>2070</v>
      </c>
      <c r="F178" t="str">
        <f>_xlfn.XLOOKUP(E178,Component!B:B,Component!C:C)</f>
        <v>18V ONE+ 1.5AH LITHIUM BATTERY</v>
      </c>
      <c r="G178">
        <v>1</v>
      </c>
      <c r="H178" t="s">
        <v>2070</v>
      </c>
      <c r="I178">
        <v>-1</v>
      </c>
    </row>
    <row r="179" spans="1:9" x14ac:dyDescent="0.25">
      <c r="A179" t="s">
        <v>1289</v>
      </c>
      <c r="B179" t="s">
        <v>1288</v>
      </c>
      <c r="C179" s="7">
        <v>159</v>
      </c>
      <c r="D179" t="s">
        <v>1290</v>
      </c>
      <c r="E179" t="s">
        <v>2070</v>
      </c>
      <c r="F179" t="str">
        <f>_xlfn.XLOOKUP(E179,Component!B:B,Component!C:C)</f>
        <v>18V ONE+ 1.5AH LITHIUM BATTERY</v>
      </c>
      <c r="G179">
        <v>1</v>
      </c>
      <c r="H179" t="s">
        <v>2070</v>
      </c>
      <c r="I179">
        <v>-1</v>
      </c>
    </row>
    <row r="180" spans="1:9" x14ac:dyDescent="0.25">
      <c r="A180" t="s">
        <v>1978</v>
      </c>
      <c r="B180" t="s">
        <v>1977</v>
      </c>
      <c r="C180" s="7">
        <v>649</v>
      </c>
      <c r="D180" t="s">
        <v>1979</v>
      </c>
      <c r="E180" t="s">
        <v>2070</v>
      </c>
      <c r="F180" t="str">
        <f>_xlfn.XLOOKUP(E180,Component!B:B,Component!C:C)</f>
        <v>18V ONE+ 1.5AH LITHIUM BATTERY</v>
      </c>
      <c r="G180">
        <v>1</v>
      </c>
      <c r="H180" t="s">
        <v>2070</v>
      </c>
      <c r="I180">
        <v>-1</v>
      </c>
    </row>
    <row r="181" spans="1:9" x14ac:dyDescent="0.25">
      <c r="A181" t="s">
        <v>1991</v>
      </c>
      <c r="B181" t="s">
        <v>1990</v>
      </c>
      <c r="C181" s="7">
        <v>499</v>
      </c>
      <c r="D181" t="s">
        <v>1992</v>
      </c>
      <c r="E181" t="s">
        <v>2070</v>
      </c>
      <c r="F181" t="str">
        <f>_xlfn.XLOOKUP(E181,Component!B:B,Component!C:C)</f>
        <v>18V ONE+ 1.5AH LITHIUM BATTERY</v>
      </c>
      <c r="G181">
        <v>1</v>
      </c>
      <c r="H181" t="s">
        <v>2070</v>
      </c>
      <c r="I181">
        <v>-1</v>
      </c>
    </row>
    <row r="182" spans="1:9" x14ac:dyDescent="0.25">
      <c r="A182" t="s">
        <v>1994</v>
      </c>
      <c r="B182" t="s">
        <v>1993</v>
      </c>
      <c r="C182" s="7" t="s">
        <v>18</v>
      </c>
      <c r="D182" t="s">
        <v>1995</v>
      </c>
      <c r="E182" t="s">
        <v>2070</v>
      </c>
      <c r="F182" t="str">
        <f>_xlfn.XLOOKUP(E182,Component!B:B,Component!C:C)</f>
        <v>18V ONE+ 1.5AH LITHIUM BATTERY</v>
      </c>
      <c r="G182">
        <v>1</v>
      </c>
      <c r="H182" t="s">
        <v>2070</v>
      </c>
      <c r="I182">
        <v>-1</v>
      </c>
    </row>
    <row r="183" spans="1:9" x14ac:dyDescent="0.25">
      <c r="A183" t="s">
        <v>858</v>
      </c>
      <c r="B183" t="s">
        <v>857</v>
      </c>
      <c r="C183" s="7">
        <v>129</v>
      </c>
      <c r="D183" t="s">
        <v>859</v>
      </c>
      <c r="E183" t="s">
        <v>2070</v>
      </c>
      <c r="F183" t="str">
        <f>_xlfn.XLOOKUP(E183,Component!B:B,Component!C:C)</f>
        <v>18V ONE+ 1.5AH LITHIUM BATTERY</v>
      </c>
      <c r="G183">
        <v>2</v>
      </c>
      <c r="H183" t="s">
        <v>2070</v>
      </c>
      <c r="I183">
        <v>-2</v>
      </c>
    </row>
    <row r="184" spans="1:9" x14ac:dyDescent="0.25">
      <c r="A184" t="s">
        <v>941</v>
      </c>
      <c r="B184" t="s">
        <v>940</v>
      </c>
      <c r="C184" s="7">
        <v>99</v>
      </c>
      <c r="D184" t="s">
        <v>942</v>
      </c>
      <c r="E184" t="s">
        <v>2070</v>
      </c>
      <c r="F184" t="str">
        <f>_xlfn.XLOOKUP(E184,Component!B:B,Component!C:C)</f>
        <v>18V ONE+ 1.5AH LITHIUM BATTERY</v>
      </c>
      <c r="G184">
        <v>2</v>
      </c>
      <c r="H184" t="s">
        <v>2070</v>
      </c>
      <c r="I184">
        <v>-2</v>
      </c>
    </row>
    <row r="185" spans="1:9" x14ac:dyDescent="0.25">
      <c r="A185" t="s">
        <v>391</v>
      </c>
      <c r="B185" t="s">
        <v>390</v>
      </c>
      <c r="C185" s="7">
        <v>139</v>
      </c>
      <c r="D185" t="s">
        <v>392</v>
      </c>
      <c r="E185" t="s">
        <v>2070</v>
      </c>
      <c r="F185" t="str">
        <f>_xlfn.XLOOKUP(E185,Component!B:B,Component!C:C)</f>
        <v>18V ONE+ 1.5AH LITHIUM BATTERY</v>
      </c>
      <c r="G185">
        <v>2</v>
      </c>
      <c r="H185" t="s">
        <v>2070</v>
      </c>
      <c r="I185">
        <v>-2</v>
      </c>
    </row>
    <row r="186" spans="1:9" x14ac:dyDescent="0.25">
      <c r="A186" t="s">
        <v>400</v>
      </c>
      <c r="B186" t="s">
        <v>399</v>
      </c>
      <c r="C186" s="7">
        <v>139</v>
      </c>
      <c r="D186" t="s">
        <v>401</v>
      </c>
      <c r="E186" t="s">
        <v>2070</v>
      </c>
      <c r="F186" t="str">
        <f>_xlfn.XLOOKUP(E186,Component!B:B,Component!C:C)</f>
        <v>18V ONE+ 1.5AH LITHIUM BATTERY</v>
      </c>
      <c r="G186">
        <v>2</v>
      </c>
      <c r="H186" t="s">
        <v>2070</v>
      </c>
      <c r="I186">
        <v>-2</v>
      </c>
    </row>
    <row r="187" spans="1:9" x14ac:dyDescent="0.25">
      <c r="A187" t="s">
        <v>404</v>
      </c>
      <c r="B187" t="s">
        <v>403</v>
      </c>
      <c r="C187" s="7">
        <v>179</v>
      </c>
      <c r="D187" t="s">
        <v>405</v>
      </c>
      <c r="E187" t="s">
        <v>2070</v>
      </c>
      <c r="F187" t="str">
        <f>_xlfn.XLOOKUP(E187,Component!B:B,Component!C:C)</f>
        <v>18V ONE+ 1.5AH LITHIUM BATTERY</v>
      </c>
      <c r="G187">
        <v>2</v>
      </c>
      <c r="H187" t="s">
        <v>2070</v>
      </c>
      <c r="I187">
        <v>-2</v>
      </c>
    </row>
    <row r="188" spans="1:9" x14ac:dyDescent="0.25">
      <c r="A188" t="s">
        <v>524</v>
      </c>
      <c r="B188" t="s">
        <v>523</v>
      </c>
      <c r="C188" s="7" t="s">
        <v>18</v>
      </c>
      <c r="D188" t="s">
        <v>525</v>
      </c>
      <c r="E188" t="s">
        <v>2070</v>
      </c>
      <c r="F188" t="str">
        <f>_xlfn.XLOOKUP(E188,Component!B:B,Component!C:C)</f>
        <v>18V ONE+ 1.5AH LITHIUM BATTERY</v>
      </c>
      <c r="G188">
        <v>2</v>
      </c>
      <c r="H188" t="s">
        <v>2070</v>
      </c>
      <c r="I188">
        <v>-2</v>
      </c>
    </row>
    <row r="189" spans="1:9" x14ac:dyDescent="0.25">
      <c r="A189" t="s">
        <v>1368</v>
      </c>
      <c r="B189" t="s">
        <v>232</v>
      </c>
      <c r="C189" s="7">
        <v>149</v>
      </c>
      <c r="D189" t="s">
        <v>1369</v>
      </c>
      <c r="E189" t="s">
        <v>2070</v>
      </c>
      <c r="F189" t="str">
        <f>_xlfn.XLOOKUP(E189,Component!B:B,Component!C:C)</f>
        <v>18V ONE+ 1.5AH LITHIUM BATTERY</v>
      </c>
      <c r="G189">
        <v>2</v>
      </c>
      <c r="H189" t="s">
        <v>2070</v>
      </c>
      <c r="I189">
        <v>-2</v>
      </c>
    </row>
    <row r="190" spans="1:9" x14ac:dyDescent="0.25">
      <c r="A190" t="s">
        <v>935</v>
      </c>
      <c r="B190" t="s">
        <v>232</v>
      </c>
      <c r="C190" s="7">
        <v>139</v>
      </c>
      <c r="D190" t="s">
        <v>936</v>
      </c>
      <c r="E190" t="s">
        <v>2070</v>
      </c>
      <c r="F190" t="str">
        <f>_xlfn.XLOOKUP(E190,Component!B:B,Component!C:C)</f>
        <v>18V ONE+ 1.5AH LITHIUM BATTERY</v>
      </c>
      <c r="G190">
        <v>2</v>
      </c>
      <c r="H190" t="s">
        <v>2070</v>
      </c>
      <c r="I190">
        <v>-2</v>
      </c>
    </row>
    <row r="191" spans="1:9" x14ac:dyDescent="0.25">
      <c r="A191" t="s">
        <v>1916</v>
      </c>
      <c r="B191" t="s">
        <v>1915</v>
      </c>
      <c r="C191" s="7">
        <v>271.83</v>
      </c>
      <c r="D191" t="s">
        <v>1918</v>
      </c>
      <c r="E191" t="s">
        <v>2070</v>
      </c>
      <c r="F191" t="str">
        <f>_xlfn.XLOOKUP(E191,Component!B:B,Component!C:C)</f>
        <v>18V ONE+ 1.5AH LITHIUM BATTERY</v>
      </c>
      <c r="G191">
        <v>6</v>
      </c>
      <c r="H191" t="s">
        <v>2070</v>
      </c>
      <c r="I191">
        <v>-6</v>
      </c>
    </row>
    <row r="192" spans="1:9" x14ac:dyDescent="0.25">
      <c r="A192" t="s">
        <v>6</v>
      </c>
      <c r="B192" t="s">
        <v>5</v>
      </c>
      <c r="C192" s="7">
        <v>239</v>
      </c>
      <c r="D192" t="s">
        <v>8</v>
      </c>
      <c r="E192" t="s">
        <v>2111</v>
      </c>
      <c r="F192" t="str">
        <f>_xlfn.XLOOKUP(E192,Component!B:B,Component!C:C)</f>
        <v>18V ONE+ 2AH LITHIUM HIGH PERFORMANCE BATTERY</v>
      </c>
      <c r="G192">
        <v>1</v>
      </c>
      <c r="H192" t="s">
        <v>2111</v>
      </c>
      <c r="I192">
        <v>-1</v>
      </c>
    </row>
    <row r="193" spans="1:9" x14ac:dyDescent="0.25">
      <c r="A193" t="s">
        <v>621</v>
      </c>
      <c r="B193" t="s">
        <v>620</v>
      </c>
      <c r="C193" s="7">
        <v>179.16</v>
      </c>
      <c r="D193" t="s">
        <v>623</v>
      </c>
      <c r="E193" t="s">
        <v>2111</v>
      </c>
      <c r="F193" t="str">
        <f>_xlfn.XLOOKUP(E193,Component!B:B,Component!C:C)</f>
        <v>18V ONE+ 2AH LITHIUM HIGH PERFORMANCE BATTERY</v>
      </c>
      <c r="G193">
        <v>1</v>
      </c>
      <c r="H193" t="s">
        <v>2111</v>
      </c>
      <c r="I193">
        <v>-1</v>
      </c>
    </row>
    <row r="194" spans="1:9" x14ac:dyDescent="0.25">
      <c r="A194" t="s">
        <v>432</v>
      </c>
      <c r="B194" t="s">
        <v>431</v>
      </c>
      <c r="C194" s="7">
        <v>189</v>
      </c>
      <c r="D194" t="s">
        <v>433</v>
      </c>
      <c r="E194" t="s">
        <v>2111</v>
      </c>
      <c r="F194" t="str">
        <f>_xlfn.XLOOKUP(E194,Component!B:B,Component!C:C)</f>
        <v>18V ONE+ 2AH LITHIUM HIGH PERFORMANCE BATTERY</v>
      </c>
      <c r="G194">
        <v>1</v>
      </c>
      <c r="H194" t="s">
        <v>2111</v>
      </c>
      <c r="I194">
        <v>-1</v>
      </c>
    </row>
    <row r="195" spans="1:9" x14ac:dyDescent="0.25">
      <c r="A195" t="s">
        <v>424</v>
      </c>
      <c r="B195" t="s">
        <v>423</v>
      </c>
      <c r="C195" s="7">
        <v>149</v>
      </c>
      <c r="D195" t="s">
        <v>425</v>
      </c>
      <c r="E195" t="s">
        <v>2111</v>
      </c>
      <c r="F195" t="str">
        <f>_xlfn.XLOOKUP(E195,Component!B:B,Component!C:C)</f>
        <v>18V ONE+ 2AH LITHIUM HIGH PERFORMANCE BATTERY</v>
      </c>
      <c r="G195">
        <v>1</v>
      </c>
      <c r="H195" t="s">
        <v>2111</v>
      </c>
      <c r="I195">
        <v>-1</v>
      </c>
    </row>
    <row r="196" spans="1:9" x14ac:dyDescent="0.25">
      <c r="A196" t="s">
        <v>445</v>
      </c>
      <c r="B196" t="s">
        <v>444</v>
      </c>
      <c r="C196" s="7">
        <v>139</v>
      </c>
      <c r="D196" t="s">
        <v>446</v>
      </c>
      <c r="E196" t="s">
        <v>2111</v>
      </c>
      <c r="F196" t="str">
        <f>_xlfn.XLOOKUP(E196,Component!B:B,Component!C:C)</f>
        <v>18V ONE+ 2AH LITHIUM HIGH PERFORMANCE BATTERY</v>
      </c>
      <c r="G196">
        <v>1</v>
      </c>
      <c r="H196" t="s">
        <v>2111</v>
      </c>
      <c r="I196">
        <v>-1</v>
      </c>
    </row>
    <row r="197" spans="1:9" x14ac:dyDescent="0.25">
      <c r="A197" t="s">
        <v>1931</v>
      </c>
      <c r="B197" t="s">
        <v>1930</v>
      </c>
      <c r="C197" s="7">
        <v>199</v>
      </c>
      <c r="D197" t="s">
        <v>1932</v>
      </c>
      <c r="E197" t="s">
        <v>2111</v>
      </c>
      <c r="F197" t="str">
        <f>_xlfn.XLOOKUP(E197,Component!B:B,Component!C:C)</f>
        <v>18V ONE+ 2AH LITHIUM HIGH PERFORMANCE BATTERY</v>
      </c>
      <c r="G197">
        <v>1</v>
      </c>
      <c r="H197" t="s">
        <v>2111</v>
      </c>
      <c r="I197">
        <v>-1</v>
      </c>
    </row>
    <row r="198" spans="1:9" x14ac:dyDescent="0.25">
      <c r="A198" t="s">
        <v>1115</v>
      </c>
      <c r="B198" t="s">
        <v>1114</v>
      </c>
      <c r="C198" s="7">
        <v>199</v>
      </c>
      <c r="D198" t="s">
        <v>1116</v>
      </c>
      <c r="E198" t="s">
        <v>2111</v>
      </c>
      <c r="F198" t="str">
        <f>_xlfn.XLOOKUP(E198,Component!B:B,Component!C:C)</f>
        <v>18V ONE+ 2AH LITHIUM HIGH PERFORMANCE BATTERY</v>
      </c>
      <c r="G198">
        <v>1</v>
      </c>
      <c r="H198" t="s">
        <v>2111</v>
      </c>
      <c r="I198">
        <v>-1</v>
      </c>
    </row>
    <row r="199" spans="1:9" x14ac:dyDescent="0.25">
      <c r="A199" t="s">
        <v>919</v>
      </c>
      <c r="B199" t="s">
        <v>918</v>
      </c>
      <c r="C199" s="7">
        <v>216.57</v>
      </c>
      <c r="D199" t="s">
        <v>921</v>
      </c>
      <c r="E199" t="s">
        <v>2111</v>
      </c>
      <c r="F199" t="str">
        <f>_xlfn.XLOOKUP(E199,Component!B:B,Component!C:C)</f>
        <v>18V ONE+ 2AH LITHIUM HIGH PERFORMANCE BATTERY</v>
      </c>
      <c r="G199">
        <v>1</v>
      </c>
      <c r="H199" t="s">
        <v>2111</v>
      </c>
      <c r="I199">
        <v>-1</v>
      </c>
    </row>
    <row r="200" spans="1:9" x14ac:dyDescent="0.25">
      <c r="A200" t="s">
        <v>2026</v>
      </c>
      <c r="B200" t="s">
        <v>2025</v>
      </c>
      <c r="C200" s="7">
        <v>367.08</v>
      </c>
      <c r="D200" t="s">
        <v>2028</v>
      </c>
      <c r="E200" t="s">
        <v>2111</v>
      </c>
      <c r="F200" t="str">
        <f>_xlfn.XLOOKUP(E200,Component!B:B,Component!C:C)</f>
        <v>18V ONE+ 2AH LITHIUM HIGH PERFORMANCE BATTERY</v>
      </c>
      <c r="G200">
        <v>1</v>
      </c>
      <c r="H200" t="s">
        <v>2111</v>
      </c>
      <c r="I200">
        <v>-1</v>
      </c>
    </row>
    <row r="201" spans="1:9" x14ac:dyDescent="0.25">
      <c r="A201" t="s">
        <v>86</v>
      </c>
      <c r="B201" t="s">
        <v>5</v>
      </c>
      <c r="C201" s="7">
        <v>199</v>
      </c>
      <c r="D201" t="s">
        <v>88</v>
      </c>
      <c r="E201" t="s">
        <v>2111</v>
      </c>
      <c r="F201" t="str">
        <f>_xlfn.XLOOKUP(E201,Component!B:B,Component!C:C)</f>
        <v>18V ONE+ 2AH LITHIUM HIGH PERFORMANCE BATTERY</v>
      </c>
      <c r="G201">
        <v>2</v>
      </c>
      <c r="H201" t="s">
        <v>2111</v>
      </c>
      <c r="I201">
        <v>-2</v>
      </c>
    </row>
    <row r="202" spans="1:9" x14ac:dyDescent="0.25">
      <c r="A202" t="s">
        <v>948</v>
      </c>
      <c r="B202" t="s">
        <v>5</v>
      </c>
      <c r="C202" s="7" t="s">
        <v>18</v>
      </c>
      <c r="D202" t="s">
        <v>949</v>
      </c>
      <c r="E202" t="s">
        <v>2111</v>
      </c>
      <c r="F202" t="str">
        <f>_xlfn.XLOOKUP(E202,Component!B:B,Component!C:C)</f>
        <v>18V ONE+ 2AH LITHIUM HIGH PERFORMANCE BATTERY</v>
      </c>
      <c r="G202">
        <v>2</v>
      </c>
      <c r="H202" t="s">
        <v>2111</v>
      </c>
      <c r="I202">
        <v>-2</v>
      </c>
    </row>
    <row r="203" spans="1:9" x14ac:dyDescent="0.25">
      <c r="A203" t="s">
        <v>1346</v>
      </c>
      <c r="B203" t="s">
        <v>1345</v>
      </c>
      <c r="C203" s="7">
        <v>175.42</v>
      </c>
      <c r="D203" t="s">
        <v>1348</v>
      </c>
      <c r="E203" t="s">
        <v>2111</v>
      </c>
      <c r="F203" t="str">
        <f>_xlfn.XLOOKUP(E203,Component!B:B,Component!C:C)</f>
        <v>18V ONE+ 2AH LITHIUM HIGH PERFORMANCE BATTERY</v>
      </c>
      <c r="G203">
        <v>2</v>
      </c>
      <c r="H203" t="s">
        <v>2111</v>
      </c>
      <c r="I203">
        <v>-2</v>
      </c>
    </row>
    <row r="204" spans="1:9" x14ac:dyDescent="0.25">
      <c r="A204" t="s">
        <v>6</v>
      </c>
      <c r="B204" t="s">
        <v>5</v>
      </c>
      <c r="C204" s="7">
        <v>239</v>
      </c>
      <c r="D204" t="s">
        <v>8</v>
      </c>
      <c r="E204" t="s">
        <v>2103</v>
      </c>
      <c r="F204" t="str">
        <f>_xlfn.XLOOKUP(E204,Component!B:B,Component!C:C)</f>
        <v>18V ONE+ 4AH LITHIUM-ION HIGH PERFORMANCE BATTERY</v>
      </c>
      <c r="G204">
        <v>1</v>
      </c>
      <c r="H204" t="s">
        <v>2103</v>
      </c>
      <c r="I204">
        <v>-1</v>
      </c>
    </row>
    <row r="205" spans="1:9" x14ac:dyDescent="0.25">
      <c r="A205" t="s">
        <v>651</v>
      </c>
      <c r="B205" t="s">
        <v>650</v>
      </c>
      <c r="C205" s="7" t="s">
        <v>18</v>
      </c>
      <c r="D205" t="s">
        <v>652</v>
      </c>
      <c r="E205" t="s">
        <v>2103</v>
      </c>
      <c r="F205" t="str">
        <f>_xlfn.XLOOKUP(E205,Component!B:B,Component!C:C)</f>
        <v>18V ONE+ 4AH LITHIUM-ION HIGH PERFORMANCE BATTERY</v>
      </c>
      <c r="G205">
        <v>1</v>
      </c>
      <c r="H205" t="s">
        <v>2103</v>
      </c>
      <c r="I205">
        <v>-1</v>
      </c>
    </row>
    <row r="206" spans="1:9" x14ac:dyDescent="0.25">
      <c r="A206" t="s">
        <v>656</v>
      </c>
      <c r="B206" t="s">
        <v>655</v>
      </c>
      <c r="C206" s="7" t="s">
        <v>18</v>
      </c>
      <c r="D206" t="s">
        <v>657</v>
      </c>
      <c r="E206" t="s">
        <v>2103</v>
      </c>
      <c r="F206" t="str">
        <f>_xlfn.XLOOKUP(E206,Component!B:B,Component!C:C)</f>
        <v>18V ONE+ 4AH LITHIUM-ION HIGH PERFORMANCE BATTERY</v>
      </c>
      <c r="G206">
        <v>1</v>
      </c>
      <c r="H206" t="s">
        <v>2103</v>
      </c>
      <c r="I206">
        <v>-1</v>
      </c>
    </row>
    <row r="207" spans="1:9" x14ac:dyDescent="0.25">
      <c r="A207" t="s">
        <v>127</v>
      </c>
      <c r="B207" t="s">
        <v>126</v>
      </c>
      <c r="C207" s="7" t="s">
        <v>18</v>
      </c>
      <c r="D207" t="s">
        <v>128</v>
      </c>
      <c r="E207" t="s">
        <v>2103</v>
      </c>
      <c r="F207" t="str">
        <f>_xlfn.XLOOKUP(E207,Component!B:B,Component!C:C)</f>
        <v>18V ONE+ 4AH LITHIUM-ION HIGH PERFORMANCE BATTERY</v>
      </c>
      <c r="G207">
        <v>1</v>
      </c>
      <c r="H207" t="s">
        <v>2103</v>
      </c>
      <c r="I207">
        <v>-1</v>
      </c>
    </row>
    <row r="208" spans="1:9" x14ac:dyDescent="0.25">
      <c r="A208" t="s">
        <v>133</v>
      </c>
      <c r="B208" t="s">
        <v>132</v>
      </c>
      <c r="C208" s="7">
        <v>179</v>
      </c>
      <c r="D208" t="s">
        <v>134</v>
      </c>
      <c r="E208" t="s">
        <v>2103</v>
      </c>
      <c r="F208" t="str">
        <f>_xlfn.XLOOKUP(E208,Component!B:B,Component!C:C)</f>
        <v>18V ONE+ 4AH LITHIUM-ION HIGH PERFORMANCE BATTERY</v>
      </c>
      <c r="G208">
        <v>1</v>
      </c>
      <c r="H208" t="s">
        <v>2103</v>
      </c>
      <c r="I208">
        <v>-1</v>
      </c>
    </row>
    <row r="209" spans="1:9" x14ac:dyDescent="0.25">
      <c r="A209" t="s">
        <v>300</v>
      </c>
      <c r="B209" t="s">
        <v>299</v>
      </c>
      <c r="C209" s="7">
        <v>349</v>
      </c>
      <c r="D209" t="s">
        <v>302</v>
      </c>
      <c r="E209" t="s">
        <v>2103</v>
      </c>
      <c r="F209" t="str">
        <f>_xlfn.XLOOKUP(E209,Component!B:B,Component!C:C)</f>
        <v>18V ONE+ 4AH LITHIUM-ION HIGH PERFORMANCE BATTERY</v>
      </c>
      <c r="G209">
        <v>1</v>
      </c>
      <c r="H209" t="s">
        <v>2103</v>
      </c>
      <c r="I209">
        <v>-1</v>
      </c>
    </row>
    <row r="210" spans="1:9" x14ac:dyDescent="0.25">
      <c r="A210" t="s">
        <v>366</v>
      </c>
      <c r="B210" t="s">
        <v>365</v>
      </c>
      <c r="C210" s="7">
        <v>299</v>
      </c>
      <c r="D210" t="s">
        <v>367</v>
      </c>
      <c r="E210" t="s">
        <v>2103</v>
      </c>
      <c r="F210" t="str">
        <f>_xlfn.XLOOKUP(E210,Component!B:B,Component!C:C)</f>
        <v>18V ONE+ 4AH LITHIUM-ION HIGH PERFORMANCE BATTERY</v>
      </c>
      <c r="G210">
        <v>1</v>
      </c>
      <c r="H210" t="s">
        <v>2103</v>
      </c>
      <c r="I210">
        <v>-1</v>
      </c>
    </row>
    <row r="211" spans="1:9" x14ac:dyDescent="0.25">
      <c r="A211" t="s">
        <v>371</v>
      </c>
      <c r="B211" t="s">
        <v>370</v>
      </c>
      <c r="C211" s="7">
        <v>299</v>
      </c>
      <c r="D211" t="s">
        <v>372</v>
      </c>
      <c r="E211" t="s">
        <v>2103</v>
      </c>
      <c r="F211" t="str">
        <f>_xlfn.XLOOKUP(E211,Component!B:B,Component!C:C)</f>
        <v>18V ONE+ 4AH LITHIUM-ION HIGH PERFORMANCE BATTERY</v>
      </c>
      <c r="G211">
        <v>1</v>
      </c>
      <c r="H211" t="s">
        <v>2103</v>
      </c>
      <c r="I211">
        <v>-1</v>
      </c>
    </row>
    <row r="212" spans="1:9" x14ac:dyDescent="0.25">
      <c r="A212" t="s">
        <v>411</v>
      </c>
      <c r="B212" t="s">
        <v>410</v>
      </c>
      <c r="C212" s="7">
        <v>249</v>
      </c>
      <c r="D212" t="s">
        <v>412</v>
      </c>
      <c r="E212" t="s">
        <v>2103</v>
      </c>
      <c r="F212" t="str">
        <f>_xlfn.XLOOKUP(E212,Component!B:B,Component!C:C)</f>
        <v>18V ONE+ 4AH LITHIUM-ION HIGH PERFORMANCE BATTERY</v>
      </c>
      <c r="G212">
        <v>1</v>
      </c>
      <c r="H212" t="s">
        <v>2103</v>
      </c>
      <c r="I212">
        <v>-1</v>
      </c>
    </row>
    <row r="213" spans="1:9" x14ac:dyDescent="0.25">
      <c r="A213" t="s">
        <v>439</v>
      </c>
      <c r="B213" t="s">
        <v>438</v>
      </c>
      <c r="C213" s="7">
        <v>219</v>
      </c>
      <c r="D213" t="s">
        <v>440</v>
      </c>
      <c r="E213" t="s">
        <v>2103</v>
      </c>
      <c r="F213" t="str">
        <f>_xlfn.XLOOKUP(E213,Component!B:B,Component!C:C)</f>
        <v>18V ONE+ 4AH LITHIUM-ION HIGH PERFORMANCE BATTERY</v>
      </c>
      <c r="G213">
        <v>1</v>
      </c>
      <c r="H213" t="s">
        <v>2103</v>
      </c>
      <c r="I213">
        <v>-1</v>
      </c>
    </row>
    <row r="214" spans="1:9" x14ac:dyDescent="0.25">
      <c r="A214" t="s">
        <v>510</v>
      </c>
      <c r="B214" t="s">
        <v>509</v>
      </c>
      <c r="C214" s="7">
        <v>389</v>
      </c>
      <c r="D214" t="s">
        <v>512</v>
      </c>
      <c r="E214" t="s">
        <v>2103</v>
      </c>
      <c r="F214" t="str">
        <f>_xlfn.XLOOKUP(E214,Component!B:B,Component!C:C)</f>
        <v>18V ONE+ 4AH LITHIUM-ION HIGH PERFORMANCE BATTERY</v>
      </c>
      <c r="G214">
        <v>1</v>
      </c>
      <c r="H214" t="s">
        <v>2103</v>
      </c>
      <c r="I214">
        <v>-1</v>
      </c>
    </row>
    <row r="215" spans="1:9" x14ac:dyDescent="0.25">
      <c r="A215" t="s">
        <v>515</v>
      </c>
      <c r="B215" t="s">
        <v>514</v>
      </c>
      <c r="C215" s="7">
        <v>365.7</v>
      </c>
      <c r="D215" t="s">
        <v>517</v>
      </c>
      <c r="E215" t="s">
        <v>2103</v>
      </c>
      <c r="F215" t="str">
        <f>_xlfn.XLOOKUP(E215,Component!B:B,Component!C:C)</f>
        <v>18V ONE+ 4AH LITHIUM-ION HIGH PERFORMANCE BATTERY</v>
      </c>
      <c r="G215">
        <v>1</v>
      </c>
      <c r="H215" t="s">
        <v>2103</v>
      </c>
      <c r="I215">
        <v>-1</v>
      </c>
    </row>
    <row r="216" spans="1:9" x14ac:dyDescent="0.25">
      <c r="A216" t="s">
        <v>610</v>
      </c>
      <c r="B216" t="s">
        <v>609</v>
      </c>
      <c r="C216" s="7">
        <v>249</v>
      </c>
      <c r="D216" t="s">
        <v>611</v>
      </c>
      <c r="E216" t="s">
        <v>2103</v>
      </c>
      <c r="F216" t="str">
        <f>_xlfn.XLOOKUP(E216,Component!B:B,Component!C:C)</f>
        <v>18V ONE+ 4AH LITHIUM-ION HIGH PERFORMANCE BATTERY</v>
      </c>
      <c r="G216">
        <v>1</v>
      </c>
      <c r="H216" t="s">
        <v>2103</v>
      </c>
      <c r="I216">
        <v>-1</v>
      </c>
    </row>
    <row r="217" spans="1:9" x14ac:dyDescent="0.25">
      <c r="A217" t="s">
        <v>719</v>
      </c>
      <c r="B217" t="s">
        <v>718</v>
      </c>
      <c r="C217" s="7" t="s">
        <v>18</v>
      </c>
      <c r="D217" t="s">
        <v>720</v>
      </c>
      <c r="E217" t="s">
        <v>2103</v>
      </c>
      <c r="F217" t="str">
        <f>_xlfn.XLOOKUP(E217,Component!B:B,Component!C:C)</f>
        <v>18V ONE+ 4AH LITHIUM-ION HIGH PERFORMANCE BATTERY</v>
      </c>
      <c r="G217">
        <v>1</v>
      </c>
      <c r="H217" t="s">
        <v>2103</v>
      </c>
      <c r="I217">
        <v>-1</v>
      </c>
    </row>
    <row r="218" spans="1:9" x14ac:dyDescent="0.25">
      <c r="A218" t="s">
        <v>927</v>
      </c>
      <c r="B218" t="s">
        <v>926</v>
      </c>
      <c r="C218" s="7">
        <v>179</v>
      </c>
      <c r="D218" t="s">
        <v>928</v>
      </c>
      <c r="E218" t="s">
        <v>2103</v>
      </c>
      <c r="F218" t="str">
        <f>_xlfn.XLOOKUP(E218,Component!B:B,Component!C:C)</f>
        <v>18V ONE+ 4AH LITHIUM-ION HIGH PERFORMANCE BATTERY</v>
      </c>
      <c r="G218">
        <v>1</v>
      </c>
      <c r="H218" t="s">
        <v>2103</v>
      </c>
      <c r="I218">
        <v>-1</v>
      </c>
    </row>
    <row r="219" spans="1:9" x14ac:dyDescent="0.25">
      <c r="A219" t="s">
        <v>1931</v>
      </c>
      <c r="B219" t="s">
        <v>1930</v>
      </c>
      <c r="C219" s="7">
        <v>199</v>
      </c>
      <c r="D219" t="s">
        <v>1932</v>
      </c>
      <c r="E219" t="s">
        <v>2103</v>
      </c>
      <c r="F219" t="str">
        <f>_xlfn.XLOOKUP(E219,Component!B:B,Component!C:C)</f>
        <v>18V ONE+ 4AH LITHIUM-ION HIGH PERFORMANCE BATTERY</v>
      </c>
      <c r="G219">
        <v>1</v>
      </c>
      <c r="H219" t="s">
        <v>2103</v>
      </c>
      <c r="I219">
        <v>-1</v>
      </c>
    </row>
    <row r="220" spans="1:9" x14ac:dyDescent="0.25">
      <c r="A220" t="s">
        <v>1956</v>
      </c>
      <c r="B220" t="s">
        <v>1924</v>
      </c>
      <c r="C220" s="7">
        <v>129</v>
      </c>
      <c r="D220" t="s">
        <v>1957</v>
      </c>
      <c r="E220" t="s">
        <v>2103</v>
      </c>
      <c r="F220" t="str">
        <f>_xlfn.XLOOKUP(E220,Component!B:B,Component!C:C)</f>
        <v>18V ONE+ 4AH LITHIUM-ION HIGH PERFORMANCE BATTERY</v>
      </c>
      <c r="G220">
        <v>1</v>
      </c>
      <c r="H220" t="s">
        <v>2103</v>
      </c>
      <c r="I220">
        <v>-1</v>
      </c>
    </row>
    <row r="221" spans="1:9" x14ac:dyDescent="0.25">
      <c r="A221" t="s">
        <v>415</v>
      </c>
      <c r="B221" t="s">
        <v>414</v>
      </c>
      <c r="C221" s="7">
        <v>259</v>
      </c>
      <c r="D221" t="s">
        <v>417</v>
      </c>
      <c r="E221" t="s">
        <v>2103</v>
      </c>
      <c r="F221" t="str">
        <f>_xlfn.XLOOKUP(E221,Component!B:B,Component!C:C)</f>
        <v>18V ONE+ 4AH LITHIUM-ION HIGH PERFORMANCE BATTERY</v>
      </c>
      <c r="G221">
        <v>1</v>
      </c>
      <c r="H221" t="s">
        <v>2103</v>
      </c>
      <c r="I221">
        <v>-1</v>
      </c>
    </row>
    <row r="222" spans="1:9" x14ac:dyDescent="0.25">
      <c r="A222" t="s">
        <v>1973</v>
      </c>
      <c r="B222" t="s">
        <v>1972</v>
      </c>
      <c r="C222" s="7">
        <v>162</v>
      </c>
      <c r="D222" t="s">
        <v>1975</v>
      </c>
      <c r="E222" t="s">
        <v>2103</v>
      </c>
      <c r="F222" t="str">
        <f>_xlfn.XLOOKUP(E222,Component!B:B,Component!C:C)</f>
        <v>18V ONE+ 4AH LITHIUM-ION HIGH PERFORMANCE BATTERY</v>
      </c>
      <c r="G222">
        <v>1</v>
      </c>
      <c r="H222" t="s">
        <v>2103</v>
      </c>
      <c r="I222">
        <v>-1</v>
      </c>
    </row>
    <row r="223" spans="1:9" x14ac:dyDescent="0.25">
      <c r="A223" t="s">
        <v>538</v>
      </c>
      <c r="B223" t="s">
        <v>537</v>
      </c>
      <c r="C223" s="7">
        <v>119.9</v>
      </c>
      <c r="D223" t="s">
        <v>540</v>
      </c>
      <c r="E223" t="s">
        <v>2103</v>
      </c>
      <c r="F223" t="str">
        <f>_xlfn.XLOOKUP(E223,Component!B:B,Component!C:C)</f>
        <v>18V ONE+ 4AH LITHIUM-ION HIGH PERFORMANCE BATTERY</v>
      </c>
      <c r="G223">
        <v>1</v>
      </c>
      <c r="H223" t="s">
        <v>2103</v>
      </c>
      <c r="I223">
        <v>-1</v>
      </c>
    </row>
    <row r="224" spans="1:9" x14ac:dyDescent="0.25">
      <c r="A224" t="s">
        <v>842</v>
      </c>
      <c r="B224" t="s">
        <v>206</v>
      </c>
      <c r="C224" s="7" t="s">
        <v>18</v>
      </c>
      <c r="D224" t="s">
        <v>843</v>
      </c>
      <c r="E224" t="s">
        <v>2103</v>
      </c>
      <c r="F224" t="str">
        <f>_xlfn.XLOOKUP(E224,Component!B:B,Component!C:C)</f>
        <v>18V ONE+ 4AH LITHIUM-ION HIGH PERFORMANCE BATTERY</v>
      </c>
      <c r="G224">
        <v>1</v>
      </c>
      <c r="H224" t="s">
        <v>2103</v>
      </c>
      <c r="I224">
        <v>-1</v>
      </c>
    </row>
    <row r="225" spans="1:9" x14ac:dyDescent="0.25">
      <c r="A225" t="s">
        <v>1127</v>
      </c>
      <c r="B225" t="s">
        <v>1126</v>
      </c>
      <c r="C225" s="7">
        <v>209</v>
      </c>
      <c r="D225" t="s">
        <v>1129</v>
      </c>
      <c r="E225" t="s">
        <v>2103</v>
      </c>
      <c r="F225" t="str">
        <f>_xlfn.XLOOKUP(E225,Component!B:B,Component!C:C)</f>
        <v>18V ONE+ 4AH LITHIUM-ION HIGH PERFORMANCE BATTERY</v>
      </c>
      <c r="G225">
        <v>1</v>
      </c>
      <c r="H225" t="s">
        <v>2103</v>
      </c>
      <c r="I225">
        <v>-1</v>
      </c>
    </row>
    <row r="226" spans="1:9" x14ac:dyDescent="0.25">
      <c r="A226" t="s">
        <v>1142</v>
      </c>
      <c r="B226" t="s">
        <v>1141</v>
      </c>
      <c r="C226" s="7" t="s">
        <v>18</v>
      </c>
      <c r="D226" t="s">
        <v>1143</v>
      </c>
      <c r="E226" t="s">
        <v>2103</v>
      </c>
      <c r="F226" t="str">
        <f>_xlfn.XLOOKUP(E226,Component!B:B,Component!C:C)</f>
        <v>18V ONE+ 4AH LITHIUM-ION HIGH PERFORMANCE BATTERY</v>
      </c>
      <c r="G226">
        <v>1</v>
      </c>
      <c r="H226" t="s">
        <v>2103</v>
      </c>
      <c r="I226">
        <v>-1</v>
      </c>
    </row>
    <row r="227" spans="1:9" x14ac:dyDescent="0.25">
      <c r="A227" t="s">
        <v>1282</v>
      </c>
      <c r="B227" t="s">
        <v>212</v>
      </c>
      <c r="C227" s="7">
        <v>199</v>
      </c>
      <c r="D227" t="s">
        <v>1283</v>
      </c>
      <c r="E227" t="s">
        <v>2103</v>
      </c>
      <c r="F227" t="str">
        <f>_xlfn.XLOOKUP(E227,Component!B:B,Component!C:C)</f>
        <v>18V ONE+ 4AH LITHIUM-ION HIGH PERFORMANCE BATTERY</v>
      </c>
      <c r="G227">
        <v>1</v>
      </c>
      <c r="H227" t="s">
        <v>2103</v>
      </c>
      <c r="I227">
        <v>-1</v>
      </c>
    </row>
    <row r="228" spans="1:9" x14ac:dyDescent="0.25">
      <c r="A228" t="s">
        <v>1894</v>
      </c>
      <c r="B228" t="s">
        <v>1893</v>
      </c>
      <c r="C228" s="7">
        <v>278</v>
      </c>
      <c r="D228" t="s">
        <v>1896</v>
      </c>
      <c r="E228" t="s">
        <v>2103</v>
      </c>
      <c r="F228" t="str">
        <f>_xlfn.XLOOKUP(E228,Component!B:B,Component!C:C)</f>
        <v>18V ONE+ 4AH LITHIUM-ION HIGH PERFORMANCE BATTERY</v>
      </c>
      <c r="G228">
        <v>1</v>
      </c>
      <c r="H228" t="s">
        <v>2103</v>
      </c>
      <c r="I228">
        <v>-1</v>
      </c>
    </row>
    <row r="229" spans="1:9" x14ac:dyDescent="0.25">
      <c r="A229" t="s">
        <v>2026</v>
      </c>
      <c r="B229" t="s">
        <v>2025</v>
      </c>
      <c r="C229" s="7">
        <v>367.08</v>
      </c>
      <c r="D229" t="s">
        <v>2028</v>
      </c>
      <c r="E229" t="s">
        <v>2103</v>
      </c>
      <c r="F229" t="str">
        <f>_xlfn.XLOOKUP(E229,Component!B:B,Component!C:C)</f>
        <v>18V ONE+ 4AH LITHIUM-ION HIGH PERFORMANCE BATTERY</v>
      </c>
      <c r="G229">
        <v>1</v>
      </c>
      <c r="H229" t="s">
        <v>2103</v>
      </c>
      <c r="I229">
        <v>-1</v>
      </c>
    </row>
    <row r="230" spans="1:9" x14ac:dyDescent="0.25">
      <c r="A230" t="s">
        <v>660</v>
      </c>
      <c r="B230" t="s">
        <v>659</v>
      </c>
      <c r="C230" s="7" t="s">
        <v>18</v>
      </c>
      <c r="D230" t="s">
        <v>661</v>
      </c>
      <c r="E230" t="s">
        <v>2103</v>
      </c>
      <c r="F230" t="str">
        <f>_xlfn.XLOOKUP(E230,Component!B:B,Component!C:C)</f>
        <v>18V ONE+ 4AH LITHIUM-ION HIGH PERFORMANCE BATTERY</v>
      </c>
      <c r="G230">
        <v>2</v>
      </c>
      <c r="H230" t="s">
        <v>2103</v>
      </c>
      <c r="I230">
        <v>-2</v>
      </c>
    </row>
    <row r="231" spans="1:9" x14ac:dyDescent="0.25">
      <c r="A231" t="s">
        <v>207</v>
      </c>
      <c r="B231" t="s">
        <v>206</v>
      </c>
      <c r="C231" s="7">
        <v>447.3</v>
      </c>
      <c r="D231" t="s">
        <v>209</v>
      </c>
      <c r="E231" t="s">
        <v>2103</v>
      </c>
      <c r="F231" t="str">
        <f>_xlfn.XLOOKUP(E231,Component!B:B,Component!C:C)</f>
        <v>18V ONE+ 4AH LITHIUM-ION HIGH PERFORMANCE BATTERY</v>
      </c>
      <c r="G231">
        <v>2</v>
      </c>
      <c r="H231" t="s">
        <v>2103</v>
      </c>
      <c r="I231">
        <v>-2</v>
      </c>
    </row>
    <row r="232" spans="1:9" x14ac:dyDescent="0.25">
      <c r="A232" t="s">
        <v>1925</v>
      </c>
      <c r="B232" t="s">
        <v>1924</v>
      </c>
      <c r="C232" s="7">
        <v>284.05</v>
      </c>
      <c r="D232" t="s">
        <v>1927</v>
      </c>
      <c r="E232" t="s">
        <v>2103</v>
      </c>
      <c r="F232" t="str">
        <f>_xlfn.XLOOKUP(E232,Component!B:B,Component!C:C)</f>
        <v>18V ONE+ 4AH LITHIUM-ION HIGH PERFORMANCE BATTERY</v>
      </c>
      <c r="G232">
        <v>3</v>
      </c>
      <c r="H232" t="s">
        <v>2103</v>
      </c>
      <c r="I232">
        <v>-3</v>
      </c>
    </row>
    <row r="233" spans="1:9" x14ac:dyDescent="0.25">
      <c r="A233" t="s">
        <v>135</v>
      </c>
      <c r="B233" t="s">
        <v>5</v>
      </c>
      <c r="C233" s="7">
        <v>279</v>
      </c>
      <c r="D233" t="s">
        <v>137</v>
      </c>
      <c r="E233" t="s">
        <v>2085</v>
      </c>
      <c r="F233" t="str">
        <f>_xlfn.XLOOKUP(E233,Component!B:B,Component!C:C)</f>
        <v>18V ONE+ 4AH LITHIUM BATTERY</v>
      </c>
      <c r="G233">
        <v>1</v>
      </c>
      <c r="H233" t="s">
        <v>2085</v>
      </c>
      <c r="I233">
        <v>-1</v>
      </c>
    </row>
    <row r="234" spans="1:9" x14ac:dyDescent="0.25">
      <c r="A234" t="s">
        <v>1075</v>
      </c>
      <c r="B234" t="s">
        <v>1074</v>
      </c>
      <c r="C234" s="7">
        <v>249</v>
      </c>
      <c r="D234" t="s">
        <v>1076</v>
      </c>
      <c r="E234" t="s">
        <v>2085</v>
      </c>
      <c r="F234" t="str">
        <f>_xlfn.XLOOKUP(E234,Component!B:B,Component!C:C)</f>
        <v>18V ONE+ 4AH LITHIUM BATTERY</v>
      </c>
      <c r="G234">
        <v>1</v>
      </c>
      <c r="H234" t="s">
        <v>2085</v>
      </c>
      <c r="I234">
        <v>-1</v>
      </c>
    </row>
    <row r="235" spans="1:9" x14ac:dyDescent="0.25">
      <c r="A235" t="s">
        <v>255</v>
      </c>
      <c r="B235" t="s">
        <v>254</v>
      </c>
      <c r="C235" s="7">
        <v>149</v>
      </c>
      <c r="D235" t="s">
        <v>256</v>
      </c>
      <c r="E235" t="s">
        <v>2085</v>
      </c>
      <c r="F235" t="str">
        <f>_xlfn.XLOOKUP(E235,Component!B:B,Component!C:C)</f>
        <v>18V ONE+ 4AH LITHIUM BATTERY</v>
      </c>
      <c r="G235">
        <v>1</v>
      </c>
      <c r="H235" t="s">
        <v>2085</v>
      </c>
      <c r="I235">
        <v>-1</v>
      </c>
    </row>
    <row r="236" spans="1:9" x14ac:dyDescent="0.25">
      <c r="A236" t="s">
        <v>347</v>
      </c>
      <c r="B236" t="s">
        <v>346</v>
      </c>
      <c r="C236" s="7">
        <v>219</v>
      </c>
      <c r="D236" t="s">
        <v>348</v>
      </c>
      <c r="E236" t="s">
        <v>2085</v>
      </c>
      <c r="F236" t="str">
        <f>_xlfn.XLOOKUP(E236,Component!B:B,Component!C:C)</f>
        <v>18V ONE+ 4AH LITHIUM BATTERY</v>
      </c>
      <c r="G236">
        <v>1</v>
      </c>
      <c r="H236" t="s">
        <v>2085</v>
      </c>
      <c r="I236">
        <v>-1</v>
      </c>
    </row>
    <row r="237" spans="1:9" x14ac:dyDescent="0.25">
      <c r="A237" t="s">
        <v>490</v>
      </c>
      <c r="B237" t="s">
        <v>489</v>
      </c>
      <c r="C237" s="7">
        <v>199</v>
      </c>
      <c r="D237" t="s">
        <v>491</v>
      </c>
      <c r="E237" t="s">
        <v>2085</v>
      </c>
      <c r="F237" t="str">
        <f>_xlfn.XLOOKUP(E237,Component!B:B,Component!C:C)</f>
        <v>18V ONE+ 4AH LITHIUM BATTERY</v>
      </c>
      <c r="G237">
        <v>1</v>
      </c>
      <c r="H237" t="s">
        <v>2085</v>
      </c>
      <c r="I237">
        <v>-1</v>
      </c>
    </row>
    <row r="238" spans="1:9" x14ac:dyDescent="0.25">
      <c r="A238" t="s">
        <v>520</v>
      </c>
      <c r="B238" t="s">
        <v>519</v>
      </c>
      <c r="C238" s="7">
        <v>169</v>
      </c>
      <c r="D238" t="s">
        <v>521</v>
      </c>
      <c r="E238" t="s">
        <v>2085</v>
      </c>
      <c r="F238" t="str">
        <f>_xlfn.XLOOKUP(E238,Component!B:B,Component!C:C)</f>
        <v>18V ONE+ 4AH LITHIUM BATTERY</v>
      </c>
      <c r="G238">
        <v>1</v>
      </c>
      <c r="H238" t="s">
        <v>2085</v>
      </c>
      <c r="I238">
        <v>-1</v>
      </c>
    </row>
    <row r="239" spans="1:9" x14ac:dyDescent="0.25">
      <c r="A239" t="s">
        <v>1173</v>
      </c>
      <c r="B239" t="s">
        <v>1172</v>
      </c>
      <c r="C239" s="7">
        <v>201.95</v>
      </c>
      <c r="D239" t="s">
        <v>1175</v>
      </c>
      <c r="E239" t="s">
        <v>2085</v>
      </c>
      <c r="F239" t="str">
        <f>_xlfn.XLOOKUP(E239,Component!B:B,Component!C:C)</f>
        <v>18V ONE+ 4AH LITHIUM BATTERY</v>
      </c>
      <c r="G239">
        <v>1</v>
      </c>
      <c r="H239" t="s">
        <v>2085</v>
      </c>
      <c r="I239">
        <v>-1</v>
      </c>
    </row>
    <row r="240" spans="1:9" x14ac:dyDescent="0.25">
      <c r="A240" t="s">
        <v>1179</v>
      </c>
      <c r="B240" t="s">
        <v>1178</v>
      </c>
      <c r="C240" s="7">
        <v>279</v>
      </c>
      <c r="D240" t="s">
        <v>1180</v>
      </c>
      <c r="E240" t="s">
        <v>2085</v>
      </c>
      <c r="F240" t="str">
        <f>_xlfn.XLOOKUP(E240,Component!B:B,Component!C:C)</f>
        <v>18V ONE+ 4AH LITHIUM BATTERY</v>
      </c>
      <c r="G240">
        <v>1</v>
      </c>
      <c r="H240" t="s">
        <v>2085</v>
      </c>
      <c r="I240">
        <v>-1</v>
      </c>
    </row>
    <row r="241" spans="1:9" x14ac:dyDescent="0.25">
      <c r="A241" t="s">
        <v>1200</v>
      </c>
      <c r="B241" t="s">
        <v>1199</v>
      </c>
      <c r="C241" s="7">
        <v>139</v>
      </c>
      <c r="D241" t="s">
        <v>1201</v>
      </c>
      <c r="E241" t="s">
        <v>2085</v>
      </c>
      <c r="F241" t="str">
        <f>_xlfn.XLOOKUP(E241,Component!B:B,Component!C:C)</f>
        <v>18V ONE+ 4AH LITHIUM BATTERY</v>
      </c>
      <c r="G241">
        <v>1</v>
      </c>
      <c r="H241" t="s">
        <v>2085</v>
      </c>
      <c r="I241">
        <v>-1</v>
      </c>
    </row>
    <row r="242" spans="1:9" x14ac:dyDescent="0.25">
      <c r="A242" t="s">
        <v>182</v>
      </c>
      <c r="B242" t="s">
        <v>181</v>
      </c>
      <c r="C242" s="7">
        <v>129</v>
      </c>
      <c r="D242" t="s">
        <v>183</v>
      </c>
      <c r="E242" t="s">
        <v>2085</v>
      </c>
      <c r="F242" t="str">
        <f>_xlfn.XLOOKUP(E242,Component!B:B,Component!C:C)</f>
        <v>18V ONE+ 4AH LITHIUM BATTERY</v>
      </c>
      <c r="G242">
        <v>1</v>
      </c>
      <c r="H242" t="s">
        <v>2085</v>
      </c>
      <c r="I242">
        <v>-1</v>
      </c>
    </row>
    <row r="243" spans="1:9" x14ac:dyDescent="0.25">
      <c r="A243" t="s">
        <v>233</v>
      </c>
      <c r="B243" t="s">
        <v>232</v>
      </c>
      <c r="C243" s="7">
        <v>199</v>
      </c>
      <c r="D243" t="s">
        <v>234</v>
      </c>
      <c r="E243" t="s">
        <v>2085</v>
      </c>
      <c r="F243" t="str">
        <f>_xlfn.XLOOKUP(E243,Component!B:B,Component!C:C)</f>
        <v>18V ONE+ 4AH LITHIUM BATTERY</v>
      </c>
      <c r="G243">
        <v>1</v>
      </c>
      <c r="H243" t="s">
        <v>2085</v>
      </c>
      <c r="I243">
        <v>-1</v>
      </c>
    </row>
    <row r="244" spans="1:9" x14ac:dyDescent="0.25">
      <c r="A244" t="s">
        <v>330</v>
      </c>
      <c r="B244" t="s">
        <v>329</v>
      </c>
      <c r="C244" s="7">
        <v>199</v>
      </c>
      <c r="D244" t="s">
        <v>331</v>
      </c>
      <c r="E244" t="s">
        <v>2085</v>
      </c>
      <c r="F244" t="str">
        <f>_xlfn.XLOOKUP(E244,Component!B:B,Component!C:C)</f>
        <v>18V ONE+ 4AH LITHIUM BATTERY</v>
      </c>
      <c r="G244">
        <v>1</v>
      </c>
      <c r="H244" t="s">
        <v>2085</v>
      </c>
      <c r="I244">
        <v>-1</v>
      </c>
    </row>
    <row r="245" spans="1:9" x14ac:dyDescent="0.25">
      <c r="A245" t="s">
        <v>334</v>
      </c>
      <c r="B245" t="s">
        <v>333</v>
      </c>
      <c r="C245" s="7">
        <v>179</v>
      </c>
      <c r="D245" t="s">
        <v>335</v>
      </c>
      <c r="E245" t="s">
        <v>2085</v>
      </c>
      <c r="F245" t="str">
        <f>_xlfn.XLOOKUP(E245,Component!B:B,Component!C:C)</f>
        <v>18V ONE+ 4AH LITHIUM BATTERY</v>
      </c>
      <c r="G245">
        <v>1</v>
      </c>
      <c r="H245" t="s">
        <v>2085</v>
      </c>
      <c r="I245">
        <v>-1</v>
      </c>
    </row>
    <row r="246" spans="1:9" x14ac:dyDescent="0.25">
      <c r="A246" t="s">
        <v>338</v>
      </c>
      <c r="B246" t="s">
        <v>337</v>
      </c>
      <c r="C246" s="7">
        <v>149</v>
      </c>
      <c r="D246" t="s">
        <v>339</v>
      </c>
      <c r="E246" t="s">
        <v>2085</v>
      </c>
      <c r="F246" t="str">
        <f>_xlfn.XLOOKUP(E246,Component!B:B,Component!C:C)</f>
        <v>18V ONE+ 4AH LITHIUM BATTERY</v>
      </c>
      <c r="G246">
        <v>1</v>
      </c>
      <c r="H246" t="s">
        <v>2085</v>
      </c>
      <c r="I246">
        <v>-1</v>
      </c>
    </row>
    <row r="247" spans="1:9" x14ac:dyDescent="0.25">
      <c r="A247" t="s">
        <v>708</v>
      </c>
      <c r="B247" t="s">
        <v>707</v>
      </c>
      <c r="C247" s="7" t="s">
        <v>18</v>
      </c>
      <c r="D247" t="s">
        <v>709</v>
      </c>
      <c r="E247" t="s">
        <v>2085</v>
      </c>
      <c r="F247" t="str">
        <f>_xlfn.XLOOKUP(E247,Component!B:B,Component!C:C)</f>
        <v>18V ONE+ 4AH LITHIUM BATTERY</v>
      </c>
      <c r="G247">
        <v>1</v>
      </c>
      <c r="H247" t="s">
        <v>2085</v>
      </c>
      <c r="I247">
        <v>-1</v>
      </c>
    </row>
    <row r="248" spans="1:9" x14ac:dyDescent="0.25">
      <c r="A248" t="s">
        <v>1111</v>
      </c>
      <c r="B248" t="s">
        <v>1110</v>
      </c>
      <c r="C248" s="7">
        <v>99</v>
      </c>
      <c r="D248" t="s">
        <v>1112</v>
      </c>
      <c r="E248" t="s">
        <v>2085</v>
      </c>
      <c r="F248" t="str">
        <f>_xlfn.XLOOKUP(E248,Component!B:B,Component!C:C)</f>
        <v>18V ONE+ 4AH LITHIUM BATTERY</v>
      </c>
      <c r="G248">
        <v>1</v>
      </c>
      <c r="H248" t="s">
        <v>2085</v>
      </c>
      <c r="I248">
        <v>-1</v>
      </c>
    </row>
    <row r="249" spans="1:9" x14ac:dyDescent="0.25">
      <c r="A249" t="s">
        <v>1251</v>
      </c>
      <c r="B249" t="s">
        <v>1250</v>
      </c>
      <c r="C249" s="7">
        <v>188.76</v>
      </c>
      <c r="D249" t="s">
        <v>1253</v>
      </c>
      <c r="E249" t="s">
        <v>2085</v>
      </c>
      <c r="F249" t="str">
        <f>_xlfn.XLOOKUP(E249,Component!B:B,Component!C:C)</f>
        <v>18V ONE+ 4AH LITHIUM BATTERY</v>
      </c>
      <c r="G249">
        <v>1</v>
      </c>
      <c r="H249" t="s">
        <v>2085</v>
      </c>
      <c r="I249">
        <v>-1</v>
      </c>
    </row>
    <row r="250" spans="1:9" x14ac:dyDescent="0.25">
      <c r="A250" t="s">
        <v>1357</v>
      </c>
      <c r="B250" t="s">
        <v>1356</v>
      </c>
      <c r="C250" s="7">
        <v>299</v>
      </c>
      <c r="D250" t="s">
        <v>1358</v>
      </c>
      <c r="E250" t="s">
        <v>2085</v>
      </c>
      <c r="F250" t="str">
        <f>_xlfn.XLOOKUP(E250,Component!B:B,Component!C:C)</f>
        <v>18V ONE+ 4AH LITHIUM BATTERY</v>
      </c>
      <c r="G250">
        <v>1</v>
      </c>
      <c r="H250" t="s">
        <v>2085</v>
      </c>
      <c r="I250">
        <v>-1</v>
      </c>
    </row>
    <row r="251" spans="1:9" x14ac:dyDescent="0.25">
      <c r="A251" t="s">
        <v>1363</v>
      </c>
      <c r="B251" t="s">
        <v>1362</v>
      </c>
      <c r="C251" s="7">
        <v>199</v>
      </c>
      <c r="D251" t="s">
        <v>1364</v>
      </c>
      <c r="E251" t="s">
        <v>2085</v>
      </c>
      <c r="F251" t="str">
        <f>_xlfn.XLOOKUP(E251,Component!B:B,Component!C:C)</f>
        <v>18V ONE+ 4AH LITHIUM BATTERY</v>
      </c>
      <c r="G251">
        <v>1</v>
      </c>
      <c r="H251" t="s">
        <v>2085</v>
      </c>
      <c r="I251">
        <v>-1</v>
      </c>
    </row>
    <row r="252" spans="1:9" x14ac:dyDescent="0.25">
      <c r="A252" t="s">
        <v>2037</v>
      </c>
      <c r="B252" t="s">
        <v>2036</v>
      </c>
      <c r="C252" s="7">
        <v>119</v>
      </c>
      <c r="D252" t="s">
        <v>2038</v>
      </c>
      <c r="E252" t="s">
        <v>2085</v>
      </c>
      <c r="F252" t="str">
        <f>_xlfn.XLOOKUP(E252,Component!B:B,Component!C:C)</f>
        <v>18V ONE+ 4AH LITHIUM BATTERY</v>
      </c>
      <c r="G252">
        <v>1</v>
      </c>
      <c r="H252" t="s">
        <v>2085</v>
      </c>
      <c r="I252">
        <v>-1</v>
      </c>
    </row>
    <row r="253" spans="1:9" x14ac:dyDescent="0.25">
      <c r="A253" t="s">
        <v>2051</v>
      </c>
      <c r="B253" t="s">
        <v>2050</v>
      </c>
      <c r="C253" s="7" t="s">
        <v>18</v>
      </c>
      <c r="D253" t="s">
        <v>2052</v>
      </c>
      <c r="E253" t="s">
        <v>2085</v>
      </c>
      <c r="F253" t="str">
        <f>_xlfn.XLOOKUP(E253,Component!B:B,Component!C:C)</f>
        <v>18V ONE+ 4AH LITHIUM BATTERY</v>
      </c>
      <c r="G253">
        <v>1</v>
      </c>
      <c r="H253" t="s">
        <v>2085</v>
      </c>
      <c r="I253">
        <v>-1</v>
      </c>
    </row>
    <row r="254" spans="1:9" x14ac:dyDescent="0.25">
      <c r="A254" t="s">
        <v>325</v>
      </c>
      <c r="B254" t="s">
        <v>324</v>
      </c>
      <c r="C254" s="7">
        <v>119</v>
      </c>
      <c r="D254" t="s">
        <v>326</v>
      </c>
      <c r="E254" t="s">
        <v>2085</v>
      </c>
      <c r="F254" t="str">
        <f>_xlfn.XLOOKUP(E254,Component!B:B,Component!C:C)</f>
        <v>18V ONE+ 4AH LITHIUM BATTERY</v>
      </c>
      <c r="G254">
        <v>1</v>
      </c>
      <c r="H254" t="s">
        <v>2085</v>
      </c>
      <c r="I254">
        <v>-1</v>
      </c>
    </row>
    <row r="255" spans="1:9" x14ac:dyDescent="0.25">
      <c r="A255" t="s">
        <v>634</v>
      </c>
      <c r="B255" t="s">
        <v>633</v>
      </c>
      <c r="C255" s="7">
        <v>89</v>
      </c>
      <c r="D255" t="s">
        <v>635</v>
      </c>
      <c r="E255" t="s">
        <v>2085</v>
      </c>
      <c r="F255" t="str">
        <f>_xlfn.XLOOKUP(E255,Component!B:B,Component!C:C)</f>
        <v>18V ONE+ 4AH LITHIUM BATTERY</v>
      </c>
      <c r="G255">
        <v>1</v>
      </c>
      <c r="H255" t="s">
        <v>2085</v>
      </c>
      <c r="I255">
        <v>-1</v>
      </c>
    </row>
    <row r="256" spans="1:9" x14ac:dyDescent="0.25">
      <c r="A256" t="s">
        <v>284</v>
      </c>
      <c r="B256" t="s">
        <v>283</v>
      </c>
      <c r="C256" s="7">
        <v>118.75</v>
      </c>
      <c r="D256" t="s">
        <v>286</v>
      </c>
      <c r="E256" t="s">
        <v>2085</v>
      </c>
      <c r="F256" t="str">
        <f>_xlfn.XLOOKUP(E256,Component!B:B,Component!C:C)</f>
        <v>18V ONE+ 4AH LITHIUM BATTERY</v>
      </c>
      <c r="G256">
        <v>1</v>
      </c>
      <c r="H256" t="s">
        <v>2085</v>
      </c>
      <c r="I256">
        <v>-1</v>
      </c>
    </row>
    <row r="257" spans="1:9" x14ac:dyDescent="0.25">
      <c r="A257" t="s">
        <v>639</v>
      </c>
      <c r="B257" t="s">
        <v>638</v>
      </c>
      <c r="C257" s="7">
        <v>192</v>
      </c>
      <c r="D257" t="s">
        <v>641</v>
      </c>
      <c r="E257" t="s">
        <v>2085</v>
      </c>
      <c r="F257" t="str">
        <f>_xlfn.XLOOKUP(E257,Component!B:B,Component!C:C)</f>
        <v>18V ONE+ 4AH LITHIUM BATTERY</v>
      </c>
      <c r="G257">
        <v>1</v>
      </c>
      <c r="H257" t="s">
        <v>2085</v>
      </c>
      <c r="I257">
        <v>-1</v>
      </c>
    </row>
    <row r="258" spans="1:9" x14ac:dyDescent="0.25">
      <c r="A258" t="s">
        <v>854</v>
      </c>
      <c r="B258" t="s">
        <v>853</v>
      </c>
      <c r="C258" s="7">
        <v>119</v>
      </c>
      <c r="D258" t="s">
        <v>855</v>
      </c>
      <c r="E258" t="s">
        <v>2085</v>
      </c>
      <c r="F258" t="str">
        <f>_xlfn.XLOOKUP(E258,Component!B:B,Component!C:C)</f>
        <v>18V ONE+ 4AH LITHIUM BATTERY</v>
      </c>
      <c r="G258">
        <v>1</v>
      </c>
      <c r="H258" t="s">
        <v>2085</v>
      </c>
      <c r="I258">
        <v>-1</v>
      </c>
    </row>
    <row r="259" spans="1:9" x14ac:dyDescent="0.25">
      <c r="A259" t="s">
        <v>932</v>
      </c>
      <c r="B259" t="s">
        <v>931</v>
      </c>
      <c r="C259" s="7">
        <v>129</v>
      </c>
      <c r="D259" t="s">
        <v>933</v>
      </c>
      <c r="E259" t="s">
        <v>2085</v>
      </c>
      <c r="F259" t="str">
        <f>_xlfn.XLOOKUP(E259,Component!B:B,Component!C:C)</f>
        <v>18V ONE+ 4AH LITHIUM BATTERY</v>
      </c>
      <c r="G259">
        <v>1</v>
      </c>
      <c r="H259" t="s">
        <v>2085</v>
      </c>
      <c r="I259">
        <v>-1</v>
      </c>
    </row>
    <row r="260" spans="1:9" x14ac:dyDescent="0.25">
      <c r="A260" t="s">
        <v>1999</v>
      </c>
      <c r="B260" t="s">
        <v>1998</v>
      </c>
      <c r="C260" s="7" t="s">
        <v>18</v>
      </c>
      <c r="D260" t="s">
        <v>2000</v>
      </c>
      <c r="E260" t="s">
        <v>2085</v>
      </c>
      <c r="F260" t="str">
        <f>_xlfn.XLOOKUP(E260,Component!B:B,Component!C:C)</f>
        <v>18V ONE+ 4AH LITHIUM BATTERY</v>
      </c>
      <c r="G260">
        <v>1</v>
      </c>
      <c r="H260" t="s">
        <v>2085</v>
      </c>
      <c r="I260">
        <v>-1</v>
      </c>
    </row>
    <row r="261" spans="1:9" x14ac:dyDescent="0.25">
      <c r="A261" t="s">
        <v>897</v>
      </c>
      <c r="B261" t="s">
        <v>896</v>
      </c>
      <c r="C261" s="7">
        <v>299</v>
      </c>
      <c r="D261" t="s">
        <v>898</v>
      </c>
      <c r="E261" t="s">
        <v>2085</v>
      </c>
      <c r="F261" t="str">
        <f>_xlfn.XLOOKUP(E261,Component!B:B,Component!C:C)</f>
        <v>18V ONE+ 4AH LITHIUM BATTERY</v>
      </c>
      <c r="G261">
        <v>2</v>
      </c>
      <c r="H261" t="s">
        <v>2085</v>
      </c>
      <c r="I261">
        <v>-2</v>
      </c>
    </row>
    <row r="262" spans="1:9" x14ac:dyDescent="0.25">
      <c r="A262" t="s">
        <v>802</v>
      </c>
      <c r="B262" t="s">
        <v>801</v>
      </c>
      <c r="C262" s="7">
        <v>429</v>
      </c>
      <c r="D262" t="s">
        <v>804</v>
      </c>
      <c r="E262" t="s">
        <v>2085</v>
      </c>
      <c r="F262" t="str">
        <f>_xlfn.XLOOKUP(E262,Component!B:B,Component!C:C)</f>
        <v>18V ONE+ 4AH LITHIUM BATTERY</v>
      </c>
      <c r="G262">
        <v>2</v>
      </c>
      <c r="H262" t="s">
        <v>2085</v>
      </c>
      <c r="I262">
        <v>-2</v>
      </c>
    </row>
    <row r="263" spans="1:9" x14ac:dyDescent="0.25">
      <c r="A263" t="s">
        <v>2041</v>
      </c>
      <c r="B263" t="s">
        <v>2040</v>
      </c>
      <c r="C263" s="7">
        <v>137.75</v>
      </c>
      <c r="D263" t="s">
        <v>2043</v>
      </c>
      <c r="E263" t="s">
        <v>2085</v>
      </c>
      <c r="F263" t="str">
        <f>_xlfn.XLOOKUP(E263,Component!B:B,Component!C:C)</f>
        <v>18V ONE+ 4AH LITHIUM BATTERY</v>
      </c>
      <c r="G263">
        <v>2</v>
      </c>
      <c r="H263" t="s">
        <v>2085</v>
      </c>
      <c r="I263">
        <v>-2</v>
      </c>
    </row>
    <row r="264" spans="1:9" x14ac:dyDescent="0.25">
      <c r="A264" t="s">
        <v>1047</v>
      </c>
      <c r="B264" t="s">
        <v>1046</v>
      </c>
      <c r="C264" s="7">
        <v>499</v>
      </c>
      <c r="D264" t="s">
        <v>1048</v>
      </c>
      <c r="E264" t="s">
        <v>2085</v>
      </c>
      <c r="F264" t="str">
        <f>_xlfn.XLOOKUP(E264,Component!B:B,Component!C:C)</f>
        <v>18V ONE+ 4AH LITHIUM BATTERY</v>
      </c>
      <c r="G264">
        <v>4</v>
      </c>
      <c r="H264" t="s">
        <v>2085</v>
      </c>
      <c r="I264">
        <v>-4</v>
      </c>
    </row>
    <row r="265" spans="1:9" x14ac:dyDescent="0.25">
      <c r="A265" t="s">
        <v>687</v>
      </c>
      <c r="B265" t="s">
        <v>686</v>
      </c>
      <c r="C265" s="7">
        <v>149</v>
      </c>
      <c r="D265" t="s">
        <v>688</v>
      </c>
      <c r="E265" t="s">
        <v>2082</v>
      </c>
      <c r="F265" t="str">
        <f>_xlfn.XLOOKUP(E265,Component!B:B,Component!C:C)</f>
        <v>18V ONE+ 2AH LITHIUM BATTERY</v>
      </c>
      <c r="G265">
        <v>1</v>
      </c>
      <c r="H265" t="s">
        <v>2082</v>
      </c>
      <c r="I265">
        <v>-1</v>
      </c>
    </row>
    <row r="266" spans="1:9" x14ac:dyDescent="0.25">
      <c r="A266" t="s">
        <v>1164</v>
      </c>
      <c r="B266" t="s">
        <v>1163</v>
      </c>
      <c r="C266" s="7">
        <v>129</v>
      </c>
      <c r="D266" t="s">
        <v>1165</v>
      </c>
      <c r="E266" t="s">
        <v>2082</v>
      </c>
      <c r="F266" t="str">
        <f>_xlfn.XLOOKUP(E266,Component!B:B,Component!C:C)</f>
        <v>18V ONE+ 2AH LITHIUM BATTERY</v>
      </c>
      <c r="G266">
        <v>1</v>
      </c>
      <c r="H266" t="s">
        <v>2082</v>
      </c>
      <c r="I266">
        <v>-1</v>
      </c>
    </row>
    <row r="267" spans="1:9" x14ac:dyDescent="0.25">
      <c r="A267" t="s">
        <v>113</v>
      </c>
      <c r="B267" t="s">
        <v>112</v>
      </c>
      <c r="C267" s="7" t="s">
        <v>18</v>
      </c>
      <c r="D267" t="s">
        <v>114</v>
      </c>
      <c r="E267" t="s">
        <v>2082</v>
      </c>
      <c r="F267" t="str">
        <f>_xlfn.XLOOKUP(E267,Component!B:B,Component!C:C)</f>
        <v>18V ONE+ 2AH LITHIUM BATTERY</v>
      </c>
      <c r="G267">
        <v>1</v>
      </c>
      <c r="H267" t="s">
        <v>2082</v>
      </c>
      <c r="I267">
        <v>-1</v>
      </c>
    </row>
    <row r="268" spans="1:9" x14ac:dyDescent="0.25">
      <c r="A268" t="s">
        <v>320</v>
      </c>
      <c r="B268" t="s">
        <v>319</v>
      </c>
      <c r="C268" s="7">
        <v>199</v>
      </c>
      <c r="D268" t="s">
        <v>321</v>
      </c>
      <c r="E268" t="s">
        <v>2082</v>
      </c>
      <c r="F268" t="str">
        <f>_xlfn.XLOOKUP(E268,Component!B:B,Component!C:C)</f>
        <v>18V ONE+ 2AH LITHIUM BATTERY</v>
      </c>
      <c r="G268">
        <v>1</v>
      </c>
      <c r="H268" t="s">
        <v>2082</v>
      </c>
      <c r="I268">
        <v>-1</v>
      </c>
    </row>
    <row r="269" spans="1:9" x14ac:dyDescent="0.25">
      <c r="A269" t="s">
        <v>472</v>
      </c>
      <c r="B269" t="s">
        <v>471</v>
      </c>
      <c r="C269" s="7">
        <v>199</v>
      </c>
      <c r="D269" t="s">
        <v>473</v>
      </c>
      <c r="E269" t="s">
        <v>2082</v>
      </c>
      <c r="F269" t="str">
        <f>_xlfn.XLOOKUP(E269,Component!B:B,Component!C:C)</f>
        <v>18V ONE+ 2AH LITHIUM BATTERY</v>
      </c>
      <c r="G269">
        <v>1</v>
      </c>
      <c r="H269" t="s">
        <v>2082</v>
      </c>
      <c r="I269">
        <v>-1</v>
      </c>
    </row>
    <row r="270" spans="1:9" x14ac:dyDescent="0.25">
      <c r="A270" t="s">
        <v>504</v>
      </c>
      <c r="B270" t="s">
        <v>503</v>
      </c>
      <c r="C270" s="7">
        <v>189</v>
      </c>
      <c r="D270" t="s">
        <v>505</v>
      </c>
      <c r="E270" t="s">
        <v>2082</v>
      </c>
      <c r="F270" t="str">
        <f>_xlfn.XLOOKUP(E270,Component!B:B,Component!C:C)</f>
        <v>18V ONE+ 2AH LITHIUM BATTERY</v>
      </c>
      <c r="G270">
        <v>1</v>
      </c>
      <c r="H270" t="s">
        <v>2082</v>
      </c>
      <c r="I270">
        <v>-1</v>
      </c>
    </row>
    <row r="271" spans="1:9" x14ac:dyDescent="0.25">
      <c r="A271" t="s">
        <v>565</v>
      </c>
      <c r="B271" t="s">
        <v>564</v>
      </c>
      <c r="C271" s="7">
        <v>129</v>
      </c>
      <c r="D271" t="s">
        <v>566</v>
      </c>
      <c r="E271" t="s">
        <v>2082</v>
      </c>
      <c r="F271" t="str">
        <f>_xlfn.XLOOKUP(E271,Component!B:B,Component!C:C)</f>
        <v>18V ONE+ 2AH LITHIUM BATTERY</v>
      </c>
      <c r="G271">
        <v>1</v>
      </c>
      <c r="H271" t="s">
        <v>2082</v>
      </c>
      <c r="I271">
        <v>-1</v>
      </c>
    </row>
    <row r="272" spans="1:9" x14ac:dyDescent="0.25">
      <c r="A272" t="s">
        <v>574</v>
      </c>
      <c r="B272" t="s">
        <v>573</v>
      </c>
      <c r="C272" s="7">
        <v>149</v>
      </c>
      <c r="D272" t="s">
        <v>575</v>
      </c>
      <c r="E272" t="s">
        <v>2082</v>
      </c>
      <c r="F272" t="str">
        <f>_xlfn.XLOOKUP(E272,Component!B:B,Component!C:C)</f>
        <v>18V ONE+ 2AH LITHIUM BATTERY</v>
      </c>
      <c r="G272">
        <v>1</v>
      </c>
      <c r="H272" t="s">
        <v>2082</v>
      </c>
      <c r="I272">
        <v>-1</v>
      </c>
    </row>
    <row r="273" spans="1:9" x14ac:dyDescent="0.25">
      <c r="A273" t="s">
        <v>593</v>
      </c>
      <c r="B273" t="s">
        <v>592</v>
      </c>
      <c r="C273" s="7" t="s">
        <v>18</v>
      </c>
      <c r="D273" t="s">
        <v>594</v>
      </c>
      <c r="E273" t="s">
        <v>2082</v>
      </c>
      <c r="F273" t="str">
        <f>_xlfn.XLOOKUP(E273,Component!B:B,Component!C:C)</f>
        <v>18V ONE+ 2AH LITHIUM BATTERY</v>
      </c>
      <c r="G273">
        <v>1</v>
      </c>
      <c r="H273" t="s">
        <v>2082</v>
      </c>
      <c r="I273">
        <v>-1</v>
      </c>
    </row>
    <row r="274" spans="1:9" x14ac:dyDescent="0.25">
      <c r="A274" t="s">
        <v>674</v>
      </c>
      <c r="B274" t="s">
        <v>673</v>
      </c>
      <c r="C274" s="7">
        <v>149</v>
      </c>
      <c r="D274" t="s">
        <v>675</v>
      </c>
      <c r="E274" t="s">
        <v>2082</v>
      </c>
      <c r="F274" t="str">
        <f>_xlfn.XLOOKUP(E274,Component!B:B,Component!C:C)</f>
        <v>18V ONE+ 2AH LITHIUM BATTERY</v>
      </c>
      <c r="G274">
        <v>1</v>
      </c>
      <c r="H274" t="s">
        <v>2082</v>
      </c>
      <c r="I274">
        <v>-1</v>
      </c>
    </row>
    <row r="275" spans="1:9" x14ac:dyDescent="0.25">
      <c r="A275" t="s">
        <v>678</v>
      </c>
      <c r="B275" t="s">
        <v>677</v>
      </c>
      <c r="C275" s="7">
        <v>149</v>
      </c>
      <c r="D275" t="s">
        <v>679</v>
      </c>
      <c r="E275" t="s">
        <v>2082</v>
      </c>
      <c r="F275" t="str">
        <f>_xlfn.XLOOKUP(E275,Component!B:B,Component!C:C)</f>
        <v>18V ONE+ 2AH LITHIUM BATTERY</v>
      </c>
      <c r="G275">
        <v>1</v>
      </c>
      <c r="H275" t="s">
        <v>2082</v>
      </c>
      <c r="I275">
        <v>-1</v>
      </c>
    </row>
    <row r="276" spans="1:9" x14ac:dyDescent="0.25">
      <c r="A276" t="s">
        <v>683</v>
      </c>
      <c r="B276" t="s">
        <v>682</v>
      </c>
      <c r="C276" s="7">
        <v>199</v>
      </c>
      <c r="D276" t="s">
        <v>684</v>
      </c>
      <c r="E276" t="s">
        <v>2082</v>
      </c>
      <c r="F276" t="str">
        <f>_xlfn.XLOOKUP(E276,Component!B:B,Component!C:C)</f>
        <v>18V ONE+ 2AH LITHIUM BATTERY</v>
      </c>
      <c r="G276">
        <v>1</v>
      </c>
      <c r="H276" t="s">
        <v>2082</v>
      </c>
      <c r="I276">
        <v>-1</v>
      </c>
    </row>
    <row r="277" spans="1:9" x14ac:dyDescent="0.25">
      <c r="A277" t="s">
        <v>697</v>
      </c>
      <c r="B277" t="s">
        <v>696</v>
      </c>
      <c r="C277" s="7">
        <v>129</v>
      </c>
      <c r="D277" t="s">
        <v>698</v>
      </c>
      <c r="E277" t="s">
        <v>2082</v>
      </c>
      <c r="F277" t="str">
        <f>_xlfn.XLOOKUP(E277,Component!B:B,Component!C:C)</f>
        <v>18V ONE+ 2AH LITHIUM BATTERY</v>
      </c>
      <c r="G277">
        <v>1</v>
      </c>
      <c r="H277" t="s">
        <v>2082</v>
      </c>
      <c r="I277">
        <v>-1</v>
      </c>
    </row>
    <row r="278" spans="1:9" x14ac:dyDescent="0.25">
      <c r="A278" t="s">
        <v>798</v>
      </c>
      <c r="B278" t="s">
        <v>797</v>
      </c>
      <c r="C278" s="7">
        <v>129</v>
      </c>
      <c r="D278" t="s">
        <v>799</v>
      </c>
      <c r="E278" t="s">
        <v>2082</v>
      </c>
      <c r="F278" t="str">
        <f>_xlfn.XLOOKUP(E278,Component!B:B,Component!C:C)</f>
        <v>18V ONE+ 2AH LITHIUM BATTERY</v>
      </c>
      <c r="G278">
        <v>1</v>
      </c>
      <c r="H278" t="s">
        <v>2082</v>
      </c>
      <c r="I278">
        <v>-1</v>
      </c>
    </row>
    <row r="279" spans="1:9" x14ac:dyDescent="0.25">
      <c r="A279" t="s">
        <v>874</v>
      </c>
      <c r="B279" t="s">
        <v>873</v>
      </c>
      <c r="C279" s="7">
        <v>119</v>
      </c>
      <c r="D279" t="s">
        <v>875</v>
      </c>
      <c r="E279" t="s">
        <v>2082</v>
      </c>
      <c r="F279" t="str">
        <f>_xlfn.XLOOKUP(E279,Component!B:B,Component!C:C)</f>
        <v>18V ONE+ 2AH LITHIUM BATTERY</v>
      </c>
      <c r="G279">
        <v>1</v>
      </c>
      <c r="H279" t="s">
        <v>2082</v>
      </c>
      <c r="I279">
        <v>-1</v>
      </c>
    </row>
    <row r="280" spans="1:9" x14ac:dyDescent="0.25">
      <c r="A280" t="s">
        <v>878</v>
      </c>
      <c r="B280" t="s">
        <v>877</v>
      </c>
      <c r="C280" s="7">
        <v>149</v>
      </c>
      <c r="D280" t="s">
        <v>879</v>
      </c>
      <c r="E280" t="s">
        <v>2082</v>
      </c>
      <c r="F280" t="str">
        <f>_xlfn.XLOOKUP(E280,Component!B:B,Component!C:C)</f>
        <v>18V ONE+ 2AH LITHIUM BATTERY</v>
      </c>
      <c r="G280">
        <v>1</v>
      </c>
      <c r="H280" t="s">
        <v>2082</v>
      </c>
      <c r="I280">
        <v>-1</v>
      </c>
    </row>
    <row r="281" spans="1:9" x14ac:dyDescent="0.25">
      <c r="A281" t="s">
        <v>1038</v>
      </c>
      <c r="B281" t="s">
        <v>1037</v>
      </c>
      <c r="C281" s="7">
        <v>229</v>
      </c>
      <c r="D281" t="s">
        <v>1039</v>
      </c>
      <c r="E281" t="s">
        <v>2082</v>
      </c>
      <c r="F281" t="str">
        <f>_xlfn.XLOOKUP(E281,Component!B:B,Component!C:C)</f>
        <v>18V ONE+ 2AH LITHIUM BATTERY</v>
      </c>
      <c r="G281">
        <v>1</v>
      </c>
      <c r="H281" t="s">
        <v>2082</v>
      </c>
      <c r="I281">
        <v>-1</v>
      </c>
    </row>
    <row r="282" spans="1:9" x14ac:dyDescent="0.25">
      <c r="A282" t="s">
        <v>1058</v>
      </c>
      <c r="B282" t="s">
        <v>1057</v>
      </c>
      <c r="C282" s="7">
        <v>199</v>
      </c>
      <c r="D282" t="s">
        <v>1059</v>
      </c>
      <c r="E282" t="s">
        <v>2082</v>
      </c>
      <c r="F282" t="str">
        <f>_xlfn.XLOOKUP(E282,Component!B:B,Component!C:C)</f>
        <v>18V ONE+ 2AH LITHIUM BATTERY</v>
      </c>
      <c r="G282">
        <v>1</v>
      </c>
      <c r="H282" t="s">
        <v>2082</v>
      </c>
      <c r="I282">
        <v>-1</v>
      </c>
    </row>
    <row r="283" spans="1:9" x14ac:dyDescent="0.25">
      <c r="A283" t="s">
        <v>1160</v>
      </c>
      <c r="B283" t="s">
        <v>1159</v>
      </c>
      <c r="C283" s="7">
        <v>279</v>
      </c>
      <c r="D283" t="s">
        <v>1161</v>
      </c>
      <c r="E283" t="s">
        <v>2082</v>
      </c>
      <c r="F283" t="str">
        <f>_xlfn.XLOOKUP(E283,Component!B:B,Component!C:C)</f>
        <v>18V ONE+ 2AH LITHIUM BATTERY</v>
      </c>
      <c r="G283">
        <v>1</v>
      </c>
      <c r="H283" t="s">
        <v>2082</v>
      </c>
      <c r="I283">
        <v>-1</v>
      </c>
    </row>
    <row r="284" spans="1:9" x14ac:dyDescent="0.25">
      <c r="A284" t="s">
        <v>1169</v>
      </c>
      <c r="B284" t="s">
        <v>1168</v>
      </c>
      <c r="C284" s="7">
        <v>169</v>
      </c>
      <c r="D284" t="s">
        <v>1170</v>
      </c>
      <c r="E284" t="s">
        <v>2082</v>
      </c>
      <c r="F284" t="str">
        <f>_xlfn.XLOOKUP(E284,Component!B:B,Component!C:C)</f>
        <v>18V ONE+ 2AH LITHIUM BATTERY</v>
      </c>
      <c r="G284">
        <v>1</v>
      </c>
      <c r="H284" t="s">
        <v>2082</v>
      </c>
      <c r="I284">
        <v>-1</v>
      </c>
    </row>
    <row r="285" spans="1:9" x14ac:dyDescent="0.25">
      <c r="A285" t="s">
        <v>1213</v>
      </c>
      <c r="B285" t="s">
        <v>1212</v>
      </c>
      <c r="C285" s="7">
        <v>329</v>
      </c>
      <c r="D285" t="s">
        <v>1215</v>
      </c>
      <c r="E285" t="s">
        <v>2082</v>
      </c>
      <c r="F285" t="str">
        <f>_xlfn.XLOOKUP(E285,Component!B:B,Component!C:C)</f>
        <v>18V ONE+ 2AH LITHIUM BATTERY</v>
      </c>
      <c r="G285">
        <v>1</v>
      </c>
      <c r="H285" t="s">
        <v>2082</v>
      </c>
      <c r="I285">
        <v>-1</v>
      </c>
    </row>
    <row r="286" spans="1:9" x14ac:dyDescent="0.25">
      <c r="A286" t="s">
        <v>240</v>
      </c>
      <c r="B286" t="s">
        <v>232</v>
      </c>
      <c r="C286" s="7">
        <v>119</v>
      </c>
      <c r="D286" t="s">
        <v>242</v>
      </c>
      <c r="E286" t="s">
        <v>2082</v>
      </c>
      <c r="F286" t="str">
        <f>_xlfn.XLOOKUP(E286,Component!B:B,Component!C:C)</f>
        <v>18V ONE+ 2AH LITHIUM BATTERY</v>
      </c>
      <c r="G286">
        <v>1</v>
      </c>
      <c r="H286" t="s">
        <v>2082</v>
      </c>
      <c r="I286">
        <v>-1</v>
      </c>
    </row>
    <row r="287" spans="1:9" x14ac:dyDescent="0.25">
      <c r="A287" t="s">
        <v>454</v>
      </c>
      <c r="B287" t="s">
        <v>453</v>
      </c>
      <c r="C287" s="7">
        <v>80.44</v>
      </c>
      <c r="D287" t="s">
        <v>456</v>
      </c>
      <c r="E287" t="s">
        <v>2082</v>
      </c>
      <c r="F287" t="str">
        <f>_xlfn.XLOOKUP(E287,Component!B:B,Component!C:C)</f>
        <v>18V ONE+ 2AH LITHIUM BATTERY</v>
      </c>
      <c r="G287">
        <v>1</v>
      </c>
      <c r="H287" t="s">
        <v>2082</v>
      </c>
      <c r="I287">
        <v>-1</v>
      </c>
    </row>
    <row r="288" spans="1:9" x14ac:dyDescent="0.25">
      <c r="A288" t="s">
        <v>460</v>
      </c>
      <c r="B288" t="s">
        <v>459</v>
      </c>
      <c r="C288" s="7">
        <v>129</v>
      </c>
      <c r="D288" t="s">
        <v>461</v>
      </c>
      <c r="E288" t="s">
        <v>2082</v>
      </c>
      <c r="F288" t="str">
        <f>_xlfn.XLOOKUP(E288,Component!B:B,Component!C:C)</f>
        <v>18V ONE+ 2AH LITHIUM BATTERY</v>
      </c>
      <c r="G288">
        <v>1</v>
      </c>
      <c r="H288" t="s">
        <v>2082</v>
      </c>
      <c r="I288">
        <v>-1</v>
      </c>
    </row>
    <row r="289" spans="1:9" x14ac:dyDescent="0.25">
      <c r="A289" t="s">
        <v>466</v>
      </c>
      <c r="B289" t="s">
        <v>465</v>
      </c>
      <c r="C289" s="7" t="s">
        <v>18</v>
      </c>
      <c r="D289" t="s">
        <v>467</v>
      </c>
      <c r="E289" t="s">
        <v>2082</v>
      </c>
      <c r="F289" t="str">
        <f>_xlfn.XLOOKUP(E289,Component!B:B,Component!C:C)</f>
        <v>18V ONE+ 2AH LITHIUM BATTERY</v>
      </c>
      <c r="G289">
        <v>1</v>
      </c>
      <c r="H289" t="s">
        <v>2082</v>
      </c>
      <c r="I289">
        <v>-1</v>
      </c>
    </row>
    <row r="290" spans="1:9" x14ac:dyDescent="0.25">
      <c r="A290" t="s">
        <v>482</v>
      </c>
      <c r="B290" t="s">
        <v>481</v>
      </c>
      <c r="C290" s="7">
        <v>149</v>
      </c>
      <c r="D290" t="s">
        <v>483</v>
      </c>
      <c r="E290" t="s">
        <v>2082</v>
      </c>
      <c r="F290" t="str">
        <f>_xlfn.XLOOKUP(E290,Component!B:B,Component!C:C)</f>
        <v>18V ONE+ 2AH LITHIUM BATTERY</v>
      </c>
      <c r="G290">
        <v>1</v>
      </c>
      <c r="H290" t="s">
        <v>2082</v>
      </c>
      <c r="I290">
        <v>-1</v>
      </c>
    </row>
    <row r="291" spans="1:9" x14ac:dyDescent="0.25">
      <c r="A291" t="s">
        <v>486</v>
      </c>
      <c r="B291" t="s">
        <v>485</v>
      </c>
      <c r="C291" s="7">
        <v>149</v>
      </c>
      <c r="D291" t="s">
        <v>487</v>
      </c>
      <c r="E291" t="s">
        <v>2082</v>
      </c>
      <c r="F291" t="str">
        <f>_xlfn.XLOOKUP(E291,Component!B:B,Component!C:C)</f>
        <v>18V ONE+ 2AH LITHIUM BATTERY</v>
      </c>
      <c r="G291">
        <v>1</v>
      </c>
      <c r="H291" t="s">
        <v>2082</v>
      </c>
      <c r="I291">
        <v>-1</v>
      </c>
    </row>
    <row r="292" spans="1:9" x14ac:dyDescent="0.25">
      <c r="A292" t="s">
        <v>2082</v>
      </c>
      <c r="B292" t="s">
        <v>2081</v>
      </c>
      <c r="C292" s="7">
        <v>89</v>
      </c>
      <c r="D292" t="s">
        <v>2083</v>
      </c>
      <c r="E292" t="s">
        <v>2082</v>
      </c>
      <c r="F292" t="str">
        <f>_xlfn.XLOOKUP(E292,Component!B:B,Component!C:C)</f>
        <v>18V ONE+ 2AH LITHIUM BATTERY</v>
      </c>
      <c r="G292">
        <v>1</v>
      </c>
      <c r="H292" t="s">
        <v>2082</v>
      </c>
      <c r="I292">
        <v>-1</v>
      </c>
    </row>
    <row r="293" spans="1:9" x14ac:dyDescent="0.25">
      <c r="A293" t="s">
        <v>98</v>
      </c>
      <c r="B293" t="s">
        <v>97</v>
      </c>
      <c r="C293" s="7">
        <v>199</v>
      </c>
      <c r="D293" t="s">
        <v>99</v>
      </c>
      <c r="E293" t="s">
        <v>2082</v>
      </c>
      <c r="F293" t="str">
        <f>_xlfn.XLOOKUP(E293,Component!B:B,Component!C:C)</f>
        <v>18V ONE+ 2AH LITHIUM BATTERY</v>
      </c>
      <c r="G293">
        <v>1</v>
      </c>
      <c r="H293" t="s">
        <v>2082</v>
      </c>
      <c r="I293">
        <v>-1</v>
      </c>
    </row>
    <row r="294" spans="1:9" x14ac:dyDescent="0.25">
      <c r="A294" t="s">
        <v>118</v>
      </c>
      <c r="B294" t="s">
        <v>117</v>
      </c>
      <c r="C294" s="7">
        <v>179</v>
      </c>
      <c r="D294" t="s">
        <v>119</v>
      </c>
      <c r="E294" t="s">
        <v>2082</v>
      </c>
      <c r="F294" t="str">
        <f>_xlfn.XLOOKUP(E294,Component!B:B,Component!C:C)</f>
        <v>18V ONE+ 2AH LITHIUM BATTERY</v>
      </c>
      <c r="G294">
        <v>1</v>
      </c>
      <c r="H294" t="s">
        <v>2082</v>
      </c>
      <c r="I294">
        <v>-1</v>
      </c>
    </row>
    <row r="295" spans="1:9" x14ac:dyDescent="0.25">
      <c r="A295" t="s">
        <v>156</v>
      </c>
      <c r="B295" t="s">
        <v>155</v>
      </c>
      <c r="C295" s="7">
        <v>69.88</v>
      </c>
      <c r="D295" t="s">
        <v>158</v>
      </c>
      <c r="E295" t="s">
        <v>2082</v>
      </c>
      <c r="F295" t="str">
        <f>_xlfn.XLOOKUP(E295,Component!B:B,Component!C:C)</f>
        <v>18V ONE+ 2AH LITHIUM BATTERY</v>
      </c>
      <c r="G295">
        <v>1</v>
      </c>
      <c r="H295" t="s">
        <v>2082</v>
      </c>
      <c r="I295">
        <v>-1</v>
      </c>
    </row>
    <row r="296" spans="1:9" x14ac:dyDescent="0.25">
      <c r="A296" t="s">
        <v>162</v>
      </c>
      <c r="B296" t="s">
        <v>161</v>
      </c>
      <c r="C296" s="7">
        <v>149</v>
      </c>
      <c r="D296" t="s">
        <v>164</v>
      </c>
      <c r="E296" t="s">
        <v>2082</v>
      </c>
      <c r="F296" t="str">
        <f>_xlfn.XLOOKUP(E296,Component!B:B,Component!C:C)</f>
        <v>18V ONE+ 2AH LITHIUM BATTERY</v>
      </c>
      <c r="G296">
        <v>1</v>
      </c>
      <c r="H296" t="s">
        <v>2082</v>
      </c>
      <c r="I296">
        <v>-1</v>
      </c>
    </row>
    <row r="297" spans="1:9" x14ac:dyDescent="0.25">
      <c r="A297" t="s">
        <v>187</v>
      </c>
      <c r="B297" t="s">
        <v>186</v>
      </c>
      <c r="C297" s="7">
        <v>179</v>
      </c>
      <c r="D297" t="s">
        <v>188</v>
      </c>
      <c r="E297" t="s">
        <v>2082</v>
      </c>
      <c r="F297" t="str">
        <f>_xlfn.XLOOKUP(E297,Component!B:B,Component!C:C)</f>
        <v>18V ONE+ 2AH LITHIUM BATTERY</v>
      </c>
      <c r="G297">
        <v>1</v>
      </c>
      <c r="H297" t="s">
        <v>2082</v>
      </c>
      <c r="I297">
        <v>-1</v>
      </c>
    </row>
    <row r="298" spans="1:9" x14ac:dyDescent="0.25">
      <c r="A298" t="s">
        <v>197</v>
      </c>
      <c r="B298" t="s">
        <v>196</v>
      </c>
      <c r="C298" s="7">
        <v>179</v>
      </c>
      <c r="D298" t="s">
        <v>198</v>
      </c>
      <c r="E298" t="s">
        <v>2082</v>
      </c>
      <c r="F298" t="str">
        <f>_xlfn.XLOOKUP(E298,Component!B:B,Component!C:C)</f>
        <v>18V ONE+ 2AH LITHIUM BATTERY</v>
      </c>
      <c r="G298">
        <v>1</v>
      </c>
      <c r="H298" t="s">
        <v>2082</v>
      </c>
      <c r="I298">
        <v>-1</v>
      </c>
    </row>
    <row r="299" spans="1:9" x14ac:dyDescent="0.25">
      <c r="A299" t="s">
        <v>201</v>
      </c>
      <c r="B299" t="s">
        <v>200</v>
      </c>
      <c r="C299" s="7">
        <v>99</v>
      </c>
      <c r="D299" t="s">
        <v>203</v>
      </c>
      <c r="E299" t="s">
        <v>2082</v>
      </c>
      <c r="F299" t="str">
        <f>_xlfn.XLOOKUP(E299,Component!B:B,Component!C:C)</f>
        <v>18V ONE+ 2AH LITHIUM BATTERY</v>
      </c>
      <c r="G299">
        <v>1</v>
      </c>
      <c r="H299" t="s">
        <v>2082</v>
      </c>
      <c r="I299">
        <v>-1</v>
      </c>
    </row>
    <row r="300" spans="1:9" x14ac:dyDescent="0.25">
      <c r="A300" t="s">
        <v>223</v>
      </c>
      <c r="B300" t="s">
        <v>222</v>
      </c>
      <c r="C300" s="7">
        <v>129</v>
      </c>
      <c r="D300" t="s">
        <v>224</v>
      </c>
      <c r="E300" t="s">
        <v>2082</v>
      </c>
      <c r="F300" t="str">
        <f>_xlfn.XLOOKUP(E300,Component!B:B,Component!C:C)</f>
        <v>18V ONE+ 2AH LITHIUM BATTERY</v>
      </c>
      <c r="G300">
        <v>1</v>
      </c>
      <c r="H300" t="s">
        <v>2082</v>
      </c>
      <c r="I300">
        <v>-1</v>
      </c>
    </row>
    <row r="301" spans="1:9" x14ac:dyDescent="0.25">
      <c r="A301" t="s">
        <v>227</v>
      </c>
      <c r="B301" t="s">
        <v>226</v>
      </c>
      <c r="C301" s="7">
        <v>89.97</v>
      </c>
      <c r="D301" t="s">
        <v>229</v>
      </c>
      <c r="E301" t="s">
        <v>2082</v>
      </c>
      <c r="F301" t="str">
        <f>_xlfn.XLOOKUP(E301,Component!B:B,Component!C:C)</f>
        <v>18V ONE+ 2AH LITHIUM BATTERY</v>
      </c>
      <c r="G301">
        <v>1</v>
      </c>
      <c r="H301" t="s">
        <v>2082</v>
      </c>
      <c r="I301">
        <v>-1</v>
      </c>
    </row>
    <row r="302" spans="1:9" x14ac:dyDescent="0.25">
      <c r="A302" t="s">
        <v>309</v>
      </c>
      <c r="B302" t="s">
        <v>308</v>
      </c>
      <c r="C302" s="7">
        <v>139</v>
      </c>
      <c r="D302" t="s">
        <v>310</v>
      </c>
      <c r="E302" t="s">
        <v>2082</v>
      </c>
      <c r="F302" t="str">
        <f>_xlfn.XLOOKUP(E302,Component!B:B,Component!C:C)</f>
        <v>18V ONE+ 2AH LITHIUM BATTERY</v>
      </c>
      <c r="G302">
        <v>1</v>
      </c>
      <c r="H302" t="s">
        <v>2082</v>
      </c>
      <c r="I302">
        <v>-1</v>
      </c>
    </row>
    <row r="303" spans="1:9" x14ac:dyDescent="0.25">
      <c r="A303" t="s">
        <v>314</v>
      </c>
      <c r="B303" t="s">
        <v>313</v>
      </c>
      <c r="C303" s="7">
        <v>89.93</v>
      </c>
      <c r="D303" t="s">
        <v>316</v>
      </c>
      <c r="E303" t="s">
        <v>2082</v>
      </c>
      <c r="F303" t="str">
        <f>_xlfn.XLOOKUP(E303,Component!B:B,Component!C:C)</f>
        <v>18V ONE+ 2AH LITHIUM BATTERY</v>
      </c>
      <c r="G303">
        <v>1</v>
      </c>
      <c r="H303" t="s">
        <v>2082</v>
      </c>
      <c r="I303">
        <v>-1</v>
      </c>
    </row>
    <row r="304" spans="1:9" x14ac:dyDescent="0.25">
      <c r="A304" t="s">
        <v>495</v>
      </c>
      <c r="B304" t="s">
        <v>494</v>
      </c>
      <c r="C304" s="7">
        <v>199</v>
      </c>
      <c r="D304" t="s">
        <v>496</v>
      </c>
      <c r="E304" t="s">
        <v>2082</v>
      </c>
      <c r="F304" t="str">
        <f>_xlfn.XLOOKUP(E304,Component!B:B,Component!C:C)</f>
        <v>18V ONE+ 2AH LITHIUM BATTERY</v>
      </c>
      <c r="G304">
        <v>1</v>
      </c>
      <c r="H304" t="s">
        <v>2082</v>
      </c>
      <c r="I304">
        <v>-1</v>
      </c>
    </row>
    <row r="305" spans="1:9" x14ac:dyDescent="0.25">
      <c r="A305" t="s">
        <v>544</v>
      </c>
      <c r="B305" t="s">
        <v>543</v>
      </c>
      <c r="C305" s="7">
        <v>119</v>
      </c>
      <c r="D305" t="s">
        <v>545</v>
      </c>
      <c r="E305" t="s">
        <v>2082</v>
      </c>
      <c r="F305" t="str">
        <f>_xlfn.XLOOKUP(E305,Component!B:B,Component!C:C)</f>
        <v>18V ONE+ 2AH LITHIUM BATTERY</v>
      </c>
      <c r="G305">
        <v>1</v>
      </c>
      <c r="H305" t="s">
        <v>2082</v>
      </c>
      <c r="I305">
        <v>-1</v>
      </c>
    </row>
    <row r="306" spans="1:9" x14ac:dyDescent="0.25">
      <c r="A306" t="s">
        <v>838</v>
      </c>
      <c r="B306" t="s">
        <v>837</v>
      </c>
      <c r="C306" s="7">
        <v>149</v>
      </c>
      <c r="D306" t="s">
        <v>839</v>
      </c>
      <c r="E306" t="s">
        <v>2082</v>
      </c>
      <c r="F306" t="str">
        <f>_xlfn.XLOOKUP(E306,Component!B:B,Component!C:C)</f>
        <v>18V ONE+ 2AH LITHIUM BATTERY</v>
      </c>
      <c r="G306">
        <v>1</v>
      </c>
      <c r="H306" t="s">
        <v>2082</v>
      </c>
      <c r="I306">
        <v>-1</v>
      </c>
    </row>
    <row r="307" spans="1:9" x14ac:dyDescent="0.25">
      <c r="A307" t="s">
        <v>866</v>
      </c>
      <c r="B307" t="s">
        <v>865</v>
      </c>
      <c r="C307" s="7">
        <v>79</v>
      </c>
      <c r="D307" t="s">
        <v>867</v>
      </c>
      <c r="E307" t="s">
        <v>2082</v>
      </c>
      <c r="F307" t="str">
        <f>_xlfn.XLOOKUP(E307,Component!B:B,Component!C:C)</f>
        <v>18V ONE+ 2AH LITHIUM BATTERY</v>
      </c>
      <c r="G307">
        <v>1</v>
      </c>
      <c r="H307" t="s">
        <v>2082</v>
      </c>
      <c r="I307">
        <v>-1</v>
      </c>
    </row>
    <row r="308" spans="1:9" x14ac:dyDescent="0.25">
      <c r="A308" t="s">
        <v>1146</v>
      </c>
      <c r="B308" t="s">
        <v>1145</v>
      </c>
      <c r="C308" s="7">
        <v>119</v>
      </c>
      <c r="D308" t="s">
        <v>1147</v>
      </c>
      <c r="E308" t="s">
        <v>2082</v>
      </c>
      <c r="F308" t="str">
        <f>_xlfn.XLOOKUP(E308,Component!B:B,Component!C:C)</f>
        <v>18V ONE+ 2AH LITHIUM BATTERY</v>
      </c>
      <c r="G308">
        <v>1</v>
      </c>
      <c r="H308" t="s">
        <v>2082</v>
      </c>
      <c r="I308">
        <v>-1</v>
      </c>
    </row>
    <row r="309" spans="1:9" x14ac:dyDescent="0.25">
      <c r="A309" t="s">
        <v>1382</v>
      </c>
      <c r="B309" t="s">
        <v>1381</v>
      </c>
      <c r="C309" s="7">
        <v>169</v>
      </c>
      <c r="D309" t="s">
        <v>1383</v>
      </c>
      <c r="E309" t="s">
        <v>2082</v>
      </c>
      <c r="F309" t="str">
        <f>_xlfn.XLOOKUP(E309,Component!B:B,Component!C:C)</f>
        <v>18V ONE+ 2AH LITHIUM BATTERY</v>
      </c>
      <c r="G309">
        <v>1</v>
      </c>
      <c r="H309" t="s">
        <v>2082</v>
      </c>
      <c r="I309">
        <v>-1</v>
      </c>
    </row>
    <row r="310" spans="1:9" x14ac:dyDescent="0.25">
      <c r="A310" t="s">
        <v>358</v>
      </c>
      <c r="B310" t="s">
        <v>357</v>
      </c>
      <c r="C310" s="7">
        <v>99.97</v>
      </c>
      <c r="D310" t="s">
        <v>360</v>
      </c>
      <c r="E310" t="s">
        <v>2082</v>
      </c>
      <c r="F310" t="str">
        <f>_xlfn.XLOOKUP(E310,Component!B:B,Component!C:C)</f>
        <v>18V ONE+ 2AH LITHIUM BATTERY</v>
      </c>
      <c r="G310">
        <v>1</v>
      </c>
      <c r="H310" t="s">
        <v>2082</v>
      </c>
      <c r="I310">
        <v>-1</v>
      </c>
    </row>
    <row r="311" spans="1:9" x14ac:dyDescent="0.25">
      <c r="A311" t="s">
        <v>1341</v>
      </c>
      <c r="B311" t="s">
        <v>1340</v>
      </c>
      <c r="C311" s="7">
        <v>79</v>
      </c>
      <c r="D311" t="s">
        <v>1342</v>
      </c>
      <c r="E311" t="s">
        <v>2082</v>
      </c>
      <c r="F311" t="str">
        <f>_xlfn.XLOOKUP(E311,Component!B:B,Component!C:C)</f>
        <v>18V ONE+ 2AH LITHIUM BATTERY</v>
      </c>
      <c r="G311">
        <v>1</v>
      </c>
      <c r="H311" t="s">
        <v>2082</v>
      </c>
      <c r="I311">
        <v>-1</v>
      </c>
    </row>
    <row r="312" spans="1:9" x14ac:dyDescent="0.25">
      <c r="A312" t="s">
        <v>1911</v>
      </c>
      <c r="B312" t="s">
        <v>1910</v>
      </c>
      <c r="C312" s="7">
        <v>79</v>
      </c>
      <c r="D312" t="s">
        <v>1912</v>
      </c>
      <c r="E312" t="s">
        <v>2082</v>
      </c>
      <c r="F312" t="str">
        <f>_xlfn.XLOOKUP(E312,Component!B:B,Component!C:C)</f>
        <v>18V ONE+ 2AH LITHIUM BATTERY</v>
      </c>
      <c r="G312">
        <v>1</v>
      </c>
      <c r="H312" t="s">
        <v>2082</v>
      </c>
      <c r="I312">
        <v>-1</v>
      </c>
    </row>
    <row r="313" spans="1:9" x14ac:dyDescent="0.25">
      <c r="A313" t="s">
        <v>2018</v>
      </c>
      <c r="B313" t="s">
        <v>2017</v>
      </c>
      <c r="C313" s="7">
        <v>299</v>
      </c>
      <c r="D313" t="s">
        <v>2019</v>
      </c>
      <c r="E313" t="s">
        <v>2082</v>
      </c>
      <c r="F313" t="str">
        <f>_xlfn.XLOOKUP(E313,Component!B:B,Component!C:C)</f>
        <v>18V ONE+ 2AH LITHIUM BATTERY</v>
      </c>
      <c r="G313">
        <v>2</v>
      </c>
      <c r="H313" t="s">
        <v>2082</v>
      </c>
      <c r="I313">
        <v>-2</v>
      </c>
    </row>
    <row r="314" spans="1:9" x14ac:dyDescent="0.25">
      <c r="A314" t="s">
        <v>248</v>
      </c>
      <c r="B314" t="s">
        <v>247</v>
      </c>
      <c r="C314" s="7">
        <v>229</v>
      </c>
      <c r="D314" t="s">
        <v>250</v>
      </c>
      <c r="E314" t="s">
        <v>1154</v>
      </c>
      <c r="F314" t="str">
        <f>_xlfn.XLOOKUP(E314,Component!B:B,Component!C:C)</f>
        <v>18V ONE+ 6AH LITHIUM-ION HIGH PERFORMANCE BATTERY</v>
      </c>
      <c r="G314">
        <v>1</v>
      </c>
      <c r="H314" t="s">
        <v>1154</v>
      </c>
      <c r="I314">
        <v>-1</v>
      </c>
    </row>
    <row r="315" spans="1:9" x14ac:dyDescent="0.25">
      <c r="A315" t="s">
        <v>1940</v>
      </c>
      <c r="B315" t="s">
        <v>1939</v>
      </c>
      <c r="C315" s="7">
        <v>179</v>
      </c>
      <c r="D315" t="s">
        <v>1941</v>
      </c>
      <c r="E315" t="s">
        <v>1154</v>
      </c>
      <c r="F315" t="str">
        <f>_xlfn.XLOOKUP(E315,Component!B:B,Component!C:C)</f>
        <v>18V ONE+ 6AH LITHIUM-ION HIGH PERFORMANCE BATTERY</v>
      </c>
      <c r="G315">
        <v>1</v>
      </c>
      <c r="H315" t="s">
        <v>1154</v>
      </c>
      <c r="I315">
        <v>-1</v>
      </c>
    </row>
    <row r="316" spans="1:9" x14ac:dyDescent="0.25">
      <c r="A316" t="s">
        <v>723</v>
      </c>
      <c r="B316" t="s">
        <v>722</v>
      </c>
      <c r="C316" s="7">
        <v>229</v>
      </c>
      <c r="D316" t="s">
        <v>724</v>
      </c>
      <c r="E316" t="s">
        <v>1154</v>
      </c>
      <c r="F316" t="str">
        <f>_xlfn.XLOOKUP(E316,Component!B:B,Component!C:C)</f>
        <v>18V ONE+ 6AH LITHIUM-ION HIGH PERFORMANCE BATTERY</v>
      </c>
      <c r="G316">
        <v>1</v>
      </c>
      <c r="H316" t="s">
        <v>1154</v>
      </c>
      <c r="I316">
        <v>-1</v>
      </c>
    </row>
    <row r="317" spans="1:9" x14ac:dyDescent="0.25">
      <c r="A317" t="s">
        <v>794</v>
      </c>
      <c r="B317" t="s">
        <v>793</v>
      </c>
      <c r="C317" s="7">
        <v>219</v>
      </c>
      <c r="D317" t="s">
        <v>795</v>
      </c>
      <c r="E317" t="s">
        <v>1154</v>
      </c>
      <c r="F317" t="str">
        <f>_xlfn.XLOOKUP(E317,Component!B:B,Component!C:C)</f>
        <v>18V ONE+ 6AH LITHIUM-ION HIGH PERFORMANCE BATTERY</v>
      </c>
      <c r="G317">
        <v>1</v>
      </c>
      <c r="H317" t="s">
        <v>1154</v>
      </c>
      <c r="I317">
        <v>-1</v>
      </c>
    </row>
    <row r="318" spans="1:9" x14ac:dyDescent="0.25">
      <c r="A318" t="s">
        <v>1247</v>
      </c>
      <c r="B318" t="s">
        <v>1246</v>
      </c>
      <c r="C318" s="7">
        <v>249</v>
      </c>
      <c r="D318" t="s">
        <v>1248</v>
      </c>
      <c r="E318" t="s">
        <v>1154</v>
      </c>
      <c r="F318" t="str">
        <f>_xlfn.XLOOKUP(E318,Component!B:B,Component!C:C)</f>
        <v>18V ONE+ 6AH LITHIUM-ION HIGH PERFORMANCE BATTERY</v>
      </c>
      <c r="G318">
        <v>1</v>
      </c>
      <c r="H318" t="s">
        <v>1154</v>
      </c>
      <c r="I318">
        <v>-1</v>
      </c>
    </row>
    <row r="319" spans="1:9" x14ac:dyDescent="0.25">
      <c r="A319" t="s">
        <v>1154</v>
      </c>
      <c r="B319" t="s">
        <v>1153</v>
      </c>
      <c r="C319" s="7">
        <v>139</v>
      </c>
      <c r="D319" t="s">
        <v>1155</v>
      </c>
      <c r="E319" t="s">
        <v>1154</v>
      </c>
      <c r="F319" t="str">
        <f>_xlfn.XLOOKUP(E319,Component!B:B,Component!C:C)</f>
        <v>18V ONE+ 6AH LITHIUM-ION HIGH PERFORMANCE BATTERY</v>
      </c>
      <c r="G319">
        <v>1</v>
      </c>
      <c r="H319" t="s">
        <v>1154</v>
      </c>
      <c r="I319">
        <v>-1</v>
      </c>
    </row>
    <row r="320" spans="1:9" x14ac:dyDescent="0.25">
      <c r="A320" t="s">
        <v>1894</v>
      </c>
      <c r="B320" t="s">
        <v>1893</v>
      </c>
      <c r="C320" s="7">
        <v>278</v>
      </c>
      <c r="D320" t="s">
        <v>1896</v>
      </c>
      <c r="E320" t="s">
        <v>1154</v>
      </c>
      <c r="F320" t="str">
        <f>_xlfn.XLOOKUP(E320,Component!B:B,Component!C:C)</f>
        <v>18V ONE+ 6AH LITHIUM-ION HIGH PERFORMANCE BATTERY</v>
      </c>
      <c r="G320">
        <v>1</v>
      </c>
      <c r="H320" t="s">
        <v>1154</v>
      </c>
      <c r="I320">
        <v>-1</v>
      </c>
    </row>
    <row r="321" spans="1:9" x14ac:dyDescent="0.25">
      <c r="A321" t="s">
        <v>277</v>
      </c>
      <c r="B321" t="s">
        <v>276</v>
      </c>
      <c r="C321" s="7">
        <v>849</v>
      </c>
      <c r="D321" t="s">
        <v>279</v>
      </c>
      <c r="E321" t="s">
        <v>1154</v>
      </c>
      <c r="F321" t="str">
        <f>_xlfn.XLOOKUP(E321,Component!B:B,Component!C:C)</f>
        <v>18V ONE+ 6AH LITHIUM-ION HIGH PERFORMANCE BATTERY</v>
      </c>
      <c r="G321">
        <v>4</v>
      </c>
      <c r="H321" t="s">
        <v>1154</v>
      </c>
      <c r="I321">
        <v>-4</v>
      </c>
    </row>
    <row r="322" spans="1:9" x14ac:dyDescent="0.25">
      <c r="A322" t="s">
        <v>1945</v>
      </c>
      <c r="B322" t="s">
        <v>1944</v>
      </c>
      <c r="C322" s="7">
        <v>179</v>
      </c>
      <c r="D322" t="s">
        <v>1946</v>
      </c>
      <c r="E322" t="s">
        <v>1945</v>
      </c>
      <c r="F322" t="str">
        <f>_xlfn.XLOOKUP(E322,Component!B:B,Component!C:C)</f>
        <v>18V ONE+ 8AH LITHIUM HIGH PERFORMANCE BATTERY</v>
      </c>
      <c r="G322">
        <v>1</v>
      </c>
      <c r="H322" t="s">
        <v>1945</v>
      </c>
      <c r="I322">
        <v>-1</v>
      </c>
    </row>
    <row r="323" spans="1:9" x14ac:dyDescent="0.25">
      <c r="A323" t="s">
        <v>1949</v>
      </c>
      <c r="B323" t="s">
        <v>1948</v>
      </c>
      <c r="C323" s="7">
        <v>239</v>
      </c>
      <c r="D323" t="s">
        <v>1950</v>
      </c>
      <c r="E323" t="s">
        <v>1949</v>
      </c>
      <c r="F323" t="str">
        <f>_xlfn.XLOOKUP(E323,Component!B:B,Component!C:C)</f>
        <v>18V ONE+ 12AH LITHIUM HIGH PERFORMANCE BATTERY</v>
      </c>
      <c r="G323">
        <v>1</v>
      </c>
      <c r="H323" t="s">
        <v>1949</v>
      </c>
      <c r="I323">
        <v>-1</v>
      </c>
    </row>
    <row r="324" spans="1:9" x14ac:dyDescent="0.25">
      <c r="A324" t="s">
        <v>407</v>
      </c>
      <c r="B324" t="s">
        <v>406</v>
      </c>
      <c r="C324" s="7" t="s">
        <v>18</v>
      </c>
      <c r="D324" t="s">
        <v>408</v>
      </c>
      <c r="E324" t="s">
        <v>407</v>
      </c>
      <c r="F324" t="str">
        <f>_xlfn.XLOOKUP(E324,Component!B:B,Component!C:C)</f>
        <v>18V ONE+ 4AH LITHIUM HIGH PERFORMANCE EDGE BATTERY</v>
      </c>
      <c r="G324">
        <v>1</v>
      </c>
      <c r="H324" t="s">
        <v>407</v>
      </c>
      <c r="I324">
        <v>-1</v>
      </c>
    </row>
    <row r="325" spans="1:9" x14ac:dyDescent="0.25">
      <c r="A325" t="s">
        <v>385</v>
      </c>
      <c r="B325" t="s">
        <v>384</v>
      </c>
      <c r="C325" s="7">
        <v>99.97</v>
      </c>
      <c r="D325" t="s">
        <v>386</v>
      </c>
      <c r="E325" t="s">
        <v>2009</v>
      </c>
      <c r="F325" t="str">
        <f>_xlfn.XLOOKUP(E325,Component!B:B,Component!C:C)</f>
        <v>18V ONE+ CHARGER</v>
      </c>
      <c r="G325">
        <v>1</v>
      </c>
      <c r="H325" t="s">
        <v>2009</v>
      </c>
      <c r="I325">
        <v>-1</v>
      </c>
    </row>
    <row r="326" spans="1:9" x14ac:dyDescent="0.25">
      <c r="A326" t="s">
        <v>1115</v>
      </c>
      <c r="B326" t="s">
        <v>1114</v>
      </c>
      <c r="C326" s="7">
        <v>199</v>
      </c>
      <c r="D326" t="s">
        <v>1116</v>
      </c>
      <c r="E326" t="s">
        <v>2009</v>
      </c>
      <c r="F326" t="str">
        <f>_xlfn.XLOOKUP(E326,Component!B:B,Component!C:C)</f>
        <v>18V ONE+ CHARGER</v>
      </c>
      <c r="G326">
        <v>1</v>
      </c>
      <c r="H326" t="s">
        <v>2009</v>
      </c>
      <c r="I326">
        <v>-1</v>
      </c>
    </row>
    <row r="327" spans="1:9" x14ac:dyDescent="0.25">
      <c r="A327" t="s">
        <v>6</v>
      </c>
      <c r="B327" t="s">
        <v>5</v>
      </c>
      <c r="C327" s="7">
        <v>239</v>
      </c>
      <c r="D327" t="s">
        <v>8</v>
      </c>
      <c r="E327" t="s">
        <v>2009</v>
      </c>
      <c r="F327" t="str">
        <f>_xlfn.XLOOKUP(E327,Component!B:B,Component!C:C)</f>
        <v>18V ONE+ CHARGER</v>
      </c>
      <c r="G327">
        <v>1</v>
      </c>
      <c r="H327" t="s">
        <v>2009</v>
      </c>
      <c r="I327">
        <v>-1</v>
      </c>
    </row>
    <row r="328" spans="1:9" x14ac:dyDescent="0.25">
      <c r="A328" t="s">
        <v>135</v>
      </c>
      <c r="B328" t="s">
        <v>5</v>
      </c>
      <c r="C328" s="7">
        <v>279</v>
      </c>
      <c r="D328" t="s">
        <v>137</v>
      </c>
      <c r="E328" t="s">
        <v>2009</v>
      </c>
      <c r="F328" t="str">
        <f>_xlfn.XLOOKUP(E328,Component!B:B,Component!C:C)</f>
        <v>18V ONE+ CHARGER</v>
      </c>
      <c r="G328">
        <v>1</v>
      </c>
      <c r="H328" t="s">
        <v>2009</v>
      </c>
      <c r="I328">
        <v>-1</v>
      </c>
    </row>
    <row r="329" spans="1:9" x14ac:dyDescent="0.25">
      <c r="A329" t="s">
        <v>476</v>
      </c>
      <c r="B329" t="s">
        <v>475</v>
      </c>
      <c r="C329" s="7" t="s">
        <v>18</v>
      </c>
      <c r="D329" t="s">
        <v>477</v>
      </c>
      <c r="E329" t="s">
        <v>2009</v>
      </c>
      <c r="F329" t="str">
        <f>_xlfn.XLOOKUP(E329,Component!B:B,Component!C:C)</f>
        <v>18V ONE+ CHARGER</v>
      </c>
      <c r="G329">
        <v>1</v>
      </c>
      <c r="H329" t="s">
        <v>2009</v>
      </c>
      <c r="I329">
        <v>-1</v>
      </c>
    </row>
    <row r="330" spans="1:9" x14ac:dyDescent="0.25">
      <c r="A330" t="s">
        <v>634</v>
      </c>
      <c r="B330" t="s">
        <v>633</v>
      </c>
      <c r="C330" s="7">
        <v>89</v>
      </c>
      <c r="D330" t="s">
        <v>635</v>
      </c>
      <c r="E330" t="s">
        <v>2009</v>
      </c>
      <c r="F330" t="str">
        <f>_xlfn.XLOOKUP(E330,Component!B:B,Component!C:C)</f>
        <v>18V ONE+ CHARGER</v>
      </c>
      <c r="G330">
        <v>1</v>
      </c>
      <c r="H330" t="s">
        <v>2009</v>
      </c>
      <c r="I330">
        <v>-1</v>
      </c>
    </row>
    <row r="331" spans="1:9" x14ac:dyDescent="0.25">
      <c r="A331" t="s">
        <v>646</v>
      </c>
      <c r="B331" t="s">
        <v>645</v>
      </c>
      <c r="C331" s="7">
        <v>89</v>
      </c>
      <c r="D331" t="s">
        <v>647</v>
      </c>
      <c r="E331" t="s">
        <v>2009</v>
      </c>
      <c r="F331" t="str">
        <f>_xlfn.XLOOKUP(E331,Component!B:B,Component!C:C)</f>
        <v>18V ONE+ CHARGER</v>
      </c>
      <c r="G331">
        <v>1</v>
      </c>
      <c r="H331" t="s">
        <v>2009</v>
      </c>
      <c r="I331">
        <v>-1</v>
      </c>
    </row>
    <row r="332" spans="1:9" x14ac:dyDescent="0.25">
      <c r="A332" t="s">
        <v>919</v>
      </c>
      <c r="B332" t="s">
        <v>918</v>
      </c>
      <c r="C332" s="7">
        <v>216.57</v>
      </c>
      <c r="D332" t="s">
        <v>921</v>
      </c>
      <c r="E332" t="s">
        <v>2009</v>
      </c>
      <c r="F332" t="str">
        <f>_xlfn.XLOOKUP(E332,Component!B:B,Component!C:C)</f>
        <v>18V ONE+ CHARGER</v>
      </c>
      <c r="G332">
        <v>1</v>
      </c>
      <c r="H332" t="s">
        <v>2009</v>
      </c>
      <c r="I332">
        <v>-1</v>
      </c>
    </row>
    <row r="333" spans="1:9" x14ac:dyDescent="0.25">
      <c r="A333" t="s">
        <v>1341</v>
      </c>
      <c r="B333" t="s">
        <v>1340</v>
      </c>
      <c r="C333" s="7">
        <v>79</v>
      </c>
      <c r="D333" t="s">
        <v>1342</v>
      </c>
      <c r="E333" t="s">
        <v>2009</v>
      </c>
      <c r="F333" t="str">
        <f>_xlfn.XLOOKUP(E333,Component!B:B,Component!C:C)</f>
        <v>18V ONE+ CHARGER</v>
      </c>
      <c r="G333">
        <v>1</v>
      </c>
      <c r="H333" t="s">
        <v>2009</v>
      </c>
      <c r="I333">
        <v>-1</v>
      </c>
    </row>
    <row r="334" spans="1:9" x14ac:dyDescent="0.25">
      <c r="A334" t="s">
        <v>2037</v>
      </c>
      <c r="B334" t="s">
        <v>2036</v>
      </c>
      <c r="C334" s="7">
        <v>119</v>
      </c>
      <c r="D334" t="s">
        <v>2038</v>
      </c>
      <c r="E334" t="s">
        <v>2009</v>
      </c>
      <c r="F334" t="str">
        <f>_xlfn.XLOOKUP(E334,Component!B:B,Component!C:C)</f>
        <v>18V ONE+ CHARGER</v>
      </c>
      <c r="G334">
        <v>1</v>
      </c>
      <c r="H334" t="s">
        <v>2009</v>
      </c>
      <c r="I334">
        <v>-1</v>
      </c>
    </row>
    <row r="335" spans="1:9" x14ac:dyDescent="0.25">
      <c r="A335" t="s">
        <v>2041</v>
      </c>
      <c r="B335" t="s">
        <v>2040</v>
      </c>
      <c r="C335" s="7">
        <v>137.75</v>
      </c>
      <c r="D335" t="s">
        <v>2043</v>
      </c>
      <c r="E335" t="s">
        <v>2009</v>
      </c>
      <c r="F335" t="str">
        <f>_xlfn.XLOOKUP(E335,Component!B:B,Component!C:C)</f>
        <v>18V ONE+ CHARGER</v>
      </c>
      <c r="G335">
        <v>1</v>
      </c>
      <c r="H335" t="s">
        <v>2009</v>
      </c>
      <c r="I335">
        <v>-1</v>
      </c>
    </row>
    <row r="336" spans="1:9" x14ac:dyDescent="0.25">
      <c r="A336" t="s">
        <v>2046</v>
      </c>
      <c r="B336" t="s">
        <v>2045</v>
      </c>
      <c r="C336" s="7">
        <v>109</v>
      </c>
      <c r="D336" t="s">
        <v>2047</v>
      </c>
      <c r="E336" t="s">
        <v>2009</v>
      </c>
      <c r="F336" t="str">
        <f>_xlfn.XLOOKUP(E336,Component!B:B,Component!C:C)</f>
        <v>18V ONE+ CHARGER</v>
      </c>
      <c r="G336">
        <v>1</v>
      </c>
      <c r="H336" t="s">
        <v>2009</v>
      </c>
      <c r="I336">
        <v>-1</v>
      </c>
    </row>
    <row r="337" spans="1:9" x14ac:dyDescent="0.25">
      <c r="A337" t="s">
        <v>2051</v>
      </c>
      <c r="B337" t="s">
        <v>2050</v>
      </c>
      <c r="C337" s="7" t="s">
        <v>18</v>
      </c>
      <c r="D337" t="s">
        <v>2052</v>
      </c>
      <c r="E337" t="s">
        <v>2009</v>
      </c>
      <c r="F337" t="str">
        <f>_xlfn.XLOOKUP(E337,Component!B:B,Component!C:C)</f>
        <v>18V ONE+ CHARGER</v>
      </c>
      <c r="G337">
        <v>1</v>
      </c>
      <c r="H337" t="s">
        <v>2009</v>
      </c>
      <c r="I337">
        <v>-1</v>
      </c>
    </row>
    <row r="338" spans="1:9" x14ac:dyDescent="0.25">
      <c r="A338" t="s">
        <v>579</v>
      </c>
      <c r="B338" t="s">
        <v>578</v>
      </c>
      <c r="C338" s="7">
        <v>59.97</v>
      </c>
      <c r="D338" t="s">
        <v>581</v>
      </c>
      <c r="E338" t="s">
        <v>2009</v>
      </c>
      <c r="F338" t="str">
        <f>_xlfn.XLOOKUP(E338,Component!B:B,Component!C:C)</f>
        <v>18V ONE+ CHARGER</v>
      </c>
      <c r="G338">
        <v>1</v>
      </c>
      <c r="H338" t="s">
        <v>2009</v>
      </c>
      <c r="I338">
        <v>-1</v>
      </c>
    </row>
    <row r="339" spans="1:9" x14ac:dyDescent="0.25">
      <c r="A339" t="s">
        <v>858</v>
      </c>
      <c r="B339" t="s">
        <v>857</v>
      </c>
      <c r="C339" s="7">
        <v>129</v>
      </c>
      <c r="D339" t="s">
        <v>859</v>
      </c>
      <c r="E339" t="s">
        <v>2009</v>
      </c>
      <c r="F339" t="str">
        <f>_xlfn.XLOOKUP(E339,Component!B:B,Component!C:C)</f>
        <v>18V ONE+ CHARGER</v>
      </c>
      <c r="G339">
        <v>1</v>
      </c>
      <c r="H339" t="s">
        <v>2009</v>
      </c>
      <c r="I339">
        <v>-1</v>
      </c>
    </row>
    <row r="340" spans="1:9" x14ac:dyDescent="0.25">
      <c r="A340" t="s">
        <v>1299</v>
      </c>
      <c r="B340" t="s">
        <v>1298</v>
      </c>
      <c r="C340" s="7">
        <v>104</v>
      </c>
      <c r="D340" t="s">
        <v>1301</v>
      </c>
      <c r="E340" t="s">
        <v>2009</v>
      </c>
      <c r="F340" t="str">
        <f>_xlfn.XLOOKUP(E340,Component!B:B,Component!C:C)</f>
        <v>18V ONE+ CHARGER</v>
      </c>
      <c r="G340">
        <v>1</v>
      </c>
      <c r="H340" t="s">
        <v>2009</v>
      </c>
      <c r="I340">
        <v>-1</v>
      </c>
    </row>
    <row r="341" spans="1:9" x14ac:dyDescent="0.25">
      <c r="A341" t="s">
        <v>49</v>
      </c>
      <c r="B341" t="s">
        <v>48</v>
      </c>
      <c r="C341" s="7">
        <v>399</v>
      </c>
      <c r="D341" t="s">
        <v>51</v>
      </c>
      <c r="E341" t="s">
        <v>2009</v>
      </c>
      <c r="F341" t="str">
        <f>_xlfn.XLOOKUP(E341,Component!B:B,Component!C:C)</f>
        <v>18V ONE+ CHARGER</v>
      </c>
      <c r="G341">
        <v>1</v>
      </c>
      <c r="H341" t="s">
        <v>2009</v>
      </c>
      <c r="I341">
        <v>-1</v>
      </c>
    </row>
    <row r="342" spans="1:9" x14ac:dyDescent="0.25">
      <c r="A342" t="s">
        <v>98</v>
      </c>
      <c r="B342" t="s">
        <v>97</v>
      </c>
      <c r="C342" s="7">
        <v>199</v>
      </c>
      <c r="D342" t="s">
        <v>99</v>
      </c>
      <c r="E342" t="s">
        <v>2009</v>
      </c>
      <c r="F342" t="str">
        <f>_xlfn.XLOOKUP(E342,Component!B:B,Component!C:C)</f>
        <v>18V ONE+ CHARGER</v>
      </c>
      <c r="G342">
        <v>1</v>
      </c>
      <c r="H342" t="s">
        <v>2009</v>
      </c>
      <c r="I342">
        <v>-1</v>
      </c>
    </row>
    <row r="343" spans="1:9" x14ac:dyDescent="0.25">
      <c r="A343" t="s">
        <v>113</v>
      </c>
      <c r="B343" t="s">
        <v>112</v>
      </c>
      <c r="C343" s="7" t="s">
        <v>18</v>
      </c>
      <c r="D343" t="s">
        <v>114</v>
      </c>
      <c r="E343" t="s">
        <v>2009</v>
      </c>
      <c r="F343" t="str">
        <f>_xlfn.XLOOKUP(E343,Component!B:B,Component!C:C)</f>
        <v>18V ONE+ CHARGER</v>
      </c>
      <c r="G343">
        <v>1</v>
      </c>
      <c r="H343" t="s">
        <v>2009</v>
      </c>
      <c r="I343">
        <v>-1</v>
      </c>
    </row>
    <row r="344" spans="1:9" x14ac:dyDescent="0.25">
      <c r="A344" t="s">
        <v>118</v>
      </c>
      <c r="B344" t="s">
        <v>117</v>
      </c>
      <c r="C344" s="7">
        <v>179</v>
      </c>
      <c r="D344" t="s">
        <v>119</v>
      </c>
      <c r="E344" t="s">
        <v>2009</v>
      </c>
      <c r="F344" t="str">
        <f>_xlfn.XLOOKUP(E344,Component!B:B,Component!C:C)</f>
        <v>18V ONE+ CHARGER</v>
      </c>
      <c r="G344">
        <v>1</v>
      </c>
      <c r="H344" t="s">
        <v>2009</v>
      </c>
      <c r="I344">
        <v>-1</v>
      </c>
    </row>
    <row r="345" spans="1:9" x14ac:dyDescent="0.25">
      <c r="A345" t="s">
        <v>133</v>
      </c>
      <c r="B345" t="s">
        <v>132</v>
      </c>
      <c r="C345" s="7">
        <v>179</v>
      </c>
      <c r="D345" t="s">
        <v>134</v>
      </c>
      <c r="E345" t="s">
        <v>2009</v>
      </c>
      <c r="F345" t="str">
        <f>_xlfn.XLOOKUP(E345,Component!B:B,Component!C:C)</f>
        <v>18V ONE+ CHARGER</v>
      </c>
      <c r="G345">
        <v>1</v>
      </c>
      <c r="H345" t="s">
        <v>2009</v>
      </c>
      <c r="I345">
        <v>-1</v>
      </c>
    </row>
    <row r="346" spans="1:9" x14ac:dyDescent="0.25">
      <c r="A346" t="s">
        <v>156</v>
      </c>
      <c r="B346" t="s">
        <v>155</v>
      </c>
      <c r="C346" s="7">
        <v>69.88</v>
      </c>
      <c r="D346" t="s">
        <v>158</v>
      </c>
      <c r="E346" t="s">
        <v>2009</v>
      </c>
      <c r="F346" t="str">
        <f>_xlfn.XLOOKUP(E346,Component!B:B,Component!C:C)</f>
        <v>18V ONE+ CHARGER</v>
      </c>
      <c r="G346">
        <v>1</v>
      </c>
      <c r="H346" t="s">
        <v>2009</v>
      </c>
      <c r="I346">
        <v>-1</v>
      </c>
    </row>
    <row r="347" spans="1:9" x14ac:dyDescent="0.25">
      <c r="A347" t="s">
        <v>162</v>
      </c>
      <c r="B347" t="s">
        <v>161</v>
      </c>
      <c r="C347" s="7">
        <v>149</v>
      </c>
      <c r="D347" t="s">
        <v>164</v>
      </c>
      <c r="E347" t="s">
        <v>2009</v>
      </c>
      <c r="F347" t="str">
        <f>_xlfn.XLOOKUP(E347,Component!B:B,Component!C:C)</f>
        <v>18V ONE+ CHARGER</v>
      </c>
      <c r="G347">
        <v>1</v>
      </c>
      <c r="H347" t="s">
        <v>2009</v>
      </c>
      <c r="I347">
        <v>-1</v>
      </c>
    </row>
    <row r="348" spans="1:9" x14ac:dyDescent="0.25">
      <c r="A348" t="s">
        <v>182</v>
      </c>
      <c r="B348" t="s">
        <v>181</v>
      </c>
      <c r="C348" s="7">
        <v>129</v>
      </c>
      <c r="D348" t="s">
        <v>183</v>
      </c>
      <c r="E348" t="s">
        <v>2009</v>
      </c>
      <c r="F348" t="str">
        <f>_xlfn.XLOOKUP(E348,Component!B:B,Component!C:C)</f>
        <v>18V ONE+ CHARGER</v>
      </c>
      <c r="G348">
        <v>1</v>
      </c>
      <c r="H348" t="s">
        <v>2009</v>
      </c>
      <c r="I348">
        <v>-1</v>
      </c>
    </row>
    <row r="349" spans="1:9" x14ac:dyDescent="0.25">
      <c r="A349" t="s">
        <v>187</v>
      </c>
      <c r="B349" t="s">
        <v>186</v>
      </c>
      <c r="C349" s="7">
        <v>179</v>
      </c>
      <c r="D349" t="s">
        <v>188</v>
      </c>
      <c r="E349" t="s">
        <v>2009</v>
      </c>
      <c r="F349" t="str">
        <f>_xlfn.XLOOKUP(E349,Component!B:B,Component!C:C)</f>
        <v>18V ONE+ CHARGER</v>
      </c>
      <c r="G349">
        <v>1</v>
      </c>
      <c r="H349" t="s">
        <v>2009</v>
      </c>
      <c r="I349">
        <v>-1</v>
      </c>
    </row>
    <row r="350" spans="1:9" x14ac:dyDescent="0.25">
      <c r="A350" t="s">
        <v>197</v>
      </c>
      <c r="B350" t="s">
        <v>196</v>
      </c>
      <c r="C350" s="7">
        <v>179</v>
      </c>
      <c r="D350" t="s">
        <v>198</v>
      </c>
      <c r="E350" t="s">
        <v>2009</v>
      </c>
      <c r="F350" t="str">
        <f>_xlfn.XLOOKUP(E350,Component!B:B,Component!C:C)</f>
        <v>18V ONE+ CHARGER</v>
      </c>
      <c r="G350">
        <v>1</v>
      </c>
      <c r="H350" t="s">
        <v>2009</v>
      </c>
      <c r="I350">
        <v>-1</v>
      </c>
    </row>
    <row r="351" spans="1:9" x14ac:dyDescent="0.25">
      <c r="A351" t="s">
        <v>201</v>
      </c>
      <c r="B351" t="s">
        <v>200</v>
      </c>
      <c r="C351" s="7">
        <v>99</v>
      </c>
      <c r="D351" t="s">
        <v>203</v>
      </c>
      <c r="E351" t="s">
        <v>2009</v>
      </c>
      <c r="F351" t="str">
        <f>_xlfn.XLOOKUP(E351,Component!B:B,Component!C:C)</f>
        <v>18V ONE+ CHARGER</v>
      </c>
      <c r="G351">
        <v>1</v>
      </c>
      <c r="H351" t="s">
        <v>2009</v>
      </c>
      <c r="I351">
        <v>-1</v>
      </c>
    </row>
    <row r="352" spans="1:9" x14ac:dyDescent="0.25">
      <c r="A352" t="s">
        <v>207</v>
      </c>
      <c r="B352" t="s">
        <v>206</v>
      </c>
      <c r="C352" s="7">
        <v>447.3</v>
      </c>
      <c r="D352" t="s">
        <v>209</v>
      </c>
      <c r="E352" t="s">
        <v>2009</v>
      </c>
      <c r="F352" t="str">
        <f>_xlfn.XLOOKUP(E352,Component!B:B,Component!C:C)</f>
        <v>18V ONE+ CHARGER</v>
      </c>
      <c r="G352">
        <v>1</v>
      </c>
      <c r="H352" t="s">
        <v>2009</v>
      </c>
      <c r="I352">
        <v>-1</v>
      </c>
    </row>
    <row r="353" spans="1:9" x14ac:dyDescent="0.25">
      <c r="A353" t="s">
        <v>213</v>
      </c>
      <c r="B353" t="s">
        <v>212</v>
      </c>
      <c r="C353" s="7">
        <v>199</v>
      </c>
      <c r="D353" t="s">
        <v>214</v>
      </c>
      <c r="E353" t="s">
        <v>2009</v>
      </c>
      <c r="F353" t="str">
        <f>_xlfn.XLOOKUP(E353,Component!B:B,Component!C:C)</f>
        <v>18V ONE+ CHARGER</v>
      </c>
      <c r="G353">
        <v>1</v>
      </c>
      <c r="H353" t="s">
        <v>2009</v>
      </c>
      <c r="I353">
        <v>-1</v>
      </c>
    </row>
    <row r="354" spans="1:9" x14ac:dyDescent="0.25">
      <c r="A354" t="s">
        <v>223</v>
      </c>
      <c r="B354" t="s">
        <v>222</v>
      </c>
      <c r="C354" s="7">
        <v>129</v>
      </c>
      <c r="D354" t="s">
        <v>224</v>
      </c>
      <c r="E354" t="s">
        <v>2009</v>
      </c>
      <c r="F354" t="str">
        <f>_xlfn.XLOOKUP(E354,Component!B:B,Component!C:C)</f>
        <v>18V ONE+ CHARGER</v>
      </c>
      <c r="G354">
        <v>1</v>
      </c>
      <c r="H354" t="s">
        <v>2009</v>
      </c>
      <c r="I354">
        <v>-1</v>
      </c>
    </row>
    <row r="355" spans="1:9" x14ac:dyDescent="0.25">
      <c r="A355" t="s">
        <v>227</v>
      </c>
      <c r="B355" t="s">
        <v>226</v>
      </c>
      <c r="C355" s="7">
        <v>89.97</v>
      </c>
      <c r="D355" t="s">
        <v>229</v>
      </c>
      <c r="E355" t="s">
        <v>2009</v>
      </c>
      <c r="F355" t="str">
        <f>_xlfn.XLOOKUP(E355,Component!B:B,Component!C:C)</f>
        <v>18V ONE+ CHARGER</v>
      </c>
      <c r="G355">
        <v>1</v>
      </c>
      <c r="H355" t="s">
        <v>2009</v>
      </c>
      <c r="I355">
        <v>-1</v>
      </c>
    </row>
    <row r="356" spans="1:9" x14ac:dyDescent="0.25">
      <c r="A356" t="s">
        <v>233</v>
      </c>
      <c r="B356" t="s">
        <v>232</v>
      </c>
      <c r="C356" s="7">
        <v>199</v>
      </c>
      <c r="D356" t="s">
        <v>234</v>
      </c>
      <c r="E356" t="s">
        <v>2009</v>
      </c>
      <c r="F356" t="str">
        <f>_xlfn.XLOOKUP(E356,Component!B:B,Component!C:C)</f>
        <v>18V ONE+ CHARGER</v>
      </c>
      <c r="G356">
        <v>1</v>
      </c>
      <c r="H356" t="s">
        <v>2009</v>
      </c>
      <c r="I356">
        <v>-1</v>
      </c>
    </row>
    <row r="357" spans="1:9" x14ac:dyDescent="0.25">
      <c r="A357" t="s">
        <v>248</v>
      </c>
      <c r="B357" t="s">
        <v>247</v>
      </c>
      <c r="C357" s="7">
        <v>229</v>
      </c>
      <c r="D357" t="s">
        <v>250</v>
      </c>
      <c r="E357" t="s">
        <v>2009</v>
      </c>
      <c r="F357" t="str">
        <f>_xlfn.XLOOKUP(E357,Component!B:B,Component!C:C)</f>
        <v>18V ONE+ CHARGER</v>
      </c>
      <c r="G357">
        <v>1</v>
      </c>
      <c r="H357" t="s">
        <v>2009</v>
      </c>
      <c r="I357">
        <v>-1</v>
      </c>
    </row>
    <row r="358" spans="1:9" x14ac:dyDescent="0.25">
      <c r="A358" t="s">
        <v>255</v>
      </c>
      <c r="B358" t="s">
        <v>254</v>
      </c>
      <c r="C358" s="7">
        <v>149</v>
      </c>
      <c r="D358" t="s">
        <v>256</v>
      </c>
      <c r="E358" t="s">
        <v>2009</v>
      </c>
      <c r="F358" t="str">
        <f>_xlfn.XLOOKUP(E358,Component!B:B,Component!C:C)</f>
        <v>18V ONE+ CHARGER</v>
      </c>
      <c r="G358">
        <v>1</v>
      </c>
      <c r="H358" t="s">
        <v>2009</v>
      </c>
      <c r="I358">
        <v>-1</v>
      </c>
    </row>
    <row r="359" spans="1:9" x14ac:dyDescent="0.25">
      <c r="A359" t="s">
        <v>300</v>
      </c>
      <c r="B359" t="s">
        <v>299</v>
      </c>
      <c r="C359" s="7">
        <v>349</v>
      </c>
      <c r="D359" t="s">
        <v>302</v>
      </c>
      <c r="E359" t="s">
        <v>2009</v>
      </c>
      <c r="F359" t="str">
        <f>_xlfn.XLOOKUP(E359,Component!B:B,Component!C:C)</f>
        <v>18V ONE+ CHARGER</v>
      </c>
      <c r="G359">
        <v>1</v>
      </c>
      <c r="H359" t="s">
        <v>2009</v>
      </c>
      <c r="I359">
        <v>-1</v>
      </c>
    </row>
    <row r="360" spans="1:9" x14ac:dyDescent="0.25">
      <c r="A360" t="s">
        <v>309</v>
      </c>
      <c r="B360" t="s">
        <v>308</v>
      </c>
      <c r="C360" s="7">
        <v>139</v>
      </c>
      <c r="D360" t="s">
        <v>310</v>
      </c>
      <c r="E360" t="s">
        <v>2009</v>
      </c>
      <c r="F360" t="str">
        <f>_xlfn.XLOOKUP(E360,Component!B:B,Component!C:C)</f>
        <v>18V ONE+ CHARGER</v>
      </c>
      <c r="G360">
        <v>1</v>
      </c>
      <c r="H360" t="s">
        <v>2009</v>
      </c>
      <c r="I360">
        <v>-1</v>
      </c>
    </row>
    <row r="361" spans="1:9" x14ac:dyDescent="0.25">
      <c r="A361" t="s">
        <v>314</v>
      </c>
      <c r="B361" t="s">
        <v>313</v>
      </c>
      <c r="C361" s="7">
        <v>89.93</v>
      </c>
      <c r="D361" t="s">
        <v>316</v>
      </c>
      <c r="E361" t="s">
        <v>2009</v>
      </c>
      <c r="F361" t="str">
        <f>_xlfn.XLOOKUP(E361,Component!B:B,Component!C:C)</f>
        <v>18V ONE+ CHARGER</v>
      </c>
      <c r="G361">
        <v>1</v>
      </c>
      <c r="H361" t="s">
        <v>2009</v>
      </c>
      <c r="I361">
        <v>-1</v>
      </c>
    </row>
    <row r="362" spans="1:9" x14ac:dyDescent="0.25">
      <c r="A362" t="s">
        <v>320</v>
      </c>
      <c r="B362" t="s">
        <v>319</v>
      </c>
      <c r="C362" s="7">
        <v>199</v>
      </c>
      <c r="D362" t="s">
        <v>321</v>
      </c>
      <c r="E362" t="s">
        <v>2009</v>
      </c>
      <c r="F362" t="str">
        <f>_xlfn.XLOOKUP(E362,Component!B:B,Component!C:C)</f>
        <v>18V ONE+ CHARGER</v>
      </c>
      <c r="G362">
        <v>1</v>
      </c>
      <c r="H362" t="s">
        <v>2009</v>
      </c>
      <c r="I362">
        <v>-1</v>
      </c>
    </row>
    <row r="363" spans="1:9" x14ac:dyDescent="0.25">
      <c r="A363" t="s">
        <v>325</v>
      </c>
      <c r="B363" t="s">
        <v>324</v>
      </c>
      <c r="C363" s="7">
        <v>119</v>
      </c>
      <c r="D363" t="s">
        <v>326</v>
      </c>
      <c r="E363" t="s">
        <v>2009</v>
      </c>
      <c r="F363" t="str">
        <f>_xlfn.XLOOKUP(E363,Component!B:B,Component!C:C)</f>
        <v>18V ONE+ CHARGER</v>
      </c>
      <c r="G363">
        <v>1</v>
      </c>
      <c r="H363" t="s">
        <v>2009</v>
      </c>
      <c r="I363">
        <v>-1</v>
      </c>
    </row>
    <row r="364" spans="1:9" x14ac:dyDescent="0.25">
      <c r="A364" t="s">
        <v>330</v>
      </c>
      <c r="B364" t="s">
        <v>329</v>
      </c>
      <c r="C364" s="7">
        <v>199</v>
      </c>
      <c r="D364" t="s">
        <v>331</v>
      </c>
      <c r="E364" t="s">
        <v>2009</v>
      </c>
      <c r="F364" t="str">
        <f>_xlfn.XLOOKUP(E364,Component!B:B,Component!C:C)</f>
        <v>18V ONE+ CHARGER</v>
      </c>
      <c r="G364">
        <v>1</v>
      </c>
      <c r="H364" t="s">
        <v>2009</v>
      </c>
      <c r="I364">
        <v>-1</v>
      </c>
    </row>
    <row r="365" spans="1:9" x14ac:dyDescent="0.25">
      <c r="A365" t="s">
        <v>334</v>
      </c>
      <c r="B365" t="s">
        <v>333</v>
      </c>
      <c r="C365" s="7">
        <v>179</v>
      </c>
      <c r="D365" t="s">
        <v>335</v>
      </c>
      <c r="E365" t="s">
        <v>2009</v>
      </c>
      <c r="F365" t="str">
        <f>_xlfn.XLOOKUP(E365,Component!B:B,Component!C:C)</f>
        <v>18V ONE+ CHARGER</v>
      </c>
      <c r="G365">
        <v>1</v>
      </c>
      <c r="H365" t="s">
        <v>2009</v>
      </c>
      <c r="I365">
        <v>-1</v>
      </c>
    </row>
    <row r="366" spans="1:9" x14ac:dyDescent="0.25">
      <c r="A366" t="s">
        <v>338</v>
      </c>
      <c r="B366" t="s">
        <v>337</v>
      </c>
      <c r="C366" s="7">
        <v>149</v>
      </c>
      <c r="D366" t="s">
        <v>339</v>
      </c>
      <c r="E366" t="s">
        <v>2009</v>
      </c>
      <c r="F366" t="str">
        <f>_xlfn.XLOOKUP(E366,Component!B:B,Component!C:C)</f>
        <v>18V ONE+ CHARGER</v>
      </c>
      <c r="G366">
        <v>1</v>
      </c>
      <c r="H366" t="s">
        <v>2009</v>
      </c>
      <c r="I366">
        <v>-1</v>
      </c>
    </row>
    <row r="367" spans="1:9" x14ac:dyDescent="0.25">
      <c r="A367" t="s">
        <v>347</v>
      </c>
      <c r="B367" t="s">
        <v>346</v>
      </c>
      <c r="C367" s="7">
        <v>219</v>
      </c>
      <c r="D367" t="s">
        <v>348</v>
      </c>
      <c r="E367" t="s">
        <v>2009</v>
      </c>
      <c r="F367" t="str">
        <f>_xlfn.XLOOKUP(E367,Component!B:B,Component!C:C)</f>
        <v>18V ONE+ CHARGER</v>
      </c>
      <c r="G367">
        <v>1</v>
      </c>
      <c r="H367" t="s">
        <v>2009</v>
      </c>
      <c r="I367">
        <v>-1</v>
      </c>
    </row>
    <row r="368" spans="1:9" x14ac:dyDescent="0.25">
      <c r="A368" t="s">
        <v>358</v>
      </c>
      <c r="B368" t="s">
        <v>357</v>
      </c>
      <c r="C368" s="7">
        <v>99.97</v>
      </c>
      <c r="D368" t="s">
        <v>360</v>
      </c>
      <c r="E368" t="s">
        <v>2009</v>
      </c>
      <c r="F368" t="str">
        <f>_xlfn.XLOOKUP(E368,Component!B:B,Component!C:C)</f>
        <v>18V ONE+ CHARGER</v>
      </c>
      <c r="G368">
        <v>1</v>
      </c>
      <c r="H368" t="s">
        <v>2009</v>
      </c>
      <c r="I368">
        <v>-1</v>
      </c>
    </row>
    <row r="369" spans="1:9" x14ac:dyDescent="0.25">
      <c r="A369" t="s">
        <v>366</v>
      </c>
      <c r="B369" t="s">
        <v>365</v>
      </c>
      <c r="C369" s="7">
        <v>299</v>
      </c>
      <c r="D369" t="s">
        <v>367</v>
      </c>
      <c r="E369" t="s">
        <v>2009</v>
      </c>
      <c r="F369" t="str">
        <f>_xlfn.XLOOKUP(E369,Component!B:B,Component!C:C)</f>
        <v>18V ONE+ CHARGER</v>
      </c>
      <c r="G369">
        <v>1</v>
      </c>
      <c r="H369" t="s">
        <v>2009</v>
      </c>
      <c r="I369">
        <v>-1</v>
      </c>
    </row>
    <row r="370" spans="1:9" x14ac:dyDescent="0.25">
      <c r="A370" t="s">
        <v>391</v>
      </c>
      <c r="B370" t="s">
        <v>390</v>
      </c>
      <c r="C370" s="7">
        <v>139</v>
      </c>
      <c r="D370" t="s">
        <v>392</v>
      </c>
      <c r="E370" t="s">
        <v>2009</v>
      </c>
      <c r="F370" t="str">
        <f>_xlfn.XLOOKUP(E370,Component!B:B,Component!C:C)</f>
        <v>18V ONE+ CHARGER</v>
      </c>
      <c r="G370">
        <v>1</v>
      </c>
      <c r="H370" t="s">
        <v>2009</v>
      </c>
      <c r="I370">
        <v>-1</v>
      </c>
    </row>
    <row r="371" spans="1:9" x14ac:dyDescent="0.25">
      <c r="A371" t="s">
        <v>396</v>
      </c>
      <c r="B371" t="s">
        <v>395</v>
      </c>
      <c r="C371" s="7">
        <v>99</v>
      </c>
      <c r="D371" t="s">
        <v>397</v>
      </c>
      <c r="E371" t="s">
        <v>2009</v>
      </c>
      <c r="F371" t="str">
        <f>_xlfn.XLOOKUP(E371,Component!B:B,Component!C:C)</f>
        <v>18V ONE+ CHARGER</v>
      </c>
      <c r="G371">
        <v>1</v>
      </c>
      <c r="H371" t="s">
        <v>2009</v>
      </c>
      <c r="I371">
        <v>-1</v>
      </c>
    </row>
    <row r="372" spans="1:9" x14ac:dyDescent="0.25">
      <c r="A372" t="s">
        <v>400</v>
      </c>
      <c r="B372" t="s">
        <v>399</v>
      </c>
      <c r="C372" s="7">
        <v>139</v>
      </c>
      <c r="D372" t="s">
        <v>401</v>
      </c>
      <c r="E372" t="s">
        <v>2009</v>
      </c>
      <c r="F372" t="str">
        <f>_xlfn.XLOOKUP(E372,Component!B:B,Component!C:C)</f>
        <v>18V ONE+ CHARGER</v>
      </c>
      <c r="G372">
        <v>1</v>
      </c>
      <c r="H372" t="s">
        <v>2009</v>
      </c>
      <c r="I372">
        <v>-1</v>
      </c>
    </row>
    <row r="373" spans="1:9" x14ac:dyDescent="0.25">
      <c r="A373" t="s">
        <v>404</v>
      </c>
      <c r="B373" t="s">
        <v>403</v>
      </c>
      <c r="C373" s="7">
        <v>179</v>
      </c>
      <c r="D373" t="s">
        <v>405</v>
      </c>
      <c r="E373" t="s">
        <v>2009</v>
      </c>
      <c r="F373" t="str">
        <f>_xlfn.XLOOKUP(E373,Component!B:B,Component!C:C)</f>
        <v>18V ONE+ CHARGER</v>
      </c>
      <c r="G373">
        <v>1</v>
      </c>
      <c r="H373" t="s">
        <v>2009</v>
      </c>
      <c r="I373">
        <v>-1</v>
      </c>
    </row>
    <row r="374" spans="1:9" x14ac:dyDescent="0.25">
      <c r="A374" t="s">
        <v>411</v>
      </c>
      <c r="B374" t="s">
        <v>410</v>
      </c>
      <c r="C374" s="7">
        <v>249</v>
      </c>
      <c r="D374" t="s">
        <v>412</v>
      </c>
      <c r="E374" t="s">
        <v>2009</v>
      </c>
      <c r="F374" t="str">
        <f>_xlfn.XLOOKUP(E374,Component!B:B,Component!C:C)</f>
        <v>18V ONE+ CHARGER</v>
      </c>
      <c r="G374">
        <v>1</v>
      </c>
      <c r="H374" t="s">
        <v>2009</v>
      </c>
      <c r="I374">
        <v>-1</v>
      </c>
    </row>
    <row r="375" spans="1:9" x14ac:dyDescent="0.25">
      <c r="A375" t="s">
        <v>415</v>
      </c>
      <c r="B375" t="s">
        <v>414</v>
      </c>
      <c r="C375" s="7">
        <v>259</v>
      </c>
      <c r="D375" t="s">
        <v>417</v>
      </c>
      <c r="E375" t="s">
        <v>2009</v>
      </c>
      <c r="F375" t="str">
        <f>_xlfn.XLOOKUP(E375,Component!B:B,Component!C:C)</f>
        <v>18V ONE+ CHARGER</v>
      </c>
      <c r="G375">
        <v>1</v>
      </c>
      <c r="H375" t="s">
        <v>2009</v>
      </c>
      <c r="I375">
        <v>-1</v>
      </c>
    </row>
    <row r="376" spans="1:9" x14ac:dyDescent="0.25">
      <c r="A376" t="s">
        <v>424</v>
      </c>
      <c r="B376" t="s">
        <v>423</v>
      </c>
      <c r="C376" s="7">
        <v>149</v>
      </c>
      <c r="D376" t="s">
        <v>425</v>
      </c>
      <c r="E376" t="s">
        <v>2009</v>
      </c>
      <c r="F376" t="str">
        <f>_xlfn.XLOOKUP(E376,Component!B:B,Component!C:C)</f>
        <v>18V ONE+ CHARGER</v>
      </c>
      <c r="G376">
        <v>1</v>
      </c>
      <c r="H376" t="s">
        <v>2009</v>
      </c>
      <c r="I376">
        <v>-1</v>
      </c>
    </row>
    <row r="377" spans="1:9" x14ac:dyDescent="0.25">
      <c r="A377" t="s">
        <v>439</v>
      </c>
      <c r="B377" t="s">
        <v>438</v>
      </c>
      <c r="C377" s="7">
        <v>219</v>
      </c>
      <c r="D377" t="s">
        <v>440</v>
      </c>
      <c r="E377" t="s">
        <v>2009</v>
      </c>
      <c r="F377" t="str">
        <f>_xlfn.XLOOKUP(E377,Component!B:B,Component!C:C)</f>
        <v>18V ONE+ CHARGER</v>
      </c>
      <c r="G377">
        <v>1</v>
      </c>
      <c r="H377" t="s">
        <v>2009</v>
      </c>
      <c r="I377">
        <v>-1</v>
      </c>
    </row>
    <row r="378" spans="1:9" x14ac:dyDescent="0.25">
      <c r="A378" t="s">
        <v>445</v>
      </c>
      <c r="B378" t="s">
        <v>444</v>
      </c>
      <c r="C378" s="7">
        <v>139</v>
      </c>
      <c r="D378" t="s">
        <v>446</v>
      </c>
      <c r="E378" t="s">
        <v>2009</v>
      </c>
      <c r="F378" t="str">
        <f>_xlfn.XLOOKUP(E378,Component!B:B,Component!C:C)</f>
        <v>18V ONE+ CHARGER</v>
      </c>
      <c r="G378">
        <v>1</v>
      </c>
      <c r="H378" t="s">
        <v>2009</v>
      </c>
      <c r="I378">
        <v>-1</v>
      </c>
    </row>
    <row r="379" spans="1:9" x14ac:dyDescent="0.25">
      <c r="A379" t="s">
        <v>460</v>
      </c>
      <c r="B379" t="s">
        <v>459</v>
      </c>
      <c r="C379" s="7">
        <v>129</v>
      </c>
      <c r="D379" t="s">
        <v>461</v>
      </c>
      <c r="E379" t="s">
        <v>2009</v>
      </c>
      <c r="F379" t="str">
        <f>_xlfn.XLOOKUP(E379,Component!B:B,Component!C:C)</f>
        <v>18V ONE+ CHARGER</v>
      </c>
      <c r="G379">
        <v>1</v>
      </c>
      <c r="H379" t="s">
        <v>2009</v>
      </c>
      <c r="I379">
        <v>-1</v>
      </c>
    </row>
    <row r="380" spans="1:9" x14ac:dyDescent="0.25">
      <c r="A380" t="s">
        <v>472</v>
      </c>
      <c r="B380" t="s">
        <v>471</v>
      </c>
      <c r="C380" s="7">
        <v>199</v>
      </c>
      <c r="D380" t="s">
        <v>473</v>
      </c>
      <c r="E380" t="s">
        <v>2009</v>
      </c>
      <c r="F380" t="str">
        <f>_xlfn.XLOOKUP(E380,Component!B:B,Component!C:C)</f>
        <v>18V ONE+ CHARGER</v>
      </c>
      <c r="G380">
        <v>1</v>
      </c>
      <c r="H380" t="s">
        <v>2009</v>
      </c>
      <c r="I380">
        <v>-1</v>
      </c>
    </row>
    <row r="381" spans="1:9" x14ac:dyDescent="0.25">
      <c r="A381" t="s">
        <v>490</v>
      </c>
      <c r="B381" t="s">
        <v>489</v>
      </c>
      <c r="C381" s="7">
        <v>199</v>
      </c>
      <c r="D381" t="s">
        <v>491</v>
      </c>
      <c r="E381" t="s">
        <v>2009</v>
      </c>
      <c r="F381" t="str">
        <f>_xlfn.XLOOKUP(E381,Component!B:B,Component!C:C)</f>
        <v>18V ONE+ CHARGER</v>
      </c>
      <c r="G381">
        <v>1</v>
      </c>
      <c r="H381" t="s">
        <v>2009</v>
      </c>
      <c r="I381">
        <v>-1</v>
      </c>
    </row>
    <row r="382" spans="1:9" x14ac:dyDescent="0.25">
      <c r="A382" t="s">
        <v>495</v>
      </c>
      <c r="B382" t="s">
        <v>494</v>
      </c>
      <c r="C382" s="7">
        <v>199</v>
      </c>
      <c r="D382" t="s">
        <v>496</v>
      </c>
      <c r="E382" t="s">
        <v>2009</v>
      </c>
      <c r="F382" t="str">
        <f>_xlfn.XLOOKUP(E382,Component!B:B,Component!C:C)</f>
        <v>18V ONE+ CHARGER</v>
      </c>
      <c r="G382">
        <v>1</v>
      </c>
      <c r="H382" t="s">
        <v>2009</v>
      </c>
      <c r="I382">
        <v>-1</v>
      </c>
    </row>
    <row r="383" spans="1:9" x14ac:dyDescent="0.25">
      <c r="A383" t="s">
        <v>510</v>
      </c>
      <c r="B383" t="s">
        <v>509</v>
      </c>
      <c r="C383" s="7">
        <v>389</v>
      </c>
      <c r="D383" t="s">
        <v>512</v>
      </c>
      <c r="E383" t="s">
        <v>2009</v>
      </c>
      <c r="F383" t="str">
        <f>_xlfn.XLOOKUP(E383,Component!B:B,Component!C:C)</f>
        <v>18V ONE+ CHARGER</v>
      </c>
      <c r="G383">
        <v>1</v>
      </c>
      <c r="H383" t="s">
        <v>2009</v>
      </c>
      <c r="I383">
        <v>-1</v>
      </c>
    </row>
    <row r="384" spans="1:9" x14ac:dyDescent="0.25">
      <c r="A384" t="s">
        <v>515</v>
      </c>
      <c r="B384" t="s">
        <v>514</v>
      </c>
      <c r="C384" s="7">
        <v>365.7</v>
      </c>
      <c r="D384" t="s">
        <v>517</v>
      </c>
      <c r="E384" t="s">
        <v>2009</v>
      </c>
      <c r="F384" t="str">
        <f>_xlfn.XLOOKUP(E384,Component!B:B,Component!C:C)</f>
        <v>18V ONE+ CHARGER</v>
      </c>
      <c r="G384">
        <v>1</v>
      </c>
      <c r="H384" t="s">
        <v>2009</v>
      </c>
      <c r="I384">
        <v>-1</v>
      </c>
    </row>
    <row r="385" spans="1:9" x14ac:dyDescent="0.25">
      <c r="A385" t="s">
        <v>520</v>
      </c>
      <c r="B385" t="s">
        <v>519</v>
      </c>
      <c r="C385" s="7">
        <v>169</v>
      </c>
      <c r="D385" t="s">
        <v>521</v>
      </c>
      <c r="E385" t="s">
        <v>2009</v>
      </c>
      <c r="F385" t="str">
        <f>_xlfn.XLOOKUP(E385,Component!B:B,Component!C:C)</f>
        <v>18V ONE+ CHARGER</v>
      </c>
      <c r="G385">
        <v>1</v>
      </c>
      <c r="H385" t="s">
        <v>2009</v>
      </c>
      <c r="I385">
        <v>-1</v>
      </c>
    </row>
    <row r="386" spans="1:9" x14ac:dyDescent="0.25">
      <c r="A386" t="s">
        <v>524</v>
      </c>
      <c r="B386" t="s">
        <v>523</v>
      </c>
      <c r="C386" s="7" t="s">
        <v>18</v>
      </c>
      <c r="D386" t="s">
        <v>525</v>
      </c>
      <c r="E386" t="s">
        <v>2009</v>
      </c>
      <c r="F386" t="str">
        <f>_xlfn.XLOOKUP(E386,Component!B:B,Component!C:C)</f>
        <v>18V ONE+ CHARGER</v>
      </c>
      <c r="G386">
        <v>1</v>
      </c>
      <c r="H386" t="s">
        <v>2009</v>
      </c>
      <c r="I386">
        <v>-1</v>
      </c>
    </row>
    <row r="387" spans="1:9" x14ac:dyDescent="0.25">
      <c r="A387" t="s">
        <v>533</v>
      </c>
      <c r="B387" t="s">
        <v>532</v>
      </c>
      <c r="C387" s="7">
        <v>219</v>
      </c>
      <c r="D387" t="s">
        <v>534</v>
      </c>
      <c r="E387" t="s">
        <v>2009</v>
      </c>
      <c r="F387" t="str">
        <f>_xlfn.XLOOKUP(E387,Component!B:B,Component!C:C)</f>
        <v>18V ONE+ CHARGER</v>
      </c>
      <c r="G387">
        <v>1</v>
      </c>
      <c r="H387" t="s">
        <v>2009</v>
      </c>
      <c r="I387">
        <v>-1</v>
      </c>
    </row>
    <row r="388" spans="1:9" x14ac:dyDescent="0.25">
      <c r="A388" t="s">
        <v>544</v>
      </c>
      <c r="B388" t="s">
        <v>543</v>
      </c>
      <c r="C388" s="7">
        <v>119</v>
      </c>
      <c r="D388" t="s">
        <v>545</v>
      </c>
      <c r="E388" t="s">
        <v>2009</v>
      </c>
      <c r="F388" t="str">
        <f>_xlfn.XLOOKUP(E388,Component!B:B,Component!C:C)</f>
        <v>18V ONE+ CHARGER</v>
      </c>
      <c r="G388">
        <v>1</v>
      </c>
      <c r="H388" t="s">
        <v>2009</v>
      </c>
      <c r="I388">
        <v>-1</v>
      </c>
    </row>
    <row r="389" spans="1:9" x14ac:dyDescent="0.25">
      <c r="A389" t="s">
        <v>565</v>
      </c>
      <c r="B389" t="s">
        <v>564</v>
      </c>
      <c r="C389" s="7">
        <v>129</v>
      </c>
      <c r="D389" t="s">
        <v>566</v>
      </c>
      <c r="E389" t="s">
        <v>2009</v>
      </c>
      <c r="F389" t="str">
        <f>_xlfn.XLOOKUP(E389,Component!B:B,Component!C:C)</f>
        <v>18V ONE+ CHARGER</v>
      </c>
      <c r="G389">
        <v>1</v>
      </c>
      <c r="H389" t="s">
        <v>2009</v>
      </c>
      <c r="I389">
        <v>-1</v>
      </c>
    </row>
    <row r="390" spans="1:9" x14ac:dyDescent="0.25">
      <c r="A390" t="s">
        <v>593</v>
      </c>
      <c r="B390" t="s">
        <v>592</v>
      </c>
      <c r="C390" s="7" t="s">
        <v>18</v>
      </c>
      <c r="D390" t="s">
        <v>594</v>
      </c>
      <c r="E390" t="s">
        <v>2009</v>
      </c>
      <c r="F390" t="str">
        <f>_xlfn.XLOOKUP(E390,Component!B:B,Component!C:C)</f>
        <v>18V ONE+ CHARGER</v>
      </c>
      <c r="G390">
        <v>1</v>
      </c>
      <c r="H390" t="s">
        <v>2009</v>
      </c>
      <c r="I390">
        <v>-1</v>
      </c>
    </row>
    <row r="391" spans="1:9" x14ac:dyDescent="0.25">
      <c r="A391" t="s">
        <v>599</v>
      </c>
      <c r="B391" t="s">
        <v>598</v>
      </c>
      <c r="C391" s="7">
        <v>269</v>
      </c>
      <c r="D391" t="s">
        <v>601</v>
      </c>
      <c r="E391" t="s">
        <v>2009</v>
      </c>
      <c r="F391" t="str">
        <f>_xlfn.XLOOKUP(E391,Component!B:B,Component!C:C)</f>
        <v>18V ONE+ CHARGER</v>
      </c>
      <c r="G391">
        <v>1</v>
      </c>
      <c r="H391" t="s">
        <v>2009</v>
      </c>
      <c r="I391">
        <v>-1</v>
      </c>
    </row>
    <row r="392" spans="1:9" x14ac:dyDescent="0.25">
      <c r="A392" t="s">
        <v>605</v>
      </c>
      <c r="B392" t="s">
        <v>604</v>
      </c>
      <c r="C392" s="7">
        <v>69.97</v>
      </c>
      <c r="D392" t="s">
        <v>607</v>
      </c>
      <c r="E392" t="s">
        <v>2009</v>
      </c>
      <c r="F392" t="str">
        <f>_xlfn.XLOOKUP(E392,Component!B:B,Component!C:C)</f>
        <v>18V ONE+ CHARGER</v>
      </c>
      <c r="G392">
        <v>1</v>
      </c>
      <c r="H392" t="s">
        <v>2009</v>
      </c>
      <c r="I392">
        <v>-1</v>
      </c>
    </row>
    <row r="393" spans="1:9" x14ac:dyDescent="0.25">
      <c r="A393" t="s">
        <v>614</v>
      </c>
      <c r="B393" t="s">
        <v>613</v>
      </c>
      <c r="C393" s="7" t="s">
        <v>18</v>
      </c>
      <c r="D393" t="s">
        <v>615</v>
      </c>
      <c r="E393" t="s">
        <v>2009</v>
      </c>
      <c r="F393" t="str">
        <f>_xlfn.XLOOKUP(E393,Component!B:B,Component!C:C)</f>
        <v>18V ONE+ CHARGER</v>
      </c>
      <c r="G393">
        <v>1</v>
      </c>
      <c r="H393" t="s">
        <v>2009</v>
      </c>
      <c r="I393">
        <v>-1</v>
      </c>
    </row>
    <row r="394" spans="1:9" x14ac:dyDescent="0.25">
      <c r="A394" t="s">
        <v>618</v>
      </c>
      <c r="B394" t="s">
        <v>617</v>
      </c>
      <c r="C394" s="7" t="s">
        <v>18</v>
      </c>
      <c r="D394" t="s">
        <v>619</v>
      </c>
      <c r="E394" t="s">
        <v>2009</v>
      </c>
      <c r="F394" t="str">
        <f>_xlfn.XLOOKUP(E394,Component!B:B,Component!C:C)</f>
        <v>18V ONE+ CHARGER</v>
      </c>
      <c r="G394">
        <v>1</v>
      </c>
      <c r="H394" t="s">
        <v>2009</v>
      </c>
      <c r="I394">
        <v>-1</v>
      </c>
    </row>
    <row r="395" spans="1:9" x14ac:dyDescent="0.25">
      <c r="A395" t="s">
        <v>651</v>
      </c>
      <c r="B395" t="s">
        <v>650</v>
      </c>
      <c r="C395" s="7" t="s">
        <v>18</v>
      </c>
      <c r="D395" t="s">
        <v>652</v>
      </c>
      <c r="E395" t="s">
        <v>2009</v>
      </c>
      <c r="F395" t="str">
        <f>_xlfn.XLOOKUP(E395,Component!B:B,Component!C:C)</f>
        <v>18V ONE+ CHARGER</v>
      </c>
      <c r="G395">
        <v>1</v>
      </c>
      <c r="H395" t="s">
        <v>2009</v>
      </c>
      <c r="I395">
        <v>-1</v>
      </c>
    </row>
    <row r="396" spans="1:9" x14ac:dyDescent="0.25">
      <c r="A396" t="s">
        <v>656</v>
      </c>
      <c r="B396" t="s">
        <v>655</v>
      </c>
      <c r="C396" s="7" t="s">
        <v>18</v>
      </c>
      <c r="D396" t="s">
        <v>657</v>
      </c>
      <c r="E396" t="s">
        <v>2009</v>
      </c>
      <c r="F396" t="str">
        <f>_xlfn.XLOOKUP(E396,Component!B:B,Component!C:C)</f>
        <v>18V ONE+ CHARGER</v>
      </c>
      <c r="G396">
        <v>1</v>
      </c>
      <c r="H396" t="s">
        <v>2009</v>
      </c>
      <c r="I396">
        <v>-1</v>
      </c>
    </row>
    <row r="397" spans="1:9" x14ac:dyDescent="0.25">
      <c r="A397" t="s">
        <v>660</v>
      </c>
      <c r="B397" t="s">
        <v>659</v>
      </c>
      <c r="C397" s="7" t="s">
        <v>18</v>
      </c>
      <c r="D397" t="s">
        <v>661</v>
      </c>
      <c r="E397" t="s">
        <v>2009</v>
      </c>
      <c r="F397" t="str">
        <f>_xlfn.XLOOKUP(E397,Component!B:B,Component!C:C)</f>
        <v>18V ONE+ CHARGER</v>
      </c>
      <c r="G397">
        <v>1</v>
      </c>
      <c r="H397" t="s">
        <v>2009</v>
      </c>
      <c r="I397">
        <v>-1</v>
      </c>
    </row>
    <row r="398" spans="1:9" x14ac:dyDescent="0.25">
      <c r="A398" t="s">
        <v>674</v>
      </c>
      <c r="B398" t="s">
        <v>673</v>
      </c>
      <c r="C398" s="7">
        <v>149</v>
      </c>
      <c r="D398" t="s">
        <v>675</v>
      </c>
      <c r="E398" t="s">
        <v>2009</v>
      </c>
      <c r="F398" t="str">
        <f>_xlfn.XLOOKUP(E398,Component!B:B,Component!C:C)</f>
        <v>18V ONE+ CHARGER</v>
      </c>
      <c r="G398">
        <v>1</v>
      </c>
      <c r="H398" t="s">
        <v>2009</v>
      </c>
      <c r="I398">
        <v>-1</v>
      </c>
    </row>
    <row r="399" spans="1:9" x14ac:dyDescent="0.25">
      <c r="A399" t="s">
        <v>683</v>
      </c>
      <c r="B399" t="s">
        <v>682</v>
      </c>
      <c r="C399" s="7">
        <v>199</v>
      </c>
      <c r="D399" t="s">
        <v>684</v>
      </c>
      <c r="E399" t="s">
        <v>2009</v>
      </c>
      <c r="F399" t="str">
        <f>_xlfn.XLOOKUP(E399,Component!B:B,Component!C:C)</f>
        <v>18V ONE+ CHARGER</v>
      </c>
      <c r="G399">
        <v>1</v>
      </c>
      <c r="H399" t="s">
        <v>2009</v>
      </c>
      <c r="I399">
        <v>-1</v>
      </c>
    </row>
    <row r="400" spans="1:9" x14ac:dyDescent="0.25">
      <c r="A400" t="s">
        <v>687</v>
      </c>
      <c r="B400" t="s">
        <v>686</v>
      </c>
      <c r="C400" s="7">
        <v>149</v>
      </c>
      <c r="D400" t="s">
        <v>688</v>
      </c>
      <c r="E400" t="s">
        <v>2009</v>
      </c>
      <c r="F400" t="str">
        <f>_xlfn.XLOOKUP(E400,Component!B:B,Component!C:C)</f>
        <v>18V ONE+ CHARGER</v>
      </c>
      <c r="G400">
        <v>1</v>
      </c>
      <c r="H400" t="s">
        <v>2009</v>
      </c>
      <c r="I400">
        <v>-1</v>
      </c>
    </row>
    <row r="401" spans="1:9" x14ac:dyDescent="0.25">
      <c r="A401" t="s">
        <v>708</v>
      </c>
      <c r="B401" t="s">
        <v>707</v>
      </c>
      <c r="C401" s="7" t="s">
        <v>18</v>
      </c>
      <c r="D401" t="s">
        <v>709</v>
      </c>
      <c r="E401" t="s">
        <v>2009</v>
      </c>
      <c r="F401" t="str">
        <f>_xlfn.XLOOKUP(E401,Component!B:B,Component!C:C)</f>
        <v>18V ONE+ CHARGER</v>
      </c>
      <c r="G401">
        <v>1</v>
      </c>
      <c r="H401" t="s">
        <v>2009</v>
      </c>
      <c r="I401">
        <v>-1</v>
      </c>
    </row>
    <row r="402" spans="1:9" x14ac:dyDescent="0.25">
      <c r="A402" t="s">
        <v>719</v>
      </c>
      <c r="B402" t="s">
        <v>718</v>
      </c>
      <c r="C402" s="7" t="s">
        <v>18</v>
      </c>
      <c r="D402" t="s">
        <v>720</v>
      </c>
      <c r="E402" t="s">
        <v>2009</v>
      </c>
      <c r="F402" t="str">
        <f>_xlfn.XLOOKUP(E402,Component!B:B,Component!C:C)</f>
        <v>18V ONE+ CHARGER</v>
      </c>
      <c r="G402">
        <v>1</v>
      </c>
      <c r="H402" t="s">
        <v>2009</v>
      </c>
      <c r="I402">
        <v>-1</v>
      </c>
    </row>
    <row r="403" spans="1:9" x14ac:dyDescent="0.25">
      <c r="A403" t="s">
        <v>838</v>
      </c>
      <c r="B403" t="s">
        <v>837</v>
      </c>
      <c r="C403" s="7">
        <v>149</v>
      </c>
      <c r="D403" t="s">
        <v>839</v>
      </c>
      <c r="E403" t="s">
        <v>2009</v>
      </c>
      <c r="F403" t="str">
        <f>_xlfn.XLOOKUP(E403,Component!B:B,Component!C:C)</f>
        <v>18V ONE+ CHARGER</v>
      </c>
      <c r="G403">
        <v>1</v>
      </c>
      <c r="H403" t="s">
        <v>2009</v>
      </c>
      <c r="I403">
        <v>-1</v>
      </c>
    </row>
    <row r="404" spans="1:9" x14ac:dyDescent="0.25">
      <c r="A404" t="s">
        <v>874</v>
      </c>
      <c r="B404" t="s">
        <v>873</v>
      </c>
      <c r="C404" s="7">
        <v>119</v>
      </c>
      <c r="D404" t="s">
        <v>875</v>
      </c>
      <c r="E404" t="s">
        <v>2009</v>
      </c>
      <c r="F404" t="str">
        <f>_xlfn.XLOOKUP(E404,Component!B:B,Component!C:C)</f>
        <v>18V ONE+ CHARGER</v>
      </c>
      <c r="G404">
        <v>1</v>
      </c>
      <c r="H404" t="s">
        <v>2009</v>
      </c>
      <c r="I404">
        <v>-1</v>
      </c>
    </row>
    <row r="405" spans="1:9" x14ac:dyDescent="0.25">
      <c r="A405" t="s">
        <v>878</v>
      </c>
      <c r="B405" t="s">
        <v>877</v>
      </c>
      <c r="C405" s="7">
        <v>149</v>
      </c>
      <c r="D405" t="s">
        <v>879</v>
      </c>
      <c r="E405" t="s">
        <v>2009</v>
      </c>
      <c r="F405" t="str">
        <f>_xlfn.XLOOKUP(E405,Component!B:B,Component!C:C)</f>
        <v>18V ONE+ CHARGER</v>
      </c>
      <c r="G405">
        <v>1</v>
      </c>
      <c r="H405" t="s">
        <v>2009</v>
      </c>
      <c r="I405">
        <v>-1</v>
      </c>
    </row>
    <row r="406" spans="1:9" x14ac:dyDescent="0.25">
      <c r="A406" t="s">
        <v>927</v>
      </c>
      <c r="B406" t="s">
        <v>926</v>
      </c>
      <c r="C406" s="7">
        <v>179</v>
      </c>
      <c r="D406" t="s">
        <v>928</v>
      </c>
      <c r="E406" t="s">
        <v>2009</v>
      </c>
      <c r="F406" t="str">
        <f>_xlfn.XLOOKUP(E406,Component!B:B,Component!C:C)</f>
        <v>18V ONE+ CHARGER</v>
      </c>
      <c r="G406">
        <v>1</v>
      </c>
      <c r="H406" t="s">
        <v>2009</v>
      </c>
      <c r="I406">
        <v>-1</v>
      </c>
    </row>
    <row r="407" spans="1:9" x14ac:dyDescent="0.25">
      <c r="A407" t="s">
        <v>935</v>
      </c>
      <c r="B407" t="s">
        <v>232</v>
      </c>
      <c r="C407" s="7">
        <v>139</v>
      </c>
      <c r="D407" t="s">
        <v>936</v>
      </c>
      <c r="E407" t="s">
        <v>2009</v>
      </c>
      <c r="F407" t="str">
        <f>_xlfn.XLOOKUP(E407,Component!B:B,Component!C:C)</f>
        <v>18V ONE+ CHARGER</v>
      </c>
      <c r="G407">
        <v>1</v>
      </c>
      <c r="H407" t="s">
        <v>2009</v>
      </c>
      <c r="I407">
        <v>-1</v>
      </c>
    </row>
    <row r="408" spans="1:9" x14ac:dyDescent="0.25">
      <c r="A408" t="s">
        <v>948</v>
      </c>
      <c r="B408" t="s">
        <v>5</v>
      </c>
      <c r="C408" s="7" t="s">
        <v>18</v>
      </c>
      <c r="D408" t="s">
        <v>949</v>
      </c>
      <c r="E408" t="s">
        <v>2009</v>
      </c>
      <c r="F408" t="str">
        <f>_xlfn.XLOOKUP(E408,Component!B:B,Component!C:C)</f>
        <v>18V ONE+ CHARGER</v>
      </c>
      <c r="G408">
        <v>1</v>
      </c>
      <c r="H408" t="s">
        <v>2009</v>
      </c>
      <c r="I408">
        <v>-1</v>
      </c>
    </row>
    <row r="409" spans="1:9" x14ac:dyDescent="0.25">
      <c r="A409" t="s">
        <v>1146</v>
      </c>
      <c r="B409" t="s">
        <v>1145</v>
      </c>
      <c r="C409" s="7">
        <v>119</v>
      </c>
      <c r="D409" t="s">
        <v>1147</v>
      </c>
      <c r="E409" t="s">
        <v>2009</v>
      </c>
      <c r="F409" t="str">
        <f>_xlfn.XLOOKUP(E409,Component!B:B,Component!C:C)</f>
        <v>18V ONE+ CHARGER</v>
      </c>
      <c r="G409">
        <v>1</v>
      </c>
      <c r="H409" t="s">
        <v>2009</v>
      </c>
      <c r="I409">
        <v>-1</v>
      </c>
    </row>
    <row r="410" spans="1:9" x14ac:dyDescent="0.25">
      <c r="A410" t="s">
        <v>1160</v>
      </c>
      <c r="B410" t="s">
        <v>1159</v>
      </c>
      <c r="C410" s="7">
        <v>279</v>
      </c>
      <c r="D410" t="s">
        <v>1161</v>
      </c>
      <c r="E410" t="s">
        <v>2009</v>
      </c>
      <c r="F410" t="str">
        <f>_xlfn.XLOOKUP(E410,Component!B:B,Component!C:C)</f>
        <v>18V ONE+ CHARGER</v>
      </c>
      <c r="G410">
        <v>1</v>
      </c>
      <c r="H410" t="s">
        <v>2009</v>
      </c>
      <c r="I410">
        <v>-1</v>
      </c>
    </row>
    <row r="411" spans="1:9" x14ac:dyDescent="0.25">
      <c r="A411" t="s">
        <v>1164</v>
      </c>
      <c r="B411" t="s">
        <v>1163</v>
      </c>
      <c r="C411" s="7">
        <v>129</v>
      </c>
      <c r="D411" t="s">
        <v>1165</v>
      </c>
      <c r="E411" t="s">
        <v>2009</v>
      </c>
      <c r="F411" t="str">
        <f>_xlfn.XLOOKUP(E411,Component!B:B,Component!C:C)</f>
        <v>18V ONE+ CHARGER</v>
      </c>
      <c r="G411">
        <v>1</v>
      </c>
      <c r="H411" t="s">
        <v>2009</v>
      </c>
      <c r="I411">
        <v>-1</v>
      </c>
    </row>
    <row r="412" spans="1:9" x14ac:dyDescent="0.25">
      <c r="A412" t="s">
        <v>1169</v>
      </c>
      <c r="B412" t="s">
        <v>1168</v>
      </c>
      <c r="C412" s="7">
        <v>169</v>
      </c>
      <c r="D412" t="s">
        <v>1170</v>
      </c>
      <c r="E412" t="s">
        <v>2009</v>
      </c>
      <c r="F412" t="str">
        <f>_xlfn.XLOOKUP(E412,Component!B:B,Component!C:C)</f>
        <v>18V ONE+ CHARGER</v>
      </c>
      <c r="G412">
        <v>1</v>
      </c>
      <c r="H412" t="s">
        <v>2009</v>
      </c>
      <c r="I412">
        <v>-1</v>
      </c>
    </row>
    <row r="413" spans="1:9" x14ac:dyDescent="0.25">
      <c r="A413" t="s">
        <v>1213</v>
      </c>
      <c r="B413" t="s">
        <v>1212</v>
      </c>
      <c r="C413" s="7">
        <v>329</v>
      </c>
      <c r="D413" t="s">
        <v>1215</v>
      </c>
      <c r="E413" t="s">
        <v>2009</v>
      </c>
      <c r="F413" t="str">
        <f>_xlfn.XLOOKUP(E413,Component!B:B,Component!C:C)</f>
        <v>18V ONE+ CHARGER</v>
      </c>
      <c r="G413">
        <v>1</v>
      </c>
      <c r="H413" t="s">
        <v>2009</v>
      </c>
      <c r="I413">
        <v>-1</v>
      </c>
    </row>
    <row r="414" spans="1:9" x14ac:dyDescent="0.25">
      <c r="A414" t="s">
        <v>1247</v>
      </c>
      <c r="B414" t="s">
        <v>1246</v>
      </c>
      <c r="C414" s="7">
        <v>249</v>
      </c>
      <c r="D414" t="s">
        <v>1248</v>
      </c>
      <c r="E414" t="s">
        <v>2009</v>
      </c>
      <c r="F414" t="str">
        <f>_xlfn.XLOOKUP(E414,Component!B:B,Component!C:C)</f>
        <v>18V ONE+ CHARGER</v>
      </c>
      <c r="G414">
        <v>1</v>
      </c>
      <c r="H414" t="s">
        <v>2009</v>
      </c>
      <c r="I414">
        <v>-1</v>
      </c>
    </row>
    <row r="415" spans="1:9" x14ac:dyDescent="0.25">
      <c r="A415" t="s">
        <v>1251</v>
      </c>
      <c r="B415" t="s">
        <v>1250</v>
      </c>
      <c r="C415" s="7">
        <v>188.76</v>
      </c>
      <c r="D415" t="s">
        <v>1253</v>
      </c>
      <c r="E415" t="s">
        <v>2009</v>
      </c>
      <c r="F415" t="str">
        <f>_xlfn.XLOOKUP(E415,Component!B:B,Component!C:C)</f>
        <v>18V ONE+ CHARGER</v>
      </c>
      <c r="G415">
        <v>1</v>
      </c>
      <c r="H415" t="s">
        <v>2009</v>
      </c>
      <c r="I415">
        <v>-1</v>
      </c>
    </row>
    <row r="416" spans="1:9" x14ac:dyDescent="0.25">
      <c r="A416" t="s">
        <v>1278</v>
      </c>
      <c r="B416" t="s">
        <v>1277</v>
      </c>
      <c r="C416" s="7">
        <v>159.99</v>
      </c>
      <c r="D416" t="s">
        <v>1280</v>
      </c>
      <c r="E416" t="s">
        <v>2009</v>
      </c>
      <c r="F416" t="str">
        <f>_xlfn.XLOOKUP(E416,Component!B:B,Component!C:C)</f>
        <v>18V ONE+ CHARGER</v>
      </c>
      <c r="G416">
        <v>1</v>
      </c>
      <c r="H416" t="s">
        <v>2009</v>
      </c>
      <c r="I416">
        <v>-1</v>
      </c>
    </row>
    <row r="417" spans="1:9" x14ac:dyDescent="0.25">
      <c r="A417" t="s">
        <v>1368</v>
      </c>
      <c r="B417" t="s">
        <v>232</v>
      </c>
      <c r="C417" s="7">
        <v>149</v>
      </c>
      <c r="D417" t="s">
        <v>1369</v>
      </c>
      <c r="E417" t="s">
        <v>2009</v>
      </c>
      <c r="F417" t="str">
        <f>_xlfn.XLOOKUP(E417,Component!B:B,Component!C:C)</f>
        <v>18V ONE+ CHARGER</v>
      </c>
      <c r="G417">
        <v>1</v>
      </c>
      <c r="H417" t="s">
        <v>2009</v>
      </c>
      <c r="I417">
        <v>-1</v>
      </c>
    </row>
    <row r="418" spans="1:9" x14ac:dyDescent="0.25">
      <c r="A418" t="s">
        <v>1382</v>
      </c>
      <c r="B418" t="s">
        <v>1381</v>
      </c>
      <c r="C418" s="7">
        <v>169</v>
      </c>
      <c r="D418" t="s">
        <v>1383</v>
      </c>
      <c r="E418" t="s">
        <v>2009</v>
      </c>
      <c r="F418" t="str">
        <f>_xlfn.XLOOKUP(E418,Component!B:B,Component!C:C)</f>
        <v>18V ONE+ CHARGER</v>
      </c>
      <c r="G418">
        <v>1</v>
      </c>
      <c r="H418" t="s">
        <v>2009</v>
      </c>
      <c r="I418">
        <v>-1</v>
      </c>
    </row>
    <row r="419" spans="1:9" x14ac:dyDescent="0.25">
      <c r="A419" t="s">
        <v>1911</v>
      </c>
      <c r="B419" t="s">
        <v>1910</v>
      </c>
      <c r="C419" s="7">
        <v>79</v>
      </c>
      <c r="D419" t="s">
        <v>1912</v>
      </c>
      <c r="E419" t="s">
        <v>2009</v>
      </c>
      <c r="F419" t="str">
        <f>_xlfn.XLOOKUP(E419,Component!B:B,Component!C:C)</f>
        <v>18V ONE+ CHARGER</v>
      </c>
      <c r="G419">
        <v>1</v>
      </c>
      <c r="H419" t="s">
        <v>2009</v>
      </c>
      <c r="I419">
        <v>-1</v>
      </c>
    </row>
    <row r="420" spans="1:9" x14ac:dyDescent="0.25">
      <c r="A420" t="s">
        <v>2009</v>
      </c>
      <c r="B420" t="s">
        <v>2008</v>
      </c>
      <c r="C420" s="7">
        <v>34.97</v>
      </c>
      <c r="D420" t="s">
        <v>2010</v>
      </c>
      <c r="E420" t="s">
        <v>2009</v>
      </c>
      <c r="F420" t="str">
        <f>_xlfn.XLOOKUP(E420,Component!B:B,Component!C:C)</f>
        <v>18V ONE+ CHARGER</v>
      </c>
      <c r="G420">
        <v>1</v>
      </c>
      <c r="H420" t="s">
        <v>2009</v>
      </c>
      <c r="I420">
        <v>-1</v>
      </c>
    </row>
    <row r="421" spans="1:9" x14ac:dyDescent="0.25">
      <c r="A421" t="s">
        <v>466</v>
      </c>
      <c r="B421" t="s">
        <v>465</v>
      </c>
      <c r="C421" s="7" t="s">
        <v>18</v>
      </c>
      <c r="D421" t="s">
        <v>467</v>
      </c>
      <c r="E421" t="s">
        <v>2009</v>
      </c>
      <c r="F421" t="str">
        <f>_xlfn.XLOOKUP(E421,Component!B:B,Component!C:C)</f>
        <v>18V ONE+ CHARGER</v>
      </c>
      <c r="G421">
        <v>1</v>
      </c>
      <c r="H421" t="s">
        <v>2009</v>
      </c>
      <c r="I421">
        <v>-1</v>
      </c>
    </row>
    <row r="422" spans="1:9" x14ac:dyDescent="0.25">
      <c r="A422" t="s">
        <v>556</v>
      </c>
      <c r="B422" t="s">
        <v>555</v>
      </c>
      <c r="C422" s="7">
        <v>119</v>
      </c>
      <c r="D422" t="s">
        <v>557</v>
      </c>
      <c r="E422" t="s">
        <v>2009</v>
      </c>
      <c r="F422" t="str">
        <f>_xlfn.XLOOKUP(E422,Component!B:B,Component!C:C)</f>
        <v>18V ONE+ CHARGER</v>
      </c>
      <c r="G422">
        <v>1</v>
      </c>
      <c r="H422" t="s">
        <v>2009</v>
      </c>
      <c r="I422">
        <v>-1</v>
      </c>
    </row>
    <row r="423" spans="1:9" x14ac:dyDescent="0.25">
      <c r="A423" t="s">
        <v>941</v>
      </c>
      <c r="B423" t="s">
        <v>940</v>
      </c>
      <c r="C423" s="7">
        <v>99</v>
      </c>
      <c r="D423" t="s">
        <v>942</v>
      </c>
      <c r="E423" t="s">
        <v>2009</v>
      </c>
      <c r="F423" t="str">
        <f>_xlfn.XLOOKUP(E423,Component!B:B,Component!C:C)</f>
        <v>18V ONE+ CHARGER</v>
      </c>
      <c r="G423">
        <v>1</v>
      </c>
      <c r="H423" t="s">
        <v>2009</v>
      </c>
      <c r="I423">
        <v>-1</v>
      </c>
    </row>
    <row r="424" spans="1:9" x14ac:dyDescent="0.25">
      <c r="A424" t="s">
        <v>1142</v>
      </c>
      <c r="B424" t="s">
        <v>1141</v>
      </c>
      <c r="C424" s="7" t="s">
        <v>18</v>
      </c>
      <c r="D424" t="s">
        <v>1143</v>
      </c>
      <c r="E424" t="s">
        <v>2009</v>
      </c>
      <c r="F424" t="str">
        <f>_xlfn.XLOOKUP(E424,Component!B:B,Component!C:C)</f>
        <v>18V ONE+ CHARGER</v>
      </c>
      <c r="G424">
        <v>1</v>
      </c>
      <c r="H424" t="s">
        <v>2009</v>
      </c>
      <c r="I424">
        <v>-1</v>
      </c>
    </row>
    <row r="425" spans="1:9" x14ac:dyDescent="0.25">
      <c r="A425" t="s">
        <v>1296</v>
      </c>
      <c r="B425" t="s">
        <v>1295</v>
      </c>
      <c r="C425" s="7">
        <v>109</v>
      </c>
      <c r="D425" t="s">
        <v>1297</v>
      </c>
      <c r="E425" t="s">
        <v>2009</v>
      </c>
      <c r="F425" t="str">
        <f>_xlfn.XLOOKUP(E425,Component!B:B,Component!C:C)</f>
        <v>18V ONE+ CHARGER</v>
      </c>
      <c r="G425">
        <v>1</v>
      </c>
      <c r="H425" t="s">
        <v>2009</v>
      </c>
      <c r="I425">
        <v>-1</v>
      </c>
    </row>
    <row r="426" spans="1:9" x14ac:dyDescent="0.25">
      <c r="A426" t="s">
        <v>639</v>
      </c>
      <c r="B426" t="s">
        <v>638</v>
      </c>
      <c r="C426" s="7">
        <v>192</v>
      </c>
      <c r="D426" t="s">
        <v>641</v>
      </c>
      <c r="E426" t="s">
        <v>2009</v>
      </c>
      <c r="F426" t="str">
        <f>_xlfn.XLOOKUP(E426,Component!B:B,Component!C:C)</f>
        <v>18V ONE+ CHARGER</v>
      </c>
      <c r="G426">
        <v>1</v>
      </c>
      <c r="H426" t="s">
        <v>2009</v>
      </c>
      <c r="I426">
        <v>-1</v>
      </c>
    </row>
    <row r="427" spans="1:9" x14ac:dyDescent="0.25">
      <c r="A427" t="s">
        <v>854</v>
      </c>
      <c r="B427" t="s">
        <v>853</v>
      </c>
      <c r="C427" s="7">
        <v>119</v>
      </c>
      <c r="D427" t="s">
        <v>855</v>
      </c>
      <c r="E427" t="s">
        <v>2009</v>
      </c>
      <c r="F427" t="str">
        <f>_xlfn.XLOOKUP(E427,Component!B:B,Component!C:C)</f>
        <v>18V ONE+ CHARGER</v>
      </c>
      <c r="G427">
        <v>1</v>
      </c>
      <c r="H427" t="s">
        <v>2009</v>
      </c>
      <c r="I427">
        <v>-1</v>
      </c>
    </row>
    <row r="428" spans="1:9" x14ac:dyDescent="0.25">
      <c r="A428" t="s">
        <v>932</v>
      </c>
      <c r="B428" t="s">
        <v>931</v>
      </c>
      <c r="C428" s="7">
        <v>129</v>
      </c>
      <c r="D428" t="s">
        <v>933</v>
      </c>
      <c r="E428" t="s">
        <v>2009</v>
      </c>
      <c r="F428" t="str">
        <f>_xlfn.XLOOKUP(E428,Component!B:B,Component!C:C)</f>
        <v>18V ONE+ CHARGER</v>
      </c>
      <c r="G428">
        <v>1</v>
      </c>
      <c r="H428" t="s">
        <v>2009</v>
      </c>
      <c r="I428">
        <v>-1</v>
      </c>
    </row>
    <row r="429" spans="1:9" x14ac:dyDescent="0.25">
      <c r="A429" t="s">
        <v>1999</v>
      </c>
      <c r="B429" t="s">
        <v>1998</v>
      </c>
      <c r="C429" s="7" t="s">
        <v>18</v>
      </c>
      <c r="D429" t="s">
        <v>2000</v>
      </c>
      <c r="E429" t="s">
        <v>2009</v>
      </c>
      <c r="F429" t="str">
        <f>_xlfn.XLOOKUP(E429,Component!B:B,Component!C:C)</f>
        <v>18V ONE+ CHARGER</v>
      </c>
      <c r="G429">
        <v>1</v>
      </c>
      <c r="H429" t="s">
        <v>2009</v>
      </c>
      <c r="I429">
        <v>-1</v>
      </c>
    </row>
    <row r="430" spans="1:9" x14ac:dyDescent="0.25">
      <c r="A430" t="s">
        <v>1978</v>
      </c>
      <c r="B430" t="s">
        <v>1977</v>
      </c>
      <c r="C430" s="7">
        <v>649</v>
      </c>
      <c r="D430" t="s">
        <v>1979</v>
      </c>
      <c r="E430" t="s">
        <v>2009</v>
      </c>
      <c r="F430" t="str">
        <f>_xlfn.XLOOKUP(E430,Component!B:B,Component!C:C)</f>
        <v>18V ONE+ CHARGER</v>
      </c>
      <c r="G430">
        <v>1</v>
      </c>
      <c r="H430" t="s">
        <v>2009</v>
      </c>
      <c r="I430">
        <v>-1</v>
      </c>
    </row>
    <row r="431" spans="1:9" x14ac:dyDescent="0.25">
      <c r="A431" t="s">
        <v>1991</v>
      </c>
      <c r="B431" t="s">
        <v>1990</v>
      </c>
      <c r="C431" s="7">
        <v>499</v>
      </c>
      <c r="D431" t="s">
        <v>1992</v>
      </c>
      <c r="E431" t="s">
        <v>2009</v>
      </c>
      <c r="F431" t="str">
        <f>_xlfn.XLOOKUP(E431,Component!B:B,Component!C:C)</f>
        <v>18V ONE+ CHARGER</v>
      </c>
      <c r="G431">
        <v>1</v>
      </c>
      <c r="H431" t="s">
        <v>2009</v>
      </c>
      <c r="I431">
        <v>-1</v>
      </c>
    </row>
    <row r="432" spans="1:9" x14ac:dyDescent="0.25">
      <c r="A432" t="s">
        <v>1994</v>
      </c>
      <c r="B432" t="s">
        <v>1993</v>
      </c>
      <c r="C432" s="7" t="s">
        <v>18</v>
      </c>
      <c r="D432" t="s">
        <v>1995</v>
      </c>
      <c r="E432" t="s">
        <v>2009</v>
      </c>
      <c r="F432" t="str">
        <f>_xlfn.XLOOKUP(E432,Component!B:B,Component!C:C)</f>
        <v>18V ONE+ CHARGER</v>
      </c>
      <c r="G432">
        <v>1</v>
      </c>
      <c r="H432" t="s">
        <v>2009</v>
      </c>
      <c r="I432">
        <v>-1</v>
      </c>
    </row>
    <row r="433" spans="1:9" x14ac:dyDescent="0.25">
      <c r="A433" t="s">
        <v>103</v>
      </c>
      <c r="B433" t="s">
        <v>102</v>
      </c>
      <c r="C433" s="7">
        <v>459</v>
      </c>
      <c r="D433" t="s">
        <v>105</v>
      </c>
      <c r="E433" t="s">
        <v>2009</v>
      </c>
      <c r="F433" t="str">
        <f>_xlfn.XLOOKUP(E433,Component!B:B,Component!C:C)</f>
        <v>18V ONE+ CHARGER</v>
      </c>
      <c r="G433">
        <v>2</v>
      </c>
      <c r="H433" t="s">
        <v>2009</v>
      </c>
      <c r="I433">
        <v>-2</v>
      </c>
    </row>
    <row r="434" spans="1:9" x14ac:dyDescent="0.25">
      <c r="A434" t="s">
        <v>1940</v>
      </c>
      <c r="B434" t="s">
        <v>1939</v>
      </c>
      <c r="C434" s="7">
        <v>179</v>
      </c>
      <c r="D434" t="s">
        <v>1941</v>
      </c>
      <c r="E434" t="s">
        <v>1969</v>
      </c>
      <c r="F434" t="str">
        <f>_xlfn.XLOOKUP(E434,Component!B:B,Component!C:C)</f>
        <v>18V ONE+ FAST CHARGER</v>
      </c>
      <c r="G434">
        <v>1</v>
      </c>
      <c r="H434" t="s">
        <v>1969</v>
      </c>
      <c r="I434">
        <v>-1</v>
      </c>
    </row>
    <row r="435" spans="1:9" x14ac:dyDescent="0.25">
      <c r="A435" t="s">
        <v>1956</v>
      </c>
      <c r="B435" t="s">
        <v>1924</v>
      </c>
      <c r="C435" s="7">
        <v>129</v>
      </c>
      <c r="D435" t="s">
        <v>1957</v>
      </c>
      <c r="E435" t="s">
        <v>1969</v>
      </c>
      <c r="F435" t="str">
        <f>_xlfn.XLOOKUP(E435,Component!B:B,Component!C:C)</f>
        <v>18V ONE+ FAST CHARGER</v>
      </c>
      <c r="G435">
        <v>1</v>
      </c>
      <c r="H435" t="s">
        <v>1969</v>
      </c>
      <c r="I435">
        <v>-1</v>
      </c>
    </row>
    <row r="436" spans="1:9" x14ac:dyDescent="0.25">
      <c r="A436" t="s">
        <v>1969</v>
      </c>
      <c r="B436" t="s">
        <v>1968</v>
      </c>
      <c r="C436" s="7">
        <v>49.97</v>
      </c>
      <c r="D436" t="s">
        <v>1970</v>
      </c>
      <c r="E436" t="s">
        <v>1969</v>
      </c>
      <c r="F436" t="str">
        <f>_xlfn.XLOOKUP(E436,Component!B:B,Component!C:C)</f>
        <v>18V ONE+ FAST CHARGER</v>
      </c>
      <c r="G436">
        <v>1</v>
      </c>
      <c r="H436" t="s">
        <v>1969</v>
      </c>
      <c r="I436">
        <v>-1</v>
      </c>
    </row>
    <row r="437" spans="1:9" x14ac:dyDescent="0.25">
      <c r="A437" t="s">
        <v>1916</v>
      </c>
      <c r="B437" t="s">
        <v>1915</v>
      </c>
      <c r="C437" s="7">
        <v>271.83</v>
      </c>
      <c r="D437" t="s">
        <v>1918</v>
      </c>
      <c r="E437" t="s">
        <v>1966</v>
      </c>
      <c r="F437" t="str">
        <f>_xlfn.XLOOKUP(E437,Component!B:B,Component!C:C)</f>
        <v>18V ONE+ DUAL-PORT SIMULTANEOUS CHARGER</v>
      </c>
      <c r="G437">
        <v>1</v>
      </c>
      <c r="H437" t="s">
        <v>1966</v>
      </c>
      <c r="I437">
        <v>-1</v>
      </c>
    </row>
    <row r="438" spans="1:9" x14ac:dyDescent="0.25">
      <c r="A438" t="s">
        <v>1966</v>
      </c>
      <c r="B438" t="s">
        <v>1965</v>
      </c>
      <c r="C438" s="7">
        <v>79</v>
      </c>
      <c r="D438" t="s">
        <v>1967</v>
      </c>
      <c r="E438" t="s">
        <v>1966</v>
      </c>
      <c r="F438" t="str">
        <f>_xlfn.XLOOKUP(E438,Component!B:B,Component!C:C)</f>
        <v>18V ONE+ DUAL-PORT SIMULTANEOUS CHARGER</v>
      </c>
      <c r="G438">
        <v>1</v>
      </c>
      <c r="H438" t="s">
        <v>1966</v>
      </c>
      <c r="I438">
        <v>-1</v>
      </c>
    </row>
    <row r="439" spans="1:9" x14ac:dyDescent="0.25">
      <c r="A439" t="s">
        <v>86</v>
      </c>
      <c r="B439" t="s">
        <v>5</v>
      </c>
      <c r="C439" s="7">
        <v>199</v>
      </c>
      <c r="D439" t="s">
        <v>88</v>
      </c>
      <c r="E439" t="s">
        <v>1963</v>
      </c>
      <c r="F439" t="str">
        <f>_xlfn.XLOOKUP(E439,Component!B:B,Component!C:C)</f>
        <v>18V ONE+ 6-PORT FAST CHARGER</v>
      </c>
      <c r="G439">
        <v>1</v>
      </c>
      <c r="H439" t="s">
        <v>1963</v>
      </c>
      <c r="I439">
        <v>-1</v>
      </c>
    </row>
    <row r="440" spans="1:9" x14ac:dyDescent="0.25">
      <c r="A440" t="s">
        <v>1925</v>
      </c>
      <c r="B440" t="s">
        <v>1924</v>
      </c>
      <c r="C440" s="7">
        <v>284.05</v>
      </c>
      <c r="D440" t="s">
        <v>1927</v>
      </c>
      <c r="E440" t="s">
        <v>1963</v>
      </c>
      <c r="F440" t="str">
        <f>_xlfn.XLOOKUP(E440,Component!B:B,Component!C:C)</f>
        <v>18V ONE+ 6-PORT FAST CHARGER</v>
      </c>
      <c r="G440">
        <v>1</v>
      </c>
      <c r="H440" t="s">
        <v>1963</v>
      </c>
      <c r="I440">
        <v>-1</v>
      </c>
    </row>
    <row r="441" spans="1:9" x14ac:dyDescent="0.25">
      <c r="A441" t="s">
        <v>1963</v>
      </c>
      <c r="B441" t="s">
        <v>1962</v>
      </c>
      <c r="C441" s="7">
        <v>89</v>
      </c>
      <c r="D441" t="s">
        <v>1964</v>
      </c>
      <c r="E441" t="s">
        <v>1963</v>
      </c>
      <c r="F441" t="str">
        <f>_xlfn.XLOOKUP(E441,Component!B:B,Component!C:C)</f>
        <v>18V ONE+ 6-PORT FAST CHARGER</v>
      </c>
      <c r="G441">
        <v>1</v>
      </c>
      <c r="H441" t="s">
        <v>1963</v>
      </c>
      <c r="I441">
        <v>-1</v>
      </c>
    </row>
    <row r="442" spans="1:9" x14ac:dyDescent="0.25">
      <c r="A442" t="s">
        <v>1953</v>
      </c>
      <c r="B442" t="s">
        <v>1952</v>
      </c>
      <c r="C442" s="7">
        <v>89</v>
      </c>
      <c r="D442" t="s">
        <v>1954</v>
      </c>
      <c r="E442" t="s">
        <v>1953</v>
      </c>
      <c r="F442" t="str">
        <f>_xlfn.XLOOKUP(E442,Component!B:B,Component!C:C)</f>
        <v>18V ONE+ 8A RAPID CHARGER</v>
      </c>
      <c r="G442">
        <v>1</v>
      </c>
      <c r="H442" t="s">
        <v>1953</v>
      </c>
      <c r="I442">
        <v>-1</v>
      </c>
    </row>
    <row r="443" spans="1:9" x14ac:dyDescent="0.25">
      <c r="A443" t="s">
        <v>524</v>
      </c>
      <c r="B443" t="s">
        <v>523</v>
      </c>
      <c r="C443" s="7" t="s">
        <v>18</v>
      </c>
      <c r="D443" t="s">
        <v>525</v>
      </c>
      <c r="E443" t="s">
        <v>2218</v>
      </c>
      <c r="F443" t="str">
        <f>_xlfn.XLOOKUP(E443,Component!B:B,Component!C:C)</f>
        <v>18V ONE+ 1/2" DRILL/DRIVER</v>
      </c>
      <c r="G443">
        <v>1</v>
      </c>
      <c r="H443" t="s">
        <v>1805</v>
      </c>
      <c r="I443">
        <v>-1</v>
      </c>
    </row>
    <row r="444" spans="1:9" x14ac:dyDescent="0.25">
      <c r="A444" t="s">
        <v>1805</v>
      </c>
      <c r="B444" t="s">
        <v>1804</v>
      </c>
      <c r="C444" s="7">
        <v>59</v>
      </c>
      <c r="D444" t="s">
        <v>1806</v>
      </c>
      <c r="E444" t="s">
        <v>2218</v>
      </c>
      <c r="F444" t="str">
        <f>_xlfn.XLOOKUP(E444,Component!B:B,Component!C:C)</f>
        <v>18V ONE+ 1/2" DRILL/DRIVER</v>
      </c>
      <c r="G444">
        <v>1</v>
      </c>
      <c r="H444" t="s">
        <v>1805</v>
      </c>
      <c r="I444">
        <v>-1</v>
      </c>
    </row>
    <row r="445" spans="1:9" x14ac:dyDescent="0.25">
      <c r="A445" t="s">
        <v>1978</v>
      </c>
      <c r="B445" t="s">
        <v>1977</v>
      </c>
      <c r="C445" s="7">
        <v>649</v>
      </c>
      <c r="D445" t="s">
        <v>1979</v>
      </c>
      <c r="E445" t="s">
        <v>2218</v>
      </c>
      <c r="F445" t="str">
        <f>_xlfn.XLOOKUP(E445,Component!B:B,Component!C:C)</f>
        <v>18V ONE+ 1/2" DRILL/DRIVER</v>
      </c>
      <c r="G445">
        <v>1</v>
      </c>
      <c r="H445" t="s">
        <v>1805</v>
      </c>
      <c r="I445">
        <v>-1</v>
      </c>
    </row>
    <row r="446" spans="1:9" x14ac:dyDescent="0.25">
      <c r="A446" t="s">
        <v>1991</v>
      </c>
      <c r="B446" t="s">
        <v>1990</v>
      </c>
      <c r="C446" s="7">
        <v>499</v>
      </c>
      <c r="D446" t="s">
        <v>1992</v>
      </c>
      <c r="E446" t="s">
        <v>2218</v>
      </c>
      <c r="F446" t="str">
        <f>_xlfn.XLOOKUP(E446,Component!B:B,Component!C:C)</f>
        <v>18V ONE+ 1/2" DRILL/DRIVER</v>
      </c>
      <c r="G446">
        <v>1</v>
      </c>
      <c r="H446" t="s">
        <v>1805</v>
      </c>
      <c r="I446">
        <v>-1</v>
      </c>
    </row>
    <row r="447" spans="1:9" x14ac:dyDescent="0.25">
      <c r="A447" t="s">
        <v>1994</v>
      </c>
      <c r="B447" t="s">
        <v>1993</v>
      </c>
      <c r="C447" s="7" t="s">
        <v>18</v>
      </c>
      <c r="D447" t="s">
        <v>1995</v>
      </c>
      <c r="E447" t="s">
        <v>2218</v>
      </c>
      <c r="F447" t="str">
        <f>_xlfn.XLOOKUP(E447,Component!B:B,Component!C:C)</f>
        <v>18V ONE+ 1/2" DRILL/DRIVER</v>
      </c>
      <c r="G447">
        <v>1</v>
      </c>
      <c r="H447" t="s">
        <v>1805</v>
      </c>
      <c r="I447">
        <v>-1</v>
      </c>
    </row>
    <row r="448" spans="1:9" x14ac:dyDescent="0.25">
      <c r="A448" t="s">
        <v>1845</v>
      </c>
      <c r="B448" t="s">
        <v>1844</v>
      </c>
      <c r="C448" s="7">
        <v>89</v>
      </c>
      <c r="D448" t="s">
        <v>1846</v>
      </c>
      <c r="E448" t="s">
        <v>2552</v>
      </c>
      <c r="F448" t="str">
        <f>_xlfn.XLOOKUP(E448,Component!B:B,Component!C:C)</f>
        <v>18V ONE+ ROTARY TOOL STATION</v>
      </c>
      <c r="G448">
        <v>1</v>
      </c>
      <c r="H448" t="s">
        <v>1845</v>
      </c>
      <c r="I448">
        <v>-1</v>
      </c>
    </row>
    <row r="449" spans="1:9" x14ac:dyDescent="0.25">
      <c r="A449" t="s">
        <v>1727</v>
      </c>
      <c r="B449" t="s">
        <v>1726</v>
      </c>
      <c r="C449" s="7">
        <v>59.97</v>
      </c>
      <c r="D449" t="s">
        <v>1728</v>
      </c>
      <c r="E449" t="s">
        <v>2236</v>
      </c>
      <c r="F449" t="str">
        <f>_xlfn.XLOOKUP(E449,Component!B:B,Component!C:C)</f>
        <v>18V ONE+ 5-1/2" CIRCULAR SAW</v>
      </c>
      <c r="G449">
        <v>1</v>
      </c>
      <c r="H449" t="s">
        <v>1727</v>
      </c>
      <c r="I449">
        <v>-1</v>
      </c>
    </row>
    <row r="450" spans="1:9" x14ac:dyDescent="0.25">
      <c r="A450" t="s">
        <v>1978</v>
      </c>
      <c r="B450" t="s">
        <v>1977</v>
      </c>
      <c r="C450" s="7">
        <v>649</v>
      </c>
      <c r="D450" t="s">
        <v>1979</v>
      </c>
      <c r="E450" t="s">
        <v>2236</v>
      </c>
      <c r="F450" t="str">
        <f>_xlfn.XLOOKUP(E450,Component!B:B,Component!C:C)</f>
        <v>18V ONE+ 5-1/2" CIRCULAR SAW</v>
      </c>
      <c r="G450">
        <v>1</v>
      </c>
      <c r="H450" t="s">
        <v>1727</v>
      </c>
      <c r="I450">
        <v>-1</v>
      </c>
    </row>
    <row r="451" spans="1:9" x14ac:dyDescent="0.25">
      <c r="A451" t="s">
        <v>1991</v>
      </c>
      <c r="B451" t="s">
        <v>1990</v>
      </c>
      <c r="C451" s="7">
        <v>499</v>
      </c>
      <c r="D451" t="s">
        <v>1992</v>
      </c>
      <c r="E451" t="s">
        <v>2236</v>
      </c>
      <c r="F451" t="str">
        <f>_xlfn.XLOOKUP(E451,Component!B:B,Component!C:C)</f>
        <v>18V ONE+ 5-1/2" CIRCULAR SAW</v>
      </c>
      <c r="G451">
        <v>1</v>
      </c>
      <c r="H451" t="s">
        <v>1727</v>
      </c>
      <c r="I451">
        <v>-1</v>
      </c>
    </row>
    <row r="452" spans="1:9" x14ac:dyDescent="0.25">
      <c r="A452" t="s">
        <v>1994</v>
      </c>
      <c r="B452" t="s">
        <v>1993</v>
      </c>
      <c r="C452" s="7" t="s">
        <v>18</v>
      </c>
      <c r="D452" t="s">
        <v>1995</v>
      </c>
      <c r="E452" t="s">
        <v>2236</v>
      </c>
      <c r="F452" t="str">
        <f>_xlfn.XLOOKUP(E452,Component!B:B,Component!C:C)</f>
        <v>18V ONE+ 5-1/2" CIRCULAR SAW</v>
      </c>
      <c r="G452">
        <v>1</v>
      </c>
      <c r="H452" t="s">
        <v>1727</v>
      </c>
      <c r="I452">
        <v>-1</v>
      </c>
    </row>
    <row r="453" spans="1:9" x14ac:dyDescent="0.25">
      <c r="A453" t="s">
        <v>524</v>
      </c>
      <c r="B453" t="s">
        <v>523</v>
      </c>
      <c r="C453" s="7" t="s">
        <v>18</v>
      </c>
      <c r="D453" t="s">
        <v>525</v>
      </c>
      <c r="E453" t="s">
        <v>2236</v>
      </c>
      <c r="F453" t="str">
        <f>_xlfn.XLOOKUP(E453,Component!B:B,Component!C:C)</f>
        <v>18V ONE+ 5-1/2" CIRCULAR SAW</v>
      </c>
      <c r="G453">
        <v>1</v>
      </c>
      <c r="H453" t="s">
        <v>1727</v>
      </c>
      <c r="I453">
        <v>-1</v>
      </c>
    </row>
    <row r="454" spans="1:9" x14ac:dyDescent="0.25">
      <c r="A454" t="s">
        <v>191</v>
      </c>
      <c r="B454" t="s">
        <v>190</v>
      </c>
      <c r="C454" s="7" t="s">
        <v>18</v>
      </c>
      <c r="D454" t="s">
        <v>192</v>
      </c>
      <c r="E454" t="s">
        <v>2595</v>
      </c>
      <c r="F454" t="str">
        <f>_xlfn.XLOOKUP(E454,Component!B:B,Component!C:C)</f>
        <v>18V ONE+ LED SPOTLIGHT</v>
      </c>
      <c r="G454">
        <v>1</v>
      </c>
      <c r="H454" t="s">
        <v>665</v>
      </c>
      <c r="I454">
        <v>-1</v>
      </c>
    </row>
    <row r="455" spans="1:9" x14ac:dyDescent="0.25">
      <c r="A455" t="s">
        <v>665</v>
      </c>
      <c r="B455" t="s">
        <v>664</v>
      </c>
      <c r="C455" s="7" t="s">
        <v>18</v>
      </c>
      <c r="D455" t="s">
        <v>666</v>
      </c>
      <c r="E455" t="s">
        <v>2595</v>
      </c>
      <c r="F455" t="str">
        <f>_xlfn.XLOOKUP(E455,Component!B:B,Component!C:C)</f>
        <v>18V ONE+ LED SPOTLIGHT</v>
      </c>
      <c r="G455">
        <v>1</v>
      </c>
      <c r="H455" t="s">
        <v>665</v>
      </c>
      <c r="I455">
        <v>-1</v>
      </c>
    </row>
    <row r="456" spans="1:9" x14ac:dyDescent="0.25">
      <c r="A456" t="s">
        <v>460</v>
      </c>
      <c r="B456" t="s">
        <v>459</v>
      </c>
      <c r="C456" s="7">
        <v>129</v>
      </c>
      <c r="D456" t="s">
        <v>461</v>
      </c>
      <c r="E456" t="s">
        <v>2554</v>
      </c>
      <c r="F456" t="str">
        <f>_xlfn.XLOOKUP(E456,Component!B:B,Component!C:C)</f>
        <v>18V ONE+ LED AREA LIGHT</v>
      </c>
      <c r="G456">
        <v>1</v>
      </c>
      <c r="H456" t="s">
        <v>1271</v>
      </c>
      <c r="I456">
        <v>-1</v>
      </c>
    </row>
    <row r="457" spans="1:9" x14ac:dyDescent="0.25">
      <c r="A457" t="s">
        <v>499</v>
      </c>
      <c r="B457" t="s">
        <v>498</v>
      </c>
      <c r="C457" s="7">
        <v>499</v>
      </c>
      <c r="D457" t="s">
        <v>500</v>
      </c>
      <c r="E457" t="s">
        <v>499</v>
      </c>
      <c r="F457" t="str">
        <f>_xlfn.XLOOKUP(E457,Component!B:B,Component!C:C)</f>
        <v>18V ONE+ 24Q HYBRID POWER COOLER</v>
      </c>
      <c r="G457">
        <v>1</v>
      </c>
      <c r="H457" t="s">
        <v>499</v>
      </c>
      <c r="I457">
        <v>-1</v>
      </c>
    </row>
    <row r="458" spans="1:9" x14ac:dyDescent="0.25">
      <c r="A458" t="s">
        <v>1822</v>
      </c>
      <c r="B458" t="s">
        <v>1821</v>
      </c>
      <c r="C458" s="7">
        <v>112.8</v>
      </c>
      <c r="D458" t="s">
        <v>1824</v>
      </c>
      <c r="E458" t="s">
        <v>2280</v>
      </c>
      <c r="F458" t="str">
        <f>_xlfn.XLOOKUP(E458,Component!B:B,Component!C:C)</f>
        <v>18V ONE+ HP COMPACT BRUSHLESS 1/4" RIGHT ANGLE DIE GRINDER</v>
      </c>
      <c r="G458">
        <v>1</v>
      </c>
      <c r="H458" t="s">
        <v>1822</v>
      </c>
      <c r="I458">
        <v>-1</v>
      </c>
    </row>
    <row r="459" spans="1:9" x14ac:dyDescent="0.25">
      <c r="A459" t="s">
        <v>1830</v>
      </c>
      <c r="B459" t="s">
        <v>1829</v>
      </c>
      <c r="C459" s="7">
        <v>119</v>
      </c>
      <c r="D459" t="s">
        <v>1831</v>
      </c>
      <c r="E459" t="s">
        <v>2604</v>
      </c>
      <c r="F459" t="str">
        <f>_xlfn.XLOOKUP(E459,Component!B:B,Component!C:C)</f>
        <v>18V ONE+ HP COMPACT BRUSHLESS 4-MODE 3/8” IMPACT WRENCH</v>
      </c>
      <c r="G459">
        <v>1</v>
      </c>
      <c r="H459" t="s">
        <v>1830</v>
      </c>
      <c r="I459">
        <v>-1</v>
      </c>
    </row>
    <row r="460" spans="1:9" x14ac:dyDescent="0.25">
      <c r="A460" t="s">
        <v>621</v>
      </c>
      <c r="B460" t="s">
        <v>620</v>
      </c>
      <c r="C460" s="7">
        <v>179.16</v>
      </c>
      <c r="D460" t="s">
        <v>623</v>
      </c>
      <c r="E460" t="s">
        <v>2606</v>
      </c>
      <c r="F460" t="str">
        <f>_xlfn.XLOOKUP(E460,Component!B:B,Component!C:C)</f>
        <v>18V ONE+ HP COMPACT BRUSHLESS 5/8" SDS-PLUS ROTARY HAMMER</v>
      </c>
      <c r="G460">
        <v>1</v>
      </c>
      <c r="H460" t="s">
        <v>1600</v>
      </c>
      <c r="I460">
        <v>-1</v>
      </c>
    </row>
    <row r="461" spans="1:9" x14ac:dyDescent="0.25">
      <c r="A461" t="s">
        <v>1600</v>
      </c>
      <c r="B461" t="s">
        <v>1599</v>
      </c>
      <c r="C461" s="7">
        <v>134.1</v>
      </c>
      <c r="D461" t="s">
        <v>1602</v>
      </c>
      <c r="E461" t="s">
        <v>2606</v>
      </c>
      <c r="F461" t="str">
        <f>_xlfn.XLOOKUP(E461,Component!B:B,Component!C:C)</f>
        <v>18V ONE+ HP COMPACT BRUSHLESS 5/8" SDS-PLUS ROTARY HAMMER</v>
      </c>
      <c r="G461">
        <v>1</v>
      </c>
      <c r="H461" t="s">
        <v>1600</v>
      </c>
      <c r="I461">
        <v>-1</v>
      </c>
    </row>
    <row r="462" spans="1:9" x14ac:dyDescent="0.25">
      <c r="A462" t="s">
        <v>1080</v>
      </c>
      <c r="B462" t="s">
        <v>1079</v>
      </c>
      <c r="C462" s="7">
        <v>149</v>
      </c>
      <c r="D462" t="s">
        <v>1081</v>
      </c>
      <c r="E462" t="s">
        <v>1793</v>
      </c>
      <c r="F462" t="str">
        <f>_xlfn.XLOOKUP(E462,Component!B:B,Component!C:C)</f>
        <v>18V ONE+ EZCLEAN POWER CLEANER</v>
      </c>
      <c r="G462">
        <v>1</v>
      </c>
      <c r="H462" t="s">
        <v>1793</v>
      </c>
      <c r="I462">
        <v>-1</v>
      </c>
    </row>
    <row r="463" spans="1:9" x14ac:dyDescent="0.25">
      <c r="A463" t="s">
        <v>669</v>
      </c>
      <c r="B463" t="s">
        <v>668</v>
      </c>
      <c r="C463" s="7">
        <v>189</v>
      </c>
      <c r="D463" t="s">
        <v>670</v>
      </c>
      <c r="E463" t="s">
        <v>1669</v>
      </c>
      <c r="F463" t="str">
        <f>_xlfn.XLOOKUP(E463,Component!B:B,Component!C:C)</f>
        <v>18V ONE+ 1/6 TELESCOPING POLE PUMP</v>
      </c>
      <c r="G463">
        <v>1</v>
      </c>
      <c r="H463" t="s">
        <v>1669</v>
      </c>
      <c r="I463">
        <v>-1</v>
      </c>
    </row>
    <row r="464" spans="1:9" x14ac:dyDescent="0.25">
      <c r="A464" t="s">
        <v>1669</v>
      </c>
      <c r="B464" t="s">
        <v>1668</v>
      </c>
      <c r="C464" s="7">
        <v>169</v>
      </c>
      <c r="D464" t="s">
        <v>1670</v>
      </c>
      <c r="E464" t="s">
        <v>1669</v>
      </c>
      <c r="F464" t="str">
        <f>_xlfn.XLOOKUP(E464,Component!B:B,Component!C:C)</f>
        <v>18V ONE+ 1/6 TELESCOPING POLE PUMP</v>
      </c>
      <c r="G464">
        <v>1</v>
      </c>
      <c r="H464" t="s">
        <v>1669</v>
      </c>
      <c r="I464">
        <v>-1</v>
      </c>
    </row>
    <row r="465" spans="1:9" x14ac:dyDescent="0.25">
      <c r="A465" t="s">
        <v>560</v>
      </c>
      <c r="B465" t="s">
        <v>559</v>
      </c>
      <c r="C465" s="7">
        <v>199</v>
      </c>
      <c r="D465" t="s">
        <v>561</v>
      </c>
      <c r="E465" t="s">
        <v>560</v>
      </c>
      <c r="F465" t="str">
        <f>_xlfn.XLOOKUP(E465,Component!B:B,Component!C:C)</f>
        <v>18V ONE+ 1000-WATT AUTOMOTIVE POWER SOURCE</v>
      </c>
      <c r="G465">
        <v>1</v>
      </c>
      <c r="H465" t="s">
        <v>560</v>
      </c>
      <c r="I465">
        <v>-1</v>
      </c>
    </row>
    <row r="466" spans="1:9" x14ac:dyDescent="0.25">
      <c r="A466" t="s">
        <v>1242</v>
      </c>
      <c r="B466" t="s">
        <v>1241</v>
      </c>
      <c r="C466" s="7">
        <v>149</v>
      </c>
      <c r="D466" t="s">
        <v>1243</v>
      </c>
      <c r="E466" t="s">
        <v>1242</v>
      </c>
      <c r="F466" t="str">
        <f>_xlfn.XLOOKUP(E466,Component!B:B,Component!C:C)</f>
        <v>18V ONE+ 800-WATT AUTOMOTIVE POWER INVERTER</v>
      </c>
      <c r="G466">
        <v>1</v>
      </c>
      <c r="H466" t="s">
        <v>1242</v>
      </c>
      <c r="I466">
        <v>-1</v>
      </c>
    </row>
    <row r="467" spans="1:9" x14ac:dyDescent="0.25">
      <c r="A467" t="s">
        <v>277</v>
      </c>
      <c r="B467" t="s">
        <v>276</v>
      </c>
      <c r="C467" s="7">
        <v>849</v>
      </c>
      <c r="D467" t="s">
        <v>279</v>
      </c>
      <c r="E467" t="s">
        <v>1451</v>
      </c>
      <c r="F467" t="str">
        <f>_xlfn.XLOOKUP(E467,Component!B:B,Component!C:C)</f>
        <v>18V ONE+ 1800-WATT POWER STATION</v>
      </c>
      <c r="G467">
        <v>1</v>
      </c>
      <c r="H467" t="s">
        <v>277</v>
      </c>
      <c r="I467">
        <v>-1</v>
      </c>
    </row>
    <row r="468" spans="1:9" x14ac:dyDescent="0.25">
      <c r="A468" t="s">
        <v>2133</v>
      </c>
      <c r="B468" t="s">
        <v>2132</v>
      </c>
      <c r="C468" s="7" t="s">
        <v>18</v>
      </c>
      <c r="D468" t="s">
        <v>18</v>
      </c>
      <c r="E468" t="s">
        <v>2133</v>
      </c>
      <c r="F468">
        <f>_xlfn.XLOOKUP(E468,Component!B:B,Component!C:C)</f>
        <v>0</v>
      </c>
      <c r="G468">
        <v>1</v>
      </c>
    </row>
    <row r="469" spans="1:9" x14ac:dyDescent="0.25">
      <c r="A469" t="s">
        <v>2135</v>
      </c>
      <c r="B469" t="s">
        <v>2134</v>
      </c>
      <c r="C469" s="7" t="s">
        <v>18</v>
      </c>
      <c r="D469" t="s">
        <v>18</v>
      </c>
      <c r="E469" t="s">
        <v>2135</v>
      </c>
      <c r="F469">
        <f>_xlfn.XLOOKUP(E469,Component!B:B,Component!C:C)</f>
        <v>0</v>
      </c>
      <c r="G469">
        <v>1</v>
      </c>
    </row>
    <row r="470" spans="1:9" x14ac:dyDescent="0.25">
      <c r="A470" t="s">
        <v>1906</v>
      </c>
      <c r="B470" t="str">
        <f>_xlfn.XLOOKUP(A470,Product!C:C,Product!D:D)</f>
        <v>18V ONE+ 12AH LITHIUM HIGH PERFORMANCE BATTERY (2-PACK)</v>
      </c>
      <c r="E470" t="s">
        <v>1949</v>
      </c>
      <c r="F470" t="str">
        <f>_xlfn.XLOOKUP(E470,Component!B:B,Component!C:C)</f>
        <v>18V ONE+ 12AH LITHIUM HIGH PERFORMANCE BATTERY</v>
      </c>
      <c r="G470">
        <v>2</v>
      </c>
    </row>
  </sheetData>
  <autoFilter ref="A1:I470" xr:uid="{00000000-0001-0000-0000-000000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1F10-2EC3-40AF-BB35-DC0B51380CD0}">
  <dimension ref="A3:D474"/>
  <sheetViews>
    <sheetView topLeftCell="A237" workbookViewId="0">
      <selection activeCell="A4" sqref="A4:B473"/>
    </sheetView>
  </sheetViews>
  <sheetFormatPr defaultRowHeight="15.75" x14ac:dyDescent="0.25"/>
  <cols>
    <col min="1" max="1" width="14.875" bestFit="1" customWidth="1"/>
    <col min="2" max="2" width="86.5" bestFit="1" customWidth="1"/>
    <col min="3" max="3" width="7.875" bestFit="1" customWidth="1"/>
    <col min="4" max="4" width="255.625" bestFit="1" customWidth="1"/>
    <col min="5" max="5" width="178.375" bestFit="1" customWidth="1"/>
    <col min="6" max="6" width="1.875" bestFit="1" customWidth="1"/>
    <col min="8" max="8" width="10.375" bestFit="1" customWidth="1"/>
  </cols>
  <sheetData>
    <row r="3" spans="1:4" x14ac:dyDescent="0.25">
      <c r="A3" s="1" t="s">
        <v>1</v>
      </c>
      <c r="B3" s="1" t="s">
        <v>0</v>
      </c>
      <c r="C3" s="1" t="s">
        <v>2</v>
      </c>
      <c r="D3" s="1"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9DC6-A087-41D3-86ED-4488DFE80423}">
  <dimension ref="A3:D474"/>
  <sheetViews>
    <sheetView topLeftCell="A439" workbookViewId="0">
      <selection activeCell="C4" sqref="C4:C473"/>
    </sheetView>
  </sheetViews>
  <sheetFormatPr defaultRowHeight="15.75" x14ac:dyDescent="0.25"/>
  <sheetData>
    <row r="3" spans="1:4" x14ac:dyDescent="0.25">
      <c r="A3" t="s">
        <v>1</v>
      </c>
      <c r="B3" t="s">
        <v>0</v>
      </c>
      <c r="C3" t="s">
        <v>2</v>
      </c>
      <c r="D3" t="s">
        <v>3</v>
      </c>
    </row>
    <row r="4" spans="1:4" x14ac:dyDescent="0.25">
      <c r="A4" t="s">
        <v>1789</v>
      </c>
      <c r="B4" t="s">
        <v>1788</v>
      </c>
      <c r="C4" s="11">
        <v>199</v>
      </c>
      <c r="D4" t="s">
        <v>1790</v>
      </c>
    </row>
    <row r="5" spans="1:4" x14ac:dyDescent="0.25">
      <c r="A5" t="s">
        <v>1072</v>
      </c>
      <c r="B5" t="s">
        <v>1071</v>
      </c>
      <c r="C5" s="11">
        <v>229</v>
      </c>
      <c r="D5" t="s">
        <v>1073</v>
      </c>
    </row>
    <row r="6" spans="1:4" x14ac:dyDescent="0.25">
      <c r="A6" t="s">
        <v>1047</v>
      </c>
      <c r="B6" t="s">
        <v>1046</v>
      </c>
      <c r="C6" s="11">
        <v>499</v>
      </c>
      <c r="D6" t="s">
        <v>1048</v>
      </c>
    </row>
    <row r="7" spans="1:4" x14ac:dyDescent="0.25">
      <c r="A7" t="s">
        <v>1075</v>
      </c>
      <c r="B7" t="s">
        <v>1074</v>
      </c>
      <c r="C7" s="11">
        <v>249</v>
      </c>
      <c r="D7" t="s">
        <v>1076</v>
      </c>
    </row>
    <row r="8" spans="1:4" x14ac:dyDescent="0.25">
      <c r="A8" t="s">
        <v>897</v>
      </c>
      <c r="B8" t="s">
        <v>896</v>
      </c>
      <c r="C8" s="11">
        <v>299</v>
      </c>
      <c r="D8" t="s">
        <v>898</v>
      </c>
    </row>
    <row r="9" spans="1:4" x14ac:dyDescent="0.25">
      <c r="A9" t="s">
        <v>2089</v>
      </c>
      <c r="B9" t="s">
        <v>2088</v>
      </c>
      <c r="C9" s="11">
        <v>86.45</v>
      </c>
      <c r="D9" t="s">
        <v>2091</v>
      </c>
    </row>
    <row r="10" spans="1:4" x14ac:dyDescent="0.25">
      <c r="A10" t="s">
        <v>887</v>
      </c>
      <c r="B10" t="s">
        <v>886</v>
      </c>
      <c r="C10" s="11">
        <v>69.97</v>
      </c>
      <c r="D10" t="s">
        <v>888</v>
      </c>
    </row>
    <row r="11" spans="1:4" x14ac:dyDescent="0.25">
      <c r="A11" t="s">
        <v>1644</v>
      </c>
      <c r="B11" t="s">
        <v>1643</v>
      </c>
      <c r="C11" s="11">
        <v>149</v>
      </c>
      <c r="D11" t="s">
        <v>1645</v>
      </c>
    </row>
    <row r="12" spans="1:4" x14ac:dyDescent="0.25">
      <c r="A12" t="s">
        <v>1640</v>
      </c>
      <c r="B12" t="s">
        <v>1639</v>
      </c>
      <c r="C12" s="11">
        <v>99</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s="11">
        <v>99</v>
      </c>
      <c r="D15" t="s">
        <v>1184</v>
      </c>
    </row>
    <row r="16" spans="1:4" x14ac:dyDescent="0.25">
      <c r="A16" t="s">
        <v>1173</v>
      </c>
      <c r="B16" t="s">
        <v>1172</v>
      </c>
      <c r="C16" s="11">
        <v>201.95</v>
      </c>
      <c r="D16" t="s">
        <v>1175</v>
      </c>
    </row>
    <row r="17" spans="1:4" x14ac:dyDescent="0.25">
      <c r="A17" t="s">
        <v>1200</v>
      </c>
      <c r="B17" t="s">
        <v>1199</v>
      </c>
      <c r="C17" s="11">
        <v>139</v>
      </c>
      <c r="D17" t="s">
        <v>1201</v>
      </c>
    </row>
    <row r="18" spans="1:4" x14ac:dyDescent="0.25">
      <c r="A18" t="s">
        <v>794</v>
      </c>
      <c r="B18" t="s">
        <v>793</v>
      </c>
      <c r="C18" s="11">
        <v>219</v>
      </c>
      <c r="D18" t="s">
        <v>795</v>
      </c>
    </row>
    <row r="19" spans="1:4" x14ac:dyDescent="0.25">
      <c r="A19" t="s">
        <v>723</v>
      </c>
      <c r="B19" t="s">
        <v>722</v>
      </c>
      <c r="C19" s="11">
        <v>229</v>
      </c>
      <c r="D19" t="s">
        <v>724</v>
      </c>
    </row>
    <row r="20" spans="1:4" x14ac:dyDescent="0.25">
      <c r="A20" t="s">
        <v>1685</v>
      </c>
      <c r="B20" t="s">
        <v>1684</v>
      </c>
      <c r="C20" t="s">
        <v>18</v>
      </c>
      <c r="D20" t="s">
        <v>1686</v>
      </c>
    </row>
    <row r="21" spans="1:4" x14ac:dyDescent="0.25">
      <c r="A21" t="s">
        <v>1911</v>
      </c>
      <c r="B21" t="s">
        <v>1910</v>
      </c>
      <c r="C21" s="11">
        <v>79</v>
      </c>
      <c r="D21" t="s">
        <v>1912</v>
      </c>
    </row>
    <row r="22" spans="1:4" x14ac:dyDescent="0.25">
      <c r="A22" t="s">
        <v>869</v>
      </c>
      <c r="B22" t="s">
        <v>868</v>
      </c>
      <c r="C22" t="s">
        <v>18</v>
      </c>
      <c r="D22" t="s">
        <v>870</v>
      </c>
    </row>
    <row r="23" spans="1:4" x14ac:dyDescent="0.25">
      <c r="A23" t="s">
        <v>1861</v>
      </c>
      <c r="B23" t="s">
        <v>1860</v>
      </c>
      <c r="C23" s="11">
        <v>189</v>
      </c>
      <c r="D23" t="s">
        <v>1862</v>
      </c>
    </row>
    <row r="24" spans="1:4" x14ac:dyDescent="0.25">
      <c r="A24" t="s">
        <v>1319</v>
      </c>
      <c r="B24" t="s">
        <v>1318</v>
      </c>
      <c r="C24" t="s">
        <v>18</v>
      </c>
      <c r="D24" t="s">
        <v>1320</v>
      </c>
    </row>
    <row r="25" spans="1:4" x14ac:dyDescent="0.25">
      <c r="A25" t="s">
        <v>1158</v>
      </c>
      <c r="B25" t="s">
        <v>1157</v>
      </c>
      <c r="C25" s="11">
        <v>119</v>
      </c>
    </row>
    <row r="26" spans="1:4" x14ac:dyDescent="0.25">
      <c r="A26" t="s">
        <v>1713</v>
      </c>
      <c r="B26" t="s">
        <v>1712</v>
      </c>
      <c r="C26" s="11">
        <v>99</v>
      </c>
      <c r="D26" t="s">
        <v>1714</v>
      </c>
    </row>
    <row r="27" spans="1:4" x14ac:dyDescent="0.25">
      <c r="A27" t="s">
        <v>1497</v>
      </c>
      <c r="B27" t="s">
        <v>1496</v>
      </c>
      <c r="C27" s="11">
        <v>159</v>
      </c>
      <c r="D27" t="s">
        <v>1498</v>
      </c>
    </row>
    <row r="28" spans="1:4" x14ac:dyDescent="0.25">
      <c r="A28" t="s">
        <v>1101</v>
      </c>
      <c r="B28" t="s">
        <v>1100</v>
      </c>
      <c r="C28" s="11">
        <v>129</v>
      </c>
      <c r="D28" t="s">
        <v>1102</v>
      </c>
    </row>
    <row r="29" spans="1:4" x14ac:dyDescent="0.25">
      <c r="A29" t="s">
        <v>347</v>
      </c>
      <c r="B29" t="s">
        <v>346</v>
      </c>
      <c r="C29" s="11">
        <v>219</v>
      </c>
      <c r="D29" t="s">
        <v>348</v>
      </c>
    </row>
    <row r="30" spans="1:4" x14ac:dyDescent="0.25">
      <c r="A30" t="s">
        <v>1137</v>
      </c>
      <c r="B30" t="s">
        <v>1136</v>
      </c>
      <c r="C30" s="11">
        <v>48.37</v>
      </c>
      <c r="D30" t="s">
        <v>1139</v>
      </c>
    </row>
    <row r="31" spans="1:4" x14ac:dyDescent="0.25">
      <c r="A31" t="s">
        <v>1259</v>
      </c>
      <c r="B31" t="s">
        <v>1258</v>
      </c>
      <c r="C31" s="11">
        <v>59.97</v>
      </c>
      <c r="D31" t="s">
        <v>1260</v>
      </c>
    </row>
    <row r="32" spans="1:4" x14ac:dyDescent="0.25">
      <c r="A32" t="s">
        <v>769</v>
      </c>
      <c r="B32" t="s">
        <v>768</v>
      </c>
      <c r="C32" s="11">
        <v>79</v>
      </c>
      <c r="D32" t="s">
        <v>770</v>
      </c>
    </row>
    <row r="33" spans="1:4" x14ac:dyDescent="0.25">
      <c r="A33" t="s">
        <v>1586</v>
      </c>
      <c r="B33" t="s">
        <v>1585</v>
      </c>
      <c r="C33" s="11">
        <v>129</v>
      </c>
      <c r="D33" t="s">
        <v>1587</v>
      </c>
    </row>
    <row r="34" spans="1:4" x14ac:dyDescent="0.25">
      <c r="A34" t="s">
        <v>1786</v>
      </c>
      <c r="B34" t="s">
        <v>1785</v>
      </c>
      <c r="C34" s="11">
        <v>179</v>
      </c>
      <c r="D34" t="s">
        <v>1787</v>
      </c>
    </row>
    <row r="35" spans="1:4" x14ac:dyDescent="0.25">
      <c r="A35" t="s">
        <v>1622</v>
      </c>
      <c r="B35" t="s">
        <v>1621</v>
      </c>
      <c r="C35" s="11">
        <v>99</v>
      </c>
      <c r="D35" t="s">
        <v>1623</v>
      </c>
    </row>
    <row r="36" spans="1:4" x14ac:dyDescent="0.25">
      <c r="A36" t="s">
        <v>1579</v>
      </c>
      <c r="B36" t="s">
        <v>1578</v>
      </c>
      <c r="C36" s="11">
        <v>99</v>
      </c>
      <c r="D36" t="s">
        <v>1580</v>
      </c>
    </row>
    <row r="37" spans="1:4" x14ac:dyDescent="0.25">
      <c r="A37" t="s">
        <v>1618</v>
      </c>
      <c r="B37" t="s">
        <v>1617</v>
      </c>
      <c r="C37" s="11">
        <v>149</v>
      </c>
      <c r="D37" t="s">
        <v>1619</v>
      </c>
    </row>
    <row r="38" spans="1:4" x14ac:dyDescent="0.25">
      <c r="A38" t="s">
        <v>1693</v>
      </c>
      <c r="B38" t="s">
        <v>1692</v>
      </c>
      <c r="C38" s="11">
        <v>254</v>
      </c>
      <c r="D38" t="s">
        <v>1695</v>
      </c>
    </row>
    <row r="39" spans="1:4" x14ac:dyDescent="0.25">
      <c r="A39" t="s">
        <v>1783</v>
      </c>
      <c r="B39" t="s">
        <v>1782</v>
      </c>
      <c r="C39" s="11">
        <v>199</v>
      </c>
      <c r="D39" t="s">
        <v>1784</v>
      </c>
    </row>
    <row r="40" spans="1:4" x14ac:dyDescent="0.25">
      <c r="A40" t="s">
        <v>1773</v>
      </c>
      <c r="B40" t="s">
        <v>1772</v>
      </c>
      <c r="C40" s="11">
        <v>199</v>
      </c>
      <c r="D40" t="s">
        <v>1774</v>
      </c>
    </row>
    <row r="41" spans="1:4" x14ac:dyDescent="0.25">
      <c r="A41" t="s">
        <v>1230</v>
      </c>
      <c r="B41" t="s">
        <v>1229</v>
      </c>
      <c r="C41" s="11">
        <v>159</v>
      </c>
      <c r="D41" t="s">
        <v>1231</v>
      </c>
    </row>
    <row r="42" spans="1:4" x14ac:dyDescent="0.25">
      <c r="A42" t="s">
        <v>1225</v>
      </c>
      <c r="B42" t="s">
        <v>1224</v>
      </c>
      <c r="C42" s="11">
        <v>159</v>
      </c>
      <c r="D42" t="s">
        <v>1226</v>
      </c>
    </row>
    <row r="43" spans="1:4" x14ac:dyDescent="0.25">
      <c r="A43" t="s">
        <v>798</v>
      </c>
      <c r="B43" t="s">
        <v>797</v>
      </c>
      <c r="C43" s="11">
        <v>129</v>
      </c>
      <c r="D43" t="s">
        <v>799</v>
      </c>
    </row>
    <row r="44" spans="1:4" x14ac:dyDescent="0.25">
      <c r="A44" t="s">
        <v>678</v>
      </c>
      <c r="B44" t="s">
        <v>677</v>
      </c>
      <c r="C44" s="11">
        <v>149</v>
      </c>
      <c r="D44" t="s">
        <v>679</v>
      </c>
    </row>
    <row r="45" spans="1:4" x14ac:dyDescent="0.25">
      <c r="A45" t="s">
        <v>683</v>
      </c>
      <c r="B45" t="s">
        <v>682</v>
      </c>
      <c r="C45" s="11">
        <v>199</v>
      </c>
      <c r="D45" t="s">
        <v>684</v>
      </c>
    </row>
    <row r="46" spans="1:4" x14ac:dyDescent="0.25">
      <c r="A46" t="s">
        <v>1160</v>
      </c>
      <c r="B46" t="s">
        <v>1159</v>
      </c>
      <c r="C46" s="11">
        <v>279</v>
      </c>
      <c r="D46" t="s">
        <v>1161</v>
      </c>
    </row>
    <row r="47" spans="1:4" x14ac:dyDescent="0.25">
      <c r="A47" t="s">
        <v>1247</v>
      </c>
      <c r="B47" t="s">
        <v>1246</v>
      </c>
      <c r="C47" s="11">
        <v>249</v>
      </c>
      <c r="D47" t="s">
        <v>1248</v>
      </c>
    </row>
    <row r="48" spans="1:4" x14ac:dyDescent="0.25">
      <c r="A48" t="s">
        <v>1038</v>
      </c>
      <c r="B48" t="s">
        <v>1037</v>
      </c>
      <c r="C48" s="11">
        <v>229</v>
      </c>
      <c r="D48" t="s">
        <v>1039</v>
      </c>
    </row>
    <row r="49" spans="1:4" x14ac:dyDescent="0.25">
      <c r="A49" t="s">
        <v>2124</v>
      </c>
      <c r="B49" t="s">
        <v>2123</v>
      </c>
      <c r="C49" s="11">
        <v>149</v>
      </c>
      <c r="D49" t="s">
        <v>2125</v>
      </c>
    </row>
    <row r="50" spans="1:4" x14ac:dyDescent="0.25">
      <c r="A50" t="s">
        <v>1662</v>
      </c>
      <c r="B50" t="s">
        <v>1661</v>
      </c>
      <c r="C50" s="11">
        <v>174</v>
      </c>
      <c r="D50" t="s">
        <v>1664</v>
      </c>
    </row>
    <row r="51" spans="1:4" x14ac:dyDescent="0.25">
      <c r="A51" t="s">
        <v>1678</v>
      </c>
      <c r="B51" t="s">
        <v>1677</v>
      </c>
      <c r="C51" t="s">
        <v>18</v>
      </c>
      <c r="D51" t="s">
        <v>1679</v>
      </c>
    </row>
    <row r="52" spans="1:4" x14ac:dyDescent="0.25">
      <c r="A52" t="s">
        <v>1798</v>
      </c>
      <c r="B52" t="s">
        <v>1797</v>
      </c>
      <c r="C52" s="11">
        <v>139</v>
      </c>
      <c r="D52" t="s">
        <v>1799</v>
      </c>
    </row>
    <row r="53" spans="1:4" x14ac:dyDescent="0.25">
      <c r="A53" t="s">
        <v>1666</v>
      </c>
      <c r="B53" t="s">
        <v>1665</v>
      </c>
      <c r="C53" s="11">
        <v>99</v>
      </c>
      <c r="D53" t="s">
        <v>1667</v>
      </c>
    </row>
    <row r="54" spans="1:4" x14ac:dyDescent="0.25">
      <c r="A54" t="s">
        <v>1169</v>
      </c>
      <c r="B54" t="s">
        <v>1168</v>
      </c>
      <c r="C54" s="11">
        <v>169</v>
      </c>
      <c r="D54" t="s">
        <v>1170</v>
      </c>
    </row>
    <row r="55" spans="1:4" x14ac:dyDescent="0.25">
      <c r="A55" t="s">
        <v>1058</v>
      </c>
      <c r="B55" t="s">
        <v>1057</v>
      </c>
      <c r="C55" s="11">
        <v>199</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s="11">
        <v>99</v>
      </c>
      <c r="D58" t="s">
        <v>736</v>
      </c>
    </row>
    <row r="59" spans="1:4" x14ac:dyDescent="0.25">
      <c r="A59" t="s">
        <v>1204</v>
      </c>
      <c r="B59" t="s">
        <v>1203</v>
      </c>
      <c r="C59" s="11">
        <v>99</v>
      </c>
      <c r="D59" t="s">
        <v>1205</v>
      </c>
    </row>
    <row r="60" spans="1:4" x14ac:dyDescent="0.25">
      <c r="A60" t="s">
        <v>891</v>
      </c>
      <c r="B60" t="s">
        <v>890</v>
      </c>
      <c r="C60" s="11">
        <v>169</v>
      </c>
      <c r="D60" t="s">
        <v>892</v>
      </c>
    </row>
    <row r="61" spans="1:4" x14ac:dyDescent="0.25">
      <c r="A61" t="s">
        <v>1164</v>
      </c>
      <c r="B61" t="s">
        <v>1163</v>
      </c>
      <c r="C61" s="11">
        <v>129</v>
      </c>
      <c r="D61" t="s">
        <v>1165</v>
      </c>
    </row>
    <row r="62" spans="1:4" x14ac:dyDescent="0.25">
      <c r="A62" t="s">
        <v>1697</v>
      </c>
      <c r="B62" t="s">
        <v>1696</v>
      </c>
      <c r="C62" s="11">
        <v>189</v>
      </c>
      <c r="D62" t="s">
        <v>1698</v>
      </c>
    </row>
    <row r="63" spans="1:4" x14ac:dyDescent="0.25">
      <c r="A63" t="s">
        <v>1565</v>
      </c>
      <c r="B63" t="s">
        <v>1564</v>
      </c>
      <c r="C63" s="11">
        <v>119</v>
      </c>
      <c r="D63" t="s">
        <v>1566</v>
      </c>
    </row>
    <row r="64" spans="1:4" x14ac:dyDescent="0.25">
      <c r="A64" t="s">
        <v>802</v>
      </c>
      <c r="B64" t="s">
        <v>801</v>
      </c>
      <c r="C64" s="11">
        <v>429</v>
      </c>
      <c r="D64" t="s">
        <v>804</v>
      </c>
    </row>
    <row r="65" spans="1:4" x14ac:dyDescent="0.25">
      <c r="A65" t="s">
        <v>1179</v>
      </c>
      <c r="B65" t="s">
        <v>1178</v>
      </c>
      <c r="C65" s="11">
        <v>279</v>
      </c>
      <c r="D65" t="s">
        <v>1180</v>
      </c>
    </row>
    <row r="66" spans="1:4" x14ac:dyDescent="0.25">
      <c r="A66" t="s">
        <v>520</v>
      </c>
      <c r="B66" t="s">
        <v>519</v>
      </c>
      <c r="C66" s="11">
        <v>169</v>
      </c>
      <c r="D66" t="s">
        <v>521</v>
      </c>
    </row>
    <row r="67" spans="1:4" x14ac:dyDescent="0.25">
      <c r="A67" t="s">
        <v>1710</v>
      </c>
      <c r="B67" t="s">
        <v>1709</v>
      </c>
      <c r="C67" s="11">
        <v>109</v>
      </c>
      <c r="D67" t="s">
        <v>1711</v>
      </c>
    </row>
    <row r="68" spans="1:4" x14ac:dyDescent="0.25">
      <c r="A68" t="s">
        <v>693</v>
      </c>
      <c r="B68" t="s">
        <v>692</v>
      </c>
      <c r="C68" s="11">
        <v>79.97</v>
      </c>
      <c r="D68" t="s">
        <v>694</v>
      </c>
    </row>
    <row r="69" spans="1:4" x14ac:dyDescent="0.25">
      <c r="A69" t="s">
        <v>268</v>
      </c>
      <c r="B69" t="s">
        <v>267</v>
      </c>
      <c r="C69" s="11">
        <v>106.39</v>
      </c>
      <c r="D69" t="s">
        <v>270</v>
      </c>
    </row>
    <row r="70" spans="1:4" x14ac:dyDescent="0.25">
      <c r="A70" t="s">
        <v>1209</v>
      </c>
      <c r="B70" t="s">
        <v>1208</v>
      </c>
      <c r="C70" s="11">
        <v>74.97</v>
      </c>
      <c r="D70" t="s">
        <v>1211</v>
      </c>
    </row>
    <row r="71" spans="1:4" x14ac:dyDescent="0.25">
      <c r="A71" t="s">
        <v>1086</v>
      </c>
      <c r="B71" t="s">
        <v>1085</v>
      </c>
      <c r="C71" s="11">
        <v>169</v>
      </c>
      <c r="D71" t="s">
        <v>1087</v>
      </c>
    </row>
    <row r="72" spans="1:4" x14ac:dyDescent="0.25">
      <c r="A72" t="s">
        <v>1700</v>
      </c>
      <c r="B72" t="s">
        <v>1699</v>
      </c>
      <c r="C72" s="11">
        <v>299</v>
      </c>
      <c r="D72" t="s">
        <v>1701</v>
      </c>
    </row>
    <row r="73" spans="1:4" x14ac:dyDescent="0.25">
      <c r="A73" t="s">
        <v>827</v>
      </c>
      <c r="B73" t="s">
        <v>826</v>
      </c>
      <c r="C73" s="11">
        <v>109</v>
      </c>
      <c r="D73" t="s">
        <v>829</v>
      </c>
    </row>
    <row r="74" spans="1:4" x14ac:dyDescent="0.25">
      <c r="A74" t="s">
        <v>697</v>
      </c>
      <c r="B74" t="s">
        <v>696</v>
      </c>
      <c r="C74" s="11">
        <v>129</v>
      </c>
      <c r="D74" t="s">
        <v>698</v>
      </c>
    </row>
    <row r="75" spans="1:4" x14ac:dyDescent="0.25">
      <c r="A75" t="s">
        <v>815</v>
      </c>
      <c r="B75" t="s">
        <v>814</v>
      </c>
      <c r="C75" s="11">
        <v>119</v>
      </c>
      <c r="D75" t="s">
        <v>816</v>
      </c>
    </row>
    <row r="76" spans="1:4" x14ac:dyDescent="0.25">
      <c r="A76" t="s">
        <v>1197</v>
      </c>
      <c r="B76" t="s">
        <v>1196</v>
      </c>
      <c r="C76" s="11">
        <v>119</v>
      </c>
      <c r="D76" t="s">
        <v>1198</v>
      </c>
    </row>
    <row r="77" spans="1:4" x14ac:dyDescent="0.25">
      <c r="A77" t="s">
        <v>910</v>
      </c>
      <c r="B77" t="s">
        <v>909</v>
      </c>
      <c r="C77" s="11">
        <v>169</v>
      </c>
      <c r="D77" t="s">
        <v>911</v>
      </c>
    </row>
    <row r="78" spans="1:4" x14ac:dyDescent="0.25">
      <c r="A78" t="s">
        <v>1094</v>
      </c>
      <c r="B78" t="s">
        <v>1093</v>
      </c>
      <c r="C78" s="11">
        <v>109</v>
      </c>
      <c r="D78" t="s">
        <v>1095</v>
      </c>
    </row>
    <row r="79" spans="1:4" x14ac:dyDescent="0.25">
      <c r="A79" t="s">
        <v>1256</v>
      </c>
      <c r="B79" t="s">
        <v>1255</v>
      </c>
      <c r="C79" s="11">
        <v>199</v>
      </c>
      <c r="D79" t="s">
        <v>1257</v>
      </c>
    </row>
    <row r="80" spans="1:4" x14ac:dyDescent="0.25">
      <c r="A80" t="s">
        <v>1221</v>
      </c>
      <c r="B80" t="s">
        <v>1220</v>
      </c>
      <c r="C80" s="11">
        <v>429</v>
      </c>
      <c r="D80" t="s">
        <v>1222</v>
      </c>
    </row>
    <row r="81" spans="1:4" x14ac:dyDescent="0.25">
      <c r="A81" t="s">
        <v>1213</v>
      </c>
      <c r="B81" t="s">
        <v>1212</v>
      </c>
      <c r="C81" s="11">
        <v>329</v>
      </c>
      <c r="D81" t="s">
        <v>1215</v>
      </c>
    </row>
    <row r="82" spans="1:4" x14ac:dyDescent="0.25">
      <c r="A82" t="s">
        <v>882</v>
      </c>
      <c r="B82" t="s">
        <v>881</v>
      </c>
      <c r="C82" s="11">
        <v>149</v>
      </c>
      <c r="D82" t="s">
        <v>883</v>
      </c>
    </row>
    <row r="83" spans="1:4" x14ac:dyDescent="0.25">
      <c r="A83" t="s">
        <v>1705</v>
      </c>
      <c r="B83" t="s">
        <v>1704</v>
      </c>
      <c r="C83" s="11">
        <v>108.05</v>
      </c>
      <c r="D83" t="s">
        <v>1707</v>
      </c>
    </row>
    <row r="84" spans="1:4" x14ac:dyDescent="0.25">
      <c r="A84" t="s">
        <v>1539</v>
      </c>
      <c r="B84" t="s">
        <v>1538</v>
      </c>
      <c r="C84" s="11">
        <v>149</v>
      </c>
      <c r="D84" t="s">
        <v>1540</v>
      </c>
    </row>
    <row r="85" spans="1:4" x14ac:dyDescent="0.25">
      <c r="A85" t="s">
        <v>1597</v>
      </c>
      <c r="B85" t="s">
        <v>1596</v>
      </c>
      <c r="C85" s="11">
        <v>99.97</v>
      </c>
      <c r="D85" t="s">
        <v>1598</v>
      </c>
    </row>
    <row r="86" spans="1:4" x14ac:dyDescent="0.25">
      <c r="A86" t="s">
        <v>1501</v>
      </c>
      <c r="B86" t="s">
        <v>1500</v>
      </c>
      <c r="C86" s="11">
        <v>149</v>
      </c>
      <c r="D86" t="s">
        <v>1502</v>
      </c>
    </row>
    <row r="87" spans="1:4" x14ac:dyDescent="0.25">
      <c r="A87" t="s">
        <v>1672</v>
      </c>
      <c r="B87" t="s">
        <v>1671</v>
      </c>
      <c r="C87" s="11">
        <v>99</v>
      </c>
      <c r="D87" t="s">
        <v>1673</v>
      </c>
    </row>
    <row r="88" spans="1:4" x14ac:dyDescent="0.25">
      <c r="A88" t="s">
        <v>2118</v>
      </c>
      <c r="B88" t="s">
        <v>2117</v>
      </c>
      <c r="C88" s="11">
        <v>119</v>
      </c>
      <c r="D88" t="s">
        <v>2119</v>
      </c>
    </row>
    <row r="89" spans="1:4" x14ac:dyDescent="0.25">
      <c r="A89" t="s">
        <v>1776</v>
      </c>
      <c r="B89" t="s">
        <v>1775</v>
      </c>
      <c r="C89" s="11">
        <v>79</v>
      </c>
      <c r="D89" t="s">
        <v>1777</v>
      </c>
    </row>
    <row r="90" spans="1:4" x14ac:dyDescent="0.25">
      <c r="A90" t="s">
        <v>1583</v>
      </c>
      <c r="B90" t="s">
        <v>1582</v>
      </c>
      <c r="C90" s="11">
        <v>99</v>
      </c>
      <c r="D90" t="s">
        <v>1584</v>
      </c>
    </row>
    <row r="91" spans="1:4" x14ac:dyDescent="0.25">
      <c r="A91" t="s">
        <v>472</v>
      </c>
      <c r="B91" t="s">
        <v>471</v>
      </c>
      <c r="C91" s="11">
        <v>199</v>
      </c>
      <c r="D91" t="s">
        <v>473</v>
      </c>
    </row>
    <row r="92" spans="1:4" x14ac:dyDescent="0.25">
      <c r="A92" t="s">
        <v>574</v>
      </c>
      <c r="B92" t="s">
        <v>573</v>
      </c>
      <c r="C92" s="11">
        <v>149</v>
      </c>
      <c r="D92" t="s">
        <v>575</v>
      </c>
    </row>
    <row r="93" spans="1:4" x14ac:dyDescent="0.25">
      <c r="A93" t="s">
        <v>351</v>
      </c>
      <c r="B93" t="s">
        <v>350</v>
      </c>
      <c r="C93" s="11">
        <v>189</v>
      </c>
      <c r="D93" t="s">
        <v>353</v>
      </c>
    </row>
    <row r="94" spans="1:4" x14ac:dyDescent="0.25">
      <c r="A94" t="s">
        <v>1234</v>
      </c>
      <c r="B94" t="s">
        <v>1233</v>
      </c>
      <c r="C94" s="11">
        <v>329</v>
      </c>
      <c r="D94" t="s">
        <v>1235</v>
      </c>
    </row>
    <row r="95" spans="1:4" x14ac:dyDescent="0.25">
      <c r="A95" t="s">
        <v>687</v>
      </c>
      <c r="B95" t="s">
        <v>686</v>
      </c>
      <c r="C95" s="11">
        <v>149</v>
      </c>
      <c r="D95" t="s">
        <v>688</v>
      </c>
    </row>
    <row r="96" spans="1:4" x14ac:dyDescent="0.25">
      <c r="A96" t="s">
        <v>878</v>
      </c>
      <c r="B96" t="s">
        <v>877</v>
      </c>
      <c r="C96" s="11">
        <v>149</v>
      </c>
      <c r="D96" t="s">
        <v>879</v>
      </c>
    </row>
    <row r="97" spans="1:4" x14ac:dyDescent="0.25">
      <c r="A97" t="s">
        <v>874</v>
      </c>
      <c r="B97" t="s">
        <v>873</v>
      </c>
      <c r="C97" s="11">
        <v>119</v>
      </c>
      <c r="D97" t="s">
        <v>875</v>
      </c>
    </row>
    <row r="98" spans="1:4" x14ac:dyDescent="0.25">
      <c r="A98" t="s">
        <v>674</v>
      </c>
      <c r="B98" t="s">
        <v>673</v>
      </c>
      <c r="C98" s="11">
        <v>149</v>
      </c>
      <c r="D98" t="s">
        <v>675</v>
      </c>
    </row>
    <row r="99" spans="1:4" x14ac:dyDescent="0.25">
      <c r="A99" t="s">
        <v>1542</v>
      </c>
      <c r="B99" t="s">
        <v>1541</v>
      </c>
      <c r="C99" s="11">
        <v>179</v>
      </c>
      <c r="D99" t="s">
        <v>1543</v>
      </c>
    </row>
    <row r="100" spans="1:4" x14ac:dyDescent="0.25">
      <c r="A100" t="s">
        <v>490</v>
      </c>
      <c r="B100" t="s">
        <v>489</v>
      </c>
      <c r="C100" s="11">
        <v>199</v>
      </c>
      <c r="D100" t="s">
        <v>491</v>
      </c>
    </row>
    <row r="101" spans="1:4" x14ac:dyDescent="0.25">
      <c r="A101" t="s">
        <v>1009</v>
      </c>
      <c r="B101" t="s">
        <v>1008</v>
      </c>
      <c r="C101" s="11">
        <v>34.97</v>
      </c>
      <c r="D101" t="s">
        <v>1011</v>
      </c>
    </row>
    <row r="102" spans="1:4" x14ac:dyDescent="0.25">
      <c r="A102" t="s">
        <v>605</v>
      </c>
      <c r="B102" t="s">
        <v>604</v>
      </c>
      <c r="C102" s="11">
        <v>69.97</v>
      </c>
      <c r="D102" t="s">
        <v>607</v>
      </c>
    </row>
    <row r="103" spans="1:4" x14ac:dyDescent="0.25">
      <c r="A103" t="s">
        <v>961</v>
      </c>
      <c r="B103" t="s">
        <v>960</v>
      </c>
      <c r="C103" s="11">
        <v>48.97</v>
      </c>
      <c r="D103" t="s">
        <v>963</v>
      </c>
    </row>
    <row r="104" spans="1:4" x14ac:dyDescent="0.25">
      <c r="A104" t="s">
        <v>593</v>
      </c>
      <c r="B104" t="s">
        <v>592</v>
      </c>
      <c r="C104" t="s">
        <v>18</v>
      </c>
      <c r="D104" t="s">
        <v>594</v>
      </c>
    </row>
    <row r="105" spans="1:4" x14ac:dyDescent="0.25">
      <c r="A105" t="s">
        <v>1015</v>
      </c>
      <c r="B105" t="s">
        <v>1014</v>
      </c>
      <c r="C105" s="11">
        <v>79</v>
      </c>
      <c r="D105" t="s">
        <v>1016</v>
      </c>
    </row>
    <row r="106" spans="1:4" x14ac:dyDescent="0.25">
      <c r="A106" t="s">
        <v>747</v>
      </c>
      <c r="B106" t="s">
        <v>746</v>
      </c>
      <c r="C106" s="11">
        <v>79</v>
      </c>
      <c r="D106" t="s">
        <v>748</v>
      </c>
    </row>
    <row r="107" spans="1:4" x14ac:dyDescent="0.25">
      <c r="A107" t="s">
        <v>977</v>
      </c>
      <c r="B107" t="s">
        <v>976</v>
      </c>
      <c r="C107" s="11">
        <v>79</v>
      </c>
      <c r="D107" t="s">
        <v>978</v>
      </c>
    </row>
    <row r="108" spans="1:4" x14ac:dyDescent="0.25">
      <c r="A108" t="s">
        <v>1656</v>
      </c>
      <c r="B108" t="s">
        <v>1655</v>
      </c>
      <c r="C108" t="s">
        <v>18</v>
      </c>
      <c r="D108" t="s">
        <v>534</v>
      </c>
    </row>
    <row r="109" spans="1:4" x14ac:dyDescent="0.25">
      <c r="A109" t="s">
        <v>533</v>
      </c>
      <c r="B109" t="s">
        <v>532</v>
      </c>
      <c r="C109" s="11">
        <v>219</v>
      </c>
      <c r="D109" t="s">
        <v>534</v>
      </c>
    </row>
    <row r="110" spans="1:4" x14ac:dyDescent="0.25">
      <c r="A110" t="s">
        <v>1652</v>
      </c>
      <c r="B110" t="s">
        <v>1651</v>
      </c>
      <c r="C110" t="s">
        <v>18</v>
      </c>
      <c r="D110" t="s">
        <v>1653</v>
      </c>
    </row>
    <row r="111" spans="1:4" x14ac:dyDescent="0.25">
      <c r="A111" t="s">
        <v>610</v>
      </c>
      <c r="B111" t="s">
        <v>609</v>
      </c>
      <c r="C111" s="11">
        <v>249</v>
      </c>
      <c r="D111" t="s">
        <v>611</v>
      </c>
    </row>
    <row r="112" spans="1:4" x14ac:dyDescent="0.25">
      <c r="A112" t="s">
        <v>1658</v>
      </c>
      <c r="B112" t="s">
        <v>1657</v>
      </c>
      <c r="C112" t="s">
        <v>18</v>
      </c>
      <c r="D112" t="s">
        <v>1659</v>
      </c>
    </row>
    <row r="113" spans="1:4" x14ac:dyDescent="0.25">
      <c r="A113" t="s">
        <v>599</v>
      </c>
      <c r="B113" t="s">
        <v>598</v>
      </c>
      <c r="C113" s="11">
        <v>269</v>
      </c>
      <c r="D113" t="s">
        <v>601</v>
      </c>
    </row>
    <row r="114" spans="1:4" x14ac:dyDescent="0.25">
      <c r="A114" t="s">
        <v>1648</v>
      </c>
      <c r="B114" t="s">
        <v>1647</v>
      </c>
      <c r="C114" s="11">
        <v>169</v>
      </c>
      <c r="D114" t="s">
        <v>1649</v>
      </c>
    </row>
    <row r="115" spans="1:4" x14ac:dyDescent="0.25">
      <c r="A115" t="s">
        <v>2012</v>
      </c>
      <c r="B115" t="s">
        <v>2011</v>
      </c>
      <c r="C115" s="11">
        <v>199</v>
      </c>
      <c r="D115" t="s">
        <v>2013</v>
      </c>
    </row>
    <row r="116" spans="1:4" x14ac:dyDescent="0.25">
      <c r="A116" t="s">
        <v>1378</v>
      </c>
      <c r="B116" t="s">
        <v>1377</v>
      </c>
      <c r="C116" s="11">
        <v>89</v>
      </c>
      <c r="D116" t="s">
        <v>1379</v>
      </c>
    </row>
    <row r="117" spans="1:4" x14ac:dyDescent="0.25">
      <c r="A117" t="s">
        <v>1759</v>
      </c>
      <c r="B117" t="s">
        <v>1758</v>
      </c>
      <c r="C117" s="11">
        <v>169</v>
      </c>
      <c r="D117" t="s">
        <v>1760</v>
      </c>
    </row>
    <row r="118" spans="1:4" x14ac:dyDescent="0.25">
      <c r="A118" t="s">
        <v>1278</v>
      </c>
      <c r="B118" t="s">
        <v>1277</v>
      </c>
      <c r="C118" s="11">
        <v>159.99</v>
      </c>
      <c r="D118" t="s">
        <v>1280</v>
      </c>
    </row>
    <row r="119" spans="1:4" x14ac:dyDescent="0.25">
      <c r="A119" t="s">
        <v>790</v>
      </c>
      <c r="B119" t="s">
        <v>789</v>
      </c>
      <c r="C119" s="11">
        <v>79</v>
      </c>
      <c r="D119" t="s">
        <v>791</v>
      </c>
    </row>
    <row r="120" spans="1:4" x14ac:dyDescent="0.25">
      <c r="A120" t="s">
        <v>766</v>
      </c>
      <c r="B120" t="s">
        <v>765</v>
      </c>
      <c r="C120" s="11">
        <v>159</v>
      </c>
      <c r="D120" t="s">
        <v>767</v>
      </c>
    </row>
    <row r="121" spans="1:4" x14ac:dyDescent="0.25">
      <c r="A121" t="s">
        <v>984</v>
      </c>
      <c r="B121" t="s">
        <v>983</v>
      </c>
      <c r="C121" s="11">
        <v>398</v>
      </c>
      <c r="D121" t="s">
        <v>986</v>
      </c>
    </row>
    <row r="122" spans="1:4" x14ac:dyDescent="0.25">
      <c r="A122" t="s">
        <v>1062</v>
      </c>
      <c r="B122" t="s">
        <v>1061</v>
      </c>
      <c r="C122" s="11">
        <v>39.97</v>
      </c>
      <c r="D122" t="s">
        <v>1063</v>
      </c>
    </row>
    <row r="123" spans="1:4" x14ac:dyDescent="0.25">
      <c r="A123" t="s">
        <v>1042</v>
      </c>
      <c r="B123" t="s">
        <v>1041</v>
      </c>
      <c r="C123" s="11">
        <v>44.96</v>
      </c>
      <c r="D123" t="s">
        <v>1044</v>
      </c>
    </row>
    <row r="124" spans="1:4" x14ac:dyDescent="0.25">
      <c r="A124" t="s">
        <v>1237</v>
      </c>
      <c r="B124" t="s">
        <v>1229</v>
      </c>
      <c r="C124" s="11">
        <v>129</v>
      </c>
      <c r="D124" t="s">
        <v>1238</v>
      </c>
    </row>
    <row r="125" spans="1:4" x14ac:dyDescent="0.25">
      <c r="A125" t="s">
        <v>1675</v>
      </c>
      <c r="B125" t="s">
        <v>1674</v>
      </c>
      <c r="C125" s="11">
        <v>149</v>
      </c>
      <c r="D125" t="s">
        <v>1676</v>
      </c>
    </row>
    <row r="126" spans="1:4" x14ac:dyDescent="0.25">
      <c r="A126" t="s">
        <v>1068</v>
      </c>
      <c r="B126" t="s">
        <v>1067</v>
      </c>
      <c r="C126" s="11">
        <v>169</v>
      </c>
      <c r="D126" t="s">
        <v>1069</v>
      </c>
    </row>
    <row r="127" spans="1:4" x14ac:dyDescent="0.25">
      <c r="A127" t="s">
        <v>1031</v>
      </c>
      <c r="B127" t="s">
        <v>1030</v>
      </c>
      <c r="C127" s="11">
        <v>146.02000000000001</v>
      </c>
    </row>
    <row r="128" spans="1:4" x14ac:dyDescent="0.25">
      <c r="A128" t="s">
        <v>1753</v>
      </c>
      <c r="B128" t="s">
        <v>1752</v>
      </c>
      <c r="C128" s="11">
        <v>119</v>
      </c>
      <c r="D128" t="s">
        <v>1754</v>
      </c>
    </row>
    <row r="129" spans="1:4" x14ac:dyDescent="0.25">
      <c r="A129" t="s">
        <v>1382</v>
      </c>
      <c r="B129" t="s">
        <v>1381</v>
      </c>
      <c r="C129" s="11">
        <v>169</v>
      </c>
      <c r="D129" t="s">
        <v>1383</v>
      </c>
    </row>
    <row r="130" spans="1:4" x14ac:dyDescent="0.25">
      <c r="A130" t="s">
        <v>1750</v>
      </c>
      <c r="B130" t="s">
        <v>1749</v>
      </c>
      <c r="C130" t="s">
        <v>18</v>
      </c>
      <c r="D130" t="s">
        <v>1751</v>
      </c>
    </row>
    <row r="131" spans="1:4" x14ac:dyDescent="0.25">
      <c r="A131" t="s">
        <v>1146</v>
      </c>
      <c r="B131" t="s">
        <v>1145</v>
      </c>
      <c r="C131" s="11">
        <v>119</v>
      </c>
      <c r="D131" t="s">
        <v>1147</v>
      </c>
    </row>
    <row r="132" spans="1:4" x14ac:dyDescent="0.25">
      <c r="A132" t="s">
        <v>782</v>
      </c>
      <c r="B132" t="s">
        <v>781</v>
      </c>
      <c r="C132" s="11">
        <v>77.42</v>
      </c>
      <c r="D132" t="s">
        <v>784</v>
      </c>
    </row>
    <row r="133" spans="1:4" x14ac:dyDescent="0.25">
      <c r="A133" t="s">
        <v>1999</v>
      </c>
      <c r="B133" t="s">
        <v>1998</v>
      </c>
      <c r="C133" t="s">
        <v>18</v>
      </c>
      <c r="D133" t="s">
        <v>2000</v>
      </c>
    </row>
    <row r="134" spans="1:4" x14ac:dyDescent="0.25">
      <c r="A134" t="s">
        <v>753</v>
      </c>
      <c r="B134" t="s">
        <v>752</v>
      </c>
      <c r="C134" s="11">
        <v>79</v>
      </c>
      <c r="D134" t="s">
        <v>754</v>
      </c>
    </row>
    <row r="135" spans="1:4" x14ac:dyDescent="0.25">
      <c r="A135" t="s">
        <v>1815</v>
      </c>
      <c r="B135" t="s">
        <v>1814</v>
      </c>
      <c r="C135" s="11">
        <v>119</v>
      </c>
      <c r="D135" t="s">
        <v>1816</v>
      </c>
    </row>
    <row r="136" spans="1:4" x14ac:dyDescent="0.25">
      <c r="A136" t="s">
        <v>1105</v>
      </c>
      <c r="B136" t="s">
        <v>1104</v>
      </c>
      <c r="C136" s="11">
        <v>80</v>
      </c>
      <c r="D136" t="s">
        <v>1107</v>
      </c>
    </row>
    <row r="137" spans="1:4" x14ac:dyDescent="0.25">
      <c r="A137" t="s">
        <v>994</v>
      </c>
      <c r="B137" t="s">
        <v>993</v>
      </c>
      <c r="C137" s="11">
        <v>189</v>
      </c>
      <c r="D137" t="s">
        <v>995</v>
      </c>
    </row>
    <row r="138" spans="1:4" x14ac:dyDescent="0.25">
      <c r="A138" t="s">
        <v>1884</v>
      </c>
      <c r="B138" t="s">
        <v>1883</v>
      </c>
      <c r="C138" s="11">
        <v>99</v>
      </c>
      <c r="D138" t="s">
        <v>1885</v>
      </c>
    </row>
    <row r="139" spans="1:4" x14ac:dyDescent="0.25">
      <c r="A139" t="s">
        <v>776</v>
      </c>
      <c r="B139" t="s">
        <v>775</v>
      </c>
      <c r="C139" s="11">
        <v>159</v>
      </c>
      <c r="D139" t="s">
        <v>777</v>
      </c>
    </row>
    <row r="140" spans="1:4" x14ac:dyDescent="0.25">
      <c r="A140" t="s">
        <v>773</v>
      </c>
      <c r="B140" t="s">
        <v>772</v>
      </c>
      <c r="C140" s="11">
        <v>119</v>
      </c>
      <c r="D140" t="s">
        <v>774</v>
      </c>
    </row>
    <row r="141" spans="1:4" x14ac:dyDescent="0.25">
      <c r="A141" t="s">
        <v>142</v>
      </c>
      <c r="B141" t="s">
        <v>141</v>
      </c>
      <c r="C141" s="11">
        <v>115.58</v>
      </c>
      <c r="D141" t="s">
        <v>144</v>
      </c>
    </row>
    <row r="142" spans="1:4" x14ac:dyDescent="0.25">
      <c r="A142" t="s">
        <v>971</v>
      </c>
      <c r="B142" t="s">
        <v>970</v>
      </c>
      <c r="C142" s="11">
        <v>129</v>
      </c>
    </row>
    <row r="143" spans="1:4" x14ac:dyDescent="0.25">
      <c r="A143" t="s">
        <v>1034</v>
      </c>
      <c r="B143" t="s">
        <v>1033</v>
      </c>
      <c r="C143" s="11">
        <v>131.01</v>
      </c>
      <c r="D143" t="s">
        <v>1036</v>
      </c>
    </row>
    <row r="144" spans="1:4" x14ac:dyDescent="0.25">
      <c r="A144" t="s">
        <v>1001</v>
      </c>
      <c r="B144" t="s">
        <v>1000</v>
      </c>
      <c r="C144" s="11">
        <v>149</v>
      </c>
      <c r="D144" t="s">
        <v>1002</v>
      </c>
    </row>
    <row r="145" spans="1:4" x14ac:dyDescent="0.25">
      <c r="A145" t="s">
        <v>744</v>
      </c>
      <c r="B145" t="s">
        <v>743</v>
      </c>
      <c r="C145" s="11">
        <v>229</v>
      </c>
      <c r="D145" t="s">
        <v>745</v>
      </c>
    </row>
    <row r="146" spans="1:4" x14ac:dyDescent="0.25">
      <c r="A146" t="s">
        <v>1482</v>
      </c>
      <c r="B146" t="s">
        <v>1481</v>
      </c>
      <c r="C146" s="11">
        <v>179</v>
      </c>
      <c r="D146" t="s">
        <v>1483</v>
      </c>
    </row>
    <row r="147" spans="1:4" x14ac:dyDescent="0.25">
      <c r="A147" t="s">
        <v>320</v>
      </c>
      <c r="B147" t="s">
        <v>319</v>
      </c>
      <c r="C147" s="11">
        <v>199</v>
      </c>
      <c r="D147" t="s">
        <v>321</v>
      </c>
    </row>
    <row r="148" spans="1:4" x14ac:dyDescent="0.25">
      <c r="A148" t="s">
        <v>1023</v>
      </c>
      <c r="B148" t="s">
        <v>1022</v>
      </c>
      <c r="C148" s="11">
        <v>149</v>
      </c>
      <c r="D148" t="s">
        <v>1024</v>
      </c>
    </row>
    <row r="149" spans="1:4" x14ac:dyDescent="0.25">
      <c r="A149" t="s">
        <v>1005</v>
      </c>
      <c r="B149" t="s">
        <v>1004</v>
      </c>
      <c r="C149" s="11">
        <v>29.97</v>
      </c>
      <c r="D149" t="s">
        <v>1006</v>
      </c>
    </row>
    <row r="150" spans="1:4" x14ac:dyDescent="0.25">
      <c r="A150" t="s">
        <v>1027</v>
      </c>
      <c r="B150" t="s">
        <v>1026</v>
      </c>
      <c r="C150" t="s">
        <v>18</v>
      </c>
      <c r="D150" t="s">
        <v>1028</v>
      </c>
    </row>
    <row r="151" spans="1:4" x14ac:dyDescent="0.25">
      <c r="A151" t="s">
        <v>973</v>
      </c>
      <c r="B151" t="s">
        <v>972</v>
      </c>
      <c r="C151" s="11">
        <v>139</v>
      </c>
      <c r="D151" t="s">
        <v>974</v>
      </c>
    </row>
    <row r="152" spans="1:4" x14ac:dyDescent="0.25">
      <c r="A152" t="s">
        <v>763</v>
      </c>
      <c r="B152" t="s">
        <v>762</v>
      </c>
      <c r="C152" s="11">
        <v>49.97</v>
      </c>
      <c r="D152" t="s">
        <v>764</v>
      </c>
    </row>
    <row r="153" spans="1:4" x14ac:dyDescent="0.25">
      <c r="A153" t="s">
        <v>1315</v>
      </c>
      <c r="B153" t="s">
        <v>1314</v>
      </c>
      <c r="C153" s="11">
        <v>29.97</v>
      </c>
      <c r="D153" t="s">
        <v>1316</v>
      </c>
    </row>
    <row r="154" spans="1:4" x14ac:dyDescent="0.25">
      <c r="A154" t="s">
        <v>759</v>
      </c>
      <c r="B154" t="s">
        <v>758</v>
      </c>
      <c r="C154" s="11">
        <v>89</v>
      </c>
      <c r="D154" t="s">
        <v>760</v>
      </c>
    </row>
    <row r="155" spans="1:4" x14ac:dyDescent="0.25">
      <c r="A155" t="s">
        <v>739</v>
      </c>
      <c r="B155" t="s">
        <v>738</v>
      </c>
      <c r="C155" s="11">
        <v>28.93</v>
      </c>
      <c r="D155" t="s">
        <v>741</v>
      </c>
    </row>
    <row r="156" spans="1:4" x14ac:dyDescent="0.25">
      <c r="A156" t="s">
        <v>902</v>
      </c>
      <c r="B156" t="s">
        <v>901</v>
      </c>
      <c r="C156" s="11">
        <v>159</v>
      </c>
      <c r="D156" t="s">
        <v>903</v>
      </c>
    </row>
    <row r="157" spans="1:4" x14ac:dyDescent="0.25">
      <c r="A157" t="s">
        <v>1329</v>
      </c>
      <c r="B157" t="s">
        <v>1328</v>
      </c>
      <c r="C157" s="11">
        <v>129</v>
      </c>
      <c r="D157" t="s">
        <v>1330</v>
      </c>
    </row>
    <row r="158" spans="1:4" x14ac:dyDescent="0.25">
      <c r="A158" t="s">
        <v>63</v>
      </c>
      <c r="B158" t="s">
        <v>62</v>
      </c>
      <c r="C158" s="11">
        <v>219</v>
      </c>
      <c r="D158" t="s">
        <v>65</v>
      </c>
    </row>
    <row r="159" spans="1:4" x14ac:dyDescent="0.25">
      <c r="A159" t="s">
        <v>1569</v>
      </c>
      <c r="B159" t="s">
        <v>1568</v>
      </c>
      <c r="C159" s="11">
        <v>299</v>
      </c>
      <c r="D159" t="s">
        <v>1570</v>
      </c>
    </row>
    <row r="160" spans="1:4" x14ac:dyDescent="0.25">
      <c r="A160" t="s">
        <v>515</v>
      </c>
      <c r="B160" t="s">
        <v>514</v>
      </c>
      <c r="C160" s="11">
        <v>365.7</v>
      </c>
      <c r="D160" t="s">
        <v>517</v>
      </c>
    </row>
    <row r="161" spans="1:4" x14ac:dyDescent="0.25">
      <c r="A161" t="s">
        <v>1561</v>
      </c>
      <c r="B161" t="s">
        <v>1560</v>
      </c>
      <c r="C161" s="11">
        <v>299</v>
      </c>
      <c r="D161" t="s">
        <v>1562</v>
      </c>
    </row>
    <row r="162" spans="1:4" x14ac:dyDescent="0.25">
      <c r="A162" t="s">
        <v>510</v>
      </c>
      <c r="B162" t="s">
        <v>509</v>
      </c>
      <c r="C162" s="11">
        <v>389</v>
      </c>
      <c r="D162" t="s">
        <v>512</v>
      </c>
    </row>
    <row r="163" spans="1:4" x14ac:dyDescent="0.25">
      <c r="A163" t="s">
        <v>68</v>
      </c>
      <c r="B163" t="s">
        <v>67</v>
      </c>
      <c r="C163" s="11">
        <v>249</v>
      </c>
      <c r="D163" t="s">
        <v>70</v>
      </c>
    </row>
    <row r="164" spans="1:4" x14ac:dyDescent="0.25">
      <c r="A164" t="s">
        <v>153</v>
      </c>
      <c r="B164" t="s">
        <v>152</v>
      </c>
      <c r="C164" s="11">
        <v>279</v>
      </c>
      <c r="D164" t="s">
        <v>154</v>
      </c>
    </row>
    <row r="165" spans="1:4" x14ac:dyDescent="0.25">
      <c r="A165" t="s">
        <v>1874</v>
      </c>
      <c r="B165" t="s">
        <v>1411</v>
      </c>
      <c r="C165" s="11">
        <v>129</v>
      </c>
      <c r="D165" t="s">
        <v>1875</v>
      </c>
    </row>
    <row r="166" spans="1:4" x14ac:dyDescent="0.25">
      <c r="A166" t="s">
        <v>1282</v>
      </c>
      <c r="B166" t="s">
        <v>212</v>
      </c>
      <c r="C166" s="11">
        <v>199</v>
      </c>
      <c r="D166" t="s">
        <v>1283</v>
      </c>
    </row>
    <row r="167" spans="1:4" x14ac:dyDescent="0.25">
      <c r="A167" t="s">
        <v>1412</v>
      </c>
      <c r="B167" t="s">
        <v>1411</v>
      </c>
      <c r="C167" t="s">
        <v>18</v>
      </c>
      <c r="D167" t="s">
        <v>1413</v>
      </c>
    </row>
    <row r="168" spans="1:4" x14ac:dyDescent="0.25">
      <c r="A168" t="s">
        <v>213</v>
      </c>
      <c r="B168" t="s">
        <v>212</v>
      </c>
      <c r="C168" s="11">
        <v>199</v>
      </c>
      <c r="D168" t="s">
        <v>214</v>
      </c>
    </row>
    <row r="169" spans="1:4" x14ac:dyDescent="0.25">
      <c r="A169" t="s">
        <v>1392</v>
      </c>
      <c r="B169" t="s">
        <v>1391</v>
      </c>
      <c r="C169" s="11">
        <v>349</v>
      </c>
      <c r="D169" t="s">
        <v>1393</v>
      </c>
    </row>
    <row r="170" spans="1:4" x14ac:dyDescent="0.25">
      <c r="A170" t="s">
        <v>948</v>
      </c>
      <c r="B170" t="s">
        <v>5</v>
      </c>
      <c r="C170" t="s">
        <v>18</v>
      </c>
      <c r="D170" t="s">
        <v>949</v>
      </c>
    </row>
    <row r="171" spans="1:4" x14ac:dyDescent="0.25">
      <c r="A171" t="s">
        <v>954</v>
      </c>
      <c r="B171" t="s">
        <v>953</v>
      </c>
      <c r="C171" s="11">
        <v>229</v>
      </c>
      <c r="D171" t="s">
        <v>955</v>
      </c>
    </row>
    <row r="172" spans="1:4" x14ac:dyDescent="0.25">
      <c r="A172" t="s">
        <v>2026</v>
      </c>
      <c r="B172" t="s">
        <v>2025</v>
      </c>
      <c r="C172" s="11">
        <v>367.08</v>
      </c>
      <c r="D172" t="s">
        <v>2028</v>
      </c>
    </row>
    <row r="173" spans="1:4" x14ac:dyDescent="0.25">
      <c r="A173" t="s">
        <v>86</v>
      </c>
      <c r="B173" t="s">
        <v>5</v>
      </c>
      <c r="C173" s="11">
        <v>199</v>
      </c>
      <c r="D173" t="s">
        <v>88</v>
      </c>
    </row>
    <row r="174" spans="1:4" x14ac:dyDescent="0.25">
      <c r="A174" t="s">
        <v>6</v>
      </c>
      <c r="B174" t="s">
        <v>5</v>
      </c>
      <c r="C174" s="11">
        <v>239</v>
      </c>
      <c r="D174" t="s">
        <v>8</v>
      </c>
    </row>
    <row r="175" spans="1:4" x14ac:dyDescent="0.25">
      <c r="A175" t="s">
        <v>135</v>
      </c>
      <c r="B175" t="s">
        <v>5</v>
      </c>
      <c r="C175" s="11">
        <v>279</v>
      </c>
      <c r="D175" t="s">
        <v>137</v>
      </c>
    </row>
    <row r="176" spans="1:4" x14ac:dyDescent="0.25">
      <c r="A176" t="s">
        <v>1767</v>
      </c>
      <c r="B176" t="s">
        <v>93</v>
      </c>
      <c r="C176" t="s">
        <v>18</v>
      </c>
      <c r="D176" t="s">
        <v>1768</v>
      </c>
    </row>
    <row r="177" spans="1:4" x14ac:dyDescent="0.25">
      <c r="A177" t="s">
        <v>1373</v>
      </c>
      <c r="B177" t="s">
        <v>1372</v>
      </c>
      <c r="C177" s="11">
        <v>160.81</v>
      </c>
      <c r="D177" t="s">
        <v>1375</v>
      </c>
    </row>
    <row r="178" spans="1:4" x14ac:dyDescent="0.25">
      <c r="A178" t="s">
        <v>94</v>
      </c>
      <c r="B178" t="s">
        <v>93</v>
      </c>
      <c r="C178" s="11">
        <v>139</v>
      </c>
      <c r="D178" t="s">
        <v>95</v>
      </c>
    </row>
    <row r="179" spans="1:4" x14ac:dyDescent="0.25">
      <c r="A179" t="s">
        <v>944</v>
      </c>
      <c r="B179" t="s">
        <v>126</v>
      </c>
      <c r="C179" s="11">
        <v>159</v>
      </c>
      <c r="D179" t="s">
        <v>945</v>
      </c>
    </row>
    <row r="180" spans="1:4" x14ac:dyDescent="0.25">
      <c r="A180" t="s">
        <v>127</v>
      </c>
      <c r="B180" t="s">
        <v>126</v>
      </c>
      <c r="C180" t="s">
        <v>18</v>
      </c>
      <c r="D180" t="s">
        <v>128</v>
      </c>
    </row>
    <row r="181" spans="1:4" x14ac:dyDescent="0.25">
      <c r="A181" t="s">
        <v>110</v>
      </c>
      <c r="B181" t="s">
        <v>109</v>
      </c>
      <c r="C181" s="11">
        <v>139</v>
      </c>
      <c r="D181" t="s">
        <v>111</v>
      </c>
    </row>
    <row r="182" spans="1:4" x14ac:dyDescent="0.25">
      <c r="A182" t="s">
        <v>98</v>
      </c>
      <c r="B182" t="s">
        <v>97</v>
      </c>
      <c r="C182" s="11">
        <v>199</v>
      </c>
      <c r="D182" t="s">
        <v>99</v>
      </c>
    </row>
    <row r="183" spans="1:4" x14ac:dyDescent="0.25">
      <c r="A183" t="s">
        <v>1702</v>
      </c>
      <c r="B183" t="s">
        <v>72</v>
      </c>
      <c r="C183" s="11">
        <v>129</v>
      </c>
      <c r="D183" t="s">
        <v>1703</v>
      </c>
    </row>
    <row r="184" spans="1:4" x14ac:dyDescent="0.25">
      <c r="A184" t="s">
        <v>1309</v>
      </c>
      <c r="B184" t="s">
        <v>132</v>
      </c>
      <c r="C184" s="11">
        <v>179</v>
      </c>
      <c r="D184" t="s">
        <v>1310</v>
      </c>
    </row>
    <row r="185" spans="1:4" x14ac:dyDescent="0.25">
      <c r="A185" t="s">
        <v>73</v>
      </c>
      <c r="B185" t="s">
        <v>72</v>
      </c>
      <c r="C185" s="11">
        <v>129</v>
      </c>
      <c r="D185" t="s">
        <v>75</v>
      </c>
    </row>
    <row r="186" spans="1:4" x14ac:dyDescent="0.25">
      <c r="A186" t="s">
        <v>133</v>
      </c>
      <c r="B186" t="s">
        <v>132</v>
      </c>
      <c r="C186" s="11">
        <v>179</v>
      </c>
      <c r="D186" t="s">
        <v>134</v>
      </c>
    </row>
    <row r="187" spans="1:4" x14ac:dyDescent="0.25">
      <c r="A187" t="s">
        <v>1488</v>
      </c>
      <c r="B187" t="s">
        <v>1487</v>
      </c>
      <c r="C187" s="11">
        <v>179</v>
      </c>
      <c r="D187" t="s">
        <v>1489</v>
      </c>
    </row>
    <row r="188" spans="1:4" x14ac:dyDescent="0.25">
      <c r="A188" t="s">
        <v>415</v>
      </c>
      <c r="B188" t="s">
        <v>414</v>
      </c>
      <c r="C188" s="11">
        <v>259</v>
      </c>
      <c r="D188" t="s">
        <v>417</v>
      </c>
    </row>
    <row r="189" spans="1:4" x14ac:dyDescent="0.25">
      <c r="A189" t="s">
        <v>1801</v>
      </c>
      <c r="B189" t="s">
        <v>1800</v>
      </c>
      <c r="C189" s="11">
        <v>119</v>
      </c>
      <c r="D189" t="s">
        <v>1802</v>
      </c>
    </row>
    <row r="190" spans="1:4" x14ac:dyDescent="0.25">
      <c r="A190" t="s">
        <v>927</v>
      </c>
      <c r="B190" t="s">
        <v>926</v>
      </c>
      <c r="C190" s="11">
        <v>179</v>
      </c>
      <c r="D190" t="s">
        <v>928</v>
      </c>
    </row>
    <row r="191" spans="1:4" x14ac:dyDescent="0.25">
      <c r="A191" t="s">
        <v>1463</v>
      </c>
      <c r="B191" t="s">
        <v>1462</v>
      </c>
      <c r="C191" t="s">
        <v>18</v>
      </c>
      <c r="D191" t="s">
        <v>1464</v>
      </c>
    </row>
    <row r="192" spans="1:4" x14ac:dyDescent="0.25">
      <c r="A192" t="s">
        <v>439</v>
      </c>
      <c r="B192" t="s">
        <v>438</v>
      </c>
      <c r="C192" s="11">
        <v>219</v>
      </c>
      <c r="D192" t="s">
        <v>440</v>
      </c>
    </row>
    <row r="193" spans="1:4" x14ac:dyDescent="0.25">
      <c r="A193" t="s">
        <v>1304</v>
      </c>
      <c r="B193" t="s">
        <v>1303</v>
      </c>
      <c r="C193" s="11">
        <v>89</v>
      </c>
      <c r="D193" t="s">
        <v>1305</v>
      </c>
    </row>
    <row r="194" spans="1:4" x14ac:dyDescent="0.25">
      <c r="A194" t="s">
        <v>1827</v>
      </c>
      <c r="B194" t="s">
        <v>1826</v>
      </c>
      <c r="C194" s="11">
        <v>119</v>
      </c>
      <c r="D194" t="s">
        <v>1828</v>
      </c>
    </row>
    <row r="195" spans="1:4" x14ac:dyDescent="0.25">
      <c r="A195" t="s">
        <v>1346</v>
      </c>
      <c r="B195" t="s">
        <v>1345</v>
      </c>
      <c r="C195" s="11">
        <v>175.42</v>
      </c>
      <c r="D195" t="s">
        <v>1348</v>
      </c>
    </row>
    <row r="196" spans="1:4" x14ac:dyDescent="0.25">
      <c r="A196" t="s">
        <v>78</v>
      </c>
      <c r="B196" t="s">
        <v>77</v>
      </c>
      <c r="C196" s="11">
        <v>129</v>
      </c>
      <c r="D196" t="s">
        <v>79</v>
      </c>
    </row>
    <row r="197" spans="1:4" x14ac:dyDescent="0.25">
      <c r="A197" t="s">
        <v>1724</v>
      </c>
      <c r="B197" t="s">
        <v>1723</v>
      </c>
      <c r="C197" s="11">
        <v>219</v>
      </c>
      <c r="D197" t="s">
        <v>1725</v>
      </c>
    </row>
    <row r="198" spans="1:4" x14ac:dyDescent="0.25">
      <c r="A198" t="s">
        <v>842</v>
      </c>
      <c r="B198" t="s">
        <v>206</v>
      </c>
      <c r="C198" t="s">
        <v>18</v>
      </c>
      <c r="D198" t="s">
        <v>843</v>
      </c>
    </row>
    <row r="199" spans="1:4" x14ac:dyDescent="0.25">
      <c r="A199" t="s">
        <v>207</v>
      </c>
      <c r="B199" t="s">
        <v>206</v>
      </c>
      <c r="C199" s="11">
        <v>447.3</v>
      </c>
      <c r="D199" t="s">
        <v>209</v>
      </c>
    </row>
    <row r="200" spans="1:4" x14ac:dyDescent="0.25">
      <c r="A200" t="s">
        <v>1871</v>
      </c>
      <c r="B200" t="s">
        <v>1870</v>
      </c>
      <c r="C200" t="s">
        <v>18</v>
      </c>
      <c r="D200" t="s">
        <v>1872</v>
      </c>
    </row>
    <row r="201" spans="1:4" x14ac:dyDescent="0.25">
      <c r="A201" t="s">
        <v>1289</v>
      </c>
      <c r="B201" t="s">
        <v>1288</v>
      </c>
      <c r="C201" s="11">
        <v>159</v>
      </c>
      <c r="D201" t="s">
        <v>1290</v>
      </c>
    </row>
    <row r="202" spans="1:4" x14ac:dyDescent="0.25">
      <c r="A202" t="s">
        <v>1428</v>
      </c>
      <c r="B202" t="s">
        <v>1427</v>
      </c>
      <c r="C202" s="11">
        <v>149</v>
      </c>
      <c r="D202" t="s">
        <v>1429</v>
      </c>
    </row>
    <row r="203" spans="1:4" x14ac:dyDescent="0.25">
      <c r="A203" t="s">
        <v>248</v>
      </c>
      <c r="B203" t="s">
        <v>247</v>
      </c>
      <c r="C203" s="11">
        <v>229</v>
      </c>
      <c r="D203" t="s">
        <v>250</v>
      </c>
    </row>
    <row r="204" spans="1:4" x14ac:dyDescent="0.25">
      <c r="A204" t="s">
        <v>103</v>
      </c>
      <c r="B204" t="s">
        <v>102</v>
      </c>
      <c r="C204" s="11">
        <v>459</v>
      </c>
      <c r="D204" t="s">
        <v>105</v>
      </c>
    </row>
    <row r="205" spans="1:4" x14ac:dyDescent="0.25">
      <c r="A205" t="s">
        <v>1507</v>
      </c>
      <c r="B205" t="s">
        <v>1506</v>
      </c>
      <c r="C205" s="11">
        <v>179</v>
      </c>
      <c r="D205" t="s">
        <v>1508</v>
      </c>
    </row>
    <row r="206" spans="1:4" x14ac:dyDescent="0.25">
      <c r="A206" t="s">
        <v>411</v>
      </c>
      <c r="B206" t="s">
        <v>410</v>
      </c>
      <c r="C206" s="11">
        <v>249</v>
      </c>
      <c r="D206" t="s">
        <v>412</v>
      </c>
    </row>
    <row r="207" spans="1:4" x14ac:dyDescent="0.25">
      <c r="A207" t="s">
        <v>1762</v>
      </c>
      <c r="B207" t="s">
        <v>1761</v>
      </c>
      <c r="C207" s="11">
        <v>249</v>
      </c>
      <c r="D207" t="s">
        <v>1763</v>
      </c>
    </row>
    <row r="208" spans="1:4" x14ac:dyDescent="0.25">
      <c r="A208" t="s">
        <v>651</v>
      </c>
      <c r="B208" t="s">
        <v>650</v>
      </c>
      <c r="C208" t="s">
        <v>18</v>
      </c>
      <c r="D208" t="s">
        <v>652</v>
      </c>
    </row>
    <row r="209" spans="1:4" x14ac:dyDescent="0.25">
      <c r="A209" t="s">
        <v>1494</v>
      </c>
      <c r="B209" t="s">
        <v>1493</v>
      </c>
      <c r="C209" s="11">
        <v>129</v>
      </c>
      <c r="D209" t="s">
        <v>1495</v>
      </c>
    </row>
    <row r="210" spans="1:4" x14ac:dyDescent="0.25">
      <c r="A210" t="s">
        <v>432</v>
      </c>
      <c r="B210" t="s">
        <v>431</v>
      </c>
      <c r="C210" s="11">
        <v>189</v>
      </c>
      <c r="D210" t="s">
        <v>433</v>
      </c>
    </row>
    <row r="211" spans="1:4" x14ac:dyDescent="0.25">
      <c r="A211" t="s">
        <v>1818</v>
      </c>
      <c r="B211" t="s">
        <v>1817</v>
      </c>
      <c r="C211" s="11">
        <v>169</v>
      </c>
      <c r="D211" t="s">
        <v>1819</v>
      </c>
    </row>
    <row r="212" spans="1:4" x14ac:dyDescent="0.25">
      <c r="A212" t="s">
        <v>919</v>
      </c>
      <c r="B212" t="s">
        <v>918</v>
      </c>
      <c r="C212" s="11">
        <v>216.57</v>
      </c>
      <c r="D212" t="s">
        <v>921</v>
      </c>
    </row>
    <row r="213" spans="1:4" x14ac:dyDescent="0.25">
      <c r="A213" t="s">
        <v>1734</v>
      </c>
      <c r="B213" t="s">
        <v>1733</v>
      </c>
      <c r="C213" s="11">
        <v>169</v>
      </c>
      <c r="D213" t="s">
        <v>1735</v>
      </c>
    </row>
    <row r="214" spans="1:4" x14ac:dyDescent="0.25">
      <c r="A214" t="s">
        <v>1115</v>
      </c>
      <c r="B214" t="s">
        <v>1114</v>
      </c>
      <c r="C214" s="11">
        <v>199</v>
      </c>
      <c r="D214" t="s">
        <v>1116</v>
      </c>
    </row>
    <row r="215" spans="1:4" x14ac:dyDescent="0.25">
      <c r="A215" t="s">
        <v>1526</v>
      </c>
      <c r="B215" t="s">
        <v>1525</v>
      </c>
      <c r="C215" s="11">
        <v>129</v>
      </c>
      <c r="D215" t="s">
        <v>1527</v>
      </c>
    </row>
    <row r="216" spans="1:4" x14ac:dyDescent="0.25">
      <c r="A216" t="s">
        <v>424</v>
      </c>
      <c r="B216" t="s">
        <v>423</v>
      </c>
      <c r="C216" s="11">
        <v>149</v>
      </c>
      <c r="D216" t="s">
        <v>425</v>
      </c>
    </row>
    <row r="217" spans="1:4" x14ac:dyDescent="0.25">
      <c r="A217" t="s">
        <v>1746</v>
      </c>
      <c r="B217" t="s">
        <v>81</v>
      </c>
      <c r="C217" t="s">
        <v>18</v>
      </c>
      <c r="D217" t="s">
        <v>1747</v>
      </c>
    </row>
    <row r="218" spans="1:4" x14ac:dyDescent="0.25">
      <c r="A218" t="s">
        <v>1127</v>
      </c>
      <c r="B218" t="s">
        <v>1126</v>
      </c>
      <c r="C218" s="11">
        <v>209</v>
      </c>
      <c r="D218" t="s">
        <v>1129</v>
      </c>
    </row>
    <row r="219" spans="1:4" x14ac:dyDescent="0.25">
      <c r="A219" t="s">
        <v>82</v>
      </c>
      <c r="B219" t="s">
        <v>81</v>
      </c>
      <c r="C219" s="11">
        <v>139</v>
      </c>
      <c r="D219" t="s">
        <v>84</v>
      </c>
    </row>
    <row r="220" spans="1:4" x14ac:dyDescent="0.25">
      <c r="A220" t="s">
        <v>1838</v>
      </c>
      <c r="B220" t="s">
        <v>1837</v>
      </c>
      <c r="C220" s="11">
        <v>112.88</v>
      </c>
      <c r="D220" t="s">
        <v>1840</v>
      </c>
    </row>
    <row r="221" spans="1:4" x14ac:dyDescent="0.25">
      <c r="A221" t="s">
        <v>728</v>
      </c>
      <c r="B221" t="s">
        <v>727</v>
      </c>
      <c r="C221" t="s">
        <v>18</v>
      </c>
      <c r="D221" t="s">
        <v>729</v>
      </c>
    </row>
    <row r="222" spans="1:4" x14ac:dyDescent="0.25">
      <c r="A222" t="s">
        <v>1529</v>
      </c>
      <c r="B222" t="s">
        <v>1528</v>
      </c>
      <c r="C222" s="11">
        <v>129</v>
      </c>
      <c r="D222" t="s">
        <v>1530</v>
      </c>
    </row>
    <row r="223" spans="1:4" x14ac:dyDescent="0.25">
      <c r="A223" t="s">
        <v>445</v>
      </c>
      <c r="B223" t="s">
        <v>444</v>
      </c>
      <c r="C223" s="11">
        <v>139</v>
      </c>
      <c r="D223" t="s">
        <v>446</v>
      </c>
    </row>
    <row r="224" spans="1:4" x14ac:dyDescent="0.25">
      <c r="A224" t="s">
        <v>24</v>
      </c>
      <c r="B224" t="s">
        <v>23</v>
      </c>
      <c r="C224" s="11">
        <v>499</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s="11">
        <v>229</v>
      </c>
      <c r="D229" t="s">
        <v>1511</v>
      </c>
    </row>
    <row r="230" spans="1:4" x14ac:dyDescent="0.25">
      <c r="A230" t="s">
        <v>366</v>
      </c>
      <c r="B230" t="s">
        <v>365</v>
      </c>
      <c r="C230" s="11">
        <v>299</v>
      </c>
      <c r="D230" t="s">
        <v>367</v>
      </c>
    </row>
    <row r="231" spans="1:4" x14ac:dyDescent="0.25">
      <c r="A231" t="s">
        <v>1513</v>
      </c>
      <c r="B231" t="s">
        <v>1512</v>
      </c>
      <c r="C231" s="11">
        <v>299</v>
      </c>
      <c r="D231" t="s">
        <v>1514</v>
      </c>
    </row>
    <row r="232" spans="1:4" x14ac:dyDescent="0.25">
      <c r="A232" t="s">
        <v>371</v>
      </c>
      <c r="B232" t="s">
        <v>370</v>
      </c>
      <c r="C232" s="11">
        <v>299</v>
      </c>
      <c r="D232" t="s">
        <v>372</v>
      </c>
    </row>
    <row r="233" spans="1:4" x14ac:dyDescent="0.25">
      <c r="A233" t="s">
        <v>1466</v>
      </c>
      <c r="B233" t="s">
        <v>1465</v>
      </c>
      <c r="C233" s="11">
        <v>329</v>
      </c>
      <c r="D233" t="s">
        <v>302</v>
      </c>
    </row>
    <row r="234" spans="1:4" x14ac:dyDescent="0.25">
      <c r="A234" t="s">
        <v>300</v>
      </c>
      <c r="B234" t="s">
        <v>299</v>
      </c>
      <c r="C234" s="11">
        <v>349</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s="11">
        <v>299</v>
      </c>
      <c r="D238" t="s">
        <v>61</v>
      </c>
    </row>
    <row r="239" spans="1:4" x14ac:dyDescent="0.25">
      <c r="A239" t="s">
        <v>49</v>
      </c>
      <c r="B239" t="s">
        <v>48</v>
      </c>
      <c r="C239" s="11">
        <v>399</v>
      </c>
      <c r="D239" t="s">
        <v>51</v>
      </c>
    </row>
    <row r="240" spans="1:4" x14ac:dyDescent="0.25">
      <c r="A240" t="s">
        <v>2070</v>
      </c>
      <c r="B240" t="s">
        <v>2069</v>
      </c>
      <c r="C240" s="11">
        <v>44.97</v>
      </c>
      <c r="D240" t="s">
        <v>2071</v>
      </c>
    </row>
    <row r="241" spans="1:4" x14ac:dyDescent="0.25">
      <c r="A241" t="s">
        <v>2111</v>
      </c>
      <c r="B241" t="s">
        <v>2110</v>
      </c>
      <c r="C241" s="11">
        <v>89</v>
      </c>
      <c r="D241" t="s">
        <v>2112</v>
      </c>
    </row>
    <row r="242" spans="1:4" x14ac:dyDescent="0.25">
      <c r="A242" t="s">
        <v>2103</v>
      </c>
      <c r="B242" t="s">
        <v>2102</v>
      </c>
      <c r="C242" s="11">
        <v>119</v>
      </c>
      <c r="D242" t="s">
        <v>2104</v>
      </c>
    </row>
    <row r="243" spans="1:4" x14ac:dyDescent="0.25">
      <c r="A243" t="s">
        <v>2085</v>
      </c>
      <c r="B243" t="s">
        <v>2084</v>
      </c>
      <c r="C243" s="11">
        <v>99</v>
      </c>
      <c r="D243" t="s">
        <v>2086</v>
      </c>
    </row>
    <row r="244" spans="1:4" x14ac:dyDescent="0.25">
      <c r="A244" t="s">
        <v>2082</v>
      </c>
      <c r="B244" t="s">
        <v>2081</v>
      </c>
      <c r="C244" s="11">
        <v>89</v>
      </c>
      <c r="D244" t="s">
        <v>2083</v>
      </c>
    </row>
    <row r="245" spans="1:4" x14ac:dyDescent="0.25">
      <c r="A245" t="s">
        <v>1154</v>
      </c>
      <c r="B245" t="s">
        <v>1153</v>
      </c>
      <c r="C245" s="11">
        <v>139</v>
      </c>
      <c r="D245" t="s">
        <v>1155</v>
      </c>
    </row>
    <row r="246" spans="1:4" x14ac:dyDescent="0.25">
      <c r="A246" t="s">
        <v>1945</v>
      </c>
      <c r="B246" t="s">
        <v>1944</v>
      </c>
      <c r="C246" s="11">
        <v>179</v>
      </c>
      <c r="D246" t="s">
        <v>1946</v>
      </c>
    </row>
    <row r="247" spans="1:4" x14ac:dyDescent="0.25">
      <c r="A247" t="s">
        <v>1949</v>
      </c>
      <c r="B247" t="s">
        <v>1948</v>
      </c>
      <c r="C247" s="11">
        <v>239</v>
      </c>
      <c r="D247" t="s">
        <v>1950</v>
      </c>
    </row>
    <row r="248" spans="1:4" x14ac:dyDescent="0.25">
      <c r="A248" t="s">
        <v>407</v>
      </c>
      <c r="B248" t="s">
        <v>406</v>
      </c>
      <c r="C248" t="s">
        <v>18</v>
      </c>
      <c r="D248" t="s">
        <v>408</v>
      </c>
    </row>
    <row r="249" spans="1:4" x14ac:dyDescent="0.25">
      <c r="A249" t="s">
        <v>2078</v>
      </c>
      <c r="B249" t="s">
        <v>2077</v>
      </c>
      <c r="C249" s="11">
        <v>139</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s="11">
        <v>99</v>
      </c>
      <c r="D252" t="s">
        <v>2108</v>
      </c>
    </row>
    <row r="253" spans="1:4" x14ac:dyDescent="0.25">
      <c r="A253" t="s">
        <v>1906</v>
      </c>
      <c r="B253" t="s">
        <v>1905</v>
      </c>
      <c r="C253" t="s">
        <v>18</v>
      </c>
      <c r="D253" t="s">
        <v>1907</v>
      </c>
    </row>
    <row r="254" spans="1:4" x14ac:dyDescent="0.25">
      <c r="A254" t="s">
        <v>1894</v>
      </c>
      <c r="B254" t="s">
        <v>1893</v>
      </c>
      <c r="C254" s="11">
        <v>278</v>
      </c>
      <c r="D254" t="s">
        <v>1896</v>
      </c>
    </row>
    <row r="255" spans="1:4" x14ac:dyDescent="0.25">
      <c r="A255" t="s">
        <v>925</v>
      </c>
      <c r="B255" t="s">
        <v>924</v>
      </c>
      <c r="C255" s="11">
        <v>239</v>
      </c>
    </row>
    <row r="256" spans="1:4" x14ac:dyDescent="0.25">
      <c r="A256" t="s">
        <v>1275</v>
      </c>
      <c r="B256" t="s">
        <v>1274</v>
      </c>
      <c r="C256" s="11">
        <v>29.97</v>
      </c>
      <c r="D256" t="s">
        <v>1276</v>
      </c>
    </row>
    <row r="257" spans="1:4" x14ac:dyDescent="0.25">
      <c r="A257" t="s">
        <v>579</v>
      </c>
      <c r="B257" t="s">
        <v>578</v>
      </c>
      <c r="C257" s="11">
        <v>59.97</v>
      </c>
      <c r="D257" t="s">
        <v>581</v>
      </c>
    </row>
    <row r="258" spans="1:4" x14ac:dyDescent="0.25">
      <c r="A258" t="s">
        <v>2009</v>
      </c>
      <c r="B258" t="s">
        <v>2008</v>
      </c>
      <c r="C258" s="11">
        <v>34.97</v>
      </c>
      <c r="D258" t="s">
        <v>2010</v>
      </c>
    </row>
    <row r="259" spans="1:4" x14ac:dyDescent="0.25">
      <c r="A259" t="s">
        <v>1969</v>
      </c>
      <c r="B259" t="s">
        <v>1968</v>
      </c>
      <c r="C259" s="11">
        <v>49.97</v>
      </c>
      <c r="D259" t="s">
        <v>1970</v>
      </c>
    </row>
    <row r="260" spans="1:4" x14ac:dyDescent="0.25">
      <c r="A260" t="s">
        <v>1966</v>
      </c>
      <c r="B260" t="s">
        <v>1965</v>
      </c>
      <c r="C260" s="11">
        <v>79</v>
      </c>
      <c r="D260" t="s">
        <v>1967</v>
      </c>
    </row>
    <row r="261" spans="1:4" x14ac:dyDescent="0.25">
      <c r="A261" t="s">
        <v>1963</v>
      </c>
      <c r="B261" t="s">
        <v>1962</v>
      </c>
      <c r="C261" s="11">
        <v>89</v>
      </c>
      <c r="D261" t="s">
        <v>1964</v>
      </c>
    </row>
    <row r="262" spans="1:4" x14ac:dyDescent="0.25">
      <c r="A262" t="s">
        <v>1953</v>
      </c>
      <c r="B262" t="s">
        <v>1952</v>
      </c>
      <c r="C262" s="11">
        <v>89</v>
      </c>
      <c r="D262" t="s">
        <v>1954</v>
      </c>
    </row>
    <row r="263" spans="1:4" x14ac:dyDescent="0.25">
      <c r="A263" t="s">
        <v>1959</v>
      </c>
      <c r="B263" t="s">
        <v>1958</v>
      </c>
      <c r="C263" s="11">
        <v>59.97</v>
      </c>
      <c r="D263" t="s">
        <v>1960</v>
      </c>
    </row>
    <row r="264" spans="1:4" x14ac:dyDescent="0.25">
      <c r="A264" t="s">
        <v>1473</v>
      </c>
      <c r="B264" t="s">
        <v>1472</v>
      </c>
      <c r="C264" t="s">
        <v>18</v>
      </c>
      <c r="D264" t="s">
        <v>1474</v>
      </c>
    </row>
    <row r="265" spans="1:4" x14ac:dyDescent="0.25">
      <c r="A265" t="s">
        <v>156</v>
      </c>
      <c r="B265" t="s">
        <v>155</v>
      </c>
      <c r="C265" s="11">
        <v>69.88</v>
      </c>
      <c r="D265" t="s">
        <v>158</v>
      </c>
    </row>
    <row r="266" spans="1:4" x14ac:dyDescent="0.25">
      <c r="A266" t="s">
        <v>1476</v>
      </c>
      <c r="B266" t="s">
        <v>1475</v>
      </c>
      <c r="C266" s="11">
        <v>39.97</v>
      </c>
      <c r="D266" t="s">
        <v>1477</v>
      </c>
    </row>
    <row r="267" spans="1:4" x14ac:dyDescent="0.25">
      <c r="A267" t="s">
        <v>227</v>
      </c>
      <c r="B267" t="s">
        <v>226</v>
      </c>
      <c r="C267" s="11">
        <v>89.97</v>
      </c>
      <c r="D267" t="s">
        <v>229</v>
      </c>
    </row>
    <row r="268" spans="1:4" x14ac:dyDescent="0.25">
      <c r="A268" t="s">
        <v>1485</v>
      </c>
      <c r="B268" t="s">
        <v>1484</v>
      </c>
      <c r="C268" t="s">
        <v>18</v>
      </c>
      <c r="D268" t="s">
        <v>1486</v>
      </c>
    </row>
    <row r="269" spans="1:4" x14ac:dyDescent="0.25">
      <c r="A269" t="s">
        <v>201</v>
      </c>
      <c r="B269" t="s">
        <v>200</v>
      </c>
      <c r="C269" s="11">
        <v>99</v>
      </c>
      <c r="D269" t="s">
        <v>203</v>
      </c>
    </row>
    <row r="270" spans="1:4" x14ac:dyDescent="0.25">
      <c r="A270" t="s">
        <v>2041</v>
      </c>
      <c r="B270" t="s">
        <v>2040</v>
      </c>
      <c r="C270" s="11">
        <v>137.75</v>
      </c>
      <c r="D270" t="s">
        <v>2043</v>
      </c>
    </row>
    <row r="271" spans="1:4" x14ac:dyDescent="0.25">
      <c r="A271" t="s">
        <v>935</v>
      </c>
      <c r="B271" t="s">
        <v>232</v>
      </c>
      <c r="C271" s="11">
        <v>139</v>
      </c>
      <c r="D271" t="s">
        <v>936</v>
      </c>
    </row>
    <row r="272" spans="1:4" x14ac:dyDescent="0.25">
      <c r="A272" t="s">
        <v>1368</v>
      </c>
      <c r="B272" t="s">
        <v>232</v>
      </c>
      <c r="C272" s="11">
        <v>149</v>
      </c>
      <c r="D272" t="s">
        <v>1369</v>
      </c>
    </row>
    <row r="273" spans="1:4" x14ac:dyDescent="0.25">
      <c r="A273" t="s">
        <v>586</v>
      </c>
      <c r="B273" t="s">
        <v>585</v>
      </c>
      <c r="C273" s="11">
        <v>79</v>
      </c>
      <c r="D273" t="s">
        <v>588</v>
      </c>
    </row>
    <row r="274" spans="1:4" x14ac:dyDescent="0.25">
      <c r="A274" t="s">
        <v>476</v>
      </c>
      <c r="B274" t="s">
        <v>475</v>
      </c>
      <c r="C274" t="s">
        <v>18</v>
      </c>
      <c r="D274" t="s">
        <v>477</v>
      </c>
    </row>
    <row r="275" spans="1:4" x14ac:dyDescent="0.25">
      <c r="A275" t="s">
        <v>2003</v>
      </c>
      <c r="B275" t="s">
        <v>2002</v>
      </c>
      <c r="C275" s="11">
        <v>119</v>
      </c>
      <c r="D275" t="s">
        <v>2004</v>
      </c>
    </row>
    <row r="276" spans="1:4" x14ac:dyDescent="0.25">
      <c r="A276" t="s">
        <v>460</v>
      </c>
      <c r="B276" t="s">
        <v>459</v>
      </c>
      <c r="C276" s="11">
        <v>129</v>
      </c>
      <c r="D276" t="s">
        <v>461</v>
      </c>
    </row>
    <row r="277" spans="1:4" x14ac:dyDescent="0.25">
      <c r="A277" t="s">
        <v>191</v>
      </c>
      <c r="B277" t="s">
        <v>190</v>
      </c>
      <c r="C277" t="s">
        <v>18</v>
      </c>
      <c r="D277" t="s">
        <v>192</v>
      </c>
    </row>
    <row r="278" spans="1:4" x14ac:dyDescent="0.25">
      <c r="A278" t="s">
        <v>1363</v>
      </c>
      <c r="B278" t="s">
        <v>1362</v>
      </c>
      <c r="C278" s="11">
        <v>199</v>
      </c>
      <c r="D278" t="s">
        <v>1364</v>
      </c>
    </row>
    <row r="279" spans="1:4" x14ac:dyDescent="0.25">
      <c r="A279" t="s">
        <v>524</v>
      </c>
      <c r="B279" t="s">
        <v>523</v>
      </c>
      <c r="C279" t="s">
        <v>18</v>
      </c>
      <c r="D279" t="s">
        <v>525</v>
      </c>
    </row>
    <row r="280" spans="1:4" x14ac:dyDescent="0.25">
      <c r="A280" t="s">
        <v>1357</v>
      </c>
      <c r="B280" t="s">
        <v>1356</v>
      </c>
      <c r="C280" s="11">
        <v>299</v>
      </c>
      <c r="D280" t="s">
        <v>1358</v>
      </c>
    </row>
    <row r="281" spans="1:4" x14ac:dyDescent="0.25">
      <c r="A281" t="s">
        <v>1555</v>
      </c>
      <c r="B281" t="s">
        <v>1554</v>
      </c>
      <c r="C281" s="11">
        <v>169</v>
      </c>
      <c r="D281" t="s">
        <v>1556</v>
      </c>
    </row>
    <row r="282" spans="1:4" x14ac:dyDescent="0.25">
      <c r="A282" t="s">
        <v>495</v>
      </c>
      <c r="B282" t="s">
        <v>494</v>
      </c>
      <c r="C282" s="11">
        <v>199</v>
      </c>
      <c r="D282" t="s">
        <v>496</v>
      </c>
    </row>
    <row r="283" spans="1:4" x14ac:dyDescent="0.25">
      <c r="A283" t="s">
        <v>1994</v>
      </c>
      <c r="B283" t="s">
        <v>1993</v>
      </c>
      <c r="C283" t="s">
        <v>18</v>
      </c>
      <c r="D283" t="s">
        <v>1995</v>
      </c>
    </row>
    <row r="284" spans="1:4" x14ac:dyDescent="0.25">
      <c r="A284" t="s">
        <v>1991</v>
      </c>
      <c r="B284" t="s">
        <v>1990</v>
      </c>
      <c r="C284" s="11">
        <v>499</v>
      </c>
      <c r="D284" t="s">
        <v>1992</v>
      </c>
    </row>
    <row r="285" spans="1:4" x14ac:dyDescent="0.25">
      <c r="A285" t="s">
        <v>237</v>
      </c>
      <c r="B285" t="s">
        <v>236</v>
      </c>
      <c r="C285" s="11">
        <v>49.97</v>
      </c>
      <c r="D285" t="s">
        <v>238</v>
      </c>
    </row>
    <row r="286" spans="1:4" x14ac:dyDescent="0.25">
      <c r="A286" t="s">
        <v>1805</v>
      </c>
      <c r="B286" t="s">
        <v>1804</v>
      </c>
      <c r="C286" s="11">
        <v>59</v>
      </c>
      <c r="D286" t="s">
        <v>1806</v>
      </c>
    </row>
    <row r="287" spans="1:4" x14ac:dyDescent="0.25">
      <c r="A287" t="s">
        <v>1351</v>
      </c>
      <c r="B287" t="s">
        <v>1120</v>
      </c>
      <c r="C287" s="11">
        <v>79</v>
      </c>
      <c r="D287" t="s">
        <v>1352</v>
      </c>
    </row>
    <row r="288" spans="1:4" x14ac:dyDescent="0.25">
      <c r="A288" t="s">
        <v>1121</v>
      </c>
      <c r="B288" t="s">
        <v>1120</v>
      </c>
      <c r="C288" s="11">
        <v>99</v>
      </c>
      <c r="D288" t="s">
        <v>1122</v>
      </c>
    </row>
    <row r="289" spans="1:4" x14ac:dyDescent="0.25">
      <c r="A289" t="s">
        <v>169</v>
      </c>
      <c r="B289" t="s">
        <v>168</v>
      </c>
      <c r="C289" s="11">
        <v>49.97</v>
      </c>
      <c r="D289" t="s">
        <v>171</v>
      </c>
    </row>
    <row r="290" spans="1:4" x14ac:dyDescent="0.25">
      <c r="A290" t="s">
        <v>1978</v>
      </c>
      <c r="B290" t="s">
        <v>1977</v>
      </c>
      <c r="C290" s="11">
        <v>649</v>
      </c>
      <c r="D290" t="s">
        <v>1979</v>
      </c>
    </row>
    <row r="291" spans="1:4" x14ac:dyDescent="0.25">
      <c r="A291" t="s">
        <v>1689</v>
      </c>
      <c r="B291" t="s">
        <v>1688</v>
      </c>
      <c r="C291" s="11">
        <v>79</v>
      </c>
      <c r="D291" t="s">
        <v>1690</v>
      </c>
    </row>
    <row r="292" spans="1:4" x14ac:dyDescent="0.25">
      <c r="A292" t="s">
        <v>858</v>
      </c>
      <c r="B292" t="s">
        <v>857</v>
      </c>
      <c r="C292" s="11">
        <v>129</v>
      </c>
      <c r="D292" t="s">
        <v>859</v>
      </c>
    </row>
    <row r="293" spans="1:4" x14ac:dyDescent="0.25">
      <c r="A293" t="s">
        <v>1731</v>
      </c>
      <c r="B293" t="s">
        <v>1730</v>
      </c>
      <c r="C293" s="11">
        <v>59</v>
      </c>
      <c r="D293" t="s">
        <v>1732</v>
      </c>
    </row>
    <row r="294" spans="1:4" x14ac:dyDescent="0.25">
      <c r="A294" t="s">
        <v>941</v>
      </c>
      <c r="B294" t="s">
        <v>940</v>
      </c>
      <c r="C294" s="11">
        <v>99</v>
      </c>
      <c r="D294" t="s">
        <v>942</v>
      </c>
    </row>
    <row r="295" spans="1:4" x14ac:dyDescent="0.25">
      <c r="A295" t="s">
        <v>1810</v>
      </c>
      <c r="B295" t="s">
        <v>734</v>
      </c>
      <c r="C295" s="11">
        <v>84.95</v>
      </c>
      <c r="D295" t="s">
        <v>1812</v>
      </c>
    </row>
    <row r="296" spans="1:4" x14ac:dyDescent="0.25">
      <c r="A296" t="s">
        <v>1299</v>
      </c>
      <c r="B296" t="s">
        <v>1298</v>
      </c>
      <c r="C296" s="11">
        <v>104</v>
      </c>
      <c r="D296" t="s">
        <v>1301</v>
      </c>
    </row>
    <row r="297" spans="1:4" x14ac:dyDescent="0.25">
      <c r="A297" t="s">
        <v>1808</v>
      </c>
      <c r="B297" t="s">
        <v>1807</v>
      </c>
      <c r="C297" s="11">
        <v>99</v>
      </c>
      <c r="D297" t="s">
        <v>1809</v>
      </c>
    </row>
    <row r="298" spans="1:4" x14ac:dyDescent="0.25">
      <c r="A298" t="s">
        <v>1111</v>
      </c>
      <c r="B298" t="s">
        <v>1110</v>
      </c>
      <c r="C298" s="11">
        <v>99</v>
      </c>
      <c r="D298" t="s">
        <v>1112</v>
      </c>
    </row>
    <row r="299" spans="1:4" x14ac:dyDescent="0.25">
      <c r="A299" t="s">
        <v>1479</v>
      </c>
      <c r="B299" t="s">
        <v>1478</v>
      </c>
      <c r="C299" s="11">
        <v>119</v>
      </c>
      <c r="D299" t="s">
        <v>1480</v>
      </c>
    </row>
    <row r="300" spans="1:4" x14ac:dyDescent="0.25">
      <c r="A300" t="s">
        <v>261</v>
      </c>
      <c r="B300" t="s">
        <v>260</v>
      </c>
      <c r="C300" t="s">
        <v>18</v>
      </c>
      <c r="D300" t="s">
        <v>262</v>
      </c>
    </row>
    <row r="301" spans="1:4" x14ac:dyDescent="0.25">
      <c r="A301" t="s">
        <v>1460</v>
      </c>
      <c r="B301" t="s">
        <v>1459</v>
      </c>
      <c r="C301" s="11">
        <v>159</v>
      </c>
      <c r="D301" t="s">
        <v>1461</v>
      </c>
    </row>
    <row r="302" spans="1:4" x14ac:dyDescent="0.25">
      <c r="A302" t="s">
        <v>187</v>
      </c>
      <c r="B302" t="s">
        <v>186</v>
      </c>
      <c r="C302" s="11">
        <v>179</v>
      </c>
      <c r="D302" t="s">
        <v>188</v>
      </c>
    </row>
    <row r="303" spans="1:4" x14ac:dyDescent="0.25">
      <c r="A303" t="s">
        <v>1854</v>
      </c>
      <c r="B303" t="s">
        <v>1853</v>
      </c>
      <c r="C303" s="11">
        <v>59</v>
      </c>
      <c r="D303" t="s">
        <v>1855</v>
      </c>
    </row>
    <row r="304" spans="1:4" x14ac:dyDescent="0.25">
      <c r="A304" t="s">
        <v>2037</v>
      </c>
      <c r="B304" t="s">
        <v>2036</v>
      </c>
      <c r="C304" s="11">
        <v>119</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s="11">
        <v>49.97</v>
      </c>
      <c r="D307" t="s">
        <v>1850</v>
      </c>
    </row>
    <row r="308" spans="1:4" x14ac:dyDescent="0.25">
      <c r="A308" t="s">
        <v>2046</v>
      </c>
      <c r="B308" t="s">
        <v>2045</v>
      </c>
      <c r="C308" s="11">
        <v>109</v>
      </c>
      <c r="D308" t="s">
        <v>2047</v>
      </c>
    </row>
    <row r="309" spans="1:4" x14ac:dyDescent="0.25">
      <c r="A309" t="s">
        <v>1765</v>
      </c>
      <c r="B309" t="s">
        <v>1764</v>
      </c>
      <c r="C309" s="11">
        <v>99</v>
      </c>
      <c r="D309" t="s">
        <v>1766</v>
      </c>
    </row>
    <row r="310" spans="1:4" x14ac:dyDescent="0.25">
      <c r="A310" t="s">
        <v>544</v>
      </c>
      <c r="B310" t="s">
        <v>543</v>
      </c>
      <c r="C310" s="11">
        <v>119</v>
      </c>
      <c r="D310" t="s">
        <v>545</v>
      </c>
    </row>
    <row r="311" spans="1:4" x14ac:dyDescent="0.25">
      <c r="A311" t="s">
        <v>2115</v>
      </c>
      <c r="B311" t="s">
        <v>2114</v>
      </c>
      <c r="C311" t="s">
        <v>18</v>
      </c>
      <c r="D311" t="s">
        <v>2116</v>
      </c>
    </row>
    <row r="312" spans="1:4" x14ac:dyDescent="0.25">
      <c r="A312" t="s">
        <v>1341</v>
      </c>
      <c r="B312" t="s">
        <v>1340</v>
      </c>
      <c r="C312" s="11">
        <v>79</v>
      </c>
      <c r="D312" t="s">
        <v>1342</v>
      </c>
    </row>
    <row r="313" spans="1:4" x14ac:dyDescent="0.25">
      <c r="A313" t="s">
        <v>1610</v>
      </c>
      <c r="B313" t="s">
        <v>1609</v>
      </c>
      <c r="C313" s="11">
        <v>59.97</v>
      </c>
      <c r="D313" t="s">
        <v>1611</v>
      </c>
    </row>
    <row r="314" spans="1:4" x14ac:dyDescent="0.25">
      <c r="A314" t="s">
        <v>538</v>
      </c>
      <c r="B314" t="s">
        <v>537</v>
      </c>
      <c r="C314" s="11">
        <v>119.9</v>
      </c>
      <c r="D314" t="s">
        <v>540</v>
      </c>
    </row>
    <row r="315" spans="1:4" x14ac:dyDescent="0.25">
      <c r="A315" t="s">
        <v>37</v>
      </c>
      <c r="B315" t="s">
        <v>36</v>
      </c>
      <c r="C315" s="11">
        <v>89</v>
      </c>
      <c r="D315" t="s">
        <v>39</v>
      </c>
    </row>
    <row r="316" spans="1:4" x14ac:dyDescent="0.25">
      <c r="A316" t="s">
        <v>31</v>
      </c>
      <c r="B316" t="s">
        <v>30</v>
      </c>
      <c r="C316" s="11">
        <v>179</v>
      </c>
      <c r="D316" t="s">
        <v>33</v>
      </c>
    </row>
    <row r="317" spans="1:4" x14ac:dyDescent="0.25">
      <c r="A317" t="s">
        <v>1572</v>
      </c>
      <c r="B317" t="s">
        <v>1571</v>
      </c>
      <c r="C317" s="11">
        <v>44.97</v>
      </c>
      <c r="D317" t="s">
        <v>1573</v>
      </c>
    </row>
    <row r="318" spans="1:4" x14ac:dyDescent="0.25">
      <c r="A318" t="s">
        <v>1997</v>
      </c>
      <c r="B318" t="s">
        <v>1996</v>
      </c>
      <c r="C318" s="11">
        <v>99</v>
      </c>
    </row>
    <row r="319" spans="1:4" x14ac:dyDescent="0.25">
      <c r="A319" t="s">
        <v>1545</v>
      </c>
      <c r="B319" t="s">
        <v>1544</v>
      </c>
      <c r="C319" s="11">
        <v>59.97</v>
      </c>
      <c r="D319" t="s">
        <v>1546</v>
      </c>
    </row>
    <row r="320" spans="1:4" x14ac:dyDescent="0.25">
      <c r="A320" t="s">
        <v>284</v>
      </c>
      <c r="B320" t="s">
        <v>283</v>
      </c>
      <c r="C320" s="11">
        <v>118.75</v>
      </c>
      <c r="D320" t="s">
        <v>286</v>
      </c>
    </row>
    <row r="321" spans="1:4" x14ac:dyDescent="0.25">
      <c r="A321" t="s">
        <v>1845</v>
      </c>
      <c r="B321" t="s">
        <v>1844</v>
      </c>
      <c r="C321" s="11">
        <v>89</v>
      </c>
      <c r="D321" t="s">
        <v>1846</v>
      </c>
    </row>
    <row r="322" spans="1:4" x14ac:dyDescent="0.25">
      <c r="A322" t="s">
        <v>700</v>
      </c>
      <c r="B322" t="s">
        <v>699</v>
      </c>
      <c r="C322" s="11">
        <v>109.29</v>
      </c>
      <c r="D322" t="s">
        <v>702</v>
      </c>
    </row>
    <row r="323" spans="1:4" x14ac:dyDescent="0.25">
      <c r="A323" t="s">
        <v>1727</v>
      </c>
      <c r="B323" t="s">
        <v>1726</v>
      </c>
      <c r="C323" s="11">
        <v>59.97</v>
      </c>
      <c r="D323" t="s">
        <v>1728</v>
      </c>
    </row>
    <row r="324" spans="1:4" x14ac:dyDescent="0.25">
      <c r="A324" t="s">
        <v>854</v>
      </c>
      <c r="B324" t="s">
        <v>853</v>
      </c>
      <c r="C324" s="11">
        <v>119</v>
      </c>
      <c r="D324" t="s">
        <v>855</v>
      </c>
    </row>
    <row r="325" spans="1:4" x14ac:dyDescent="0.25">
      <c r="A325" t="s">
        <v>1406</v>
      </c>
      <c r="B325" t="s">
        <v>752</v>
      </c>
      <c r="C325" t="s">
        <v>18</v>
      </c>
      <c r="D325" t="s">
        <v>1407</v>
      </c>
    </row>
    <row r="326" spans="1:4" x14ac:dyDescent="0.25">
      <c r="A326" t="s">
        <v>932</v>
      </c>
      <c r="B326" t="s">
        <v>931</v>
      </c>
      <c r="C326" s="11">
        <v>129</v>
      </c>
      <c r="D326" t="s">
        <v>933</v>
      </c>
    </row>
    <row r="327" spans="1:4" x14ac:dyDescent="0.25">
      <c r="A327" t="s">
        <v>570</v>
      </c>
      <c r="B327" t="s">
        <v>569</v>
      </c>
      <c r="C327" t="s">
        <v>18</v>
      </c>
      <c r="D327" t="s">
        <v>571</v>
      </c>
    </row>
    <row r="328" spans="1:4" x14ac:dyDescent="0.25">
      <c r="A328" t="s">
        <v>1296</v>
      </c>
      <c r="B328" t="s">
        <v>1295</v>
      </c>
      <c r="C328" s="11">
        <v>109</v>
      </c>
      <c r="D328" t="s">
        <v>1297</v>
      </c>
    </row>
    <row r="329" spans="1:4" x14ac:dyDescent="0.25">
      <c r="A329" t="s">
        <v>1435</v>
      </c>
      <c r="B329" t="s">
        <v>1434</v>
      </c>
      <c r="C329" s="11">
        <v>59</v>
      </c>
      <c r="D329" t="s">
        <v>1436</v>
      </c>
    </row>
    <row r="330" spans="1:4" x14ac:dyDescent="0.25">
      <c r="A330" t="s">
        <v>1133</v>
      </c>
      <c r="B330" t="s">
        <v>1132</v>
      </c>
      <c r="C330" t="s">
        <v>18</v>
      </c>
      <c r="D330" t="s">
        <v>1134</v>
      </c>
    </row>
    <row r="331" spans="1:4" x14ac:dyDescent="0.25">
      <c r="A331" t="s">
        <v>1312</v>
      </c>
      <c r="B331" t="s">
        <v>1311</v>
      </c>
      <c r="C331" s="11">
        <v>59.97</v>
      </c>
      <c r="D331" t="s">
        <v>1313</v>
      </c>
    </row>
    <row r="332" spans="1:4" x14ac:dyDescent="0.25">
      <c r="A332" t="s">
        <v>273</v>
      </c>
      <c r="B332" t="s">
        <v>272</v>
      </c>
      <c r="C332" s="11">
        <v>199</v>
      </c>
      <c r="D332" t="s">
        <v>274</v>
      </c>
    </row>
    <row r="333" spans="1:4" x14ac:dyDescent="0.25">
      <c r="A333" t="s">
        <v>381</v>
      </c>
      <c r="B333" t="s">
        <v>380</v>
      </c>
      <c r="C333" s="11">
        <v>99</v>
      </c>
      <c r="D333" t="s">
        <v>382</v>
      </c>
    </row>
    <row r="334" spans="1:4" x14ac:dyDescent="0.25">
      <c r="A334" t="s">
        <v>1439</v>
      </c>
      <c r="B334" t="s">
        <v>1438</v>
      </c>
      <c r="C334" t="s">
        <v>18</v>
      </c>
      <c r="D334" t="s">
        <v>1440</v>
      </c>
    </row>
    <row r="335" spans="1:4" x14ac:dyDescent="0.25">
      <c r="A335" t="s">
        <v>385</v>
      </c>
      <c r="B335" t="s">
        <v>384</v>
      </c>
      <c r="C335" s="11">
        <v>99.97</v>
      </c>
      <c r="D335" t="s">
        <v>386</v>
      </c>
    </row>
    <row r="336" spans="1:4" x14ac:dyDescent="0.25">
      <c r="A336" t="s">
        <v>1266</v>
      </c>
      <c r="B336" t="s">
        <v>1265</v>
      </c>
      <c r="C336" s="11">
        <v>61.43</v>
      </c>
      <c r="D336" t="s">
        <v>1268</v>
      </c>
    </row>
    <row r="337" spans="1:4" x14ac:dyDescent="0.25">
      <c r="A337" t="s">
        <v>1324</v>
      </c>
      <c r="B337" t="s">
        <v>1323</v>
      </c>
      <c r="C337" s="11">
        <v>96.92</v>
      </c>
      <c r="D337" t="s">
        <v>1326</v>
      </c>
    </row>
    <row r="338" spans="1:4" x14ac:dyDescent="0.25">
      <c r="A338" t="s">
        <v>1151</v>
      </c>
      <c r="B338" t="s">
        <v>1150</v>
      </c>
      <c r="C338" s="11">
        <v>99</v>
      </c>
      <c r="D338" t="s">
        <v>1152</v>
      </c>
    </row>
    <row r="339" spans="1:4" x14ac:dyDescent="0.25">
      <c r="A339" t="s">
        <v>296</v>
      </c>
      <c r="B339" t="s">
        <v>295</v>
      </c>
      <c r="C339" t="s">
        <v>18</v>
      </c>
      <c r="D339" t="s">
        <v>297</v>
      </c>
    </row>
    <row r="340" spans="1:4" x14ac:dyDescent="0.25">
      <c r="A340" t="s">
        <v>122</v>
      </c>
      <c r="B340" t="s">
        <v>121</v>
      </c>
      <c r="C340" s="11">
        <v>79.97</v>
      </c>
      <c r="D340" t="s">
        <v>124</v>
      </c>
    </row>
    <row r="341" spans="1:4" x14ac:dyDescent="0.25">
      <c r="A341" t="s">
        <v>834</v>
      </c>
      <c r="B341" t="s">
        <v>833</v>
      </c>
      <c r="C341" s="11">
        <v>29.97</v>
      </c>
      <c r="D341" t="s">
        <v>836</v>
      </c>
    </row>
    <row r="342" spans="1:4" x14ac:dyDescent="0.25">
      <c r="A342" t="s">
        <v>665</v>
      </c>
      <c r="B342" t="s">
        <v>664</v>
      </c>
      <c r="C342" t="s">
        <v>18</v>
      </c>
      <c r="D342" t="s">
        <v>666</v>
      </c>
    </row>
    <row r="343" spans="1:4" x14ac:dyDescent="0.25">
      <c r="A343" t="s">
        <v>1271</v>
      </c>
      <c r="B343" t="s">
        <v>1270</v>
      </c>
      <c r="C343" s="11">
        <v>39.97</v>
      </c>
      <c r="D343" t="s">
        <v>1272</v>
      </c>
    </row>
    <row r="344" spans="1:4" x14ac:dyDescent="0.25">
      <c r="A344" t="s">
        <v>1607</v>
      </c>
      <c r="B344" t="s">
        <v>1606</v>
      </c>
      <c r="C344" s="11">
        <v>39.97</v>
      </c>
      <c r="D344" t="s">
        <v>1608</v>
      </c>
    </row>
    <row r="345" spans="1:4" x14ac:dyDescent="0.25">
      <c r="A345" t="s">
        <v>614</v>
      </c>
      <c r="B345" t="s">
        <v>613</v>
      </c>
      <c r="C345" t="s">
        <v>18</v>
      </c>
      <c r="D345" t="s">
        <v>615</v>
      </c>
    </row>
    <row r="346" spans="1:4" x14ac:dyDescent="0.25">
      <c r="A346" t="s">
        <v>1404</v>
      </c>
      <c r="B346" t="s">
        <v>1403</v>
      </c>
      <c r="C346" s="11">
        <v>44.97</v>
      </c>
      <c r="D346" t="s">
        <v>1405</v>
      </c>
    </row>
    <row r="347" spans="1:4" x14ac:dyDescent="0.25">
      <c r="A347" t="s">
        <v>454</v>
      </c>
      <c r="B347" t="s">
        <v>453</v>
      </c>
      <c r="C347" s="11">
        <v>80.44</v>
      </c>
      <c r="D347" t="s">
        <v>456</v>
      </c>
    </row>
    <row r="348" spans="1:4" x14ac:dyDescent="0.25">
      <c r="A348" t="s">
        <v>1604</v>
      </c>
      <c r="B348" t="s">
        <v>1603</v>
      </c>
      <c r="C348" s="11">
        <v>39.97</v>
      </c>
      <c r="D348" t="s">
        <v>1605</v>
      </c>
    </row>
    <row r="349" spans="1:4" x14ac:dyDescent="0.25">
      <c r="A349" t="s">
        <v>618</v>
      </c>
      <c r="B349" t="s">
        <v>617</v>
      </c>
      <c r="C349" t="s">
        <v>18</v>
      </c>
      <c r="D349" t="s">
        <v>619</v>
      </c>
    </row>
    <row r="350" spans="1:4" x14ac:dyDescent="0.25">
      <c r="A350" t="s">
        <v>342</v>
      </c>
      <c r="B350" t="s">
        <v>341</v>
      </c>
      <c r="C350" s="11">
        <v>69</v>
      </c>
      <c r="D350" t="s">
        <v>344</v>
      </c>
    </row>
    <row r="351" spans="1:4" x14ac:dyDescent="0.25">
      <c r="A351" t="s">
        <v>176</v>
      </c>
      <c r="B351" t="s">
        <v>175</v>
      </c>
      <c r="C351" s="11">
        <v>39.97</v>
      </c>
      <c r="D351" t="s">
        <v>178</v>
      </c>
    </row>
    <row r="352" spans="1:4" x14ac:dyDescent="0.25">
      <c r="A352" t="s">
        <v>291</v>
      </c>
      <c r="B352" t="s">
        <v>290</v>
      </c>
      <c r="C352" t="s">
        <v>18</v>
      </c>
      <c r="D352" t="s">
        <v>292</v>
      </c>
    </row>
    <row r="353" spans="1:4" x14ac:dyDescent="0.25">
      <c r="A353" t="s">
        <v>42</v>
      </c>
      <c r="B353" t="s">
        <v>41</v>
      </c>
      <c r="C353" s="11">
        <v>169</v>
      </c>
      <c r="D353" t="s">
        <v>44</v>
      </c>
    </row>
    <row r="354" spans="1:4" x14ac:dyDescent="0.25">
      <c r="A354" t="s">
        <v>1593</v>
      </c>
      <c r="B354" t="s">
        <v>1592</v>
      </c>
      <c r="C354" s="11">
        <v>89.97</v>
      </c>
      <c r="D354" t="s">
        <v>1594</v>
      </c>
    </row>
    <row r="355" spans="1:4" x14ac:dyDescent="0.25">
      <c r="A355" t="s">
        <v>565</v>
      </c>
      <c r="B355" t="s">
        <v>564</v>
      </c>
      <c r="C355" s="11">
        <v>129</v>
      </c>
      <c r="D355" t="s">
        <v>566</v>
      </c>
    </row>
    <row r="356" spans="1:4" x14ac:dyDescent="0.25">
      <c r="A356" t="s">
        <v>2121</v>
      </c>
      <c r="B356" t="s">
        <v>2120</v>
      </c>
      <c r="C356" t="s">
        <v>18</v>
      </c>
      <c r="D356" t="s">
        <v>2122</v>
      </c>
    </row>
    <row r="357" spans="1:4" x14ac:dyDescent="0.25">
      <c r="A357" t="s">
        <v>2060</v>
      </c>
      <c r="B357" t="s">
        <v>2059</v>
      </c>
      <c r="C357" s="11">
        <v>109</v>
      </c>
      <c r="D357" t="s">
        <v>2061</v>
      </c>
    </row>
    <row r="358" spans="1:4" x14ac:dyDescent="0.25">
      <c r="A358" t="s">
        <v>1632</v>
      </c>
      <c r="B358" t="s">
        <v>1631</v>
      </c>
      <c r="C358" s="11">
        <v>49.98</v>
      </c>
      <c r="D358" t="s">
        <v>1634</v>
      </c>
    </row>
    <row r="359" spans="1:4" x14ac:dyDescent="0.25">
      <c r="A359" t="s">
        <v>713</v>
      </c>
      <c r="B359" t="s">
        <v>712</v>
      </c>
      <c r="C359" s="11">
        <v>99</v>
      </c>
      <c r="D359" t="s">
        <v>714</v>
      </c>
    </row>
    <row r="360" spans="1:4" x14ac:dyDescent="0.25">
      <c r="A360" t="s">
        <v>2127</v>
      </c>
      <c r="B360" t="s">
        <v>2126</v>
      </c>
      <c r="C360" s="11">
        <v>39.97</v>
      </c>
      <c r="D360" t="s">
        <v>2128</v>
      </c>
    </row>
    <row r="361" spans="1:4" x14ac:dyDescent="0.25">
      <c r="A361" t="s">
        <v>2098</v>
      </c>
      <c r="B361" t="s">
        <v>2097</v>
      </c>
      <c r="C361" t="s">
        <v>18</v>
      </c>
      <c r="D361" t="s">
        <v>2099</v>
      </c>
    </row>
    <row r="362" spans="1:4" x14ac:dyDescent="0.25">
      <c r="A362" t="s">
        <v>1628</v>
      </c>
      <c r="B362" t="s">
        <v>1627</v>
      </c>
      <c r="C362" s="11">
        <v>159</v>
      </c>
      <c r="D362" t="s">
        <v>1629</v>
      </c>
    </row>
    <row r="363" spans="1:4" x14ac:dyDescent="0.25">
      <c r="A363" t="s">
        <v>708</v>
      </c>
      <c r="B363" t="s">
        <v>707</v>
      </c>
      <c r="C363" t="s">
        <v>18</v>
      </c>
      <c r="D363" t="s">
        <v>709</v>
      </c>
    </row>
    <row r="364" spans="1:4" x14ac:dyDescent="0.25">
      <c r="A364" t="s">
        <v>1491</v>
      </c>
      <c r="B364" t="s">
        <v>1490</v>
      </c>
      <c r="C364" s="11">
        <v>59.97</v>
      </c>
      <c r="D364" t="s">
        <v>1492</v>
      </c>
    </row>
    <row r="365" spans="1:4" x14ac:dyDescent="0.25">
      <c r="A365" t="s">
        <v>325</v>
      </c>
      <c r="B365" t="s">
        <v>324</v>
      </c>
      <c r="C365" s="11">
        <v>119</v>
      </c>
      <c r="D365" t="s">
        <v>326</v>
      </c>
    </row>
    <row r="366" spans="1:4" x14ac:dyDescent="0.25">
      <c r="A366" t="s">
        <v>1448</v>
      </c>
      <c r="B366" t="s">
        <v>1447</v>
      </c>
      <c r="C366" s="11">
        <v>79.97</v>
      </c>
      <c r="D366" t="s">
        <v>1449</v>
      </c>
    </row>
    <row r="367" spans="1:4" x14ac:dyDescent="0.25">
      <c r="A367" t="s">
        <v>338</v>
      </c>
      <c r="B367" t="s">
        <v>337</v>
      </c>
      <c r="C367" s="11">
        <v>149</v>
      </c>
      <c r="D367" t="s">
        <v>339</v>
      </c>
    </row>
    <row r="368" spans="1:4" x14ac:dyDescent="0.25">
      <c r="A368" t="s">
        <v>1442</v>
      </c>
      <c r="B368" t="s">
        <v>1441</v>
      </c>
      <c r="C368" s="11">
        <v>129</v>
      </c>
      <c r="D368" t="s">
        <v>1443</v>
      </c>
    </row>
    <row r="369" spans="1:4" x14ac:dyDescent="0.25">
      <c r="A369" t="s">
        <v>334</v>
      </c>
      <c r="B369" t="s">
        <v>333</v>
      </c>
      <c r="C369" s="11">
        <v>179</v>
      </c>
      <c r="D369" t="s">
        <v>335</v>
      </c>
    </row>
    <row r="370" spans="1:4" x14ac:dyDescent="0.25">
      <c r="A370" t="s">
        <v>1445</v>
      </c>
      <c r="B370" t="s">
        <v>1444</v>
      </c>
      <c r="C370" s="11">
        <v>149</v>
      </c>
      <c r="D370" t="s">
        <v>1446</v>
      </c>
    </row>
    <row r="371" spans="1:4" x14ac:dyDescent="0.25">
      <c r="A371" t="s">
        <v>330</v>
      </c>
      <c r="B371" t="s">
        <v>329</v>
      </c>
      <c r="C371" s="11">
        <v>199</v>
      </c>
      <c r="D371" t="s">
        <v>331</v>
      </c>
    </row>
    <row r="372" spans="1:4" x14ac:dyDescent="0.25">
      <c r="A372" t="s">
        <v>2130</v>
      </c>
      <c r="B372" t="s">
        <v>2129</v>
      </c>
      <c r="C372" s="11">
        <v>99</v>
      </c>
      <c r="D372" t="s">
        <v>2131</v>
      </c>
    </row>
    <row r="373" spans="1:4" x14ac:dyDescent="0.25">
      <c r="A373" t="s">
        <v>838</v>
      </c>
      <c r="B373" t="s">
        <v>837</v>
      </c>
      <c r="C373" s="11">
        <v>149</v>
      </c>
      <c r="D373" t="s">
        <v>839</v>
      </c>
    </row>
    <row r="374" spans="1:4" x14ac:dyDescent="0.25">
      <c r="A374" t="s">
        <v>1401</v>
      </c>
      <c r="B374" t="s">
        <v>1400</v>
      </c>
      <c r="C374" s="11">
        <v>149</v>
      </c>
      <c r="D374" t="s">
        <v>1402</v>
      </c>
    </row>
    <row r="375" spans="1:4" x14ac:dyDescent="0.25">
      <c r="A375" t="s">
        <v>118</v>
      </c>
      <c r="B375" t="s">
        <v>117</v>
      </c>
      <c r="C375" s="11">
        <v>179</v>
      </c>
      <c r="D375" t="s">
        <v>119</v>
      </c>
    </row>
    <row r="376" spans="1:4" x14ac:dyDescent="0.25">
      <c r="A376" t="s">
        <v>551</v>
      </c>
      <c r="B376" t="s">
        <v>550</v>
      </c>
      <c r="C376" s="11">
        <v>159</v>
      </c>
      <c r="D376" t="s">
        <v>553</v>
      </c>
    </row>
    <row r="377" spans="1:4" x14ac:dyDescent="0.25">
      <c r="A377" t="s">
        <v>1738</v>
      </c>
      <c r="B377" t="s">
        <v>1737</v>
      </c>
      <c r="C377" t="s">
        <v>18</v>
      </c>
      <c r="D377" t="s">
        <v>1739</v>
      </c>
    </row>
    <row r="378" spans="1:4" x14ac:dyDescent="0.25">
      <c r="A378" t="s">
        <v>634</v>
      </c>
      <c r="B378" t="s">
        <v>633</v>
      </c>
      <c r="C378" s="11">
        <v>89</v>
      </c>
      <c r="D378" t="s">
        <v>635</v>
      </c>
    </row>
    <row r="379" spans="1:4" x14ac:dyDescent="0.25">
      <c r="A379" t="s">
        <v>1536</v>
      </c>
      <c r="B379" t="s">
        <v>1535</v>
      </c>
      <c r="C379" s="11">
        <v>159</v>
      </c>
      <c r="D379" t="s">
        <v>1537</v>
      </c>
    </row>
    <row r="380" spans="1:4" x14ac:dyDescent="0.25">
      <c r="A380" t="s">
        <v>466</v>
      </c>
      <c r="B380" t="s">
        <v>465</v>
      </c>
      <c r="C380" t="s">
        <v>18</v>
      </c>
      <c r="D380" t="s">
        <v>467</v>
      </c>
    </row>
    <row r="381" spans="1:4" x14ac:dyDescent="0.25">
      <c r="A381" t="s">
        <v>863</v>
      </c>
      <c r="B381" t="s">
        <v>862</v>
      </c>
      <c r="C381" s="11">
        <v>149</v>
      </c>
      <c r="D381" t="s">
        <v>864</v>
      </c>
    </row>
    <row r="382" spans="1:4" x14ac:dyDescent="0.25">
      <c r="A382" t="s">
        <v>639</v>
      </c>
      <c r="B382" t="s">
        <v>638</v>
      </c>
      <c r="C382" s="11">
        <v>192</v>
      </c>
      <c r="D382" t="s">
        <v>641</v>
      </c>
    </row>
    <row r="383" spans="1:4" x14ac:dyDescent="0.25">
      <c r="A383" t="s">
        <v>1532</v>
      </c>
      <c r="B383" t="s">
        <v>1531</v>
      </c>
      <c r="C383" s="11">
        <v>63</v>
      </c>
      <c r="D383" t="s">
        <v>1534</v>
      </c>
    </row>
    <row r="384" spans="1:4" x14ac:dyDescent="0.25">
      <c r="A384" t="s">
        <v>449</v>
      </c>
      <c r="B384" t="s">
        <v>448</v>
      </c>
      <c r="C384" s="11">
        <v>99</v>
      </c>
      <c r="D384" t="s">
        <v>450</v>
      </c>
    </row>
    <row r="385" spans="1:4" x14ac:dyDescent="0.25">
      <c r="A385" t="s">
        <v>1576</v>
      </c>
      <c r="B385" t="s">
        <v>1575</v>
      </c>
      <c r="C385" t="s">
        <v>18</v>
      </c>
      <c r="D385" t="s">
        <v>1577</v>
      </c>
    </row>
    <row r="386" spans="1:4" x14ac:dyDescent="0.25">
      <c r="A386" t="s">
        <v>556</v>
      </c>
      <c r="B386" t="s">
        <v>555</v>
      </c>
      <c r="C386" s="11">
        <v>119</v>
      </c>
      <c r="D386" t="s">
        <v>557</v>
      </c>
    </row>
    <row r="387" spans="1:4" x14ac:dyDescent="0.25">
      <c r="A387" t="s">
        <v>1504</v>
      </c>
      <c r="B387" t="s">
        <v>1503</v>
      </c>
      <c r="C387" s="11">
        <v>59.97</v>
      </c>
      <c r="D387" t="s">
        <v>1505</v>
      </c>
    </row>
    <row r="388" spans="1:4" x14ac:dyDescent="0.25">
      <c r="A388" t="s">
        <v>358</v>
      </c>
      <c r="B388" t="s">
        <v>357</v>
      </c>
      <c r="C388" s="11">
        <v>99.97</v>
      </c>
      <c r="D388" t="s">
        <v>360</v>
      </c>
    </row>
    <row r="389" spans="1:4" x14ac:dyDescent="0.25">
      <c r="A389" t="s">
        <v>1457</v>
      </c>
      <c r="B389" t="s">
        <v>1456</v>
      </c>
      <c r="C389" s="11">
        <v>44.97</v>
      </c>
      <c r="D389" t="s">
        <v>1458</v>
      </c>
    </row>
    <row r="390" spans="1:4" x14ac:dyDescent="0.25">
      <c r="A390" t="s">
        <v>314</v>
      </c>
      <c r="B390" t="s">
        <v>313</v>
      </c>
      <c r="C390" s="11">
        <v>89.93</v>
      </c>
      <c r="D390" t="s">
        <v>316</v>
      </c>
    </row>
    <row r="391" spans="1:4" x14ac:dyDescent="0.25">
      <c r="A391" t="s">
        <v>1842</v>
      </c>
      <c r="B391" t="s">
        <v>1841</v>
      </c>
      <c r="C391" s="11">
        <v>59.97</v>
      </c>
      <c r="D391" t="s">
        <v>1843</v>
      </c>
    </row>
    <row r="392" spans="1:4" x14ac:dyDescent="0.25">
      <c r="A392" t="s">
        <v>646</v>
      </c>
      <c r="B392" t="s">
        <v>645</v>
      </c>
      <c r="C392" s="11">
        <v>89</v>
      </c>
      <c r="D392" t="s">
        <v>647</v>
      </c>
    </row>
    <row r="393" spans="1:4" x14ac:dyDescent="0.25">
      <c r="A393" t="s">
        <v>240</v>
      </c>
      <c r="B393" t="s">
        <v>232</v>
      </c>
      <c r="C393" s="11">
        <v>119</v>
      </c>
      <c r="D393" t="s">
        <v>242</v>
      </c>
    </row>
    <row r="394" spans="1:4" x14ac:dyDescent="0.25">
      <c r="A394" t="s">
        <v>233</v>
      </c>
      <c r="B394" t="s">
        <v>232</v>
      </c>
      <c r="C394" s="11">
        <v>199</v>
      </c>
      <c r="D394" t="s">
        <v>234</v>
      </c>
    </row>
    <row r="395" spans="1:4" x14ac:dyDescent="0.25">
      <c r="A395" t="s">
        <v>1419</v>
      </c>
      <c r="B395" t="s">
        <v>1418</v>
      </c>
      <c r="C395" s="11">
        <v>99</v>
      </c>
      <c r="D395" t="s">
        <v>1420</v>
      </c>
    </row>
    <row r="396" spans="1:4" x14ac:dyDescent="0.25">
      <c r="A396" t="s">
        <v>223</v>
      </c>
      <c r="B396" t="s">
        <v>222</v>
      </c>
      <c r="C396" s="11">
        <v>129</v>
      </c>
      <c r="D396" t="s">
        <v>224</v>
      </c>
    </row>
    <row r="397" spans="1:4" x14ac:dyDescent="0.25">
      <c r="A397" t="s">
        <v>1409</v>
      </c>
      <c r="B397" t="s">
        <v>1408</v>
      </c>
      <c r="C397" s="11">
        <v>99</v>
      </c>
      <c r="D397" t="s">
        <v>1410</v>
      </c>
    </row>
    <row r="398" spans="1:4" x14ac:dyDescent="0.25">
      <c r="A398" t="s">
        <v>182</v>
      </c>
      <c r="B398" t="s">
        <v>181</v>
      </c>
      <c r="C398" s="11">
        <v>129</v>
      </c>
      <c r="D398" t="s">
        <v>183</v>
      </c>
    </row>
    <row r="399" spans="1:4" x14ac:dyDescent="0.25">
      <c r="A399" t="s">
        <v>1415</v>
      </c>
      <c r="B399" t="s">
        <v>1414</v>
      </c>
      <c r="C399" s="11">
        <v>59</v>
      </c>
      <c r="D399" t="s">
        <v>1417</v>
      </c>
    </row>
    <row r="400" spans="1:4" x14ac:dyDescent="0.25">
      <c r="A400" t="s">
        <v>866</v>
      </c>
      <c r="B400" t="s">
        <v>865</v>
      </c>
      <c r="C400" s="11">
        <v>79</v>
      </c>
      <c r="D400" t="s">
        <v>867</v>
      </c>
    </row>
    <row r="401" spans="1:4" x14ac:dyDescent="0.25">
      <c r="A401" t="s">
        <v>1720</v>
      </c>
      <c r="B401" t="s">
        <v>1719</v>
      </c>
      <c r="C401" s="11">
        <v>193.03</v>
      </c>
      <c r="D401" t="s">
        <v>1722</v>
      </c>
    </row>
    <row r="402" spans="1:4" x14ac:dyDescent="0.25">
      <c r="A402" t="s">
        <v>627</v>
      </c>
      <c r="B402" t="s">
        <v>626</v>
      </c>
      <c r="C402" s="11">
        <v>229</v>
      </c>
      <c r="D402" t="s">
        <v>628</v>
      </c>
    </row>
    <row r="403" spans="1:4" x14ac:dyDescent="0.25">
      <c r="A403" t="s">
        <v>499</v>
      </c>
      <c r="B403" t="s">
        <v>498</v>
      </c>
      <c r="C403" s="11">
        <v>499</v>
      </c>
      <c r="D403" t="s">
        <v>500</v>
      </c>
    </row>
    <row r="404" spans="1:4" x14ac:dyDescent="0.25">
      <c r="A404" t="s">
        <v>967</v>
      </c>
      <c r="B404" t="s">
        <v>966</v>
      </c>
      <c r="C404" s="11">
        <v>99</v>
      </c>
      <c r="D404" t="s">
        <v>968</v>
      </c>
    </row>
    <row r="405" spans="1:4" x14ac:dyDescent="0.25">
      <c r="A405" t="s">
        <v>1742</v>
      </c>
      <c r="B405" t="s">
        <v>1741</v>
      </c>
      <c r="C405" s="11">
        <v>49.97</v>
      </c>
      <c r="D405" t="s">
        <v>1743</v>
      </c>
    </row>
    <row r="406" spans="1:4" x14ac:dyDescent="0.25">
      <c r="A406" t="s">
        <v>2054</v>
      </c>
      <c r="B406" t="s">
        <v>2053</v>
      </c>
      <c r="C406" s="11">
        <v>79</v>
      </c>
      <c r="D406" t="s">
        <v>2055</v>
      </c>
    </row>
    <row r="407" spans="1:4" x14ac:dyDescent="0.25">
      <c r="A407" t="s">
        <v>404</v>
      </c>
      <c r="B407" t="s">
        <v>403</v>
      </c>
      <c r="C407" s="11">
        <v>179</v>
      </c>
      <c r="D407" t="s">
        <v>405</v>
      </c>
    </row>
    <row r="408" spans="1:4" x14ac:dyDescent="0.25">
      <c r="A408" t="s">
        <v>2018</v>
      </c>
      <c r="B408" t="s">
        <v>2017</v>
      </c>
      <c r="C408" s="11">
        <v>299</v>
      </c>
      <c r="D408" t="s">
        <v>2019</v>
      </c>
    </row>
    <row r="409" spans="1:4" x14ac:dyDescent="0.25">
      <c r="A409" t="s">
        <v>1589</v>
      </c>
      <c r="B409" t="s">
        <v>1588</v>
      </c>
      <c r="C409" t="s">
        <v>18</v>
      </c>
      <c r="D409" t="s">
        <v>1590</v>
      </c>
    </row>
    <row r="410" spans="1:4" x14ac:dyDescent="0.25">
      <c r="A410" t="s">
        <v>1973</v>
      </c>
      <c r="B410" t="s">
        <v>1972</v>
      </c>
      <c r="C410" s="11">
        <v>162</v>
      </c>
      <c r="D410" t="s">
        <v>1975</v>
      </c>
    </row>
    <row r="411" spans="1:4" x14ac:dyDescent="0.25">
      <c r="A411" t="s">
        <v>1864</v>
      </c>
      <c r="B411" t="s">
        <v>1863</v>
      </c>
      <c r="C411" s="11">
        <v>119</v>
      </c>
      <c r="D411" t="s">
        <v>1865</v>
      </c>
    </row>
    <row r="412" spans="1:4" x14ac:dyDescent="0.25">
      <c r="A412" t="s">
        <v>1386</v>
      </c>
      <c r="B412" t="s">
        <v>1385</v>
      </c>
      <c r="C412" t="s">
        <v>18</v>
      </c>
      <c r="D412" t="s">
        <v>1387</v>
      </c>
    </row>
    <row r="413" spans="1:4" x14ac:dyDescent="0.25">
      <c r="A413" t="s">
        <v>1425</v>
      </c>
      <c r="B413" t="s">
        <v>1424</v>
      </c>
      <c r="C413" s="11">
        <v>149</v>
      </c>
      <c r="D413" t="s">
        <v>1426</v>
      </c>
    </row>
    <row r="414" spans="1:4" x14ac:dyDescent="0.25">
      <c r="A414" t="s">
        <v>197</v>
      </c>
      <c r="B414" t="s">
        <v>196</v>
      </c>
      <c r="C414" s="11">
        <v>179</v>
      </c>
      <c r="D414" t="s">
        <v>198</v>
      </c>
    </row>
    <row r="415" spans="1:4" x14ac:dyDescent="0.25">
      <c r="A415" t="s">
        <v>1523</v>
      </c>
      <c r="B415" t="s">
        <v>1522</v>
      </c>
      <c r="C415" s="11">
        <v>99</v>
      </c>
      <c r="D415" t="s">
        <v>1524</v>
      </c>
    </row>
    <row r="416" spans="1:4" x14ac:dyDescent="0.25">
      <c r="A416" t="s">
        <v>391</v>
      </c>
      <c r="B416" t="s">
        <v>390</v>
      </c>
      <c r="C416" s="11">
        <v>139</v>
      </c>
      <c r="D416" t="s">
        <v>392</v>
      </c>
    </row>
    <row r="417" spans="1:4" x14ac:dyDescent="0.25">
      <c r="A417" t="s">
        <v>1822</v>
      </c>
      <c r="B417" t="s">
        <v>1821</v>
      </c>
      <c r="C417" s="11">
        <v>112.8</v>
      </c>
      <c r="D417" t="s">
        <v>1824</v>
      </c>
    </row>
    <row r="418" spans="1:4" x14ac:dyDescent="0.25">
      <c r="A418" t="s">
        <v>1251</v>
      </c>
      <c r="B418" t="s">
        <v>1250</v>
      </c>
      <c r="C418" s="11">
        <v>188.76</v>
      </c>
      <c r="D418" t="s">
        <v>1253</v>
      </c>
    </row>
    <row r="419" spans="1:4" x14ac:dyDescent="0.25">
      <c r="A419" t="s">
        <v>1520</v>
      </c>
      <c r="B419" t="s">
        <v>1519</v>
      </c>
      <c r="C419" t="s">
        <v>18</v>
      </c>
      <c r="D419" t="s">
        <v>1521</v>
      </c>
    </row>
    <row r="420" spans="1:4" x14ac:dyDescent="0.25">
      <c r="A420" t="s">
        <v>396</v>
      </c>
      <c r="B420" t="s">
        <v>395</v>
      </c>
      <c r="C420" s="11">
        <v>99</v>
      </c>
      <c r="D420" t="s">
        <v>397</v>
      </c>
    </row>
    <row r="421" spans="1:4" x14ac:dyDescent="0.25">
      <c r="A421" t="s">
        <v>1516</v>
      </c>
      <c r="B421" t="s">
        <v>1515</v>
      </c>
      <c r="C421" s="11">
        <v>84.3</v>
      </c>
      <c r="D421" t="s">
        <v>1518</v>
      </c>
    </row>
    <row r="422" spans="1:4" x14ac:dyDescent="0.25">
      <c r="A422" t="s">
        <v>400</v>
      </c>
      <c r="B422" t="s">
        <v>399</v>
      </c>
      <c r="C422" s="11">
        <v>139</v>
      </c>
      <c r="D422" t="s">
        <v>401</v>
      </c>
    </row>
    <row r="423" spans="1:4" x14ac:dyDescent="0.25">
      <c r="A423" t="s">
        <v>1830</v>
      </c>
      <c r="B423" t="s">
        <v>1829</v>
      </c>
      <c r="C423" s="11">
        <v>119</v>
      </c>
      <c r="D423" t="s">
        <v>1831</v>
      </c>
    </row>
    <row r="424" spans="1:4" x14ac:dyDescent="0.25">
      <c r="A424" t="s">
        <v>1397</v>
      </c>
      <c r="B424" t="s">
        <v>1396</v>
      </c>
      <c r="C424" s="11">
        <v>129</v>
      </c>
      <c r="D424" t="s">
        <v>1398</v>
      </c>
    </row>
    <row r="425" spans="1:4" x14ac:dyDescent="0.25">
      <c r="A425" t="s">
        <v>548</v>
      </c>
      <c r="B425" t="s">
        <v>547</v>
      </c>
      <c r="C425" s="11">
        <v>139</v>
      </c>
      <c r="D425" t="s">
        <v>549</v>
      </c>
    </row>
    <row r="426" spans="1:4" x14ac:dyDescent="0.25">
      <c r="A426" t="s">
        <v>113</v>
      </c>
      <c r="B426" t="s">
        <v>112</v>
      </c>
      <c r="C426" t="s">
        <v>18</v>
      </c>
      <c r="D426" t="s">
        <v>114</v>
      </c>
    </row>
    <row r="427" spans="1:4" x14ac:dyDescent="0.25">
      <c r="A427" t="s">
        <v>1422</v>
      </c>
      <c r="B427" t="s">
        <v>1421</v>
      </c>
      <c r="C427" s="11">
        <v>139</v>
      </c>
      <c r="D427" t="s">
        <v>1423</v>
      </c>
    </row>
    <row r="428" spans="1:4" x14ac:dyDescent="0.25">
      <c r="A428" t="s">
        <v>162</v>
      </c>
      <c r="B428" t="s">
        <v>161</v>
      </c>
      <c r="C428" s="11">
        <v>149</v>
      </c>
      <c r="D428" t="s">
        <v>164</v>
      </c>
    </row>
    <row r="429" spans="1:4" x14ac:dyDescent="0.25">
      <c r="A429" t="s">
        <v>1432</v>
      </c>
      <c r="B429" t="s">
        <v>1431</v>
      </c>
      <c r="C429" s="11">
        <v>99</v>
      </c>
      <c r="D429" t="s">
        <v>1433</v>
      </c>
    </row>
    <row r="430" spans="1:4" x14ac:dyDescent="0.25">
      <c r="A430" t="s">
        <v>255</v>
      </c>
      <c r="B430" t="s">
        <v>254</v>
      </c>
      <c r="C430" s="11">
        <v>149</v>
      </c>
      <c r="D430" t="s">
        <v>256</v>
      </c>
    </row>
    <row r="431" spans="1:4" x14ac:dyDescent="0.25">
      <c r="A431" t="s">
        <v>1834</v>
      </c>
      <c r="B431" t="s">
        <v>1833</v>
      </c>
      <c r="C431" s="11">
        <v>119</v>
      </c>
      <c r="D431" t="s">
        <v>1835</v>
      </c>
    </row>
    <row r="432" spans="1:4" x14ac:dyDescent="0.25">
      <c r="A432" t="s">
        <v>1389</v>
      </c>
      <c r="B432" t="s">
        <v>1388</v>
      </c>
      <c r="C432" s="11">
        <v>151.05000000000001</v>
      </c>
      <c r="D432" t="s">
        <v>1198</v>
      </c>
    </row>
    <row r="433" spans="1:4" x14ac:dyDescent="0.25">
      <c r="A433" t="s">
        <v>1551</v>
      </c>
      <c r="B433" t="s">
        <v>1550</v>
      </c>
      <c r="C433" s="11">
        <v>122.55</v>
      </c>
      <c r="D433" t="s">
        <v>1553</v>
      </c>
    </row>
    <row r="434" spans="1:4" x14ac:dyDescent="0.25">
      <c r="A434" t="s">
        <v>486</v>
      </c>
      <c r="B434" t="s">
        <v>485</v>
      </c>
      <c r="C434" s="11">
        <v>149</v>
      </c>
      <c r="D434" t="s">
        <v>487</v>
      </c>
    </row>
    <row r="435" spans="1:4" x14ac:dyDescent="0.25">
      <c r="A435" t="s">
        <v>1548</v>
      </c>
      <c r="B435" t="s">
        <v>1547</v>
      </c>
      <c r="C435" s="11">
        <v>129</v>
      </c>
      <c r="D435" t="s">
        <v>1549</v>
      </c>
    </row>
    <row r="436" spans="1:4" x14ac:dyDescent="0.25">
      <c r="A436" t="s">
        <v>482</v>
      </c>
      <c r="B436" t="s">
        <v>481</v>
      </c>
      <c r="C436" s="11">
        <v>149</v>
      </c>
      <c r="D436" t="s">
        <v>483</v>
      </c>
    </row>
    <row r="437" spans="1:4" x14ac:dyDescent="0.25">
      <c r="A437" t="s">
        <v>1600</v>
      </c>
      <c r="B437" t="s">
        <v>1599</v>
      </c>
      <c r="C437" s="11">
        <v>134.1</v>
      </c>
      <c r="D437" t="s">
        <v>1602</v>
      </c>
    </row>
    <row r="438" spans="1:4" x14ac:dyDescent="0.25">
      <c r="A438" t="s">
        <v>621</v>
      </c>
      <c r="B438" t="s">
        <v>620</v>
      </c>
      <c r="C438" s="11">
        <v>179.16</v>
      </c>
      <c r="D438" t="s">
        <v>623</v>
      </c>
    </row>
    <row r="439" spans="1:4" x14ac:dyDescent="0.25">
      <c r="A439" t="s">
        <v>1715</v>
      </c>
      <c r="B439" t="s">
        <v>1469</v>
      </c>
      <c r="C439" s="11">
        <v>119</v>
      </c>
      <c r="D439" t="s">
        <v>1716</v>
      </c>
    </row>
    <row r="440" spans="1:4" x14ac:dyDescent="0.25">
      <c r="A440" t="s">
        <v>1470</v>
      </c>
      <c r="B440" t="s">
        <v>1469</v>
      </c>
      <c r="C440" t="s">
        <v>18</v>
      </c>
      <c r="D440" t="s">
        <v>1471</v>
      </c>
    </row>
    <row r="441" spans="1:4" x14ac:dyDescent="0.25">
      <c r="A441" t="s">
        <v>309</v>
      </c>
      <c r="B441" t="s">
        <v>308</v>
      </c>
      <c r="C441" s="11">
        <v>139</v>
      </c>
      <c r="D441" t="s">
        <v>310</v>
      </c>
    </row>
    <row r="442" spans="1:4" x14ac:dyDescent="0.25">
      <c r="A442" t="s">
        <v>1308</v>
      </c>
      <c r="B442" t="s">
        <v>1307</v>
      </c>
      <c r="C442" s="11">
        <v>99</v>
      </c>
    </row>
    <row r="443" spans="1:4" x14ac:dyDescent="0.25">
      <c r="A443" t="s">
        <v>2066</v>
      </c>
      <c r="B443" t="s">
        <v>2065</v>
      </c>
      <c r="C443" s="11">
        <v>89</v>
      </c>
      <c r="D443" t="s">
        <v>2067</v>
      </c>
    </row>
    <row r="444" spans="1:4" x14ac:dyDescent="0.25">
      <c r="A444" t="s">
        <v>1935</v>
      </c>
      <c r="B444" t="s">
        <v>1934</v>
      </c>
      <c r="C444" s="11">
        <v>269</v>
      </c>
      <c r="D444" t="s">
        <v>1936</v>
      </c>
    </row>
    <row r="445" spans="1:4" x14ac:dyDescent="0.25">
      <c r="A445" t="s">
        <v>1956</v>
      </c>
      <c r="B445" t="s">
        <v>1924</v>
      </c>
      <c r="C445" s="11">
        <v>129</v>
      </c>
      <c r="D445" t="s">
        <v>1957</v>
      </c>
    </row>
    <row r="446" spans="1:4" x14ac:dyDescent="0.25">
      <c r="A446" t="s">
        <v>1940</v>
      </c>
      <c r="B446" t="s">
        <v>1939</v>
      </c>
      <c r="C446" s="11">
        <v>179</v>
      </c>
      <c r="D446" t="s">
        <v>1941</v>
      </c>
    </row>
    <row r="447" spans="1:4" x14ac:dyDescent="0.25">
      <c r="A447" t="s">
        <v>1909</v>
      </c>
      <c r="B447" t="s">
        <v>1908</v>
      </c>
      <c r="C447" s="11">
        <v>239</v>
      </c>
      <c r="D447" t="s">
        <v>1198</v>
      </c>
    </row>
    <row r="448" spans="1:4" x14ac:dyDescent="0.25">
      <c r="A448" t="s">
        <v>1931</v>
      </c>
      <c r="B448" t="s">
        <v>1930</v>
      </c>
      <c r="C448" s="11">
        <v>199</v>
      </c>
      <c r="D448" t="s">
        <v>1932</v>
      </c>
    </row>
    <row r="449" spans="1:4" x14ac:dyDescent="0.25">
      <c r="A449" t="s">
        <v>1916</v>
      </c>
      <c r="B449" t="s">
        <v>1915</v>
      </c>
      <c r="C449" s="11">
        <v>271.83</v>
      </c>
      <c r="D449" t="s">
        <v>1918</v>
      </c>
    </row>
    <row r="450" spans="1:4" x14ac:dyDescent="0.25">
      <c r="A450" t="s">
        <v>1925</v>
      </c>
      <c r="B450" t="s">
        <v>1924</v>
      </c>
      <c r="C450" s="11">
        <v>284.05</v>
      </c>
      <c r="D450" t="s">
        <v>1927</v>
      </c>
    </row>
    <row r="451" spans="1:4" x14ac:dyDescent="0.25">
      <c r="A451" t="s">
        <v>1922</v>
      </c>
      <c r="B451" t="s">
        <v>1921</v>
      </c>
      <c r="C451" t="s">
        <v>18</v>
      </c>
      <c r="D451" t="s">
        <v>1923</v>
      </c>
    </row>
    <row r="452" spans="1:4" x14ac:dyDescent="0.25">
      <c r="A452" t="s">
        <v>916</v>
      </c>
      <c r="B452" t="s">
        <v>915</v>
      </c>
      <c r="C452" s="11">
        <v>19.97</v>
      </c>
    </row>
    <row r="453" spans="1:4" x14ac:dyDescent="0.25">
      <c r="A453" t="s">
        <v>1613</v>
      </c>
      <c r="B453" t="s">
        <v>1612</v>
      </c>
      <c r="C453" s="11">
        <v>329</v>
      </c>
      <c r="D453" t="s">
        <v>1614</v>
      </c>
    </row>
    <row r="454" spans="1:4" x14ac:dyDescent="0.25">
      <c r="A454" t="s">
        <v>656</v>
      </c>
      <c r="B454" t="s">
        <v>655</v>
      </c>
      <c r="C454" t="s">
        <v>18</v>
      </c>
      <c r="D454" t="s">
        <v>657</v>
      </c>
    </row>
    <row r="455" spans="1:4" x14ac:dyDescent="0.25">
      <c r="A455" t="s">
        <v>847</v>
      </c>
      <c r="B455" t="s">
        <v>846</v>
      </c>
      <c r="C455" s="11">
        <v>99.97</v>
      </c>
      <c r="D455" t="s">
        <v>848</v>
      </c>
    </row>
    <row r="456" spans="1:4" x14ac:dyDescent="0.25">
      <c r="A456" t="s">
        <v>1793</v>
      </c>
      <c r="B456" t="s">
        <v>1792</v>
      </c>
      <c r="C456" s="11">
        <v>49</v>
      </c>
      <c r="D456" t="s">
        <v>1794</v>
      </c>
    </row>
    <row r="457" spans="1:4" x14ac:dyDescent="0.25">
      <c r="A457" t="s">
        <v>1080</v>
      </c>
      <c r="B457" t="s">
        <v>1079</v>
      </c>
      <c r="C457" s="11">
        <v>149</v>
      </c>
      <c r="D457" t="s">
        <v>1081</v>
      </c>
    </row>
    <row r="458" spans="1:4" x14ac:dyDescent="0.25">
      <c r="A458" t="s">
        <v>1779</v>
      </c>
      <c r="B458" t="s">
        <v>1778</v>
      </c>
      <c r="C458" s="11">
        <v>99</v>
      </c>
      <c r="D458" t="s">
        <v>1780</v>
      </c>
    </row>
    <row r="459" spans="1:4" x14ac:dyDescent="0.25">
      <c r="A459" t="s">
        <v>1052</v>
      </c>
      <c r="B459" t="s">
        <v>1051</v>
      </c>
      <c r="C459" s="11">
        <v>159</v>
      </c>
      <c r="D459" t="s">
        <v>1053</v>
      </c>
    </row>
    <row r="460" spans="1:4" x14ac:dyDescent="0.25">
      <c r="A460" t="s">
        <v>1669</v>
      </c>
      <c r="B460" t="s">
        <v>1668</v>
      </c>
      <c r="C460" s="11">
        <v>169</v>
      </c>
      <c r="D460" t="s">
        <v>1670</v>
      </c>
    </row>
    <row r="461" spans="1:4" x14ac:dyDescent="0.25">
      <c r="A461" t="s">
        <v>669</v>
      </c>
      <c r="B461" t="s">
        <v>668</v>
      </c>
      <c r="C461" s="11">
        <v>189</v>
      </c>
      <c r="D461" t="s">
        <v>670</v>
      </c>
    </row>
    <row r="462" spans="1:4" x14ac:dyDescent="0.25">
      <c r="A462" t="s">
        <v>504</v>
      </c>
      <c r="B462" t="s">
        <v>503</v>
      </c>
      <c r="C462" s="11">
        <v>189</v>
      </c>
      <c r="D462" t="s">
        <v>505</v>
      </c>
    </row>
    <row r="463" spans="1:4" x14ac:dyDescent="0.25">
      <c r="A463" t="s">
        <v>1558</v>
      </c>
      <c r="B463" t="s">
        <v>1557</v>
      </c>
      <c r="C463" s="11">
        <v>169</v>
      </c>
      <c r="D463" t="s">
        <v>1559</v>
      </c>
    </row>
    <row r="464" spans="1:4" x14ac:dyDescent="0.25">
      <c r="A464" t="s">
        <v>560</v>
      </c>
      <c r="B464" t="s">
        <v>559</v>
      </c>
      <c r="C464" s="11">
        <v>199</v>
      </c>
      <c r="D464" t="s">
        <v>561</v>
      </c>
    </row>
    <row r="465" spans="1:4" x14ac:dyDescent="0.25">
      <c r="A465" t="s">
        <v>809</v>
      </c>
      <c r="B465" t="s">
        <v>808</v>
      </c>
      <c r="C465" s="11">
        <v>44.97</v>
      </c>
      <c r="D465" t="s">
        <v>811</v>
      </c>
    </row>
    <row r="466" spans="1:4" x14ac:dyDescent="0.25">
      <c r="A466" t="s">
        <v>1186</v>
      </c>
      <c r="B466" t="s">
        <v>1185</v>
      </c>
      <c r="C466" s="11">
        <v>63.16</v>
      </c>
      <c r="D466" t="s">
        <v>1188</v>
      </c>
    </row>
    <row r="467" spans="1:4" x14ac:dyDescent="0.25">
      <c r="A467" t="s">
        <v>1089</v>
      </c>
      <c r="B467" t="s">
        <v>1088</v>
      </c>
      <c r="C467" s="11">
        <v>49</v>
      </c>
      <c r="D467" t="s">
        <v>1091</v>
      </c>
    </row>
    <row r="468" spans="1:4" x14ac:dyDescent="0.25">
      <c r="A468" t="s">
        <v>1191</v>
      </c>
      <c r="B468" t="s">
        <v>1190</v>
      </c>
      <c r="C468" s="11">
        <v>129</v>
      </c>
      <c r="D468" t="s">
        <v>1192</v>
      </c>
    </row>
    <row r="469" spans="1:4" x14ac:dyDescent="0.25">
      <c r="A469" t="s">
        <v>1467</v>
      </c>
      <c r="B469" t="s">
        <v>1193</v>
      </c>
      <c r="C469" s="11">
        <v>79.97</v>
      </c>
      <c r="D469" t="s">
        <v>1468</v>
      </c>
    </row>
    <row r="470" spans="1:4" x14ac:dyDescent="0.25">
      <c r="A470" t="s">
        <v>1900</v>
      </c>
      <c r="B470" t="s">
        <v>1899</v>
      </c>
      <c r="C470" s="11">
        <v>849</v>
      </c>
      <c r="D470" t="s">
        <v>1901</v>
      </c>
    </row>
    <row r="471" spans="1:4" x14ac:dyDescent="0.25">
      <c r="A471" t="s">
        <v>1242</v>
      </c>
      <c r="B471" t="s">
        <v>1241</v>
      </c>
      <c r="C471" s="11">
        <v>149</v>
      </c>
      <c r="D471" t="s">
        <v>1243</v>
      </c>
    </row>
    <row r="472" spans="1:4" x14ac:dyDescent="0.25">
      <c r="A472" t="s">
        <v>277</v>
      </c>
      <c r="B472" t="s">
        <v>276</v>
      </c>
      <c r="C472" s="11">
        <v>849</v>
      </c>
      <c r="D472" t="s">
        <v>279</v>
      </c>
    </row>
    <row r="473" spans="1:4" x14ac:dyDescent="0.25">
      <c r="A473" t="s">
        <v>1451</v>
      </c>
      <c r="B473" t="s">
        <v>1450</v>
      </c>
      <c r="C473" s="11">
        <v>649</v>
      </c>
      <c r="D473" t="s">
        <v>1453</v>
      </c>
    </row>
    <row r="474" spans="1:4" x14ac:dyDescent="0.25">
      <c r="A474" t="s">
        <v>2139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E750-8A3C-49BB-9C70-1FB4194CEDFC}">
  <dimension ref="A1:H452"/>
  <sheetViews>
    <sheetView workbookViewId="0">
      <selection activeCell="D4" sqref="D4"/>
    </sheetView>
  </sheetViews>
  <sheetFormatPr defaultRowHeight="15.75" x14ac:dyDescent="0.25"/>
  <cols>
    <col min="3" max="3" width="12.75" bestFit="1" customWidth="1"/>
    <col min="4" max="4" width="82.75" bestFit="1" customWidth="1"/>
    <col min="5" max="7" width="50.625" customWidth="1"/>
  </cols>
  <sheetData>
    <row r="1" spans="1:8" s="6" customFormat="1" x14ac:dyDescent="0.25">
      <c r="A1" s="6" t="s">
        <v>2787</v>
      </c>
      <c r="B1" s="6" t="s">
        <v>4234</v>
      </c>
      <c r="C1" s="6" t="s">
        <v>2628</v>
      </c>
      <c r="D1" s="6" t="s">
        <v>2630</v>
      </c>
      <c r="E1" s="6" t="s">
        <v>2631</v>
      </c>
      <c r="F1" s="6" t="s">
        <v>4250</v>
      </c>
      <c r="H1" s="6" t="s">
        <v>4233</v>
      </c>
    </row>
    <row r="2" spans="1:8" x14ac:dyDescent="0.25">
      <c r="A2" t="s">
        <v>2788</v>
      </c>
      <c r="B2" t="s">
        <v>4235</v>
      </c>
      <c r="C2" t="s">
        <v>1789</v>
      </c>
      <c r="D2" t="s">
        <v>1788</v>
      </c>
      <c r="E2" t="s">
        <v>1790</v>
      </c>
      <c r="F2" t="s">
        <v>4251</v>
      </c>
      <c r="H2" t="str">
        <f>_xlfn.XLOOKUP($C2,Sheet1!$D:$D,Sheet1!C:C)</f>
        <v>https://cdn.shopify.com/s/files/1/0651/3668/9323/files/ffdd32049f1744b3942a5a0e6167a486_600x600.jpg?v=1734043474&amp;width=100&amp;crop=center</v>
      </c>
    </row>
    <row r="3" spans="1:8" x14ac:dyDescent="0.25">
      <c r="A3" t="s">
        <v>2788</v>
      </c>
      <c r="B3" t="s">
        <v>4235</v>
      </c>
      <c r="C3" t="s">
        <v>1072</v>
      </c>
      <c r="D3" t="s">
        <v>1071</v>
      </c>
      <c r="E3" t="s">
        <v>1073</v>
      </c>
      <c r="F3" t="s">
        <v>4251</v>
      </c>
      <c r="H3" t="str">
        <f>_xlfn.XLOOKUP(C3,Sheet1!D:D,Sheet1!C:C)</f>
        <v>https://cdn.shopify.com/s/files/1/0651/3668/9323/files/51f806f1b79d4d518d210a8369b7d419_600x600.jpg?v=1734041568&amp;width=100&amp;crop=center</v>
      </c>
    </row>
    <row r="4" spans="1:8" x14ac:dyDescent="0.25">
      <c r="A4" t="s">
        <v>2788</v>
      </c>
      <c r="B4" t="s">
        <v>4235</v>
      </c>
      <c r="C4" t="s">
        <v>1047</v>
      </c>
      <c r="D4" t="s">
        <v>1046</v>
      </c>
      <c r="E4" t="s">
        <v>1048</v>
      </c>
      <c r="F4" t="s">
        <v>4251</v>
      </c>
      <c r="H4" t="str">
        <f>_xlfn.XLOOKUP(C4,Sheet1!D:D,Sheet1!C:C)</f>
        <v>https://cdn.shopify.com/s/files/1/0651/3668/9323/files/e836ea84af71468a869b6d5c23f68e58_600x600.jpg?v=1736809989&amp;width=100&amp;crop=center</v>
      </c>
    </row>
    <row r="5" spans="1:8" x14ac:dyDescent="0.25">
      <c r="A5" t="s">
        <v>2788</v>
      </c>
      <c r="B5" t="s">
        <v>4235</v>
      </c>
      <c r="C5" t="s">
        <v>1075</v>
      </c>
      <c r="D5" t="s">
        <v>1074</v>
      </c>
      <c r="E5" t="s">
        <v>1076</v>
      </c>
      <c r="F5" t="s">
        <v>4251</v>
      </c>
      <c r="H5" t="str">
        <f>_xlfn.XLOOKUP(C5,Sheet1!D:D,Sheet1!C:C)</f>
        <v>https://cdn.shopify.com/s/files/1/0651/3668/9323/files/82f12ce52f774d2dabba0ed659daa98f_600x600.jpg?v=1734041720&amp;width=100&amp;crop=center</v>
      </c>
    </row>
    <row r="6" spans="1:8" x14ac:dyDescent="0.25">
      <c r="A6" t="s">
        <v>2788</v>
      </c>
      <c r="B6" t="s">
        <v>4235</v>
      </c>
      <c r="C6" t="s">
        <v>897</v>
      </c>
      <c r="D6" t="s">
        <v>896</v>
      </c>
      <c r="E6" t="s">
        <v>898</v>
      </c>
      <c r="F6" t="s">
        <v>4251</v>
      </c>
      <c r="H6" t="str">
        <f>_xlfn.XLOOKUP(C6,Sheet1!D:D,Sheet1!C:C)</f>
        <v>https://cdn.shopify.com/s/files/1/0651/3668/9323/files/1e2bd6d7d55541d8b7b6177dec82947a_600x600.jpg?v=1736912743&amp;width=100&amp;crop=center</v>
      </c>
    </row>
    <row r="7" spans="1:8" x14ac:dyDescent="0.25">
      <c r="A7" t="s">
        <v>2788</v>
      </c>
      <c r="B7" t="s">
        <v>4235</v>
      </c>
      <c r="C7" t="s">
        <v>2089</v>
      </c>
      <c r="D7" t="s">
        <v>2088</v>
      </c>
      <c r="E7" t="s">
        <v>2091</v>
      </c>
      <c r="F7" t="s">
        <v>4251</v>
      </c>
      <c r="H7" t="str">
        <f>_xlfn.XLOOKUP(C7,Sheet1!D:D,Sheet1!C:C)</f>
        <v>https://cdn.shopify.com/s/files/1/0651/3668/9323/files/d860e74c1d7549089272023ebc242831_600x600.jpg?v=1734043046&amp;width=100&amp;crop=center</v>
      </c>
    </row>
    <row r="8" spans="1:8" x14ac:dyDescent="0.25">
      <c r="A8" t="s">
        <v>2788</v>
      </c>
      <c r="B8" t="s">
        <v>4235</v>
      </c>
      <c r="C8" t="s">
        <v>887</v>
      </c>
      <c r="D8" t="s">
        <v>886</v>
      </c>
      <c r="E8" t="s">
        <v>888</v>
      </c>
      <c r="F8" t="s">
        <v>4251</v>
      </c>
      <c r="H8" t="str">
        <f>_xlfn.XLOOKUP(C8,Sheet1!D:D,Sheet1!C:C)</f>
        <v>https://cdn.shopify.com/s/files/1/0651/3668/9323/files/7b68f0782df44f44be335a391008a4c2_600x600.jpg?v=1734041207&amp;width=100&amp;crop=center</v>
      </c>
    </row>
    <row r="9" spans="1:8" x14ac:dyDescent="0.25">
      <c r="A9" t="s">
        <v>2788</v>
      </c>
      <c r="B9" t="s">
        <v>4235</v>
      </c>
      <c r="C9" t="s">
        <v>1644</v>
      </c>
      <c r="D9" t="s">
        <v>1643</v>
      </c>
      <c r="E9" t="s">
        <v>1645</v>
      </c>
      <c r="F9" t="s">
        <v>4251</v>
      </c>
      <c r="H9" t="str">
        <f>_xlfn.XLOOKUP(C9,Sheet1!D:D,Sheet1!C:C)</f>
        <v>https://cdn.shopify.com/s/files/1/0651/3668/9323/files/4df413e934414bc9abe2f3d644905c06_600x600.jpg?v=1734041002&amp;width=100&amp;crop=center</v>
      </c>
    </row>
    <row r="10" spans="1:8" x14ac:dyDescent="0.25">
      <c r="A10" t="s">
        <v>2788</v>
      </c>
      <c r="B10" t="s">
        <v>4235</v>
      </c>
      <c r="C10" t="s">
        <v>1640</v>
      </c>
      <c r="D10" t="s">
        <v>1639</v>
      </c>
      <c r="E10" t="s">
        <v>1641</v>
      </c>
      <c r="F10" t="s">
        <v>4251</v>
      </c>
      <c r="H10" t="str">
        <f>_xlfn.XLOOKUP(C10,Sheet1!D:D,Sheet1!C:C)</f>
        <v>https://cdn.shopify.com/s/files/1/0651/3668/9323/files/89d32cbb35264b66b5719c13e6c262f3_600x600.jpg?v=1734041748&amp;width=100&amp;crop=center</v>
      </c>
    </row>
    <row r="11" spans="1:8" x14ac:dyDescent="0.25">
      <c r="A11" t="s">
        <v>2788</v>
      </c>
      <c r="B11" t="s">
        <v>4235</v>
      </c>
      <c r="C11" t="s">
        <v>1636</v>
      </c>
      <c r="D11" t="s">
        <v>1635</v>
      </c>
      <c r="E11" t="s">
        <v>1637</v>
      </c>
      <c r="F11" t="s">
        <v>4251</v>
      </c>
      <c r="H11" t="str">
        <f>_xlfn.XLOOKUP(C11,Sheet1!D:D,Sheet1!C:C)</f>
        <v>https://cdn.shopify.com/s/files/1/0651/3668/9323/files/df8b792eacf24e4ebc541ba2e36b1079_600x600.jpg?v=1734043138&amp;width=100&amp;crop=center</v>
      </c>
    </row>
    <row r="12" spans="1:8" x14ac:dyDescent="0.25">
      <c r="A12" t="s">
        <v>2788</v>
      </c>
      <c r="B12" t="s">
        <v>4235</v>
      </c>
      <c r="C12" t="s">
        <v>1262</v>
      </c>
      <c r="D12" t="s">
        <v>886</v>
      </c>
      <c r="E12" t="s">
        <v>1263</v>
      </c>
      <c r="F12" t="s">
        <v>4251</v>
      </c>
      <c r="H12" t="str">
        <f>_xlfn.XLOOKUP(C12,Sheet1!D:D,Sheet1!C:C)</f>
        <v>https://cdn.shopify.com/s/files/1/0651/3668/9323/files/91e78d294d9e42969716792245d56b91_600x600.jpg?v=1734041757&amp;width=100&amp;crop=center</v>
      </c>
    </row>
    <row r="13" spans="1:8" x14ac:dyDescent="0.25">
      <c r="A13" t="s">
        <v>2788</v>
      </c>
      <c r="B13" t="s">
        <v>4235</v>
      </c>
      <c r="C13" t="s">
        <v>1183</v>
      </c>
      <c r="D13" t="s">
        <v>1182</v>
      </c>
      <c r="E13" t="s">
        <v>1184</v>
      </c>
      <c r="F13" t="s">
        <v>4251</v>
      </c>
      <c r="H13" t="str">
        <f>_xlfn.XLOOKUP(C13,Sheet1!D:D,Sheet1!C:C)</f>
        <v>https://cdn.shopify.com/s/files/1/0651/3668/9323/files/8a54787b6b60409a90204f0d75b0feb7_600x600.jpg?v=1722287889&amp;width=100&amp;crop=center</v>
      </c>
    </row>
    <row r="14" spans="1:8" x14ac:dyDescent="0.25">
      <c r="A14" t="s">
        <v>2788</v>
      </c>
      <c r="B14" t="s">
        <v>4235</v>
      </c>
      <c r="C14" t="s">
        <v>1173</v>
      </c>
      <c r="D14" t="s">
        <v>1172</v>
      </c>
      <c r="E14" t="s">
        <v>1175</v>
      </c>
      <c r="F14" t="s">
        <v>4251</v>
      </c>
      <c r="H14" t="str">
        <f>_xlfn.XLOOKUP(C14,Sheet1!D:D,Sheet1!C:C)</f>
        <v>https://cdn.shopify.com/s/files/1/0651/3668/9323/files/b68abf88135346fdacb0281d7c138fad_600x600.jpg?v=1734042680&amp;width=100&amp;crop=center</v>
      </c>
    </row>
    <row r="15" spans="1:8" x14ac:dyDescent="0.25">
      <c r="A15" t="s">
        <v>2788</v>
      </c>
      <c r="B15" t="s">
        <v>4235</v>
      </c>
      <c r="C15" t="s">
        <v>1200</v>
      </c>
      <c r="D15" t="s">
        <v>1199</v>
      </c>
      <c r="E15" t="s">
        <v>1201</v>
      </c>
      <c r="F15" t="s">
        <v>4251</v>
      </c>
      <c r="H15" t="str">
        <f>_xlfn.XLOOKUP(C15,Sheet1!D:D,Sheet1!C:C)</f>
        <v>https://cdn.shopify.com/s/files/1/0651/3668/9323/files/5ad2da9c2fb345e6aa0865b5322aff08_600x600.jpg?v=1734041043&amp;width=100&amp;crop=center</v>
      </c>
    </row>
    <row r="16" spans="1:8" x14ac:dyDescent="0.25">
      <c r="A16" t="s">
        <v>2788</v>
      </c>
      <c r="B16" t="s">
        <v>4235</v>
      </c>
      <c r="C16" t="s">
        <v>794</v>
      </c>
      <c r="D16" t="s">
        <v>793</v>
      </c>
      <c r="E16" t="s">
        <v>795</v>
      </c>
      <c r="F16" t="s">
        <v>4251</v>
      </c>
      <c r="H16" t="str">
        <f>_xlfn.XLOOKUP(C16,Sheet1!D:D,Sheet1!C:C)</f>
        <v>https://cdn.shopify.com/s/files/1/0651/3668/9323/files/74110bf2fa0543d8bc7d78f02a5db4ab_600x600.jpg?v=1734042291&amp;width=100&amp;crop=center</v>
      </c>
    </row>
    <row r="17" spans="1:8" x14ac:dyDescent="0.25">
      <c r="A17" t="s">
        <v>2788</v>
      </c>
      <c r="B17" t="s">
        <v>4235</v>
      </c>
      <c r="C17" t="s">
        <v>723</v>
      </c>
      <c r="D17" t="s">
        <v>722</v>
      </c>
      <c r="E17" t="s">
        <v>724</v>
      </c>
      <c r="F17" t="s">
        <v>4251</v>
      </c>
      <c r="H17" t="str">
        <f>_xlfn.XLOOKUP(C17,Sheet1!D:D,Sheet1!C:C)</f>
        <v>https://cdn.shopify.com/s/files/1/0651/3668/9323/files/e36b7b2884f74575afed3e5734ea60d4_600x600.jpg?v=1734043188&amp;width=100&amp;crop=center</v>
      </c>
    </row>
    <row r="18" spans="1:8" x14ac:dyDescent="0.25">
      <c r="A18" t="s">
        <v>2788</v>
      </c>
      <c r="B18" t="s">
        <v>4235</v>
      </c>
      <c r="C18" t="s">
        <v>1685</v>
      </c>
      <c r="D18" t="s">
        <v>1684</v>
      </c>
      <c r="E18" t="s">
        <v>1686</v>
      </c>
      <c r="F18" t="s">
        <v>4251</v>
      </c>
      <c r="H18" t="str">
        <f>_xlfn.XLOOKUP(C18,Sheet1!D:D,Sheet1!C:C)</f>
        <v>https://cdn.shopify.com/s/files/1/0651/3668/9323/files/ecf0788c07a8452bba1e50d77fa7272c_600x600.jpg?v=1737399172&amp;width=100&amp;crop=center</v>
      </c>
    </row>
    <row r="19" spans="1:8" x14ac:dyDescent="0.25">
      <c r="A19" t="s">
        <v>2788</v>
      </c>
      <c r="B19" t="s">
        <v>4235</v>
      </c>
      <c r="C19" t="s">
        <v>1911</v>
      </c>
      <c r="D19" t="s">
        <v>1910</v>
      </c>
      <c r="E19" t="s">
        <v>1912</v>
      </c>
      <c r="F19" t="s">
        <v>4251</v>
      </c>
      <c r="H19" t="str">
        <f>_xlfn.XLOOKUP(C19,Sheet1!D:D,Sheet1!C:C)</f>
        <v>https://cdn.shopify.com/s/files/1/0651/3668/9323/files/617eb17a4f5946c4b406ae24ab5bc0e0_600x600.jpg?v=1734041953&amp;width=100&amp;crop=center</v>
      </c>
    </row>
    <row r="20" spans="1:8" x14ac:dyDescent="0.25">
      <c r="A20" t="s">
        <v>2788</v>
      </c>
      <c r="B20" t="s">
        <v>4235</v>
      </c>
      <c r="C20" t="s">
        <v>869</v>
      </c>
      <c r="D20" t="s">
        <v>868</v>
      </c>
      <c r="E20" t="s">
        <v>870</v>
      </c>
      <c r="F20" t="s">
        <v>4251</v>
      </c>
      <c r="H20" t="str">
        <f>_xlfn.XLOOKUP(C20,Sheet1!D:D,Sheet1!C:C)</f>
        <v>https://cdn.shopify.com/s/files/1/0651/3668/9323/files/8c08cfdea3c14385b8c6edab5b993574_600x600.jpg?v=1734041271&amp;width=100&amp;crop=center</v>
      </c>
    </row>
    <row r="21" spans="1:8" x14ac:dyDescent="0.25">
      <c r="A21" t="s">
        <v>2788</v>
      </c>
      <c r="B21" t="s">
        <v>4235</v>
      </c>
      <c r="C21" t="s">
        <v>1861</v>
      </c>
      <c r="D21" t="s">
        <v>1860</v>
      </c>
      <c r="E21" t="s">
        <v>1862</v>
      </c>
      <c r="F21" t="s">
        <v>4251</v>
      </c>
      <c r="H21" t="str">
        <f>_xlfn.XLOOKUP(C21,Sheet1!D:D,Sheet1!C:C)</f>
        <v>https://cdn.shopify.com/s/files/1/0651/3668/9323/files/7804f289857d40b7b136acce48394380_600x600.jpg?v=1734042183&amp;width=100&amp;crop=center</v>
      </c>
    </row>
    <row r="22" spans="1:8" x14ac:dyDescent="0.25">
      <c r="A22" t="s">
        <v>2788</v>
      </c>
      <c r="B22" t="s">
        <v>4235</v>
      </c>
      <c r="C22" t="s">
        <v>1319</v>
      </c>
      <c r="D22" t="s">
        <v>1318</v>
      </c>
      <c r="E22" t="s">
        <v>1320</v>
      </c>
      <c r="F22" t="s">
        <v>4251</v>
      </c>
      <c r="H22" t="str">
        <f>_xlfn.XLOOKUP(C22,Sheet1!D:D,Sheet1!C:C)</f>
        <v>https://cdn.shopify.com/s/files/1/0651/3668/9323/files/78cbcd9278ea4f4eabb10f364fe60551_600x600.jpg?v=1734041697&amp;width=100&amp;crop=center</v>
      </c>
    </row>
    <row r="23" spans="1:8" x14ac:dyDescent="0.25">
      <c r="A23" t="s">
        <v>2788</v>
      </c>
      <c r="B23" t="s">
        <v>4235</v>
      </c>
      <c r="C23" t="s">
        <v>1713</v>
      </c>
      <c r="D23" t="s">
        <v>1712</v>
      </c>
      <c r="E23" t="s">
        <v>1714</v>
      </c>
      <c r="F23" t="s">
        <v>4251</v>
      </c>
      <c r="H23" t="str">
        <f>_xlfn.XLOOKUP(C23,Sheet1!D:D,Sheet1!C:C)</f>
        <v>https://cdn.shopify.com/s/files/1/0651/3668/9323/files/8e33218ba56d4e02b37764eaa88d8c24_600x600.jpg?v=1734041304&amp;width=100&amp;crop=center</v>
      </c>
    </row>
    <row r="24" spans="1:8" x14ac:dyDescent="0.25">
      <c r="A24" t="s">
        <v>2788</v>
      </c>
      <c r="B24" t="s">
        <v>4235</v>
      </c>
      <c r="C24" t="s">
        <v>1497</v>
      </c>
      <c r="D24" t="s">
        <v>1496</v>
      </c>
      <c r="E24" t="s">
        <v>1498</v>
      </c>
      <c r="F24" t="s">
        <v>4251</v>
      </c>
      <c r="H24" t="str">
        <f>_xlfn.XLOOKUP(C24,Sheet1!D:D,Sheet1!C:C)</f>
        <v>https://cdn.shopify.com/s/files/1/0651/3668/9323/files/P2302BTL_600x600.png?v=1737570145&amp;width=100&amp;crop=center</v>
      </c>
    </row>
    <row r="25" spans="1:8" x14ac:dyDescent="0.25">
      <c r="A25" t="s">
        <v>2788</v>
      </c>
      <c r="B25" t="s">
        <v>4235</v>
      </c>
      <c r="C25" t="s">
        <v>1101</v>
      </c>
      <c r="D25" t="s">
        <v>1100</v>
      </c>
      <c r="E25" t="s">
        <v>1102</v>
      </c>
      <c r="F25" t="s">
        <v>4251</v>
      </c>
      <c r="H25" t="str">
        <f>_xlfn.XLOOKUP(C25,Sheet1!D:D,Sheet1!C:C)</f>
        <v>https://cdn.shopify.com/s/files/1/0651/3668/9323/files/535178362b224258b2ba34feb7fb4bac_600x600.jpg?v=1734042432&amp;width=100&amp;crop=center</v>
      </c>
    </row>
    <row r="26" spans="1:8" x14ac:dyDescent="0.25">
      <c r="A26" t="s">
        <v>2788</v>
      </c>
      <c r="B26" t="s">
        <v>4235</v>
      </c>
      <c r="C26" t="s">
        <v>347</v>
      </c>
      <c r="D26" t="s">
        <v>346</v>
      </c>
      <c r="E26" t="s">
        <v>348</v>
      </c>
      <c r="F26" t="s">
        <v>4251</v>
      </c>
      <c r="H26" t="str">
        <f>_xlfn.XLOOKUP(C26,Sheet1!D:D,Sheet1!C:C)</f>
        <v>https://cdn.shopify.com/s/files/1/0651/3668/9323/files/dcf9160870664d0daddbbc86c99de654_600x600.jpg?v=1734043118&amp;width=100&amp;crop=center</v>
      </c>
    </row>
    <row r="27" spans="1:8" x14ac:dyDescent="0.25">
      <c r="A27" t="s">
        <v>2788</v>
      </c>
      <c r="B27" t="s">
        <v>4235</v>
      </c>
      <c r="C27" t="s">
        <v>1137</v>
      </c>
      <c r="D27" t="s">
        <v>1136</v>
      </c>
      <c r="E27" t="s">
        <v>1139</v>
      </c>
      <c r="F27" t="s">
        <v>4251</v>
      </c>
      <c r="H27" t="str">
        <f>_xlfn.XLOOKUP(C27,Sheet1!D:D,Sheet1!C:C)</f>
        <v>https://cdn.shopify.com/s/files/1/0651/3668/9323/files/84e531c05808493eaa050dbc227d6e51_600x600.jpg?v=1737053525&amp;width=100&amp;crop=center</v>
      </c>
    </row>
    <row r="28" spans="1:8" x14ac:dyDescent="0.25">
      <c r="A28" t="s">
        <v>2788</v>
      </c>
      <c r="B28" t="s">
        <v>4235</v>
      </c>
      <c r="C28" t="s">
        <v>1259</v>
      </c>
      <c r="D28" t="s">
        <v>1258</v>
      </c>
      <c r="E28" t="s">
        <v>1260</v>
      </c>
      <c r="F28" t="s">
        <v>4251</v>
      </c>
      <c r="H28" t="str">
        <f>_xlfn.XLOOKUP(C28,Sheet1!D:D,Sheet1!C:C)</f>
        <v>https://cdn.shopify.com/s/files/1/0651/3668/9323/files/3381f3939a1540ce94161b121fbc310c_600x600.jpg?v=1734042097&amp;width=100&amp;crop=center</v>
      </c>
    </row>
    <row r="29" spans="1:8" x14ac:dyDescent="0.25">
      <c r="A29" t="s">
        <v>2788</v>
      </c>
      <c r="B29" t="s">
        <v>4235</v>
      </c>
      <c r="C29" t="s">
        <v>769</v>
      </c>
      <c r="D29" t="s">
        <v>768</v>
      </c>
      <c r="E29" t="s">
        <v>770</v>
      </c>
      <c r="F29" t="s">
        <v>4251</v>
      </c>
      <c r="H29" t="str">
        <f>_xlfn.XLOOKUP(C29,Sheet1!D:D,Sheet1!C:C)</f>
        <v>https://cdn.shopify.com/s/files/1/0651/3668/9323/files/284f020c69c342d5a2e7f788604bfca1_600x600.jpg?v=1734041853&amp;width=100&amp;crop=center</v>
      </c>
    </row>
    <row r="30" spans="1:8" x14ac:dyDescent="0.25">
      <c r="A30" t="s">
        <v>2788</v>
      </c>
      <c r="B30" t="s">
        <v>4235</v>
      </c>
      <c r="C30" t="s">
        <v>1586</v>
      </c>
      <c r="D30" t="s">
        <v>1585</v>
      </c>
      <c r="E30" t="s">
        <v>1587</v>
      </c>
      <c r="F30" t="s">
        <v>4251</v>
      </c>
      <c r="H30" t="str">
        <f>_xlfn.XLOOKUP(C30,Sheet1!D:D,Sheet1!C:C)</f>
        <v>https://cdn.shopify.com/s/files/1/0651/3668/9323/files/8d6d32cce8a44c5b8978a542c00284c2_600x600.jpg?v=1736823640&amp;width=100&amp;crop=center</v>
      </c>
    </row>
    <row r="31" spans="1:8" x14ac:dyDescent="0.25">
      <c r="A31" t="s">
        <v>2788</v>
      </c>
      <c r="B31" t="s">
        <v>4235</v>
      </c>
      <c r="C31" t="s">
        <v>1786</v>
      </c>
      <c r="D31" t="s">
        <v>1785</v>
      </c>
      <c r="E31" t="s">
        <v>1787</v>
      </c>
      <c r="F31" t="s">
        <v>4251</v>
      </c>
      <c r="H31" t="str">
        <f>_xlfn.XLOOKUP(C31,Sheet1!D:D,Sheet1!C:C)</f>
        <v>https://cdn.shopify.com/s/files/1/0651/3668/9323/files/123ed9bad71b430ba41cdb0aa67a928f_600x600.jpg?v=1734041810&amp;width=100&amp;crop=center</v>
      </c>
    </row>
    <row r="32" spans="1:8" x14ac:dyDescent="0.25">
      <c r="A32" t="s">
        <v>2788</v>
      </c>
      <c r="B32" t="s">
        <v>4235</v>
      </c>
      <c r="C32" t="s">
        <v>1622</v>
      </c>
      <c r="D32" t="s">
        <v>1621</v>
      </c>
      <c r="E32" t="s">
        <v>1623</v>
      </c>
      <c r="F32" t="s">
        <v>4251</v>
      </c>
      <c r="H32" t="str">
        <f>_xlfn.XLOOKUP(C32,Sheet1!D:D,Sheet1!C:C)</f>
        <v>https://cdn.shopify.com/s/files/1/0651/3668/9323/files/ec097817320b46b8a003ee0cd7530eb4_600x600.jpg?v=1736816534&amp;width=100&amp;crop=center</v>
      </c>
    </row>
    <row r="33" spans="1:8" x14ac:dyDescent="0.25">
      <c r="A33" t="s">
        <v>2788</v>
      </c>
      <c r="B33" t="s">
        <v>4235</v>
      </c>
      <c r="C33" t="s">
        <v>1579</v>
      </c>
      <c r="D33" t="s">
        <v>1578</v>
      </c>
      <c r="E33" t="s">
        <v>1580</v>
      </c>
      <c r="F33" t="s">
        <v>4251</v>
      </c>
      <c r="H33" t="str">
        <f>_xlfn.XLOOKUP(C33,Sheet1!D:D,Sheet1!C:C)</f>
        <v>https://cdn.shopify.com/s/files/1/0651/3668/9323/files/b4b6aacc7975467b960a6d91a9657a7a_600x600.jpg?v=1736816184&amp;width=100&amp;crop=center</v>
      </c>
    </row>
    <row r="34" spans="1:8" x14ac:dyDescent="0.25">
      <c r="A34" t="s">
        <v>2788</v>
      </c>
      <c r="B34" t="s">
        <v>4235</v>
      </c>
      <c r="C34" t="s">
        <v>1618</v>
      </c>
      <c r="D34" t="s">
        <v>1617</v>
      </c>
      <c r="E34" t="s">
        <v>1619</v>
      </c>
      <c r="F34" t="s">
        <v>4251</v>
      </c>
      <c r="H34" t="str">
        <f>_xlfn.XLOOKUP(C34,Sheet1!D:D,Sheet1!C:C)</f>
        <v>https://cdn.shopify.com/s/files/1/0651/3668/9323/files/97744205849443cea068d097e1a39d45_600x600.jpg?v=1734042463&amp;width=100&amp;crop=center</v>
      </c>
    </row>
    <row r="35" spans="1:8" x14ac:dyDescent="0.25">
      <c r="A35" t="s">
        <v>2788</v>
      </c>
      <c r="B35" t="s">
        <v>4235</v>
      </c>
      <c r="C35" t="s">
        <v>1783</v>
      </c>
      <c r="D35" t="s">
        <v>1782</v>
      </c>
      <c r="E35" t="s">
        <v>1784</v>
      </c>
      <c r="F35" t="s">
        <v>4251</v>
      </c>
      <c r="H35" t="str">
        <f>_xlfn.XLOOKUP(C35,Sheet1!D:D,Sheet1!C:C)</f>
        <v>https://cdn.shopify.com/s/files/1/0651/3668/9323/files/f913ba6804144865b4bf90fc45ee03ce_600x600.jpg?v=1736815625&amp;width=100&amp;crop=center</v>
      </c>
    </row>
    <row r="36" spans="1:8" x14ac:dyDescent="0.25">
      <c r="A36" t="s">
        <v>2788</v>
      </c>
      <c r="B36" t="s">
        <v>4235</v>
      </c>
      <c r="C36" t="s">
        <v>1773</v>
      </c>
      <c r="D36" t="s">
        <v>1772</v>
      </c>
      <c r="E36" t="s">
        <v>1774</v>
      </c>
      <c r="F36" t="s">
        <v>4251</v>
      </c>
      <c r="H36" t="str">
        <f>_xlfn.XLOOKUP(C36,Sheet1!D:D,Sheet1!C:C)</f>
        <v>https://cdn.shopify.com/s/files/1/0651/3668/9323/files/3f9b5b76efca40ff9b4365ba06e9ca9f_600x600.jpg?v=1736819429&amp;width=100&amp;crop=center</v>
      </c>
    </row>
    <row r="37" spans="1:8" x14ac:dyDescent="0.25">
      <c r="A37" t="s">
        <v>2788</v>
      </c>
      <c r="B37" t="s">
        <v>4235</v>
      </c>
      <c r="C37" t="s">
        <v>1230</v>
      </c>
      <c r="D37" t="s">
        <v>1229</v>
      </c>
      <c r="E37" t="s">
        <v>1231</v>
      </c>
      <c r="F37" t="s">
        <v>4251</v>
      </c>
      <c r="H37" t="str">
        <f>_xlfn.XLOOKUP(C37,Sheet1!D:D,Sheet1!C:C)</f>
        <v>https://cdn.shopify.com/s/files/1/0651/3668/9323/files/99e6b213a554456e9ccf4e5f07b6c740_600x600.jpg?v=1734041800&amp;width=100&amp;crop=center</v>
      </c>
    </row>
    <row r="38" spans="1:8" x14ac:dyDescent="0.25">
      <c r="A38" t="s">
        <v>2788</v>
      </c>
      <c r="B38" t="s">
        <v>4235</v>
      </c>
      <c r="C38" t="s">
        <v>1225</v>
      </c>
      <c r="D38" t="s">
        <v>1224</v>
      </c>
      <c r="E38" t="s">
        <v>1226</v>
      </c>
      <c r="F38" t="s">
        <v>4251</v>
      </c>
      <c r="H38" t="str">
        <f>_xlfn.XLOOKUP(C38,Sheet1!D:D,Sheet1!C:C)</f>
        <v>https://cdn.shopify.com/s/files/1/0651/3668/9323/files/35b4e9498a934c98bb5a7237becd4377_600x600.jpg?v=1734041496&amp;width=100&amp;crop=center</v>
      </c>
    </row>
    <row r="39" spans="1:8" x14ac:dyDescent="0.25">
      <c r="A39" t="s">
        <v>2788</v>
      </c>
      <c r="B39" t="s">
        <v>4235</v>
      </c>
      <c r="C39" t="s">
        <v>798</v>
      </c>
      <c r="D39" t="s">
        <v>797</v>
      </c>
      <c r="E39" t="s">
        <v>799</v>
      </c>
      <c r="F39" t="s">
        <v>4251</v>
      </c>
      <c r="H39" t="str">
        <f>_xlfn.XLOOKUP(C39,Sheet1!D:D,Sheet1!C:C)</f>
        <v>https://cdn.shopify.com/s/files/1/0651/3668/9323/files/9133b488aefd4db79b5f86788e1a11f0_600x600.jpg?v=1736818825&amp;width=100&amp;crop=center</v>
      </c>
    </row>
    <row r="40" spans="1:8" x14ac:dyDescent="0.25">
      <c r="A40" t="s">
        <v>2788</v>
      </c>
      <c r="B40" t="s">
        <v>4235</v>
      </c>
      <c r="C40" t="s">
        <v>678</v>
      </c>
      <c r="D40" t="s">
        <v>677</v>
      </c>
      <c r="E40" t="s">
        <v>679</v>
      </c>
      <c r="F40" t="s">
        <v>4251</v>
      </c>
      <c r="H40" t="str">
        <f>_xlfn.XLOOKUP(C40,Sheet1!D:D,Sheet1!C:C)</f>
        <v>https://cdn.shopify.com/s/files/1/0651/3668/9323/files/ebc774237dd74e838e341bb22d8f76d6_600x600.jpg?v=1734043264&amp;width=100&amp;crop=center</v>
      </c>
    </row>
    <row r="41" spans="1:8" x14ac:dyDescent="0.25">
      <c r="A41" t="s">
        <v>2788</v>
      </c>
      <c r="B41" t="s">
        <v>4235</v>
      </c>
      <c r="C41" t="s">
        <v>683</v>
      </c>
      <c r="D41" t="s">
        <v>682</v>
      </c>
      <c r="E41" t="s">
        <v>684</v>
      </c>
      <c r="F41" t="s">
        <v>4251</v>
      </c>
      <c r="H41" t="str">
        <f>_xlfn.XLOOKUP(C41,Sheet1!D:D,Sheet1!C:C)</f>
        <v>https://cdn.shopify.com/s/files/1/0651/3668/9323/files/b9e85abfffbb40cabf4ca6f9b8812e79_600x600.jpg?v=1734042650&amp;width=100&amp;crop=center</v>
      </c>
    </row>
    <row r="42" spans="1:8" x14ac:dyDescent="0.25">
      <c r="A42" t="s">
        <v>2788</v>
      </c>
      <c r="B42" t="s">
        <v>4235</v>
      </c>
      <c r="C42" t="s">
        <v>1160</v>
      </c>
      <c r="D42" t="s">
        <v>1159</v>
      </c>
      <c r="E42" t="s">
        <v>1161</v>
      </c>
      <c r="F42" t="s">
        <v>4251</v>
      </c>
      <c r="H42" t="str">
        <f>_xlfn.XLOOKUP(C42,Sheet1!D:D,Sheet1!C:C)</f>
        <v>https://cdn.shopify.com/s/files/1/0651/3668/9323/files/237d67078ff4401a94de43a22f998a92_600x600.jpg?v=1734041838&amp;width=100&amp;crop=center</v>
      </c>
    </row>
    <row r="43" spans="1:8" x14ac:dyDescent="0.25">
      <c r="A43" t="s">
        <v>2788</v>
      </c>
      <c r="B43" t="s">
        <v>4235</v>
      </c>
      <c r="C43" t="s">
        <v>1247</v>
      </c>
      <c r="D43" t="s">
        <v>1246</v>
      </c>
      <c r="E43" t="s">
        <v>1248</v>
      </c>
      <c r="F43" t="s">
        <v>4251</v>
      </c>
      <c r="H43" t="str">
        <f>_xlfn.XLOOKUP(C43,Sheet1!D:D,Sheet1!C:C)</f>
        <v>https://cdn.shopify.com/s/files/1/0651/3668/9323/files/999f143078ec4557949721e307b5c557_600x600.jpg?v=1736815423&amp;width=100&amp;crop=center</v>
      </c>
    </row>
    <row r="44" spans="1:8" x14ac:dyDescent="0.25">
      <c r="A44" t="s">
        <v>2788</v>
      </c>
      <c r="B44" t="s">
        <v>4235</v>
      </c>
      <c r="C44" t="s">
        <v>1038</v>
      </c>
      <c r="D44" t="s">
        <v>1037</v>
      </c>
      <c r="E44" t="s">
        <v>1039</v>
      </c>
      <c r="F44" t="s">
        <v>4251</v>
      </c>
      <c r="H44" t="str">
        <f>_xlfn.XLOOKUP(C44,Sheet1!D:D,Sheet1!C:C)</f>
        <v>https://cdn.shopify.com/s/files/1/0651/3668/9323/files/44b1da0ceac54c6b96d8c9e3d8709b7b_600x600.jpg?v=1736819314&amp;width=100&amp;crop=center</v>
      </c>
    </row>
    <row r="45" spans="1:8" x14ac:dyDescent="0.25">
      <c r="A45" t="s">
        <v>2788</v>
      </c>
      <c r="B45" t="s">
        <v>4235</v>
      </c>
      <c r="C45" t="s">
        <v>2124</v>
      </c>
      <c r="D45" t="s">
        <v>2123</v>
      </c>
      <c r="E45" t="s">
        <v>2125</v>
      </c>
      <c r="F45" t="s">
        <v>4251</v>
      </c>
      <c r="H45" t="str">
        <f>_xlfn.XLOOKUP(C45,Sheet1!D:D,Sheet1!C:C)</f>
        <v>https://cdn.shopify.com/s/files/1/0651/3668/9323/files/100cb65b7db84055a64550619448e81a_600x600.jpg?v=1734041805&amp;width=100&amp;crop=center</v>
      </c>
    </row>
    <row r="46" spans="1:8" x14ac:dyDescent="0.25">
      <c r="A46" t="s">
        <v>2788</v>
      </c>
      <c r="B46" t="s">
        <v>4235</v>
      </c>
      <c r="C46" t="s">
        <v>1662</v>
      </c>
      <c r="D46" t="s">
        <v>1661</v>
      </c>
      <c r="E46" t="s">
        <v>1664</v>
      </c>
      <c r="F46" t="s">
        <v>4251</v>
      </c>
      <c r="H46" t="str">
        <f>_xlfn.XLOOKUP(C46,Sheet1!D:D,Sheet1!C:C)</f>
        <v>https://cdn.shopify.com/s/files/1/0651/3668/9323/files/a7a7e55de2d448d78dab7559aedf156e_600x600.jpg?v=1736808876&amp;width=100&amp;crop=center</v>
      </c>
    </row>
    <row r="47" spans="1:8" x14ac:dyDescent="0.25">
      <c r="A47" t="s">
        <v>2788</v>
      </c>
      <c r="B47" t="s">
        <v>4235</v>
      </c>
      <c r="C47" t="s">
        <v>1678</v>
      </c>
      <c r="D47" t="s">
        <v>1677</v>
      </c>
      <c r="E47" t="s">
        <v>1679</v>
      </c>
      <c r="F47" t="s">
        <v>4251</v>
      </c>
      <c r="H47" t="str">
        <f>_xlfn.XLOOKUP(C47,Sheet1!D:D,Sheet1!C:C)</f>
        <v>https://cdn.shopify.com/s/files/1/0651/3668/9323/files/c271026e364a4c558c560032bef9c01c_600x600.jpg?v=1734042889&amp;width=100&amp;crop=center</v>
      </c>
    </row>
    <row r="48" spans="1:8" x14ac:dyDescent="0.25">
      <c r="A48" t="s">
        <v>2788</v>
      </c>
      <c r="B48" t="s">
        <v>4235</v>
      </c>
      <c r="C48" t="s">
        <v>1798</v>
      </c>
      <c r="D48" t="s">
        <v>1797</v>
      </c>
      <c r="E48" t="s">
        <v>1799</v>
      </c>
      <c r="F48" t="s">
        <v>4251</v>
      </c>
      <c r="H48" t="str">
        <f>_xlfn.XLOOKUP(C48,Sheet1!D:D,Sheet1!C:C)</f>
        <v>https://cdn.shopify.com/s/files/1/0651/3668/9323/files/P2608BTL_600x600.png?v=1737571886&amp;width=100&amp;crop=center</v>
      </c>
    </row>
    <row r="49" spans="1:8" x14ac:dyDescent="0.25">
      <c r="A49" t="s">
        <v>2788</v>
      </c>
      <c r="B49" t="s">
        <v>4235</v>
      </c>
      <c r="C49" t="s">
        <v>1666</v>
      </c>
      <c r="D49" t="s">
        <v>1665</v>
      </c>
      <c r="E49" t="s">
        <v>1667</v>
      </c>
      <c r="F49" t="s">
        <v>4251</v>
      </c>
      <c r="H49" t="str">
        <f>_xlfn.XLOOKUP(C49,Sheet1!D:D,Sheet1!C:C)</f>
        <v>https://cdn.shopify.com/s/files/1/0651/3668/9323/files/b9f42f3aed6240aa950116ed24c2bf75_600x600.jpg?v=1734042652&amp;width=100&amp;crop=center</v>
      </c>
    </row>
    <row r="50" spans="1:8" x14ac:dyDescent="0.25">
      <c r="A50" t="s">
        <v>2788</v>
      </c>
      <c r="B50" t="s">
        <v>4235</v>
      </c>
      <c r="C50" t="s">
        <v>1169</v>
      </c>
      <c r="D50" t="s">
        <v>1168</v>
      </c>
      <c r="E50" t="s">
        <v>1170</v>
      </c>
      <c r="F50" t="s">
        <v>4251</v>
      </c>
      <c r="H50" t="str">
        <f>_xlfn.XLOOKUP(C50,Sheet1!D:D,Sheet1!C:C)</f>
        <v>https://cdn.shopify.com/s/files/1/0651/3668/9323/files/d50316bbd2c54b9badea402bf3731c24_600x600.jpg?v=1734043060&amp;width=100&amp;crop=center</v>
      </c>
    </row>
    <row r="51" spans="1:8" x14ac:dyDescent="0.25">
      <c r="A51" t="s">
        <v>2788</v>
      </c>
      <c r="B51" t="s">
        <v>4235</v>
      </c>
      <c r="C51" t="s">
        <v>1058</v>
      </c>
      <c r="D51" t="s">
        <v>1057</v>
      </c>
      <c r="E51" t="s">
        <v>1059</v>
      </c>
      <c r="F51" t="s">
        <v>4251</v>
      </c>
      <c r="H51" t="str">
        <f>_xlfn.XLOOKUP(C51,Sheet1!D:D,Sheet1!C:C)</f>
        <v>https://cdn.shopify.com/s/files/1/0651/3668/9323/files/b4ed699ce3f3402fa678b3e2c1ecf2af_600x600.jpg?v=1736809426&amp;width=100&amp;crop=center</v>
      </c>
    </row>
    <row r="52" spans="1:8" x14ac:dyDescent="0.25">
      <c r="A52" t="s">
        <v>2788</v>
      </c>
      <c r="B52" t="s">
        <v>4235</v>
      </c>
      <c r="C52" t="s">
        <v>1756</v>
      </c>
      <c r="D52" t="s">
        <v>1755</v>
      </c>
      <c r="E52" t="s">
        <v>1757</v>
      </c>
      <c r="F52" t="s">
        <v>4251</v>
      </c>
      <c r="H52" t="str">
        <f>_xlfn.XLOOKUP(C52,Sheet1!D:D,Sheet1!C:C)</f>
        <v>https://cdn.shopify.com/s/files/1/0651/3668/9323/files/b5f2ae0249ec4d3c8b1d10aa82518409_600x600.jpg?v=1734042634&amp;width=100&amp;crop=center</v>
      </c>
    </row>
    <row r="53" spans="1:8" x14ac:dyDescent="0.25">
      <c r="A53" t="s">
        <v>2788</v>
      </c>
      <c r="B53" t="s">
        <v>4235</v>
      </c>
      <c r="C53" t="s">
        <v>1142</v>
      </c>
      <c r="D53" t="s">
        <v>1141</v>
      </c>
      <c r="E53" t="s">
        <v>1143</v>
      </c>
      <c r="F53" t="s">
        <v>4251</v>
      </c>
      <c r="H53" t="str">
        <f>_xlfn.XLOOKUP(C53,Sheet1!D:D,Sheet1!C:C)</f>
        <v>https://cdn.shopify.com/s/files/1/0651/3668/9323/files/a71d706d917e4bc68c15d2aa5038b577_600x600.jpg?v=1734042521&amp;width=100&amp;crop=center</v>
      </c>
    </row>
    <row r="54" spans="1:8" x14ac:dyDescent="0.25">
      <c r="A54" t="s">
        <v>2788</v>
      </c>
      <c r="B54" t="s">
        <v>4235</v>
      </c>
      <c r="C54" t="s">
        <v>735</v>
      </c>
      <c r="D54" t="s">
        <v>734</v>
      </c>
      <c r="E54" t="s">
        <v>736</v>
      </c>
      <c r="F54" t="s">
        <v>4251</v>
      </c>
      <c r="H54" t="str">
        <f>_xlfn.XLOOKUP(C54,Sheet1!D:D,Sheet1!C:C)</f>
        <v>https://cdn.shopify.com/s/files/1/0651/3668/9323/files/6744dfe399254cd29dad3c3718d0229a_600x600.jpg?v=1734042161&amp;width=100&amp;crop=center</v>
      </c>
    </row>
    <row r="55" spans="1:8" x14ac:dyDescent="0.25">
      <c r="A55" t="s">
        <v>2788</v>
      </c>
      <c r="B55" t="s">
        <v>4235</v>
      </c>
      <c r="C55" t="s">
        <v>1204</v>
      </c>
      <c r="D55" t="s">
        <v>1203</v>
      </c>
      <c r="E55" t="s">
        <v>1205</v>
      </c>
      <c r="F55" t="s">
        <v>4251</v>
      </c>
      <c r="H55" t="str">
        <f>_xlfn.XLOOKUP(C55,Sheet1!D:D,Sheet1!C:C)</f>
        <v>https://cdn.shopify.com/s/files/1/0651/3668/9323/files/097b6d8ad60f499ea7a5a02e9e00e293_600x600.jpg?v=1736911614&amp;width=100&amp;crop=center</v>
      </c>
    </row>
    <row r="56" spans="1:8" x14ac:dyDescent="0.25">
      <c r="A56" t="s">
        <v>2788</v>
      </c>
      <c r="B56" t="s">
        <v>4235</v>
      </c>
      <c r="C56" t="s">
        <v>891</v>
      </c>
      <c r="D56" t="s">
        <v>890</v>
      </c>
      <c r="E56" t="s">
        <v>892</v>
      </c>
      <c r="F56" t="s">
        <v>4251</v>
      </c>
      <c r="H56" t="str">
        <f>_xlfn.XLOOKUP(C56,Sheet1!D:D,Sheet1!C:C)</f>
        <v>https://cdn.shopify.com/s/files/1/0651/3668/9323/files/982d129fe4b2470e9cad198f744bd124_600x600.jpg?v=1734042051&amp;width=100&amp;crop=center</v>
      </c>
    </row>
    <row r="57" spans="1:8" x14ac:dyDescent="0.25">
      <c r="A57" t="s">
        <v>2788</v>
      </c>
      <c r="B57" t="s">
        <v>4235</v>
      </c>
      <c r="C57" t="s">
        <v>1164</v>
      </c>
      <c r="D57" t="s">
        <v>1163</v>
      </c>
      <c r="E57" t="s">
        <v>1165</v>
      </c>
      <c r="F57" t="s">
        <v>4251</v>
      </c>
      <c r="H57" t="str">
        <f>_xlfn.XLOOKUP(C57,Sheet1!D:D,Sheet1!C:C)</f>
        <v>https://cdn.shopify.com/s/files/1/0651/3668/9323/files/a83e5123c2c74688a0c74f01a706c299_600x600.jpg?v=1734042525&amp;width=100&amp;crop=center</v>
      </c>
    </row>
    <row r="58" spans="1:8" x14ac:dyDescent="0.25">
      <c r="A58" t="s">
        <v>2788</v>
      </c>
      <c r="B58" t="s">
        <v>4235</v>
      </c>
      <c r="C58" t="s">
        <v>1697</v>
      </c>
      <c r="D58" t="s">
        <v>1696</v>
      </c>
      <c r="E58" t="s">
        <v>1698</v>
      </c>
      <c r="F58" t="s">
        <v>4251</v>
      </c>
      <c r="H58" t="str">
        <f>_xlfn.XLOOKUP(C58,Sheet1!D:D,Sheet1!C:C)</f>
        <v>https://cdn.shopify.com/s/files/1/0651/3668/9323/files/b81d854d19924088ae38d30611afe18a_600x600.jpg?v=1734042687&amp;width=100&amp;crop=center</v>
      </c>
    </row>
    <row r="59" spans="1:8" x14ac:dyDescent="0.25">
      <c r="A59" t="s">
        <v>2788</v>
      </c>
      <c r="B59" t="s">
        <v>4235</v>
      </c>
      <c r="C59" t="s">
        <v>1565</v>
      </c>
      <c r="D59" t="s">
        <v>1564</v>
      </c>
      <c r="E59" t="s">
        <v>1566</v>
      </c>
      <c r="F59" t="s">
        <v>4251</v>
      </c>
      <c r="H59" t="str">
        <f>_xlfn.XLOOKUP(C59,Sheet1!D:D,Sheet1!C:C)</f>
        <v>https://cdn.shopify.com/s/files/1/0651/3668/9323/files/7c7f6b5d678c4d55844529abc593c1e4_600x600.jpg?v=1737127597&amp;width=100&amp;crop=center</v>
      </c>
    </row>
    <row r="60" spans="1:8" x14ac:dyDescent="0.25">
      <c r="A60" t="s">
        <v>2788</v>
      </c>
      <c r="B60" t="s">
        <v>4235</v>
      </c>
      <c r="C60" t="s">
        <v>802</v>
      </c>
      <c r="D60" t="s">
        <v>801</v>
      </c>
      <c r="E60" t="s">
        <v>804</v>
      </c>
      <c r="F60" t="s">
        <v>4251</v>
      </c>
      <c r="H60" t="str">
        <f>_xlfn.XLOOKUP(C60,Sheet1!D:D,Sheet1!C:C)</f>
        <v>https://cdn.shopify.com/s/files/1/0651/3668/9323/files/af2b571d19774055ac20ff81e70df88d_600x600.jpg?v=1736808539&amp;width=100&amp;crop=center</v>
      </c>
    </row>
    <row r="61" spans="1:8" x14ac:dyDescent="0.25">
      <c r="A61" t="s">
        <v>2788</v>
      </c>
      <c r="B61" t="s">
        <v>4235</v>
      </c>
      <c r="C61" t="s">
        <v>1179</v>
      </c>
      <c r="D61" t="s">
        <v>1178</v>
      </c>
      <c r="E61" t="s">
        <v>1180</v>
      </c>
      <c r="F61" t="s">
        <v>4251</v>
      </c>
      <c r="H61" t="str">
        <f>_xlfn.XLOOKUP(C61,Sheet1!D:D,Sheet1!C:C)</f>
        <v>https://cdn.shopify.com/s/files/1/0651/3668/9323/files/P2750_2V2_Final_600x600.jpg?v=1737396193&amp;width=100&amp;crop=center</v>
      </c>
    </row>
    <row r="62" spans="1:8" x14ac:dyDescent="0.25">
      <c r="A62" t="s">
        <v>2788</v>
      </c>
      <c r="B62" t="s">
        <v>4235</v>
      </c>
      <c r="C62" t="s">
        <v>520</v>
      </c>
      <c r="D62" t="s">
        <v>519</v>
      </c>
      <c r="E62" t="s">
        <v>521</v>
      </c>
      <c r="F62" t="s">
        <v>4251</v>
      </c>
      <c r="H62" t="str">
        <f>_xlfn.XLOOKUP(C62,Sheet1!D:D,Sheet1!C:C)</f>
        <v>https://cdn.shopify.com/s/files/1/0651/3668/9323/files/7d1e44deafee447a800f4df711fd6a11_600x600.jpg?v=1737127526&amp;width=100&amp;crop=center</v>
      </c>
    </row>
    <row r="63" spans="1:8" x14ac:dyDescent="0.25">
      <c r="A63" t="s">
        <v>2788</v>
      </c>
      <c r="B63" t="s">
        <v>4235</v>
      </c>
      <c r="C63" t="s">
        <v>1710</v>
      </c>
      <c r="D63" t="s">
        <v>1709</v>
      </c>
      <c r="E63" t="s">
        <v>1711</v>
      </c>
      <c r="F63" t="s">
        <v>4251</v>
      </c>
      <c r="H63" t="str">
        <f>_xlfn.XLOOKUP(C63,Sheet1!D:D,Sheet1!C:C)</f>
        <v>https://cdn.shopify.com/s/files/1/0651/3668/9323/files/e96d6972af2040f58dc98f60fc70ab68_600x600.jpg?v=1734043199&amp;width=100&amp;crop=center</v>
      </c>
    </row>
    <row r="64" spans="1:8" x14ac:dyDescent="0.25">
      <c r="A64" t="s">
        <v>2788</v>
      </c>
      <c r="B64" t="s">
        <v>4235</v>
      </c>
      <c r="C64" t="s">
        <v>693</v>
      </c>
      <c r="D64" t="s">
        <v>692</v>
      </c>
      <c r="E64" t="s">
        <v>694</v>
      </c>
      <c r="F64" t="s">
        <v>4251</v>
      </c>
      <c r="H64" t="str">
        <f>_xlfn.XLOOKUP(C64,Sheet1!D:D,Sheet1!C:C)</f>
        <v>https://cdn.shopify.com/s/files/1/0651/3668/9323/files/283e4905e74549d380070b5af855fe93_600x600.jpg?v=1734041853&amp;width=100&amp;crop=center</v>
      </c>
    </row>
    <row r="65" spans="1:8" x14ac:dyDescent="0.25">
      <c r="A65" t="s">
        <v>2788</v>
      </c>
      <c r="B65" t="s">
        <v>4235</v>
      </c>
      <c r="C65" t="s">
        <v>268</v>
      </c>
      <c r="D65" t="s">
        <v>267</v>
      </c>
      <c r="E65" t="s">
        <v>270</v>
      </c>
      <c r="F65" t="s">
        <v>4251</v>
      </c>
      <c r="H65" t="str">
        <f>_xlfn.XLOOKUP(C65,Sheet1!D:D,Sheet1!C:C)</f>
        <v>https://cdn.shopify.com/s/files/1/0651/3668/9323/files/964b3069db724d408ffaa5ee329209f2_600x600.jpg?v=1734042045&amp;width=100&amp;crop=center</v>
      </c>
    </row>
    <row r="66" spans="1:8" x14ac:dyDescent="0.25">
      <c r="A66" t="s">
        <v>2788</v>
      </c>
      <c r="B66" t="s">
        <v>4235</v>
      </c>
      <c r="C66" t="s">
        <v>1700</v>
      </c>
      <c r="D66" t="s">
        <v>1699</v>
      </c>
      <c r="E66" t="s">
        <v>1701</v>
      </c>
      <c r="F66" t="s">
        <v>4251</v>
      </c>
      <c r="H66" t="str">
        <f>_xlfn.XLOOKUP(C66,Sheet1!D:D,Sheet1!C:C)</f>
        <v>https://cdn.shopify.com/s/files/1/0651/3668/9323/files/3a33f1382ba54c61a33c3d9a090b8878_600x600.jpg?v=1734040900&amp;width=100&amp;crop=center</v>
      </c>
    </row>
    <row r="67" spans="1:8" x14ac:dyDescent="0.25">
      <c r="A67" t="s">
        <v>2788</v>
      </c>
      <c r="B67" t="s">
        <v>4235</v>
      </c>
      <c r="C67" t="s">
        <v>827</v>
      </c>
      <c r="D67" t="s">
        <v>826</v>
      </c>
      <c r="E67" t="s">
        <v>829</v>
      </c>
      <c r="F67" t="s">
        <v>4251</v>
      </c>
      <c r="H67" t="str">
        <f>_xlfn.XLOOKUP(C67,Sheet1!D:D,Sheet1!C:C)</f>
        <v>https://cdn.shopify.com/s/files/1/0651/3668/9323/files/7e96efea23f14be197e3cb0778de4834_600x600.jpg?v=1734041234&amp;width=100&amp;crop=center</v>
      </c>
    </row>
    <row r="68" spans="1:8" x14ac:dyDescent="0.25">
      <c r="A68" t="s">
        <v>2788</v>
      </c>
      <c r="B68" t="s">
        <v>4235</v>
      </c>
      <c r="C68" t="s">
        <v>697</v>
      </c>
      <c r="D68" t="s">
        <v>696</v>
      </c>
      <c r="E68" t="s">
        <v>698</v>
      </c>
      <c r="F68" t="s">
        <v>4251</v>
      </c>
      <c r="H68" t="str">
        <f>_xlfn.XLOOKUP(C68,Sheet1!D:D,Sheet1!C:C)</f>
        <v>https://cdn.shopify.com/s/files/1/0651/3668/9323/files/895f3f34400b423996a826bcaf31da97_600x600.jpg?v=1734042027&amp;width=100&amp;crop=center</v>
      </c>
    </row>
    <row r="69" spans="1:8" x14ac:dyDescent="0.25">
      <c r="A69" t="s">
        <v>2788</v>
      </c>
      <c r="B69" t="s">
        <v>4235</v>
      </c>
      <c r="C69" t="s">
        <v>815</v>
      </c>
      <c r="D69" t="s">
        <v>814</v>
      </c>
      <c r="E69" t="s">
        <v>816</v>
      </c>
      <c r="F69" t="s">
        <v>4251</v>
      </c>
      <c r="H69" t="str">
        <f>_xlfn.XLOOKUP(C69,Sheet1!D:D,Sheet1!C:C)</f>
        <v>https://cdn.shopify.com/s/files/1/0651/3668/9323/files/77f21bb771784eac91932ada430fc9ae_600x600.jpg?v=1734041692&amp;width=100&amp;crop=center</v>
      </c>
    </row>
    <row r="70" spans="1:8" x14ac:dyDescent="0.25">
      <c r="A70" t="s">
        <v>2788</v>
      </c>
      <c r="B70" t="s">
        <v>4235</v>
      </c>
      <c r="C70" t="s">
        <v>910</v>
      </c>
      <c r="D70" t="s">
        <v>909</v>
      </c>
      <c r="E70" t="s">
        <v>911</v>
      </c>
      <c r="F70" t="s">
        <v>4251</v>
      </c>
      <c r="H70" t="str">
        <f>_xlfn.XLOOKUP(C70,Sheet1!D:D,Sheet1!C:C)</f>
        <v>https://cdn.shopify.com/s/files/1/0651/3668/9323/files/47377576920643a08951740855a8315b_600x600.jpg?v=1734042459&amp;width=100&amp;crop=center</v>
      </c>
    </row>
    <row r="71" spans="1:8" x14ac:dyDescent="0.25">
      <c r="A71" t="s">
        <v>2788</v>
      </c>
      <c r="B71" t="s">
        <v>4235</v>
      </c>
      <c r="C71" t="s">
        <v>1094</v>
      </c>
      <c r="D71" t="s">
        <v>1093</v>
      </c>
      <c r="E71" t="s">
        <v>1095</v>
      </c>
      <c r="F71" t="s">
        <v>4251</v>
      </c>
      <c r="H71" t="str">
        <f>_xlfn.XLOOKUP(C71,Sheet1!D:D,Sheet1!C:C)</f>
        <v>https://cdn.shopify.com/s/files/1/0651/3668/9323/files/7f8edb0a25cd42aba775202b2eed7f38_600x600.jpg?v=1734041240&amp;width=100&amp;crop=center</v>
      </c>
    </row>
    <row r="72" spans="1:8" x14ac:dyDescent="0.25">
      <c r="A72" t="s">
        <v>2788</v>
      </c>
      <c r="B72" t="s">
        <v>4235</v>
      </c>
      <c r="C72" t="s">
        <v>1256</v>
      </c>
      <c r="D72" t="s">
        <v>1255</v>
      </c>
      <c r="E72" t="s">
        <v>1257</v>
      </c>
      <c r="F72" t="s">
        <v>4251</v>
      </c>
      <c r="H72" t="str">
        <f>_xlfn.XLOOKUP(C72,Sheet1!D:D,Sheet1!C:C)</f>
        <v>https://cdn.shopify.com/s/files/1/0651/3668/9323/files/9b555dd512cc4a95ade314e2e4e11357_600x600.jpg?v=1734041336&amp;width=100&amp;crop=center</v>
      </c>
    </row>
    <row r="73" spans="1:8" x14ac:dyDescent="0.25">
      <c r="A73" t="s">
        <v>2788</v>
      </c>
      <c r="B73" t="s">
        <v>4235</v>
      </c>
      <c r="C73" t="s">
        <v>1221</v>
      </c>
      <c r="D73" t="s">
        <v>1220</v>
      </c>
      <c r="E73" t="s">
        <v>1222</v>
      </c>
      <c r="F73" t="s">
        <v>4251</v>
      </c>
      <c r="H73" t="str">
        <f>_xlfn.XLOOKUP(C73,Sheet1!D:D,Sheet1!C:C)</f>
        <v>https://cdn.shopify.com/s/files/1/0651/3668/9323/files/ed09384c75214646bb2800ffe58a52e2_600x600.jpg?v=1734043278&amp;width=100&amp;crop=center</v>
      </c>
    </row>
    <row r="74" spans="1:8" x14ac:dyDescent="0.25">
      <c r="A74" t="s">
        <v>2788</v>
      </c>
      <c r="B74" t="s">
        <v>4235</v>
      </c>
      <c r="C74" t="s">
        <v>1213</v>
      </c>
      <c r="D74" t="s">
        <v>1212</v>
      </c>
      <c r="E74" t="s">
        <v>1215</v>
      </c>
      <c r="F74" t="s">
        <v>4251</v>
      </c>
      <c r="H74" t="str">
        <f>_xlfn.XLOOKUP(C74,Sheet1!D:D,Sheet1!C:C)</f>
        <v>https://cdn.shopify.com/s/files/1/0651/3668/9323/files/a1ea9ac4bf6f47d8b5e2c40c464ab20b_600x600.jpg?v=1734042473&amp;width=100&amp;crop=center</v>
      </c>
    </row>
    <row r="75" spans="1:8" x14ac:dyDescent="0.25">
      <c r="A75" t="s">
        <v>2788</v>
      </c>
      <c r="B75" t="s">
        <v>4235</v>
      </c>
      <c r="C75" t="s">
        <v>882</v>
      </c>
      <c r="D75" t="s">
        <v>881</v>
      </c>
      <c r="E75" t="s">
        <v>883</v>
      </c>
      <c r="F75" t="s">
        <v>4251</v>
      </c>
      <c r="H75" t="str">
        <f>_xlfn.XLOOKUP(C75,Sheet1!D:D,Sheet1!C:C)</f>
        <v>https://cdn.shopify.com/s/files/1/0651/3668/9323/files/71b66635de7d41f3a80c7775283d8f40_600x600.jpg?v=1734041654&amp;width=100&amp;crop=center</v>
      </c>
    </row>
    <row r="76" spans="1:8" x14ac:dyDescent="0.25">
      <c r="A76" t="s">
        <v>2788</v>
      </c>
      <c r="B76" t="s">
        <v>4235</v>
      </c>
      <c r="C76" t="s">
        <v>1705</v>
      </c>
      <c r="D76" t="s">
        <v>1704</v>
      </c>
      <c r="E76" t="s">
        <v>1707</v>
      </c>
      <c r="F76" t="s">
        <v>4251</v>
      </c>
      <c r="H76" t="str">
        <f>_xlfn.XLOOKUP(C76,Sheet1!D:D,Sheet1!C:C)</f>
        <v>https://cdn.shopify.com/s/files/1/0651/3668/9323/files/cabc95a490414d1487a503a3df326602_600x600.jpg?v=1734042905&amp;width=100&amp;crop=center</v>
      </c>
    </row>
    <row r="77" spans="1:8" x14ac:dyDescent="0.25">
      <c r="A77" t="s">
        <v>2788</v>
      </c>
      <c r="B77" t="s">
        <v>4235</v>
      </c>
      <c r="C77" t="s">
        <v>1539</v>
      </c>
      <c r="D77" t="s">
        <v>1538</v>
      </c>
      <c r="E77" t="s">
        <v>1540</v>
      </c>
      <c r="F77" t="s">
        <v>4251</v>
      </c>
      <c r="H77" t="str">
        <f>_xlfn.XLOOKUP(C77,Sheet1!D:D,Sheet1!C:C)</f>
        <v>https://cdn.shopify.com/s/files/1/0651/3668/9323/files/56d485033f1f4dbb83cef28584b3c1a3_600x600.jpg?v=1734041595&amp;width=100&amp;crop=center</v>
      </c>
    </row>
    <row r="78" spans="1:8" x14ac:dyDescent="0.25">
      <c r="A78" t="s">
        <v>2788</v>
      </c>
      <c r="B78" t="s">
        <v>4235</v>
      </c>
      <c r="C78" t="s">
        <v>1597</v>
      </c>
      <c r="D78" t="s">
        <v>1596</v>
      </c>
      <c r="E78" t="s">
        <v>1598</v>
      </c>
      <c r="F78" t="s">
        <v>4251</v>
      </c>
      <c r="H78" t="str">
        <f>_xlfn.XLOOKUP(C78,Sheet1!D:D,Sheet1!C:C)</f>
        <v>https://cdn.shopify.com/s/files/1/0651/3668/9323/files/e34ae4e9bf3c40b9901550a054a67a31_600x600.jpg?v=1734043186&amp;width=100&amp;crop=center</v>
      </c>
    </row>
    <row r="79" spans="1:8" x14ac:dyDescent="0.25">
      <c r="A79" t="s">
        <v>2788</v>
      </c>
      <c r="B79" t="s">
        <v>4235</v>
      </c>
      <c r="C79" t="s">
        <v>1501</v>
      </c>
      <c r="D79" t="s">
        <v>1500</v>
      </c>
      <c r="E79" t="s">
        <v>1502</v>
      </c>
      <c r="F79" t="s">
        <v>4251</v>
      </c>
      <c r="H79" t="str">
        <f>_xlfn.XLOOKUP(C79,Sheet1!D:D,Sheet1!C:C)</f>
        <v>https://cdn.shopify.com/s/files/1/0651/3668/9323/files/P29160_1v1_Final_600x600.jpg?v=1737395592&amp;width=100&amp;crop=center</v>
      </c>
    </row>
    <row r="80" spans="1:8" x14ac:dyDescent="0.25">
      <c r="A80" t="s">
        <v>2788</v>
      </c>
      <c r="B80" t="s">
        <v>4235</v>
      </c>
      <c r="C80" t="s">
        <v>1672</v>
      </c>
      <c r="D80" t="s">
        <v>1671</v>
      </c>
      <c r="E80" t="s">
        <v>1673</v>
      </c>
      <c r="F80" t="s">
        <v>4251</v>
      </c>
      <c r="H80" t="str">
        <f>_xlfn.XLOOKUP(C80,Sheet1!D:D,Sheet1!C:C)</f>
        <v>https://cdn.shopify.com/s/files/1/0651/3668/9323/files/97d9c2f570374dde87e58d979a8f8211_600x600.jpg?v=1736814884&amp;width=100&amp;crop=center</v>
      </c>
    </row>
    <row r="81" spans="1:8" x14ac:dyDescent="0.25">
      <c r="A81" t="s">
        <v>2788</v>
      </c>
      <c r="B81" t="s">
        <v>4235</v>
      </c>
      <c r="C81" t="s">
        <v>2118</v>
      </c>
      <c r="D81" t="s">
        <v>2117</v>
      </c>
      <c r="E81" t="s">
        <v>2119</v>
      </c>
      <c r="F81" t="s">
        <v>4251</v>
      </c>
      <c r="H81" t="str">
        <f>_xlfn.XLOOKUP(C81,Sheet1!D:D,Sheet1!C:C)</f>
        <v>https://cdn.shopify.com/s/files/1/0651/3668/9323/files/7b8b8845bac74e539f10e346208ffccc_600x600.jpg?v=1737647326&amp;width=100&amp;crop=center</v>
      </c>
    </row>
    <row r="82" spans="1:8" x14ac:dyDescent="0.25">
      <c r="A82" t="s">
        <v>2788</v>
      </c>
      <c r="B82" t="s">
        <v>4235</v>
      </c>
      <c r="C82" t="s">
        <v>1776</v>
      </c>
      <c r="D82" t="s">
        <v>1775</v>
      </c>
      <c r="E82" t="s">
        <v>1777</v>
      </c>
      <c r="F82" t="s">
        <v>4251</v>
      </c>
      <c r="H82" t="str">
        <f>_xlfn.XLOOKUP(C82,Sheet1!D:D,Sheet1!C:C)</f>
        <v>https://cdn.shopify.com/s/files/1/0651/3668/9323/files/P2980_2v1_Final_600x600.jpg?v=1737402084&amp;width=100&amp;crop=center</v>
      </c>
    </row>
    <row r="83" spans="1:8" x14ac:dyDescent="0.25">
      <c r="A83" t="s">
        <v>2788</v>
      </c>
      <c r="B83" t="s">
        <v>4235</v>
      </c>
      <c r="C83" t="s">
        <v>1583</v>
      </c>
      <c r="D83" t="s">
        <v>1582</v>
      </c>
      <c r="E83" t="s">
        <v>1584</v>
      </c>
      <c r="F83" t="s">
        <v>4251</v>
      </c>
      <c r="H83" t="str">
        <f>_xlfn.XLOOKUP(C83,Sheet1!D:D,Sheet1!C:C)</f>
        <v>https://cdn.shopify.com/s/files/1/0651/3668/9323/files/66c5356f014a45dba69583de4bf2540a_600x600.jpg?v=1737039989&amp;width=100&amp;crop=center</v>
      </c>
    </row>
    <row r="84" spans="1:8" x14ac:dyDescent="0.25">
      <c r="A84" t="s">
        <v>2788</v>
      </c>
      <c r="B84" t="s">
        <v>4235</v>
      </c>
      <c r="C84" t="s">
        <v>472</v>
      </c>
      <c r="D84" t="s">
        <v>471</v>
      </c>
      <c r="E84" t="s">
        <v>473</v>
      </c>
      <c r="F84" t="s">
        <v>4251</v>
      </c>
      <c r="H84" t="str">
        <f>_xlfn.XLOOKUP(C84,Sheet1!D:D,Sheet1!C:C)</f>
        <v>https://cdn.shopify.com/s/files/1/0651/3668/9323/files/f0aa50c7e92e47298756bd3fd32b9760_600x600.jpg?v=1734043307&amp;width=100&amp;crop=center</v>
      </c>
    </row>
    <row r="85" spans="1:8" x14ac:dyDescent="0.25">
      <c r="A85" t="s">
        <v>2788</v>
      </c>
      <c r="B85" t="s">
        <v>4235</v>
      </c>
      <c r="C85" t="s">
        <v>574</v>
      </c>
      <c r="D85" t="s">
        <v>573</v>
      </c>
      <c r="E85" t="s">
        <v>575</v>
      </c>
      <c r="F85" t="s">
        <v>4251</v>
      </c>
      <c r="H85" t="str">
        <f>_xlfn.XLOOKUP(C85,Sheet1!D:D,Sheet1!C:C)</f>
        <v>https://cdn.shopify.com/s/files/1/0651/3668/9323/files/468e9bb7bff04d55a23b8fbb477879b4_600x600.png?v=1737123106&amp;width=100&amp;crop=center</v>
      </c>
    </row>
    <row r="86" spans="1:8" x14ac:dyDescent="0.25">
      <c r="A86" t="s">
        <v>2788</v>
      </c>
      <c r="B86" t="s">
        <v>4235</v>
      </c>
      <c r="C86" t="s">
        <v>351</v>
      </c>
      <c r="D86" t="s">
        <v>350</v>
      </c>
      <c r="E86" t="s">
        <v>353</v>
      </c>
      <c r="F86" t="s">
        <v>4251</v>
      </c>
      <c r="H86" t="str">
        <f>_xlfn.XLOOKUP(C86,Sheet1!D:D,Sheet1!C:C)</f>
        <v>https://cdn.shopify.com/s/files/1/0651/3668/9323/files/P29160_1v2_Final_600x600.jpg?v=1737395808&amp;width=100&amp;crop=center</v>
      </c>
    </row>
    <row r="87" spans="1:8" x14ac:dyDescent="0.25">
      <c r="A87" t="s">
        <v>2788</v>
      </c>
      <c r="B87" t="s">
        <v>4235</v>
      </c>
      <c r="C87" t="s">
        <v>1234</v>
      </c>
      <c r="D87" t="s">
        <v>1233</v>
      </c>
      <c r="E87" t="s">
        <v>1235</v>
      </c>
      <c r="F87" t="s">
        <v>4251</v>
      </c>
      <c r="H87" t="str">
        <f>_xlfn.XLOOKUP(C87,Sheet1!D:D,Sheet1!C:C)</f>
        <v>https://cdn.shopify.com/s/files/1/0651/3668/9323/files/80e6a8a18c124167b24b4f152767d16b_600x600.jpg?v=1734041711&amp;width=100&amp;crop=center</v>
      </c>
    </row>
    <row r="88" spans="1:8" x14ac:dyDescent="0.25">
      <c r="A88" t="s">
        <v>2788</v>
      </c>
      <c r="B88" t="s">
        <v>4235</v>
      </c>
      <c r="C88" t="s">
        <v>687</v>
      </c>
      <c r="D88" t="s">
        <v>686</v>
      </c>
      <c r="E88" t="s">
        <v>688</v>
      </c>
      <c r="F88" t="s">
        <v>4251</v>
      </c>
      <c r="H88" t="str">
        <f>_xlfn.XLOOKUP(C88,Sheet1!D:D,Sheet1!C:C)</f>
        <v>https://cdn.shopify.com/s/files/1/0651/3668/9323/files/2f58f6d2949a44549fb022bebfbf0f0a_600x600.jpg?v=1737040244&amp;width=100&amp;crop=center</v>
      </c>
    </row>
    <row r="89" spans="1:8" x14ac:dyDescent="0.25">
      <c r="A89" t="s">
        <v>2788</v>
      </c>
      <c r="B89" t="s">
        <v>4235</v>
      </c>
      <c r="C89" t="s">
        <v>878</v>
      </c>
      <c r="D89" t="s">
        <v>877</v>
      </c>
      <c r="E89" t="s">
        <v>879</v>
      </c>
      <c r="F89" t="s">
        <v>4251</v>
      </c>
      <c r="H89" t="str">
        <f>_xlfn.XLOOKUP(C89,Sheet1!D:D,Sheet1!C:C)</f>
        <v>https://cdn.shopify.com/s/files/1/0651/3668/9323/files/d4b61163a69446be888a519c367c1ae4_600x600.png?v=1737123635&amp;width=100&amp;crop=center</v>
      </c>
    </row>
    <row r="90" spans="1:8" x14ac:dyDescent="0.25">
      <c r="A90" t="s">
        <v>2788</v>
      </c>
      <c r="B90" t="s">
        <v>4235</v>
      </c>
      <c r="C90" t="s">
        <v>874</v>
      </c>
      <c r="D90" t="s">
        <v>873</v>
      </c>
      <c r="E90" t="s">
        <v>875</v>
      </c>
      <c r="F90" t="s">
        <v>4251</v>
      </c>
      <c r="H90" t="str">
        <f>_xlfn.XLOOKUP(C90,Sheet1!D:D,Sheet1!C:C)</f>
        <v>https://cdn.shopify.com/s/files/1/0651/3668/9323/files/6b02e09f30e84635829da24c66dd329f_600x600.jpg?v=1737125220&amp;width=100&amp;crop=center</v>
      </c>
    </row>
    <row r="91" spans="1:8" x14ac:dyDescent="0.25">
      <c r="A91" t="s">
        <v>2788</v>
      </c>
      <c r="B91" t="s">
        <v>4235</v>
      </c>
      <c r="C91" t="s">
        <v>674</v>
      </c>
      <c r="D91" t="s">
        <v>673</v>
      </c>
      <c r="E91" t="s">
        <v>675</v>
      </c>
      <c r="F91" t="s">
        <v>4251</v>
      </c>
      <c r="H91" t="str">
        <f>_xlfn.XLOOKUP(C91,Sheet1!D:D,Sheet1!C:C)</f>
        <v>https://cdn.shopify.com/s/files/1/0651/3668/9323/files/032795a501ba41ef969e204ea9e516b6_600x600.jpg?v=1734042246&amp;width=100&amp;crop=center</v>
      </c>
    </row>
    <row r="92" spans="1:8" x14ac:dyDescent="0.25">
      <c r="A92" t="s">
        <v>2788</v>
      </c>
      <c r="B92" t="s">
        <v>4235</v>
      </c>
      <c r="C92" t="s">
        <v>1542</v>
      </c>
      <c r="D92" t="s">
        <v>1541</v>
      </c>
      <c r="E92" t="s">
        <v>1543</v>
      </c>
      <c r="F92" t="s">
        <v>4251</v>
      </c>
      <c r="H92" t="str">
        <f>_xlfn.XLOOKUP(C92,Sheet1!D:D,Sheet1!C:C)</f>
        <v>https://cdn.shopify.com/s/files/1/0651/3668/9323/files/652d8ab2a50c4816ac0af4a1a35ce84f_600x600.jpg?v=1734041965&amp;width=100&amp;crop=center</v>
      </c>
    </row>
    <row r="93" spans="1:8" x14ac:dyDescent="0.25">
      <c r="A93" t="s">
        <v>2788</v>
      </c>
      <c r="B93" t="s">
        <v>4235</v>
      </c>
      <c r="C93" t="s">
        <v>490</v>
      </c>
      <c r="D93" t="s">
        <v>489</v>
      </c>
      <c r="E93" t="s">
        <v>491</v>
      </c>
      <c r="F93" t="s">
        <v>4251</v>
      </c>
      <c r="H93" t="str">
        <f>_xlfn.XLOOKUP(C93,Sheet1!D:D,Sheet1!C:C)</f>
        <v>https://cdn.shopify.com/s/files/1/0651/3668/9323/files/0dc150dec2a14aeea19345e0f02fabab_600x600.jpg?v=1734040741&amp;width=100&amp;crop=center</v>
      </c>
    </row>
    <row r="94" spans="1:8" x14ac:dyDescent="0.25">
      <c r="A94" t="s">
        <v>2788</v>
      </c>
      <c r="B94" t="s">
        <v>4235</v>
      </c>
      <c r="C94" t="s">
        <v>1009</v>
      </c>
      <c r="D94" t="s">
        <v>1008</v>
      </c>
      <c r="E94" t="s">
        <v>1011</v>
      </c>
      <c r="F94" t="s">
        <v>4251</v>
      </c>
      <c r="H94" t="str">
        <f>_xlfn.XLOOKUP(C94,Sheet1!D:D,Sheet1!C:C)</f>
        <v>https://cdn.shopify.com/s/files/1/0651/3668/9323/files/db5e22efcc78475e865b8e6b0fa25669_600x600.jpg?v=1734043095&amp;width=100&amp;crop=center</v>
      </c>
    </row>
    <row r="95" spans="1:8" x14ac:dyDescent="0.25">
      <c r="A95" t="s">
        <v>2788</v>
      </c>
      <c r="B95" t="s">
        <v>4235</v>
      </c>
      <c r="C95" t="s">
        <v>605</v>
      </c>
      <c r="D95" t="s">
        <v>604</v>
      </c>
      <c r="E95" t="s">
        <v>607</v>
      </c>
      <c r="F95" t="s">
        <v>4251</v>
      </c>
      <c r="H95" t="str">
        <f>_xlfn.XLOOKUP(C95,Sheet1!D:D,Sheet1!C:C)</f>
        <v>https://cdn.shopify.com/s/files/1/0651/3668/9323/files/f377815f63f8492e8e7d503d90dadaaf_600x600.jpg?v=1734043403&amp;width=100&amp;crop=center</v>
      </c>
    </row>
    <row r="96" spans="1:8" x14ac:dyDescent="0.25">
      <c r="A96" t="s">
        <v>2788</v>
      </c>
      <c r="B96" t="s">
        <v>4235</v>
      </c>
      <c r="C96" t="s">
        <v>961</v>
      </c>
      <c r="D96" t="s">
        <v>960</v>
      </c>
      <c r="E96" t="s">
        <v>963</v>
      </c>
      <c r="F96" t="s">
        <v>4251</v>
      </c>
      <c r="H96" t="str">
        <f>_xlfn.XLOOKUP(C96,Sheet1!D:D,Sheet1!C:C)</f>
        <v>https://cdn.shopify.com/s/files/1/0651/3668/9323/files/17827ba69d3946f293d394dfe579388a_600x600.jpg?v=1737053293&amp;width=100&amp;crop=center</v>
      </c>
    </row>
    <row r="97" spans="1:8" x14ac:dyDescent="0.25">
      <c r="A97" t="s">
        <v>2788</v>
      </c>
      <c r="B97" t="s">
        <v>4235</v>
      </c>
      <c r="C97" t="s">
        <v>593</v>
      </c>
      <c r="D97" t="s">
        <v>592</v>
      </c>
      <c r="E97" t="s">
        <v>594</v>
      </c>
      <c r="F97" t="s">
        <v>4251</v>
      </c>
      <c r="H97" t="str">
        <f>_xlfn.XLOOKUP(C97,Sheet1!D:D,Sheet1!C:C)</f>
        <v>https://cdn.shopify.com/s/files/1/0651/3668/9323/files/951341557f1c4fc8b51783ddcff5b0c9_600x600.jpg?v=1734042441&amp;width=100&amp;crop=center</v>
      </c>
    </row>
    <row r="98" spans="1:8" x14ac:dyDescent="0.25">
      <c r="A98" t="s">
        <v>2788</v>
      </c>
      <c r="B98" t="s">
        <v>4235</v>
      </c>
      <c r="C98" t="s">
        <v>1015</v>
      </c>
      <c r="D98" t="s">
        <v>1014</v>
      </c>
      <c r="E98" t="s">
        <v>1016</v>
      </c>
      <c r="F98" t="s">
        <v>4251</v>
      </c>
      <c r="H98" t="str">
        <f>_xlfn.XLOOKUP(C98,Sheet1!D:D,Sheet1!C:C)</f>
        <v>https://cdn.shopify.com/s/files/1/0651/3668/9323/files/c7ab46ca14e24607be59122fe3f106ef_600x600.jpg?v=1734042812&amp;width=100&amp;crop=center</v>
      </c>
    </row>
    <row r="99" spans="1:8" x14ac:dyDescent="0.25">
      <c r="A99" t="s">
        <v>2788</v>
      </c>
      <c r="B99" t="s">
        <v>4235</v>
      </c>
      <c r="C99" t="s">
        <v>747</v>
      </c>
      <c r="D99" t="s">
        <v>746</v>
      </c>
      <c r="E99" t="s">
        <v>748</v>
      </c>
      <c r="F99" t="s">
        <v>4251</v>
      </c>
      <c r="H99" t="str">
        <f>_xlfn.XLOOKUP(C99,Sheet1!D:D,Sheet1!C:C)</f>
        <v>https://cdn.shopify.com/s/files/1/0651/3668/9323/files/e1624aa7d06e4f758545fa9ad7071c1d_600x600.jpg?v=1734043221&amp;width=100&amp;crop=center</v>
      </c>
    </row>
    <row r="100" spans="1:8" x14ac:dyDescent="0.25">
      <c r="A100" t="s">
        <v>2788</v>
      </c>
      <c r="B100" t="s">
        <v>4235</v>
      </c>
      <c r="C100" t="s">
        <v>977</v>
      </c>
      <c r="D100" t="s">
        <v>976</v>
      </c>
      <c r="E100" t="s">
        <v>978</v>
      </c>
      <c r="F100" t="s">
        <v>4251</v>
      </c>
      <c r="H100" t="str">
        <f>_xlfn.XLOOKUP(C100,Sheet1!D:D,Sheet1!C:C)</f>
        <v>https://cdn.shopify.com/s/files/1/0651/3668/9323/files/b8177f61794e4ba48651f24251f51630_600x600.jpg?v=1734042711&amp;width=100&amp;crop=center</v>
      </c>
    </row>
    <row r="101" spans="1:8" x14ac:dyDescent="0.25">
      <c r="A101" t="s">
        <v>2788</v>
      </c>
      <c r="B101" t="s">
        <v>4235</v>
      </c>
      <c r="C101" t="s">
        <v>1656</v>
      </c>
      <c r="D101" t="s">
        <v>1655</v>
      </c>
      <c r="E101" t="s">
        <v>534</v>
      </c>
      <c r="F101" t="s">
        <v>4251</v>
      </c>
      <c r="H101" t="str">
        <f>_xlfn.XLOOKUP(C101,Sheet1!D:D,Sheet1!C:C)</f>
        <v>https://cdn.shopify.com/s/files/1/0651/3668/9323/files/658bf63f3453499c84c0efac9dbdc500_600x600.jpg?v=1734041965&amp;width=100&amp;crop=center</v>
      </c>
    </row>
    <row r="102" spans="1:8" x14ac:dyDescent="0.25">
      <c r="A102" t="s">
        <v>2788</v>
      </c>
      <c r="B102" t="s">
        <v>4235</v>
      </c>
      <c r="C102" t="s">
        <v>533</v>
      </c>
      <c r="D102" t="s">
        <v>532</v>
      </c>
      <c r="E102" t="s">
        <v>534</v>
      </c>
      <c r="F102" t="s">
        <v>4251</v>
      </c>
      <c r="H102" t="str">
        <f>_xlfn.XLOOKUP(C102,Sheet1!D:D,Sheet1!C:C)</f>
        <v>https://cdn.shopify.com/s/files/1/0651/3668/9323/files/48933328101e495abb64543b48c39524_600x600.jpg?v=1734042454&amp;width=100&amp;crop=center</v>
      </c>
    </row>
    <row r="103" spans="1:8" x14ac:dyDescent="0.25">
      <c r="A103" t="s">
        <v>2788</v>
      </c>
      <c r="B103" t="s">
        <v>4235</v>
      </c>
      <c r="C103" t="s">
        <v>1652</v>
      </c>
      <c r="D103" t="s">
        <v>1651</v>
      </c>
      <c r="E103" t="s">
        <v>1653</v>
      </c>
      <c r="F103" t="s">
        <v>4251</v>
      </c>
      <c r="H103" t="str">
        <f>_xlfn.XLOOKUP(C103,Sheet1!D:D,Sheet1!C:C)</f>
        <v>https://cdn.shopify.com/s/files/1/0651/3668/9323/files/e8b93cbdcb3940c38a39951dcd19c41c_600x600.jpg?v=1734043175&amp;width=100&amp;crop=center</v>
      </c>
    </row>
    <row r="104" spans="1:8" x14ac:dyDescent="0.25">
      <c r="A104" t="s">
        <v>2788</v>
      </c>
      <c r="B104" t="s">
        <v>4235</v>
      </c>
      <c r="C104" t="s">
        <v>610</v>
      </c>
      <c r="D104" t="s">
        <v>609</v>
      </c>
      <c r="E104" t="s">
        <v>611</v>
      </c>
      <c r="F104" t="s">
        <v>4251</v>
      </c>
      <c r="H104" t="str">
        <f>_xlfn.XLOOKUP(C104,Sheet1!D:D,Sheet1!C:C)</f>
        <v>https://cdn.shopify.com/s/files/1/0651/3668/9323/files/1db0701b9deb4c41a074c65fdfbf2510_600x600.jpg?v=1734040805&amp;width=100&amp;crop=center</v>
      </c>
    </row>
    <row r="105" spans="1:8" x14ac:dyDescent="0.25">
      <c r="A105" t="s">
        <v>2788</v>
      </c>
      <c r="B105" t="s">
        <v>4235</v>
      </c>
      <c r="C105" t="s">
        <v>1658</v>
      </c>
      <c r="D105" t="s">
        <v>1657</v>
      </c>
      <c r="E105" t="s">
        <v>1659</v>
      </c>
      <c r="F105" t="s">
        <v>4251</v>
      </c>
      <c r="H105" t="str">
        <f>_xlfn.XLOOKUP(C105,Sheet1!D:D,Sheet1!C:C)</f>
        <v>https://cdn.shopify.com/s/files/1/0651/3668/9323/files/d37f6ae3db1f49bd8ae63f4ec324c53a_600x600.jpg?v=1734043009&amp;width=100&amp;crop=center</v>
      </c>
    </row>
    <row r="106" spans="1:8" x14ac:dyDescent="0.25">
      <c r="A106" t="s">
        <v>2788</v>
      </c>
      <c r="B106" t="s">
        <v>4235</v>
      </c>
      <c r="C106" t="s">
        <v>599</v>
      </c>
      <c r="D106" t="s">
        <v>598</v>
      </c>
      <c r="E106" t="s">
        <v>601</v>
      </c>
      <c r="F106" t="s">
        <v>4251</v>
      </c>
      <c r="H106" t="str">
        <f>_xlfn.XLOOKUP(C106,Sheet1!D:D,Sheet1!C:C)</f>
        <v>https://cdn.shopify.com/s/files/1/0651/3668/9323/files/c7fa8a77c6d84043b073df0a24b5c7d5_600x600.jpg?v=1734042815&amp;width=100&amp;crop=center</v>
      </c>
    </row>
    <row r="107" spans="1:8" x14ac:dyDescent="0.25">
      <c r="A107" t="s">
        <v>2788</v>
      </c>
      <c r="B107" t="s">
        <v>4235</v>
      </c>
      <c r="C107" t="s">
        <v>2133</v>
      </c>
      <c r="D107" t="s">
        <v>2132</v>
      </c>
      <c r="E107" t="s">
        <v>18</v>
      </c>
      <c r="F107" t="s">
        <v>4251</v>
      </c>
      <c r="H107" t="str">
        <f>_xlfn.XLOOKUP(C107,Sheet1!D:D,Sheet1!C:C)</f>
        <v>https://cdn.shopify.com/s/files/1/0651/3668/9323/files/1e50bf0b12a445e18a79f0974a2a0c25_600x600.jpg?v=1734040809&amp;width=100&amp;crop=center</v>
      </c>
    </row>
    <row r="108" spans="1:8" x14ac:dyDescent="0.25">
      <c r="A108" t="s">
        <v>2788</v>
      </c>
      <c r="B108" t="s">
        <v>4235</v>
      </c>
      <c r="C108" t="s">
        <v>1648</v>
      </c>
      <c r="D108" t="s">
        <v>1647</v>
      </c>
      <c r="E108" t="s">
        <v>1649</v>
      </c>
      <c r="F108" t="s">
        <v>4251</v>
      </c>
      <c r="H108" t="str">
        <f>_xlfn.XLOOKUP(C108,Sheet1!D:D,Sheet1!C:C)</f>
        <v>https://cdn.shopify.com/s/files/1/0651/3668/9323/files/027a342ba24642dc828ab127c170f634_600x600.jpg?v=1734041459&amp;width=100&amp;crop=center</v>
      </c>
    </row>
    <row r="109" spans="1:8" x14ac:dyDescent="0.25">
      <c r="A109" t="s">
        <v>2788</v>
      </c>
      <c r="B109" t="s">
        <v>4235</v>
      </c>
      <c r="C109" t="s">
        <v>2012</v>
      </c>
      <c r="D109" t="s">
        <v>2011</v>
      </c>
      <c r="E109" t="s">
        <v>2013</v>
      </c>
      <c r="F109" t="s">
        <v>4251</v>
      </c>
      <c r="H109" t="str">
        <f>_xlfn.XLOOKUP(C109,Sheet1!D:D,Sheet1!C:C)</f>
        <v>https://cdn.shopify.com/s/files/1/0651/3668/9323/files/368208e798d3455e8308343bba80f3e3_600x600.jpg?v=1737054259&amp;width=100&amp;crop=center</v>
      </c>
    </row>
    <row r="110" spans="1:8" x14ac:dyDescent="0.25">
      <c r="A110" t="s">
        <v>2788</v>
      </c>
      <c r="B110" t="s">
        <v>4235</v>
      </c>
      <c r="C110" t="s">
        <v>1378</v>
      </c>
      <c r="D110" t="s">
        <v>1377</v>
      </c>
      <c r="E110" t="s">
        <v>1379</v>
      </c>
      <c r="F110" t="s">
        <v>4251</v>
      </c>
      <c r="H110" t="str">
        <f>_xlfn.XLOOKUP(C110,Sheet1!D:D,Sheet1!C:C)</f>
        <v>https://cdn.shopify.com/s/files/1/0651/3668/9323/files/749820938b2348ca8047a8bcc9ae5518_600x600.jpg?v=1734042434&amp;width=100&amp;crop=center</v>
      </c>
    </row>
    <row r="111" spans="1:8" x14ac:dyDescent="0.25">
      <c r="A111" t="s">
        <v>2788</v>
      </c>
      <c r="B111" t="s">
        <v>4235</v>
      </c>
      <c r="C111" t="s">
        <v>2135</v>
      </c>
      <c r="D111" t="s">
        <v>2134</v>
      </c>
      <c r="E111" t="s">
        <v>18</v>
      </c>
      <c r="F111" t="s">
        <v>4251</v>
      </c>
      <c r="H111" t="str">
        <f>_xlfn.XLOOKUP(C111,Sheet1!D:D,Sheet1!C:C)</f>
        <v>https://cdn.shopify.com/s/files/1/0651/3668/9323/files/daeddacf474e4ccb8d0275877e3698b4_600x600.jpg?v=1734043090&amp;width=100&amp;crop=center</v>
      </c>
    </row>
    <row r="112" spans="1:8" x14ac:dyDescent="0.25">
      <c r="A112" t="s">
        <v>2788</v>
      </c>
      <c r="B112" t="s">
        <v>4235</v>
      </c>
      <c r="C112" t="s">
        <v>1759</v>
      </c>
      <c r="D112" t="s">
        <v>1758</v>
      </c>
      <c r="E112" t="s">
        <v>1760</v>
      </c>
      <c r="F112" t="s">
        <v>4251</v>
      </c>
      <c r="H112" t="str">
        <f>_xlfn.XLOOKUP(C112,Sheet1!D:D,Sheet1!C:C)</f>
        <v>https://cdn.shopify.com/s/files/1/0651/3668/9323/files/9783e4a2dcc9470dbf49a7ff839e49f5_600x600.jpg?v=1734042214&amp;width=100&amp;crop=center</v>
      </c>
    </row>
    <row r="113" spans="1:8" x14ac:dyDescent="0.25">
      <c r="A113" t="s">
        <v>2788</v>
      </c>
      <c r="B113" t="s">
        <v>4235</v>
      </c>
      <c r="C113" t="s">
        <v>1278</v>
      </c>
      <c r="D113" t="s">
        <v>1277</v>
      </c>
      <c r="E113" t="s">
        <v>1280</v>
      </c>
      <c r="F113" t="s">
        <v>4251</v>
      </c>
      <c r="H113" t="str">
        <f>_xlfn.XLOOKUP(C113,Sheet1!D:D,Sheet1!C:C)</f>
        <v>https://cdn.shopify.com/s/files/1/0651/3668/9323/files/7d767a02ab6f453b9402a978370c37db_600x600.jpg?v=1734041226&amp;width=100&amp;crop=center</v>
      </c>
    </row>
    <row r="114" spans="1:8" x14ac:dyDescent="0.25">
      <c r="A114" t="s">
        <v>2788</v>
      </c>
      <c r="B114" t="s">
        <v>4235</v>
      </c>
      <c r="C114" t="s">
        <v>790</v>
      </c>
      <c r="D114" t="s">
        <v>789</v>
      </c>
      <c r="E114" t="s">
        <v>791</v>
      </c>
      <c r="F114" t="s">
        <v>4251</v>
      </c>
      <c r="H114" t="str">
        <f>_xlfn.XLOOKUP(C114,Sheet1!D:D,Sheet1!C:C)</f>
        <v>https://cdn.shopify.com/s/files/1/0651/3668/9323/files/9c013d71a47a46fb81349ea9c6306a0e_600x600.jpg?v=1734041350&amp;width=100&amp;crop=center</v>
      </c>
    </row>
    <row r="115" spans="1:8" x14ac:dyDescent="0.25">
      <c r="A115" t="s">
        <v>2788</v>
      </c>
      <c r="B115" t="s">
        <v>4235</v>
      </c>
      <c r="C115" t="s">
        <v>984</v>
      </c>
      <c r="D115" t="s">
        <v>983</v>
      </c>
      <c r="E115" t="s">
        <v>986</v>
      </c>
      <c r="F115" t="s">
        <v>4251</v>
      </c>
      <c r="H115" t="str">
        <f>_xlfn.XLOOKUP(C115,Sheet1!D:D,Sheet1!C:C)</f>
        <v>https://cdn.shopify.com/s/files/1/0651/3668/9323/files/edf7b77b2b4944e893810f12f9d7938f_600x600.jpg?v=1734043284&amp;width=100&amp;crop=center</v>
      </c>
    </row>
    <row r="116" spans="1:8" x14ac:dyDescent="0.25">
      <c r="A116" t="s">
        <v>2788</v>
      </c>
      <c r="B116" t="s">
        <v>4235</v>
      </c>
      <c r="C116" t="s">
        <v>1062</v>
      </c>
      <c r="D116" t="s">
        <v>1061</v>
      </c>
      <c r="E116" t="s">
        <v>1063</v>
      </c>
      <c r="F116" t="s">
        <v>4251</v>
      </c>
      <c r="H116" t="str">
        <f>_xlfn.XLOOKUP(C116,Sheet1!D:D,Sheet1!C:C)</f>
        <v>https://cdn.shopify.com/s/files/1/0651/3668/9323/files/d81091e5673d40c69170bf935f915404_600x600.jpg?v=1734043065&amp;width=100&amp;crop=center</v>
      </c>
    </row>
    <row r="117" spans="1:8" x14ac:dyDescent="0.25">
      <c r="A117" t="s">
        <v>2788</v>
      </c>
      <c r="B117" t="s">
        <v>4235</v>
      </c>
      <c r="C117" t="s">
        <v>1042</v>
      </c>
      <c r="D117" t="s">
        <v>1041</v>
      </c>
      <c r="E117" t="s">
        <v>1044</v>
      </c>
      <c r="F117" t="s">
        <v>4251</v>
      </c>
      <c r="H117" t="str">
        <f>_xlfn.XLOOKUP(C117,Sheet1!D:D,Sheet1!C:C)</f>
        <v>https://cdn.shopify.com/s/files/1/0651/3668/9323/files/36f6e6a949c2434bbd2861aad712fb68_600x600.jpg?v=1734041500&amp;width=100&amp;crop=center</v>
      </c>
    </row>
    <row r="118" spans="1:8" x14ac:dyDescent="0.25">
      <c r="A118" t="s">
        <v>2788</v>
      </c>
      <c r="B118" t="s">
        <v>4235</v>
      </c>
      <c r="C118" t="s">
        <v>1237</v>
      </c>
      <c r="D118" t="s">
        <v>1229</v>
      </c>
      <c r="E118" t="s">
        <v>1238</v>
      </c>
      <c r="F118" t="s">
        <v>4251</v>
      </c>
      <c r="H118" t="str">
        <f>_xlfn.XLOOKUP(C118,Sheet1!D:D,Sheet1!C:C)</f>
        <v>https://cdn.shopify.com/s/files/1/0651/3668/9323/files/d131860eea0b4088a09997cf042ed685_600x600.jpg?v=1734043068&amp;width=100&amp;crop=center</v>
      </c>
    </row>
    <row r="119" spans="1:8" x14ac:dyDescent="0.25">
      <c r="A119" t="s">
        <v>2788</v>
      </c>
      <c r="B119" t="s">
        <v>4235</v>
      </c>
      <c r="C119" t="s">
        <v>1675</v>
      </c>
      <c r="D119" t="s">
        <v>1674</v>
      </c>
      <c r="E119" t="s">
        <v>1676</v>
      </c>
      <c r="F119" t="s">
        <v>4251</v>
      </c>
      <c r="H119" t="str">
        <f>_xlfn.XLOOKUP(C119,Sheet1!D:D,Sheet1!C:C)</f>
        <v>https://cdn.shopify.com/s/files/1/0651/3668/9323/files/eaa2880b5d4642b6a3fbc8deb78cbfe4_600x600.jpg?v=1746735447&amp;width=100&amp;crop=center</v>
      </c>
    </row>
    <row r="120" spans="1:8" x14ac:dyDescent="0.25">
      <c r="A120" t="s">
        <v>2788</v>
      </c>
      <c r="B120" t="s">
        <v>4235</v>
      </c>
      <c r="C120" t="s">
        <v>1068</v>
      </c>
      <c r="D120" t="s">
        <v>1067</v>
      </c>
      <c r="E120" t="s">
        <v>1069</v>
      </c>
      <c r="F120" t="s">
        <v>4251</v>
      </c>
      <c r="H120" t="str">
        <f>_xlfn.XLOOKUP(C120,Sheet1!D:D,Sheet1!C:C)</f>
        <v>https://cdn.shopify.com/s/files/1/0651/3668/9323/files/4204054dc2c646ce83d520a5b24141b9_600x600.jpg?v=1737563917&amp;width=100&amp;crop=center</v>
      </c>
    </row>
    <row r="121" spans="1:8" x14ac:dyDescent="0.25">
      <c r="A121" t="s">
        <v>2788</v>
      </c>
      <c r="B121" t="s">
        <v>4235</v>
      </c>
      <c r="C121" t="s">
        <v>1753</v>
      </c>
      <c r="D121" t="s">
        <v>1752</v>
      </c>
      <c r="E121" t="s">
        <v>1754</v>
      </c>
      <c r="F121" t="s">
        <v>4251</v>
      </c>
      <c r="H121" t="str">
        <f>_xlfn.XLOOKUP(C121,Sheet1!D:D,Sheet1!C:C)</f>
        <v>https://cdn.shopify.com/s/files/1/0651/3668/9323/files/P4500_2_Final_600x600.jpg?v=1758813027&amp;width=100&amp;crop=center</v>
      </c>
    </row>
    <row r="122" spans="1:8" x14ac:dyDescent="0.25">
      <c r="A122" t="s">
        <v>2788</v>
      </c>
      <c r="B122" t="s">
        <v>4235</v>
      </c>
      <c r="C122" t="s">
        <v>1382</v>
      </c>
      <c r="D122" t="s">
        <v>1381</v>
      </c>
      <c r="E122" t="s">
        <v>1383</v>
      </c>
      <c r="F122" t="s">
        <v>4251</v>
      </c>
      <c r="H122" t="str">
        <f>_xlfn.XLOOKUP(C122,Sheet1!D:D,Sheet1!C:C)</f>
        <v>https://cdn.shopify.com/s/files/1/0651/3668/9323/files/P4500-PSK005_600x600.jpg?v=1758813314&amp;width=100&amp;crop=center</v>
      </c>
    </row>
    <row r="123" spans="1:8" x14ac:dyDescent="0.25">
      <c r="A123" t="s">
        <v>2788</v>
      </c>
      <c r="B123" t="s">
        <v>4235</v>
      </c>
      <c r="C123" t="s">
        <v>1750</v>
      </c>
      <c r="D123" t="s">
        <v>1749</v>
      </c>
      <c r="E123" t="s">
        <v>1751</v>
      </c>
      <c r="F123" t="s">
        <v>4251</v>
      </c>
      <c r="H123" t="str">
        <f>_xlfn.XLOOKUP(C123,Sheet1!D:D,Sheet1!C:C)</f>
        <v>https://cdn.shopify.com/s/files/1/0651/3668/9323/files/P4510_2v1_Final_600x600.jpg?v=1758813774&amp;width=100&amp;crop=center</v>
      </c>
    </row>
    <row r="124" spans="1:8" x14ac:dyDescent="0.25">
      <c r="A124" t="s">
        <v>2788</v>
      </c>
      <c r="B124" t="s">
        <v>4235</v>
      </c>
      <c r="C124" t="s">
        <v>1146</v>
      </c>
      <c r="D124" t="s">
        <v>1145</v>
      </c>
      <c r="E124" t="s">
        <v>1147</v>
      </c>
      <c r="F124" t="s">
        <v>4251</v>
      </c>
      <c r="H124" t="str">
        <f>_xlfn.XLOOKUP(C124,Sheet1!D:D,Sheet1!C:C)</f>
        <v>https://cdn.shopify.com/s/files/1/0651/3668/9323/files/Screenshot2025-09-25at11.29.16AM_600x600.png?v=1758814183&amp;width=100&amp;crop=center</v>
      </c>
    </row>
    <row r="125" spans="1:8" x14ac:dyDescent="0.25">
      <c r="A125" t="s">
        <v>2788</v>
      </c>
      <c r="B125" t="s">
        <v>4235</v>
      </c>
      <c r="C125" t="s">
        <v>782</v>
      </c>
      <c r="D125" t="s">
        <v>781</v>
      </c>
      <c r="E125" t="s">
        <v>784</v>
      </c>
      <c r="F125" t="s">
        <v>4251</v>
      </c>
      <c r="H125" t="str">
        <f>_xlfn.XLOOKUP(C125,Sheet1!D:D,Sheet1!C:C)</f>
        <v>https://cdn.shopify.com/s/files/1/0651/3668/9323/files/6928a55d2e194d388bd05c5499e95233_600x600.jpg?v=1734042165&amp;width=100&amp;crop=center</v>
      </c>
    </row>
    <row r="126" spans="1:8" x14ac:dyDescent="0.25">
      <c r="A126" t="s">
        <v>2788</v>
      </c>
      <c r="B126" t="s">
        <v>4235</v>
      </c>
      <c r="C126" t="s">
        <v>1999</v>
      </c>
      <c r="D126" t="s">
        <v>1998</v>
      </c>
      <c r="E126" t="s">
        <v>2000</v>
      </c>
      <c r="F126" t="s">
        <v>4251</v>
      </c>
      <c r="H126" t="str">
        <f>_xlfn.XLOOKUP(C126,Sheet1!D:D,Sheet1!C:C)</f>
        <v>https://cdn.shopify.com/s/files/1/0651/3668/9323/files/44c3700705634942b1e95faa9c96e005_600x600.jpg?v=1734041530&amp;width=100&amp;crop=center</v>
      </c>
    </row>
    <row r="127" spans="1:8" x14ac:dyDescent="0.25">
      <c r="A127" t="s">
        <v>2788</v>
      </c>
      <c r="B127" t="s">
        <v>4235</v>
      </c>
      <c r="C127" t="s">
        <v>753</v>
      </c>
      <c r="D127" t="s">
        <v>752</v>
      </c>
      <c r="E127" t="s">
        <v>754</v>
      </c>
      <c r="F127" t="s">
        <v>4251</v>
      </c>
      <c r="H127" t="str">
        <f>_xlfn.XLOOKUP(C127,Sheet1!D:D,Sheet1!C:C)</f>
        <v>https://cdn.shopify.com/s/files/1/0651/3668/9323/files/266aea2ae00a4a4db227bbdd2993bae4_600x600.jpg?v=1734041843&amp;width=100&amp;crop=center</v>
      </c>
    </row>
    <row r="128" spans="1:8" x14ac:dyDescent="0.25">
      <c r="A128" t="s">
        <v>2788</v>
      </c>
      <c r="B128" t="s">
        <v>4235</v>
      </c>
      <c r="C128" t="s">
        <v>1815</v>
      </c>
      <c r="D128" t="s">
        <v>1814</v>
      </c>
      <c r="E128" t="s">
        <v>1816</v>
      </c>
      <c r="F128" t="s">
        <v>4251</v>
      </c>
      <c r="H128" t="str">
        <f>_xlfn.XLOOKUP(C128,Sheet1!D:D,Sheet1!C:C)</f>
        <v>https://cdn.shopify.com/s/files/1/0651/3668/9323/files/160ef34c79c144da948e466439b38bed_600x600.jpg?v=1736950499&amp;width=100&amp;crop=center</v>
      </c>
    </row>
    <row r="129" spans="1:8" x14ac:dyDescent="0.25">
      <c r="A129" t="s">
        <v>2788</v>
      </c>
      <c r="B129" t="s">
        <v>4235</v>
      </c>
      <c r="C129" t="s">
        <v>1105</v>
      </c>
      <c r="D129" t="s">
        <v>1104</v>
      </c>
      <c r="E129" t="s">
        <v>1107</v>
      </c>
      <c r="F129" t="s">
        <v>4251</v>
      </c>
      <c r="H129" t="str">
        <f>_xlfn.XLOOKUP(C129,Sheet1!D:D,Sheet1!C:C)</f>
        <v>https://cdn.shopify.com/s/files/1/0651/3668/9323/files/07bdb51a6ff548cfafb80c4e095fc28b_600x600.jpg?v=1736950384&amp;width=100&amp;crop=center</v>
      </c>
    </row>
    <row r="130" spans="1:8" x14ac:dyDescent="0.25">
      <c r="A130" t="s">
        <v>2788</v>
      </c>
      <c r="B130" t="s">
        <v>4235</v>
      </c>
      <c r="C130" t="s">
        <v>994</v>
      </c>
      <c r="D130" t="s">
        <v>993</v>
      </c>
      <c r="E130" t="s">
        <v>995</v>
      </c>
      <c r="F130" t="s">
        <v>4251</v>
      </c>
      <c r="H130" t="str">
        <f>_xlfn.XLOOKUP(C130,Sheet1!D:D,Sheet1!C:C)</f>
        <v>https://cdn.shopify.com/s/files/1/0651/3668/9323/files/4b05a5a3ad634afb8eaddd64e735045b_600x600.jpg?v=1734040973&amp;width=100&amp;crop=center</v>
      </c>
    </row>
    <row r="131" spans="1:8" x14ac:dyDescent="0.25">
      <c r="A131" t="s">
        <v>2788</v>
      </c>
      <c r="B131" t="s">
        <v>4235</v>
      </c>
      <c r="C131" t="s">
        <v>1884</v>
      </c>
      <c r="D131" t="s">
        <v>1883</v>
      </c>
      <c r="E131" t="s">
        <v>1885</v>
      </c>
      <c r="F131" t="s">
        <v>4251</v>
      </c>
      <c r="H131" t="str">
        <f>_xlfn.XLOOKUP(C131,Sheet1!D:D,Sheet1!C:C)</f>
        <v>https://cdn.shopify.com/s/files/1/0651/3668/9323/files/44697609eca64a46917109badde25d21_600x600.jpg?v=1734042419&amp;width=100&amp;crop=center</v>
      </c>
    </row>
    <row r="132" spans="1:8" x14ac:dyDescent="0.25">
      <c r="A132" t="s">
        <v>2788</v>
      </c>
      <c r="B132" t="s">
        <v>4235</v>
      </c>
      <c r="C132" t="s">
        <v>776</v>
      </c>
      <c r="D132" t="s">
        <v>775</v>
      </c>
      <c r="E132" t="s">
        <v>777</v>
      </c>
      <c r="F132" t="s">
        <v>4251</v>
      </c>
      <c r="H132" t="str">
        <f>_xlfn.XLOOKUP(C132,Sheet1!D:D,Sheet1!C:C)</f>
        <v>https://cdn.shopify.com/s/files/1/0651/3668/9323/files/dceeec89c6164b76b5279ce139dd2a24_600x600.jpg?v=1734043117&amp;width=100&amp;crop=center</v>
      </c>
    </row>
    <row r="133" spans="1:8" x14ac:dyDescent="0.25">
      <c r="A133" t="s">
        <v>2788</v>
      </c>
      <c r="B133" t="s">
        <v>4235</v>
      </c>
      <c r="C133" t="s">
        <v>1001</v>
      </c>
      <c r="D133" t="s">
        <v>1000</v>
      </c>
      <c r="E133" t="s">
        <v>1002</v>
      </c>
      <c r="F133" t="s">
        <v>4251</v>
      </c>
      <c r="H133" t="str">
        <f>_xlfn.XLOOKUP(C133,Sheet1!D:D,Sheet1!C:C)</f>
        <v>https://cdn.shopify.com/s/files/1/0651/3668/9323/files/0db7a6e9390448b3ade194d252d10360_600x600.jpg?v=1734040736&amp;width=100&amp;crop=center</v>
      </c>
    </row>
    <row r="134" spans="1:8" x14ac:dyDescent="0.25">
      <c r="A134" t="s">
        <v>2788</v>
      </c>
      <c r="B134" t="s">
        <v>4235</v>
      </c>
      <c r="C134" t="s">
        <v>1482</v>
      </c>
      <c r="D134" t="s">
        <v>1481</v>
      </c>
      <c r="E134" t="s">
        <v>1483</v>
      </c>
      <c r="F134" t="s">
        <v>4251</v>
      </c>
      <c r="H134" t="str">
        <f>_xlfn.XLOOKUP(C134,Sheet1!D:D,Sheet1!C:C)</f>
        <v>https://cdn.shopify.com/s/files/1/0651/3668/9323/files/371b7f72472345f6a92191ad83698008_600x600.jpg?v=1734041877&amp;width=100&amp;crop=center</v>
      </c>
    </row>
    <row r="135" spans="1:8" x14ac:dyDescent="0.25">
      <c r="A135" t="s">
        <v>2788</v>
      </c>
      <c r="B135" t="s">
        <v>4235</v>
      </c>
      <c r="C135" t="s">
        <v>320</v>
      </c>
      <c r="D135" t="s">
        <v>319</v>
      </c>
      <c r="E135" t="s">
        <v>321</v>
      </c>
      <c r="F135" t="s">
        <v>4251</v>
      </c>
      <c r="H135" t="str">
        <f>_xlfn.XLOOKUP(C135,Sheet1!D:D,Sheet1!C:C)</f>
        <v>https://cdn.shopify.com/s/files/1/0651/3668/9323/files/c9768e556b0e4b588ea9073d39b3dc95_600x600.jpg?v=1734042880&amp;width=100&amp;crop=center</v>
      </c>
    </row>
    <row r="136" spans="1:8" x14ac:dyDescent="0.25">
      <c r="A136" t="s">
        <v>2788</v>
      </c>
      <c r="B136" t="s">
        <v>4235</v>
      </c>
      <c r="C136" t="s">
        <v>1023</v>
      </c>
      <c r="D136" t="s">
        <v>1022</v>
      </c>
      <c r="E136" t="s">
        <v>1024</v>
      </c>
      <c r="F136" t="s">
        <v>4251</v>
      </c>
      <c r="H136" t="str">
        <f>_xlfn.XLOOKUP(C136,Sheet1!D:D,Sheet1!C:C)</f>
        <v>https://cdn.shopify.com/s/files/1/0651/3668/9323/files/78a56a4894894e4ea818b569607ef29a_600x600.jpg?v=1734041694&amp;width=100&amp;crop=center</v>
      </c>
    </row>
    <row r="137" spans="1:8" x14ac:dyDescent="0.25">
      <c r="A137" t="s">
        <v>2788</v>
      </c>
      <c r="B137" t="s">
        <v>4235</v>
      </c>
      <c r="C137" t="s">
        <v>1005</v>
      </c>
      <c r="D137" t="s">
        <v>1004</v>
      </c>
      <c r="E137" t="s">
        <v>1006</v>
      </c>
      <c r="F137" t="s">
        <v>4251</v>
      </c>
      <c r="H137" t="str">
        <f>_xlfn.XLOOKUP(C137,Sheet1!D:D,Sheet1!C:C)</f>
        <v>https://cdn.shopify.com/s/files/1/0651/3668/9323/files/91662004caf74d4e9f2a5d789d04aeee_600x600.jpg?v=1734042423&amp;width=100&amp;crop=center</v>
      </c>
    </row>
    <row r="138" spans="1:8" x14ac:dyDescent="0.25">
      <c r="A138" t="s">
        <v>2788</v>
      </c>
      <c r="B138" t="s">
        <v>4235</v>
      </c>
      <c r="C138" t="s">
        <v>1027</v>
      </c>
      <c r="D138" t="s">
        <v>1026</v>
      </c>
      <c r="E138" t="s">
        <v>1028</v>
      </c>
      <c r="F138" t="s">
        <v>4251</v>
      </c>
      <c r="H138" t="str">
        <f>_xlfn.XLOOKUP(C138,Sheet1!D:D,Sheet1!C:C)</f>
        <v>https://cdn.shopify.com/s/files/1/0651/3668/9323/files/145f754d03f4407e8be93651e55a1896_600x600.jpg?v=1734041815&amp;width=100&amp;crop=center</v>
      </c>
    </row>
    <row r="139" spans="1:8" x14ac:dyDescent="0.25">
      <c r="A139" t="s">
        <v>2788</v>
      </c>
      <c r="B139" t="s">
        <v>4235</v>
      </c>
      <c r="C139" t="s">
        <v>973</v>
      </c>
      <c r="D139" t="s">
        <v>972</v>
      </c>
      <c r="E139" t="s">
        <v>974</v>
      </c>
      <c r="F139" t="s">
        <v>4251</v>
      </c>
      <c r="H139" t="str">
        <f>_xlfn.XLOOKUP(C139,Sheet1!D:D,Sheet1!C:C)</f>
        <v>https://cdn.shopify.com/s/files/1/0651/3668/9323/files/a1c02834ac3b498192c5dba96e5ce5e3_600x600.jpg?v=1737127906&amp;width=100&amp;crop=center</v>
      </c>
    </row>
    <row r="140" spans="1:8" x14ac:dyDescent="0.25">
      <c r="A140" t="s">
        <v>2788</v>
      </c>
      <c r="B140" t="s">
        <v>4235</v>
      </c>
      <c r="C140" t="s">
        <v>1315</v>
      </c>
      <c r="D140" t="s">
        <v>1314</v>
      </c>
      <c r="E140" t="s">
        <v>1316</v>
      </c>
      <c r="F140" t="s">
        <v>4251</v>
      </c>
      <c r="H140" t="str">
        <f>_xlfn.XLOOKUP(C140,Sheet1!D:D,Sheet1!C:C)</f>
        <v>https://cdn.shopify.com/s/files/1/0651/3668/9323/files/086bb99ec5a84c65b72905ffd12305b6_600x600.jpg?v=1734041735&amp;width=100&amp;crop=center</v>
      </c>
    </row>
    <row r="141" spans="1:8" x14ac:dyDescent="0.25">
      <c r="A141" t="s">
        <v>2788</v>
      </c>
      <c r="B141" t="s">
        <v>4235</v>
      </c>
      <c r="C141" t="s">
        <v>759</v>
      </c>
      <c r="D141" t="s">
        <v>758</v>
      </c>
      <c r="E141" t="s">
        <v>760</v>
      </c>
      <c r="F141" t="s">
        <v>4251</v>
      </c>
      <c r="H141" t="str">
        <f>_xlfn.XLOOKUP(C141,Sheet1!D:D,Sheet1!C:C)</f>
        <v>https://cdn.shopify.com/s/files/1/0651/3668/9323/files/PAD01B_600x600.png?v=1737564217&amp;width=100&amp;crop=center</v>
      </c>
    </row>
    <row r="142" spans="1:8" x14ac:dyDescent="0.25">
      <c r="A142" t="s">
        <v>2788</v>
      </c>
      <c r="B142" t="s">
        <v>4235</v>
      </c>
      <c r="C142" t="s">
        <v>739</v>
      </c>
      <c r="D142" t="s">
        <v>738</v>
      </c>
      <c r="E142" t="s">
        <v>741</v>
      </c>
      <c r="F142" t="s">
        <v>4251</v>
      </c>
      <c r="H142" t="str">
        <f>_xlfn.XLOOKUP(C142,Sheet1!D:D,Sheet1!C:C)</f>
        <v>https://cdn.shopify.com/s/files/1/0651/3668/9323/files/2f8f16b478c64186b9059f1956db2d9c_600x600.jpg?v=1737052914&amp;width=100&amp;crop=center</v>
      </c>
    </row>
    <row r="143" spans="1:8" x14ac:dyDescent="0.25">
      <c r="A143" t="s">
        <v>2788</v>
      </c>
      <c r="B143" t="s">
        <v>4235</v>
      </c>
      <c r="C143" t="s">
        <v>902</v>
      </c>
      <c r="D143" t="s">
        <v>901</v>
      </c>
      <c r="E143" t="s">
        <v>903</v>
      </c>
      <c r="F143" t="s">
        <v>4251</v>
      </c>
      <c r="H143" t="str">
        <f>_xlfn.XLOOKUP(C143,Sheet1!D:D,Sheet1!C:C)</f>
        <v>https://cdn.shopify.com/s/files/1/0651/3668/9323/files/26227a803db14d75b14bc6b3a2813429_600x600.jpg?v=1737055969&amp;width=100&amp;crop=center</v>
      </c>
    </row>
    <row r="144" spans="1:8" x14ac:dyDescent="0.25">
      <c r="A144" t="s">
        <v>2788</v>
      </c>
      <c r="B144" t="s">
        <v>4235</v>
      </c>
      <c r="C144" t="s">
        <v>1329</v>
      </c>
      <c r="D144" t="s">
        <v>1328</v>
      </c>
      <c r="E144" t="s">
        <v>1330</v>
      </c>
      <c r="F144" t="s">
        <v>4251</v>
      </c>
      <c r="H144" t="str">
        <f>_xlfn.XLOOKUP(C144,Sheet1!D:D,Sheet1!C:C)</f>
        <v>https://cdn.shopify.com/s/files/1/0651/3668/9323/files/1fdf6dcd3203426d8709c792a08ddb6a_600x600.jpg?v=1737051958&amp;width=100&amp;crop=center</v>
      </c>
    </row>
    <row r="145" spans="1:8" x14ac:dyDescent="0.25">
      <c r="A145" t="s">
        <v>2788</v>
      </c>
      <c r="B145" t="s">
        <v>4235</v>
      </c>
      <c r="C145" t="s">
        <v>63</v>
      </c>
      <c r="D145" t="s">
        <v>62</v>
      </c>
      <c r="E145" t="s">
        <v>65</v>
      </c>
      <c r="F145" t="s">
        <v>4251</v>
      </c>
      <c r="H145" t="str">
        <f>_xlfn.XLOOKUP(C145,Sheet1!D:D,Sheet1!C:C)</f>
        <v>https://cdn.shopify.com/s/files/1/0651/3668/9323/files/PBL324_2v1_Final_600x600.jpg?v=1738790313&amp;width=100&amp;crop=center</v>
      </c>
    </row>
    <row r="146" spans="1:8" x14ac:dyDescent="0.25">
      <c r="A146" t="s">
        <v>2788</v>
      </c>
      <c r="B146" t="s">
        <v>4235</v>
      </c>
      <c r="C146" t="s">
        <v>1569</v>
      </c>
      <c r="D146" t="s">
        <v>1568</v>
      </c>
      <c r="E146" t="s">
        <v>1570</v>
      </c>
      <c r="F146" t="s">
        <v>4251</v>
      </c>
      <c r="H146" t="str">
        <f>_xlfn.XLOOKUP(C146,Sheet1!D:D,Sheet1!C:C)</f>
        <v>https://cdn.shopify.com/s/files/1/0651/3668/9323/files/1471ca00f0244765bcc84de218a71117_600x600.jpg?v=1734042063&amp;width=100&amp;crop=center</v>
      </c>
    </row>
    <row r="147" spans="1:8" x14ac:dyDescent="0.25">
      <c r="A147" t="s">
        <v>2788</v>
      </c>
      <c r="B147" t="s">
        <v>4235</v>
      </c>
      <c r="C147" t="s">
        <v>515</v>
      </c>
      <c r="D147" t="s">
        <v>514</v>
      </c>
      <c r="E147" t="s">
        <v>517</v>
      </c>
      <c r="F147" t="s">
        <v>4251</v>
      </c>
      <c r="H147" t="str">
        <f>_xlfn.XLOOKUP(C147,Sheet1!D:D,Sheet1!C:C)</f>
        <v>https://cdn.shopify.com/s/files/1/0651/3668/9323/files/55ff8f0bb36a44739b5f001236f0adca_600x600.jpg?v=1734041590&amp;width=100&amp;crop=center</v>
      </c>
    </row>
    <row r="148" spans="1:8" x14ac:dyDescent="0.25">
      <c r="A148" t="s">
        <v>2788</v>
      </c>
      <c r="B148" t="s">
        <v>4235</v>
      </c>
      <c r="C148" t="s">
        <v>1561</v>
      </c>
      <c r="D148" t="s">
        <v>1560</v>
      </c>
      <c r="E148" t="s">
        <v>1562</v>
      </c>
      <c r="F148" t="s">
        <v>4251</v>
      </c>
      <c r="H148" t="str">
        <f>_xlfn.XLOOKUP(C148,Sheet1!D:D,Sheet1!C:C)</f>
        <v>https://cdn.shopify.com/s/files/1/0651/3668/9323/files/0d5769ec5dba4c6695508f054149c8cf_600x600.jpg?v=1734040736&amp;width=100&amp;crop=center</v>
      </c>
    </row>
    <row r="149" spans="1:8" x14ac:dyDescent="0.25">
      <c r="A149" t="s">
        <v>2788</v>
      </c>
      <c r="B149" t="s">
        <v>4235</v>
      </c>
      <c r="C149" t="s">
        <v>510</v>
      </c>
      <c r="D149" t="s">
        <v>509</v>
      </c>
      <c r="E149" t="s">
        <v>512</v>
      </c>
      <c r="F149" t="s">
        <v>4251</v>
      </c>
      <c r="H149" t="str">
        <f>_xlfn.XLOOKUP(C149,Sheet1!D:D,Sheet1!C:C)</f>
        <v>https://cdn.shopify.com/s/files/1/0651/3668/9323/files/64bd52a628b5421596d67c59d47a659b_600x600.jpg?v=1734041626&amp;width=100&amp;crop=center</v>
      </c>
    </row>
    <row r="150" spans="1:8" x14ac:dyDescent="0.25">
      <c r="A150" t="s">
        <v>2788</v>
      </c>
      <c r="B150" t="s">
        <v>4235</v>
      </c>
      <c r="C150" t="s">
        <v>68</v>
      </c>
      <c r="D150" t="s">
        <v>67</v>
      </c>
      <c r="E150" t="s">
        <v>70</v>
      </c>
      <c r="F150" t="s">
        <v>4251</v>
      </c>
      <c r="H150" t="str">
        <f>_xlfn.XLOOKUP(C150,Sheet1!D:D,Sheet1!C:C)</f>
        <v>https://cdn.shopify.com/s/files/1/0651/3668/9323/files/PBL370_2v1_Final_600x600.jpg?v=1738790844&amp;width=100&amp;crop=center</v>
      </c>
    </row>
    <row r="151" spans="1:8" x14ac:dyDescent="0.25">
      <c r="A151" t="s">
        <v>2788</v>
      </c>
      <c r="B151" t="s">
        <v>4235</v>
      </c>
      <c r="C151" t="s">
        <v>1874</v>
      </c>
      <c r="D151" t="s">
        <v>1411</v>
      </c>
      <c r="E151" t="s">
        <v>1875</v>
      </c>
      <c r="F151" t="s">
        <v>4251</v>
      </c>
      <c r="H151" t="str">
        <f>_xlfn.XLOOKUP(C151,Sheet1!D:D,Sheet1!C:C)</f>
        <v>https://cdn.shopify.com/s/files/1/0651/3668/9323/files/b3c5d7e8fb5e43eaa2bb5cd49e3d50a5_600x600.jpg?v=1734042631&amp;width=100&amp;crop=center</v>
      </c>
    </row>
    <row r="152" spans="1:8" x14ac:dyDescent="0.25">
      <c r="A152" t="s">
        <v>2788</v>
      </c>
      <c r="B152" t="s">
        <v>4235</v>
      </c>
      <c r="C152" t="s">
        <v>1282</v>
      </c>
      <c r="D152" t="s">
        <v>212</v>
      </c>
      <c r="E152" t="s">
        <v>1283</v>
      </c>
      <c r="F152" t="s">
        <v>4251</v>
      </c>
      <c r="H152" t="str">
        <f>_xlfn.XLOOKUP(C152,Sheet1!D:D,Sheet1!C:C)</f>
        <v>https://cdn.shopify.com/s/files/1/0651/3668/9323/files/8ee2b748f71e405683967656b8113db0_600x600.jpg?v=1734041308&amp;width=100&amp;crop=center</v>
      </c>
    </row>
    <row r="153" spans="1:8" x14ac:dyDescent="0.25">
      <c r="A153" t="s">
        <v>2788</v>
      </c>
      <c r="B153" t="s">
        <v>4235</v>
      </c>
      <c r="C153" t="s">
        <v>1412</v>
      </c>
      <c r="D153" t="s">
        <v>1411</v>
      </c>
      <c r="E153" t="s">
        <v>1413</v>
      </c>
      <c r="F153" t="s">
        <v>4251</v>
      </c>
      <c r="H153" t="str">
        <f>_xlfn.XLOOKUP(C153,Sheet1!D:D,Sheet1!C:C)</f>
        <v>https://cdn.shopify.com/s/files/1/0651/3668/9323/files/5cf95d3ff7da43119525dd007cd7cea5_600x600.jpg?v=1747170627&amp;width=100&amp;crop=center</v>
      </c>
    </row>
    <row r="154" spans="1:8" x14ac:dyDescent="0.25">
      <c r="A154" t="s">
        <v>2788</v>
      </c>
      <c r="B154" t="s">
        <v>4235</v>
      </c>
      <c r="C154" t="s">
        <v>213</v>
      </c>
      <c r="D154" t="s">
        <v>212</v>
      </c>
      <c r="E154" t="s">
        <v>214</v>
      </c>
      <c r="F154" t="s">
        <v>4251</v>
      </c>
      <c r="H154" t="str">
        <f>_xlfn.XLOOKUP(C154,Sheet1!D:D,Sheet1!C:C)</f>
        <v>https://cdn.shopify.com/s/files/1/0651/3668/9323/files/4d5518e8816548af81dedec97f93c74c_600x600.jpg?v=1734040994&amp;width=100&amp;crop=center</v>
      </c>
    </row>
    <row r="155" spans="1:8" x14ac:dyDescent="0.25">
      <c r="A155" t="s">
        <v>2788</v>
      </c>
      <c r="B155" t="s">
        <v>4235</v>
      </c>
      <c r="C155" t="s">
        <v>1392</v>
      </c>
      <c r="D155" t="s">
        <v>1391</v>
      </c>
      <c r="E155" t="s">
        <v>1393</v>
      </c>
      <c r="F155" t="s">
        <v>4251</v>
      </c>
      <c r="H155" t="str">
        <f>_xlfn.XLOOKUP(C155,Sheet1!D:D,Sheet1!C:C)</f>
        <v>https://cdn.shopify.com/s/files/1/0651/3668/9323/files/6004d137640b43f58199228059405603_600x600.jpg?v=1734042151&amp;width=100&amp;crop=center</v>
      </c>
    </row>
    <row r="156" spans="1:8" x14ac:dyDescent="0.25">
      <c r="A156" t="s">
        <v>2788</v>
      </c>
      <c r="B156" t="s">
        <v>4235</v>
      </c>
      <c r="C156" t="s">
        <v>948</v>
      </c>
      <c r="D156" t="s">
        <v>5</v>
      </c>
      <c r="E156" t="s">
        <v>949</v>
      </c>
      <c r="F156" t="s">
        <v>4251</v>
      </c>
      <c r="H156" t="str">
        <f>_xlfn.XLOOKUP(C156,Sheet1!D:D,Sheet1!C:C)</f>
        <v>https://cdn.shopify.com/s/files/1/0651/3668/9323/files/dd74d81b2a4f438584bfa255c341990e_600x600.jpg?v=1734043125&amp;width=100&amp;crop=center</v>
      </c>
    </row>
    <row r="157" spans="1:8" x14ac:dyDescent="0.25">
      <c r="A157" t="s">
        <v>2788</v>
      </c>
      <c r="B157" t="s">
        <v>4235</v>
      </c>
      <c r="C157" t="s">
        <v>954</v>
      </c>
      <c r="D157" t="s">
        <v>953</v>
      </c>
      <c r="E157" t="s">
        <v>955</v>
      </c>
      <c r="F157" t="s">
        <v>4251</v>
      </c>
      <c r="H157" t="str">
        <f>_xlfn.XLOOKUP(C157,Sheet1!D:D,Sheet1!C:C)</f>
        <v>https://cdn.shopify.com/s/files/1/0651/3668/9323/files/843f0fcc37d34f6c88d991c86dbdc91f_600x600.jpg?v=1734042011&amp;width=100&amp;crop=center</v>
      </c>
    </row>
    <row r="158" spans="1:8" x14ac:dyDescent="0.25">
      <c r="A158" t="s">
        <v>2788</v>
      </c>
      <c r="B158" t="s">
        <v>4235</v>
      </c>
      <c r="C158" t="s">
        <v>2026</v>
      </c>
      <c r="D158" t="s">
        <v>2025</v>
      </c>
      <c r="E158" t="s">
        <v>2028</v>
      </c>
      <c r="F158" t="s">
        <v>4251</v>
      </c>
      <c r="H158" t="str">
        <f>_xlfn.XLOOKUP(C158,Sheet1!D:D,Sheet1!C:C)</f>
        <v>https://cdn.shopify.com/s/files/1/0651/3668/9323/files/5558e2aeb3014cbc892b772b54ee8111_600x600.jpg?v=1734042142&amp;width=100&amp;crop=center</v>
      </c>
    </row>
    <row r="159" spans="1:8" x14ac:dyDescent="0.25">
      <c r="A159" t="s">
        <v>2788</v>
      </c>
      <c r="B159" t="s">
        <v>4235</v>
      </c>
      <c r="C159" t="s">
        <v>86</v>
      </c>
      <c r="D159" t="s">
        <v>5</v>
      </c>
      <c r="E159" t="s">
        <v>88</v>
      </c>
      <c r="F159" t="s">
        <v>4251</v>
      </c>
      <c r="H159" t="str">
        <f>_xlfn.XLOOKUP(C159,Sheet1!D:D,Sheet1!C:C)</f>
        <v>https://cdn.shopify.com/s/files/1/0651/3668/9323/files/PBLCK112K2_2_Final_600x600.jpg?v=1744212794&amp;width=100&amp;crop=center</v>
      </c>
    </row>
    <row r="160" spans="1:8" x14ac:dyDescent="0.25">
      <c r="A160" t="s">
        <v>2788</v>
      </c>
      <c r="B160" t="s">
        <v>4235</v>
      </c>
      <c r="C160" t="s">
        <v>6</v>
      </c>
      <c r="D160" t="s">
        <v>5</v>
      </c>
      <c r="E160" t="s">
        <v>8</v>
      </c>
      <c r="F160" t="s">
        <v>4251</v>
      </c>
      <c r="H160" t="str">
        <f>_xlfn.XLOOKUP(C160,Sheet1!D:D,Sheet1!C:C)</f>
        <v>https://cdn.shopify.com/s/files/1/0651/3668/9323/files/ryobi-power-tool-combo-kits-pblc_1_600x600.jpg?v=1759346197&amp;width=100&amp;crop=center</v>
      </c>
    </row>
    <row r="161" spans="1:8" x14ac:dyDescent="0.25">
      <c r="A161" t="s">
        <v>2788</v>
      </c>
      <c r="B161" t="s">
        <v>4235</v>
      </c>
      <c r="C161" t="s">
        <v>135</v>
      </c>
      <c r="D161" t="s">
        <v>5</v>
      </c>
      <c r="E161" t="s">
        <v>137</v>
      </c>
      <c r="F161" t="s">
        <v>4251</v>
      </c>
      <c r="H161" t="str">
        <f>_xlfn.XLOOKUP(C161,Sheet1!D:D,Sheet1!C:C)</f>
        <v>https://cdn.shopify.com/s/files/1/0651/3668/9323/files/PBLCK201K_2_Final_600x600.png?v=1737573919&amp;width=100&amp;crop=center</v>
      </c>
    </row>
    <row r="162" spans="1:8" x14ac:dyDescent="0.25">
      <c r="A162" t="s">
        <v>2788</v>
      </c>
      <c r="B162" t="s">
        <v>4235</v>
      </c>
      <c r="C162" t="s">
        <v>1767</v>
      </c>
      <c r="D162" t="s">
        <v>93</v>
      </c>
      <c r="E162" t="s">
        <v>1768</v>
      </c>
      <c r="F162" t="s">
        <v>4251</v>
      </c>
      <c r="H162" t="str">
        <f>_xlfn.XLOOKUP(C162,Sheet1!D:D,Sheet1!C:C)</f>
        <v>https://cdn.shopify.com/s/files/1/0651/3668/9323/files/b2bf754937b34353be973b980cd9a6ba_600x600.jpg?v=1734042626&amp;width=100&amp;crop=center</v>
      </c>
    </row>
    <row r="163" spans="1:8" x14ac:dyDescent="0.25">
      <c r="A163" t="s">
        <v>2788</v>
      </c>
      <c r="B163" t="s">
        <v>4235</v>
      </c>
      <c r="C163" t="s">
        <v>1373</v>
      </c>
      <c r="D163" t="s">
        <v>1372</v>
      </c>
      <c r="E163" t="s">
        <v>1375</v>
      </c>
      <c r="F163" t="s">
        <v>4251</v>
      </c>
      <c r="H163" t="str">
        <f>_xlfn.XLOOKUP(C163,Sheet1!D:D,Sheet1!C:C)</f>
        <v>https://cdn.shopify.com/s/files/1/0651/3668/9323/files/5322c382a59443a5b5f8bc9b3d8fc416_600x600.jpg?v=1734042137&amp;width=100&amp;crop=center</v>
      </c>
    </row>
    <row r="164" spans="1:8" x14ac:dyDescent="0.25">
      <c r="A164" t="s">
        <v>2788</v>
      </c>
      <c r="B164" t="s">
        <v>4235</v>
      </c>
      <c r="C164" t="s">
        <v>94</v>
      </c>
      <c r="D164" t="s">
        <v>93</v>
      </c>
      <c r="E164" t="s">
        <v>95</v>
      </c>
      <c r="F164" t="s">
        <v>4251</v>
      </c>
      <c r="H164" t="str">
        <f>_xlfn.XLOOKUP(C164,Sheet1!D:D,Sheet1!C:C)</f>
        <v>https://cdn.shopify.com/s/files/1/0651/3668/9323/files/PBLCS302_2v2_Final_600x600.jpg?v=1737757515&amp;width=100&amp;crop=center</v>
      </c>
    </row>
    <row r="165" spans="1:8" x14ac:dyDescent="0.25">
      <c r="A165" t="s">
        <v>2788</v>
      </c>
      <c r="B165" t="s">
        <v>4235</v>
      </c>
      <c r="C165" t="s">
        <v>944</v>
      </c>
      <c r="D165" t="s">
        <v>126</v>
      </c>
      <c r="E165" t="s">
        <v>945</v>
      </c>
      <c r="F165" t="s">
        <v>4251</v>
      </c>
      <c r="H165" t="str">
        <f>_xlfn.XLOOKUP(C165,Sheet1!D:D,Sheet1!C:C)</f>
        <v>https://cdn.shopify.com/s/files/1/0651/3668/9323/files/a669bd6cbfe449e696a661facdeded2b_600x600.jpg?v=1734042540&amp;width=100&amp;crop=center</v>
      </c>
    </row>
    <row r="166" spans="1:8" x14ac:dyDescent="0.25">
      <c r="A166" t="s">
        <v>2788</v>
      </c>
      <c r="B166" t="s">
        <v>4235</v>
      </c>
      <c r="C166" t="s">
        <v>127</v>
      </c>
      <c r="D166" t="s">
        <v>126</v>
      </c>
      <c r="E166" t="s">
        <v>128</v>
      </c>
      <c r="F166" t="s">
        <v>4251</v>
      </c>
      <c r="H166" t="str">
        <f>_xlfn.XLOOKUP(C166,Sheet1!D:D,Sheet1!C:C)</f>
        <v>https://cdn.shopify.com/s/files/1/0651/3668/9323/files/image_15_600x600.jpg?v=1738763956&amp;width=100&amp;crop=center</v>
      </c>
    </row>
    <row r="167" spans="1:8" x14ac:dyDescent="0.25">
      <c r="A167" t="s">
        <v>2788</v>
      </c>
      <c r="B167" t="s">
        <v>4235</v>
      </c>
      <c r="C167" t="s">
        <v>110</v>
      </c>
      <c r="D167" t="s">
        <v>109</v>
      </c>
      <c r="E167" t="s">
        <v>111</v>
      </c>
      <c r="F167" t="s">
        <v>4251</v>
      </c>
      <c r="H167" t="str">
        <f>_xlfn.XLOOKUP(C167,Sheet1!D:D,Sheet1!C:C)</f>
        <v>https://cdn.shopify.com/s/files/1/0651/3668/9323/files/PBLHG01B_THD14_600x600.jpg?v=1737405260&amp;width=100&amp;crop=center</v>
      </c>
    </row>
    <row r="168" spans="1:8" x14ac:dyDescent="0.25">
      <c r="A168" t="s">
        <v>2788</v>
      </c>
      <c r="B168" t="s">
        <v>4235</v>
      </c>
      <c r="C168" t="s">
        <v>98</v>
      </c>
      <c r="D168" t="s">
        <v>97</v>
      </c>
      <c r="E168" t="s">
        <v>99</v>
      </c>
      <c r="F168" t="s">
        <v>4251</v>
      </c>
      <c r="H168" t="str">
        <f>_xlfn.XLOOKUP(C168,Sheet1!D:D,Sheet1!C:C)</f>
        <v>https://cdn.shopify.com/s/files/1/0651/3668/9323/files/PBLHG01K_THD14_600x600.jpg?v=1737405018&amp;width=100&amp;crop=center</v>
      </c>
    </row>
    <row r="169" spans="1:8" x14ac:dyDescent="0.25">
      <c r="A169" t="s">
        <v>2788</v>
      </c>
      <c r="B169" t="s">
        <v>4235</v>
      </c>
      <c r="C169" t="s">
        <v>1702</v>
      </c>
      <c r="D169" t="s">
        <v>72</v>
      </c>
      <c r="E169" t="s">
        <v>1703</v>
      </c>
      <c r="F169" t="s">
        <v>4251</v>
      </c>
      <c r="H169" t="str">
        <f>_xlfn.XLOOKUP(C169,Sheet1!D:D,Sheet1!C:C)</f>
        <v>https://cdn.shopify.com/s/files/1/0651/3668/9323/files/3ae66cf263ba4ca8950f3dbba2a4939e_600x600.jpg?v=1734040905&amp;width=100&amp;crop=center</v>
      </c>
    </row>
    <row r="170" spans="1:8" x14ac:dyDescent="0.25">
      <c r="A170" t="s">
        <v>2788</v>
      </c>
      <c r="B170" t="s">
        <v>4235</v>
      </c>
      <c r="C170" t="s">
        <v>1309</v>
      </c>
      <c r="D170" t="s">
        <v>132</v>
      </c>
      <c r="E170" t="s">
        <v>1310</v>
      </c>
      <c r="F170" t="s">
        <v>4251</v>
      </c>
      <c r="H170" t="str">
        <f>_xlfn.XLOOKUP(C170,Sheet1!D:D,Sheet1!C:C)</f>
        <v>https://cdn.shopify.com/s/files/1/0651/3668/9323/files/eb73ce9babb84af08d30ccf0d33e6ceb_600x600.jpg?v=1734043253&amp;width=100&amp;crop=center</v>
      </c>
    </row>
    <row r="171" spans="1:8" x14ac:dyDescent="0.25">
      <c r="A171" t="s">
        <v>2788</v>
      </c>
      <c r="B171" t="s">
        <v>4235</v>
      </c>
      <c r="C171" t="s">
        <v>73</v>
      </c>
      <c r="D171" t="s">
        <v>72</v>
      </c>
      <c r="E171" t="s">
        <v>75</v>
      </c>
      <c r="F171" t="s">
        <v>4251</v>
      </c>
      <c r="H171" t="str">
        <f>_xlfn.XLOOKUP(C171,Sheet1!D:D,Sheet1!C:C)</f>
        <v>https://cdn.shopify.com/s/files/1/0651/3668/9323/files/PBLHM102_2v1_Final_920cd4a2-6de9-42fd-8a6c-4d2f379fc2b6_600x600.jpg?v=1737985396&amp;width=100&amp;crop=center</v>
      </c>
    </row>
    <row r="172" spans="1:8" x14ac:dyDescent="0.25">
      <c r="A172" t="s">
        <v>2788</v>
      </c>
      <c r="B172" t="s">
        <v>4235</v>
      </c>
      <c r="C172" t="s">
        <v>133</v>
      </c>
      <c r="D172" t="s">
        <v>132</v>
      </c>
      <c r="E172" t="s">
        <v>134</v>
      </c>
      <c r="F172" t="s">
        <v>4251</v>
      </c>
      <c r="H172" t="str">
        <f>_xlfn.XLOOKUP(C172,Sheet1!D:D,Sheet1!C:C)</f>
        <v>https://cdn.shopify.com/s/files/1/0651/3668/9323/files/PBLHM102_2v2_Final_8430bd32-a383-4c30-8413-b324e7e23d10_600x600.jpg?v=1737756029&amp;width=100&amp;crop=center</v>
      </c>
    </row>
    <row r="173" spans="1:8" x14ac:dyDescent="0.25">
      <c r="A173" t="s">
        <v>2788</v>
      </c>
      <c r="B173" t="s">
        <v>4235</v>
      </c>
      <c r="C173" t="s">
        <v>1488</v>
      </c>
      <c r="D173" t="s">
        <v>1487</v>
      </c>
      <c r="E173" t="s">
        <v>1489</v>
      </c>
      <c r="F173" t="s">
        <v>4251</v>
      </c>
      <c r="H173" t="str">
        <f>_xlfn.XLOOKUP(C173,Sheet1!D:D,Sheet1!C:C)</f>
        <v>https://cdn.shopify.com/s/files/1/0651/3668/9323/files/b67a020b54324e79b3726c70590ac50c_600x600.jpg?v=1734042680&amp;width=100&amp;crop=center</v>
      </c>
    </row>
    <row r="174" spans="1:8" x14ac:dyDescent="0.25">
      <c r="A174" t="s">
        <v>2788</v>
      </c>
      <c r="B174" t="s">
        <v>4235</v>
      </c>
      <c r="C174" t="s">
        <v>415</v>
      </c>
      <c r="D174" t="s">
        <v>414</v>
      </c>
      <c r="E174" t="s">
        <v>417</v>
      </c>
      <c r="F174" t="s">
        <v>4251</v>
      </c>
      <c r="H174" t="str">
        <f>_xlfn.XLOOKUP(C174,Sheet1!D:D,Sheet1!C:C)</f>
        <v>https://cdn.shopify.com/s/files/1/0651/3668/9323/files/9919a66c894645949838bf6d7314c9a6_600x600.jpg?v=1734042214&amp;width=100&amp;crop=center</v>
      </c>
    </row>
    <row r="175" spans="1:8" x14ac:dyDescent="0.25">
      <c r="A175" t="s">
        <v>2788</v>
      </c>
      <c r="B175" t="s">
        <v>4235</v>
      </c>
      <c r="C175" t="s">
        <v>1801</v>
      </c>
      <c r="D175" t="s">
        <v>1800</v>
      </c>
      <c r="E175" t="s">
        <v>1802</v>
      </c>
      <c r="F175" t="s">
        <v>4251</v>
      </c>
      <c r="H175" t="str">
        <f>_xlfn.XLOOKUP(C175,Sheet1!D:D,Sheet1!C:C)</f>
        <v>https://cdn.shopify.com/s/files/1/0651/3668/9323/files/a10d0e10170045f7b1f0e12eb2a50544_600x600.jpg?v=1734042506&amp;width=100&amp;crop=center</v>
      </c>
    </row>
    <row r="176" spans="1:8" x14ac:dyDescent="0.25">
      <c r="A176" t="s">
        <v>2788</v>
      </c>
      <c r="B176" t="s">
        <v>4235</v>
      </c>
      <c r="C176" t="s">
        <v>927</v>
      </c>
      <c r="D176" t="s">
        <v>926</v>
      </c>
      <c r="E176" t="s">
        <v>928</v>
      </c>
      <c r="F176" t="s">
        <v>4251</v>
      </c>
      <c r="H176" t="str">
        <f>_xlfn.XLOOKUP(C176,Sheet1!D:D,Sheet1!C:C)</f>
        <v>https://cdn.shopify.com/s/files/1/0651/3668/9323/files/56da278edc0b4425ae1ed7d20218c85d_600x600.jpg?v=1734041597&amp;width=100&amp;crop=center</v>
      </c>
    </row>
    <row r="177" spans="1:8" x14ac:dyDescent="0.25">
      <c r="A177" t="s">
        <v>2788</v>
      </c>
      <c r="B177" t="s">
        <v>4235</v>
      </c>
      <c r="C177" t="s">
        <v>1463</v>
      </c>
      <c r="D177" t="s">
        <v>1462</v>
      </c>
      <c r="E177" t="s">
        <v>1464</v>
      </c>
      <c r="F177" t="s">
        <v>4251</v>
      </c>
      <c r="H177" t="str">
        <f>_xlfn.XLOOKUP(C177,Sheet1!D:D,Sheet1!C:C)</f>
        <v>https://cdn.shopify.com/s/files/1/0651/3668/9323/files/a39b48ccbff9487bb88688b5c18e6d5a_600x600.jpg?v=1734042511&amp;width=100&amp;crop=center</v>
      </c>
    </row>
    <row r="178" spans="1:8" x14ac:dyDescent="0.25">
      <c r="A178" t="s">
        <v>2788</v>
      </c>
      <c r="B178" t="s">
        <v>4235</v>
      </c>
      <c r="C178" t="s">
        <v>439</v>
      </c>
      <c r="D178" t="s">
        <v>438</v>
      </c>
      <c r="E178" t="s">
        <v>440</v>
      </c>
      <c r="F178" t="s">
        <v>4251</v>
      </c>
      <c r="H178" t="str">
        <f>_xlfn.XLOOKUP(C178,Sheet1!D:D,Sheet1!C:C)</f>
        <v>https://cdn.shopify.com/s/files/1/0651/3668/9323/files/ed39444be1184c83844ca7993c5f4b10_600x600.jpg?v=1734043279&amp;width=100&amp;crop=center</v>
      </c>
    </row>
    <row r="179" spans="1:8" x14ac:dyDescent="0.25">
      <c r="A179" t="s">
        <v>2788</v>
      </c>
      <c r="B179" t="s">
        <v>4235</v>
      </c>
      <c r="C179" t="s">
        <v>1304</v>
      </c>
      <c r="D179" t="s">
        <v>1303</v>
      </c>
      <c r="E179" t="s">
        <v>1305</v>
      </c>
      <c r="F179" t="s">
        <v>4251</v>
      </c>
      <c r="H179" t="str">
        <f>_xlfn.XLOOKUP(C179,Sheet1!D:D,Sheet1!C:C)</f>
        <v>https://cdn.shopify.com/s/files/1/0651/3668/9323/files/cc2cb8e85a58428aa9c033786b77fc20_600x600.jpg?v=1734042913&amp;width=100&amp;crop=center</v>
      </c>
    </row>
    <row r="180" spans="1:8" x14ac:dyDescent="0.25">
      <c r="A180" t="s">
        <v>2788</v>
      </c>
      <c r="B180" t="s">
        <v>4235</v>
      </c>
      <c r="C180" t="s">
        <v>1827</v>
      </c>
      <c r="D180" t="s">
        <v>1826</v>
      </c>
      <c r="E180" t="s">
        <v>1828</v>
      </c>
      <c r="F180" t="s">
        <v>4251</v>
      </c>
      <c r="H180" t="str">
        <f>_xlfn.XLOOKUP(C180,Sheet1!D:D,Sheet1!C:C)</f>
        <v>https://cdn.shopify.com/s/files/1/0651/3668/9323/files/6b72ca3240f240798400f4bee5482ab8_600x600.jpg?v=1734041134&amp;width=100&amp;crop=center</v>
      </c>
    </row>
    <row r="181" spans="1:8" x14ac:dyDescent="0.25">
      <c r="A181" t="s">
        <v>2788</v>
      </c>
      <c r="B181" t="s">
        <v>4235</v>
      </c>
      <c r="C181" t="s">
        <v>1346</v>
      </c>
      <c r="D181" t="s">
        <v>1345</v>
      </c>
      <c r="E181" t="s">
        <v>1348</v>
      </c>
      <c r="F181" t="s">
        <v>4251</v>
      </c>
      <c r="H181" t="str">
        <f>_xlfn.XLOOKUP(C181,Sheet1!D:D,Sheet1!C:C)</f>
        <v>https://cdn.shopify.com/s/files/1/0651/3668/9323/files/3fb01b9c720f4ebcb8b9393a72eadd13_600x600.jpg?v=1734040950&amp;width=100&amp;crop=center</v>
      </c>
    </row>
    <row r="182" spans="1:8" x14ac:dyDescent="0.25">
      <c r="A182" t="s">
        <v>2788</v>
      </c>
      <c r="B182" t="s">
        <v>4235</v>
      </c>
      <c r="C182" t="s">
        <v>78</v>
      </c>
      <c r="D182" t="s">
        <v>77</v>
      </c>
      <c r="E182" t="s">
        <v>79</v>
      </c>
      <c r="F182" t="s">
        <v>4251</v>
      </c>
      <c r="H182" t="str">
        <f>_xlfn.XLOOKUP(C182,Sheet1!D:D,Sheet1!C:C)</f>
        <v>https://cdn.shopify.com/s/files/1/0651/3668/9323/files/PBLID04_2v1_Final_600x600.jpg?v=1737756282&amp;width=100&amp;crop=center</v>
      </c>
    </row>
    <row r="183" spans="1:8" x14ac:dyDescent="0.25">
      <c r="A183" t="s">
        <v>2788</v>
      </c>
      <c r="B183" t="s">
        <v>4235</v>
      </c>
      <c r="C183" t="s">
        <v>1724</v>
      </c>
      <c r="D183" t="s">
        <v>1723</v>
      </c>
      <c r="E183" t="s">
        <v>1725</v>
      </c>
      <c r="F183" t="s">
        <v>4251</v>
      </c>
      <c r="H183" t="str">
        <f>_xlfn.XLOOKUP(C183,Sheet1!D:D,Sheet1!C:C)</f>
        <v>https://cdn.shopify.com/s/files/1/0651/3668/9323/files/4f165da4a7b0420a880787c6988ac6cd_600x600.jpg?v=1734041025&amp;width=100&amp;crop=center</v>
      </c>
    </row>
    <row r="184" spans="1:8" x14ac:dyDescent="0.25">
      <c r="A184" t="s">
        <v>2788</v>
      </c>
      <c r="B184" t="s">
        <v>4235</v>
      </c>
      <c r="C184" t="s">
        <v>842</v>
      </c>
      <c r="D184" t="s">
        <v>206</v>
      </c>
      <c r="E184" t="s">
        <v>843</v>
      </c>
      <c r="F184" t="s">
        <v>4251</v>
      </c>
      <c r="H184" t="str">
        <f>_xlfn.XLOOKUP(C184,Sheet1!D:D,Sheet1!C:C)</f>
        <v>https://cdn.shopify.com/s/files/1/0651/3668/9323/files/a56bab6f11784fffa613bc36a3fa4aaa_600x600.jpg?v=1734042513&amp;width=100&amp;crop=center</v>
      </c>
    </row>
    <row r="185" spans="1:8" x14ac:dyDescent="0.25">
      <c r="A185" t="s">
        <v>2788</v>
      </c>
      <c r="B185" t="s">
        <v>4235</v>
      </c>
      <c r="C185" t="s">
        <v>207</v>
      </c>
      <c r="D185" t="s">
        <v>206</v>
      </c>
      <c r="E185" t="s">
        <v>209</v>
      </c>
      <c r="F185" t="s">
        <v>4251</v>
      </c>
      <c r="H185" t="str">
        <f>_xlfn.XLOOKUP(C185,Sheet1!D:D,Sheet1!C:C)</f>
        <v>https://cdn.shopify.com/s/files/1/0651/3668/9323/files/82d73d70eed24715bde1d1fd7f612885_600x600.png?v=1737492540&amp;width=100&amp;crop=center</v>
      </c>
    </row>
    <row r="186" spans="1:8" x14ac:dyDescent="0.25">
      <c r="A186" t="s">
        <v>2788</v>
      </c>
      <c r="B186" t="s">
        <v>4235</v>
      </c>
      <c r="C186" t="s">
        <v>1871</v>
      </c>
      <c r="D186" t="s">
        <v>1870</v>
      </c>
      <c r="E186" t="s">
        <v>1872</v>
      </c>
      <c r="F186" t="s">
        <v>4251</v>
      </c>
      <c r="H186" t="str">
        <f>_xlfn.XLOOKUP(C186,Sheet1!D:D,Sheet1!C:C)</f>
        <v>https://cdn.shopify.com/s/files/1/0651/3668/9323/files/93735be04c1e4002a356b9296e7044c1_600x600.jpg?v=1734042308&amp;width=100&amp;crop=center</v>
      </c>
    </row>
    <row r="187" spans="1:8" x14ac:dyDescent="0.25">
      <c r="A187" t="s">
        <v>2788</v>
      </c>
      <c r="B187" t="s">
        <v>4235</v>
      </c>
      <c r="C187" t="s">
        <v>1289</v>
      </c>
      <c r="D187" t="s">
        <v>1288</v>
      </c>
      <c r="E187" t="s">
        <v>1290</v>
      </c>
      <c r="F187" t="s">
        <v>4251</v>
      </c>
      <c r="H187" t="str">
        <f>_xlfn.XLOOKUP(C187,Sheet1!D:D,Sheet1!C:C)</f>
        <v>https://cdn.shopify.com/s/files/1/0651/3668/9323/files/d047c91e80b848f5aef26de2b5d026c7_600x600.jpg?v=1734043010&amp;width=100&amp;crop=center</v>
      </c>
    </row>
    <row r="188" spans="1:8" x14ac:dyDescent="0.25">
      <c r="A188" t="s">
        <v>2788</v>
      </c>
      <c r="B188" t="s">
        <v>4235</v>
      </c>
      <c r="C188" t="s">
        <v>1428</v>
      </c>
      <c r="D188" t="s">
        <v>1427</v>
      </c>
      <c r="E188" t="s">
        <v>1429</v>
      </c>
      <c r="F188" t="s">
        <v>4251</v>
      </c>
      <c r="H188" t="str">
        <f>_xlfn.XLOOKUP(C188,Sheet1!D:D,Sheet1!C:C)</f>
        <v>https://cdn.shopify.com/s/files/1/0651/3668/9323/files/52f63dfd15d64a408fefaf40bf7379b3_600x600.jpg?v=1734041575&amp;width=100&amp;crop=center</v>
      </c>
    </row>
    <row r="189" spans="1:8" x14ac:dyDescent="0.25">
      <c r="A189" t="s">
        <v>2788</v>
      </c>
      <c r="B189" t="s">
        <v>4235</v>
      </c>
      <c r="C189" t="s">
        <v>248</v>
      </c>
      <c r="D189" t="s">
        <v>247</v>
      </c>
      <c r="E189" t="s">
        <v>250</v>
      </c>
      <c r="F189" t="s">
        <v>4251</v>
      </c>
      <c r="H189" t="str">
        <f>_xlfn.XLOOKUP(C189,Sheet1!D:D,Sheet1!C:C)</f>
        <v>https://cdn.shopify.com/s/files/1/0651/3668/9323/files/268a3bc28f704861a4cf989f03bdbaf7_600x600.jpg?v=1734041847&amp;width=100&amp;crop=center</v>
      </c>
    </row>
    <row r="190" spans="1:8" x14ac:dyDescent="0.25">
      <c r="A190" t="s">
        <v>2788</v>
      </c>
      <c r="B190" t="s">
        <v>4235</v>
      </c>
      <c r="C190" t="s">
        <v>103</v>
      </c>
      <c r="D190" t="s">
        <v>102</v>
      </c>
      <c r="E190" t="s">
        <v>105</v>
      </c>
      <c r="F190" t="s">
        <v>4251</v>
      </c>
      <c r="H190" t="str">
        <f>_xlfn.XLOOKUP(C190,Sheet1!D:D,Sheet1!C:C)</f>
        <v>https://cdn.shopify.com/s/files/1/0651/3668/9323/files/PBLLM05K2_THD14_600x600.jpg?v=1737401906&amp;width=100&amp;crop=center</v>
      </c>
    </row>
    <row r="191" spans="1:8" x14ac:dyDescent="0.25">
      <c r="A191" t="s">
        <v>2788</v>
      </c>
      <c r="B191" t="s">
        <v>4235</v>
      </c>
      <c r="C191" t="s">
        <v>1507</v>
      </c>
      <c r="D191" t="s">
        <v>1506</v>
      </c>
      <c r="E191" t="s">
        <v>1508</v>
      </c>
      <c r="F191" t="s">
        <v>4251</v>
      </c>
      <c r="H191" t="str">
        <f>_xlfn.XLOOKUP(C191,Sheet1!D:D,Sheet1!C:C)</f>
        <v>https://cdn.shopify.com/s/files/1/0651/3668/9323/files/6f53aa1e42d2458b81e7a98d209b32e3_600x600.jpg?v=1734041183&amp;width=100&amp;crop=center</v>
      </c>
    </row>
    <row r="192" spans="1:8" x14ac:dyDescent="0.25">
      <c r="A192" t="s">
        <v>2788</v>
      </c>
      <c r="B192" t="s">
        <v>4235</v>
      </c>
      <c r="C192" t="s">
        <v>411</v>
      </c>
      <c r="D192" t="s">
        <v>410</v>
      </c>
      <c r="E192" t="s">
        <v>412</v>
      </c>
      <c r="F192" t="s">
        <v>4251</v>
      </c>
      <c r="H192" t="str">
        <f>_xlfn.XLOOKUP(C192,Sheet1!D:D,Sheet1!C:C)</f>
        <v>https://cdn.shopify.com/s/files/1/0651/3668/9323/files/014b7976abde4e31b3bfd4ce7d24abde_600x600.jpg?v=1734041406&amp;width=100&amp;crop=center</v>
      </c>
    </row>
    <row r="193" spans="1:8" x14ac:dyDescent="0.25">
      <c r="A193" t="s">
        <v>2788</v>
      </c>
      <c r="B193" t="s">
        <v>4235</v>
      </c>
      <c r="C193" t="s">
        <v>1762</v>
      </c>
      <c r="D193" t="s">
        <v>1761</v>
      </c>
      <c r="E193" t="s">
        <v>1763</v>
      </c>
      <c r="F193" t="s">
        <v>4251</v>
      </c>
      <c r="H193" t="str">
        <f>_xlfn.XLOOKUP(C193,Sheet1!D:D,Sheet1!C:C)</f>
        <v>https://cdn.shopify.com/s/files/1/0651/3668/9323/files/23ecab1446f94f1e96be854ef0013731_600x600.jpg?v=1734041447&amp;width=100&amp;crop=center</v>
      </c>
    </row>
    <row r="194" spans="1:8" x14ac:dyDescent="0.25">
      <c r="A194" t="s">
        <v>2788</v>
      </c>
      <c r="B194" t="s">
        <v>4235</v>
      </c>
      <c r="C194" t="s">
        <v>651</v>
      </c>
      <c r="D194" t="s">
        <v>650</v>
      </c>
      <c r="E194" t="s">
        <v>652</v>
      </c>
      <c r="F194" t="s">
        <v>4251</v>
      </c>
      <c r="H194" t="str">
        <f>_xlfn.XLOOKUP(C194,Sheet1!D:D,Sheet1!C:C)</f>
        <v>https://cdn.shopify.com/s/files/1/0651/3668/9323/files/83f8f0ba148347f5b4f9057e8f75b949_600x600.jpg?v=1734041726&amp;width=100&amp;crop=center</v>
      </c>
    </row>
    <row r="195" spans="1:8" x14ac:dyDescent="0.25">
      <c r="A195" t="s">
        <v>2788</v>
      </c>
      <c r="B195" t="s">
        <v>4235</v>
      </c>
      <c r="C195" t="s">
        <v>1494</v>
      </c>
      <c r="D195" t="s">
        <v>1493</v>
      </c>
      <c r="E195" t="s">
        <v>1495</v>
      </c>
      <c r="F195" t="s">
        <v>4251</v>
      </c>
      <c r="H195" t="str">
        <f>_xlfn.XLOOKUP(C195,Sheet1!D:D,Sheet1!C:C)</f>
        <v>https://cdn.shopify.com/s/files/1/0651/3668/9323/files/81315f413bb2492c937c5a98f42111c3_600x600.jpg?v=1734042298&amp;width=100&amp;crop=center</v>
      </c>
    </row>
    <row r="196" spans="1:8" x14ac:dyDescent="0.25">
      <c r="A196" t="s">
        <v>2788</v>
      </c>
      <c r="B196" t="s">
        <v>4235</v>
      </c>
      <c r="C196" t="s">
        <v>432</v>
      </c>
      <c r="D196" t="s">
        <v>431</v>
      </c>
      <c r="E196" t="s">
        <v>433</v>
      </c>
      <c r="F196" t="s">
        <v>4251</v>
      </c>
      <c r="H196" t="str">
        <f>_xlfn.XLOOKUP(C196,Sheet1!D:D,Sheet1!C:C)</f>
        <v>https://cdn.shopify.com/s/files/1/0651/3668/9323/files/9eabba6426ac4843b97bffa845500a4a_600x600.jpg?v=1734041368&amp;width=100&amp;crop=center</v>
      </c>
    </row>
    <row r="197" spans="1:8" x14ac:dyDescent="0.25">
      <c r="A197" t="s">
        <v>2788</v>
      </c>
      <c r="B197" t="s">
        <v>4235</v>
      </c>
      <c r="C197" t="s">
        <v>1818</v>
      </c>
      <c r="D197" t="s">
        <v>1817</v>
      </c>
      <c r="E197" t="s">
        <v>1819</v>
      </c>
      <c r="F197" t="s">
        <v>4251</v>
      </c>
      <c r="H197" t="str">
        <f>_xlfn.XLOOKUP(C197,Sheet1!D:D,Sheet1!C:C)</f>
        <v>https://cdn.shopify.com/s/files/1/0651/3668/9323/files/1a842f48f51f4204a1d8046bf02e0e44_600x600.jpg?v=1734040769&amp;width=100&amp;crop=center</v>
      </c>
    </row>
    <row r="198" spans="1:8" x14ac:dyDescent="0.25">
      <c r="A198" t="s">
        <v>2788</v>
      </c>
      <c r="B198" t="s">
        <v>4235</v>
      </c>
      <c r="C198" t="s">
        <v>919</v>
      </c>
      <c r="D198" t="s">
        <v>918</v>
      </c>
      <c r="E198" t="s">
        <v>921</v>
      </c>
      <c r="F198" t="s">
        <v>4251</v>
      </c>
      <c r="H198" t="str">
        <f>_xlfn.XLOOKUP(C198,Sheet1!D:D,Sheet1!C:C)</f>
        <v>https://cdn.shopify.com/s/files/1/0651/3668/9323/files/58e0d5cf84594e18b2090f1d6eac1776_600x600.jpg?v=1734041607&amp;width=100&amp;crop=center</v>
      </c>
    </row>
    <row r="199" spans="1:8" x14ac:dyDescent="0.25">
      <c r="A199" t="s">
        <v>2788</v>
      </c>
      <c r="B199" t="s">
        <v>4235</v>
      </c>
      <c r="C199" t="s">
        <v>1734</v>
      </c>
      <c r="D199" t="s">
        <v>1733</v>
      </c>
      <c r="E199" t="s">
        <v>1735</v>
      </c>
      <c r="F199" t="s">
        <v>4251</v>
      </c>
      <c r="H199" t="str">
        <f>_xlfn.XLOOKUP(C199,Sheet1!D:D,Sheet1!C:C)</f>
        <v>https://cdn.shopify.com/s/files/1/0651/3668/9323/files/575db398f40341a485246827426c85ab_600x600.jpg?v=1734041930&amp;width=100&amp;crop=center</v>
      </c>
    </row>
    <row r="200" spans="1:8" x14ac:dyDescent="0.25">
      <c r="A200" t="s">
        <v>2788</v>
      </c>
      <c r="B200" t="s">
        <v>4235</v>
      </c>
      <c r="C200" t="s">
        <v>1115</v>
      </c>
      <c r="D200" t="s">
        <v>1114</v>
      </c>
      <c r="E200" t="s">
        <v>1116</v>
      </c>
      <c r="F200" t="s">
        <v>4251</v>
      </c>
      <c r="H200" t="str">
        <f>_xlfn.XLOOKUP(C200,Sheet1!D:D,Sheet1!C:C)</f>
        <v>https://cdn.shopify.com/s/files/1/0651/3668/9323/files/152ea295d0eb4c14820c6e2da4e8e4ee_600x600.jpg?v=1734041820&amp;width=100&amp;crop=center</v>
      </c>
    </row>
    <row r="201" spans="1:8" x14ac:dyDescent="0.25">
      <c r="A201" t="s">
        <v>2788</v>
      </c>
      <c r="B201" t="s">
        <v>4235</v>
      </c>
      <c r="C201" t="s">
        <v>1526</v>
      </c>
      <c r="D201" t="s">
        <v>1525</v>
      </c>
      <c r="E201" t="s">
        <v>1527</v>
      </c>
      <c r="F201" t="s">
        <v>4251</v>
      </c>
      <c r="H201" t="str">
        <f>_xlfn.XLOOKUP(C201,Sheet1!D:D,Sheet1!C:C)</f>
        <v>https://cdn.shopify.com/s/files/1/0651/3668/9323/files/11c7d36d2f1d4036b87ca8fbb0385b0f_600x600.jpg?v=1734041388&amp;width=100&amp;crop=center</v>
      </c>
    </row>
    <row r="202" spans="1:8" x14ac:dyDescent="0.25">
      <c r="A202" t="s">
        <v>2788</v>
      </c>
      <c r="B202" t="s">
        <v>4235</v>
      </c>
      <c r="C202" t="s">
        <v>424</v>
      </c>
      <c r="D202" t="s">
        <v>423</v>
      </c>
      <c r="E202" t="s">
        <v>425</v>
      </c>
      <c r="F202" t="s">
        <v>4251</v>
      </c>
      <c r="H202" t="str">
        <f>_xlfn.XLOOKUP(C202,Sheet1!D:D,Sheet1!C:C)</f>
        <v>https://cdn.shopify.com/s/files/1/0651/3668/9323/files/bf11fd9e44e44abeb9e4e5082a330588_600x600.jpg?v=1734042776&amp;width=100&amp;crop=center</v>
      </c>
    </row>
    <row r="203" spans="1:8" x14ac:dyDescent="0.25">
      <c r="A203" t="s">
        <v>2788</v>
      </c>
      <c r="B203" t="s">
        <v>4235</v>
      </c>
      <c r="C203" t="s">
        <v>1746</v>
      </c>
      <c r="D203" t="s">
        <v>81</v>
      </c>
      <c r="E203" t="s">
        <v>1747</v>
      </c>
      <c r="F203" t="s">
        <v>4251</v>
      </c>
      <c r="H203" t="str">
        <f>_xlfn.XLOOKUP(C203,Sheet1!D:D,Sheet1!C:C)</f>
        <v>https://cdn.shopify.com/s/files/1/0651/3668/9323/files/794657be4d924f68aaab2574bba66f9e_600x600.jpg?v=1734042364&amp;width=100&amp;crop=center</v>
      </c>
    </row>
    <row r="204" spans="1:8" x14ac:dyDescent="0.25">
      <c r="A204" t="s">
        <v>2788</v>
      </c>
      <c r="B204" t="s">
        <v>4235</v>
      </c>
      <c r="C204" t="s">
        <v>1127</v>
      </c>
      <c r="D204" t="s">
        <v>1126</v>
      </c>
      <c r="E204" t="s">
        <v>1129</v>
      </c>
      <c r="F204" t="s">
        <v>4251</v>
      </c>
      <c r="H204" t="str">
        <f>_xlfn.XLOOKUP(C204,Sheet1!D:D,Sheet1!C:C)</f>
        <v>https://cdn.shopify.com/s/files/1/0651/3668/9323/files/2a03202153244361bb8167b0d79a635e_600x600.jpg?v=1734040853&amp;width=100&amp;crop=center</v>
      </c>
    </row>
    <row r="205" spans="1:8" x14ac:dyDescent="0.25">
      <c r="A205" t="s">
        <v>2788</v>
      </c>
      <c r="B205" t="s">
        <v>4235</v>
      </c>
      <c r="C205" t="s">
        <v>82</v>
      </c>
      <c r="D205" t="s">
        <v>81</v>
      </c>
      <c r="E205" t="s">
        <v>84</v>
      </c>
      <c r="F205" t="s">
        <v>4251</v>
      </c>
      <c r="H205" t="str">
        <f>_xlfn.XLOOKUP(C205,Sheet1!D:D,Sheet1!C:C)</f>
        <v>https://cdn.shopify.com/s/files/1/0651/3668/9323/files/PBLRS02B_RT_600x600.jpg?v=1757430532&amp;width=100&amp;crop=center</v>
      </c>
    </row>
    <row r="206" spans="1:8" x14ac:dyDescent="0.25">
      <c r="A206" t="s">
        <v>2788</v>
      </c>
      <c r="B206" t="s">
        <v>4235</v>
      </c>
      <c r="C206" t="s">
        <v>1838</v>
      </c>
      <c r="D206" t="s">
        <v>1837</v>
      </c>
      <c r="E206" t="s">
        <v>1840</v>
      </c>
      <c r="F206" t="s">
        <v>4251</v>
      </c>
      <c r="H206" t="str">
        <f>_xlfn.XLOOKUP(C206,Sheet1!D:D,Sheet1!C:C)</f>
        <v>https://cdn.shopify.com/s/files/1/0651/3668/9323/files/1aca97a400d8453181eed381e33603aa_600x600.jpg?v=1734040773&amp;width=100&amp;crop=center</v>
      </c>
    </row>
    <row r="207" spans="1:8" x14ac:dyDescent="0.25">
      <c r="A207" t="s">
        <v>2788</v>
      </c>
      <c r="B207" t="s">
        <v>4235</v>
      </c>
      <c r="C207" t="s">
        <v>728</v>
      </c>
      <c r="D207" t="s">
        <v>727</v>
      </c>
      <c r="E207" t="s">
        <v>729</v>
      </c>
      <c r="F207" t="s">
        <v>4251</v>
      </c>
      <c r="H207" t="str">
        <f>_xlfn.XLOOKUP(C207,Sheet1!D:D,Sheet1!C:C)</f>
        <v>https://cdn.shopify.com/s/files/1/0651/3668/9323/files/473e844c046a488d9c6a892e026c9356_2df45095-1691-4304-a1c9-bcf533694186_600x600.jpg?v=1734041908&amp;width=100&amp;crop=center</v>
      </c>
    </row>
    <row r="208" spans="1:8" x14ac:dyDescent="0.25">
      <c r="A208" t="s">
        <v>2788</v>
      </c>
      <c r="B208" t="s">
        <v>4235</v>
      </c>
      <c r="C208" t="s">
        <v>1529</v>
      </c>
      <c r="D208" t="s">
        <v>1528</v>
      </c>
      <c r="E208" t="s">
        <v>1530</v>
      </c>
      <c r="F208" t="s">
        <v>4251</v>
      </c>
      <c r="H208" t="str">
        <f>_xlfn.XLOOKUP(C208,Sheet1!D:D,Sheet1!C:C)</f>
        <v>https://cdn.shopify.com/s/files/1/0651/3668/9323/files/6fbf7284654441919c6a8e9db0b7681d_600x600.jpg?v=1734041189&amp;width=100&amp;crop=center</v>
      </c>
    </row>
    <row r="209" spans="1:8" x14ac:dyDescent="0.25">
      <c r="A209" t="s">
        <v>2788</v>
      </c>
      <c r="B209" t="s">
        <v>4235</v>
      </c>
      <c r="C209" t="s">
        <v>445</v>
      </c>
      <c r="D209" t="s">
        <v>444</v>
      </c>
      <c r="E209" t="s">
        <v>446</v>
      </c>
      <c r="F209" t="s">
        <v>4251</v>
      </c>
      <c r="H209" t="str">
        <f>_xlfn.XLOOKUP(C209,Sheet1!D:D,Sheet1!C:C)</f>
        <v>https://cdn.shopify.com/s/files/1/0651/3668/9323/files/c09e6cd315334dac96b40ba061676b2a_600x600.jpg?v=1734042827&amp;width=100&amp;crop=center</v>
      </c>
    </row>
    <row r="210" spans="1:8" x14ac:dyDescent="0.25">
      <c r="A210" t="s">
        <v>2788</v>
      </c>
      <c r="B210" t="s">
        <v>4235</v>
      </c>
      <c r="C210" t="s">
        <v>24</v>
      </c>
      <c r="D210" t="s">
        <v>23</v>
      </c>
      <c r="E210" t="s">
        <v>26</v>
      </c>
      <c r="F210" t="s">
        <v>4251</v>
      </c>
      <c r="H210" t="str">
        <f>_xlfn.XLOOKUP(C210,Sheet1!D:D,Sheet1!C:C)</f>
        <v>https://cdn.shopify.com/s/files/1/0651/3668/9323/files/PBLSN01_f3abeb4c-c6ca-4141-bb98-3c2c6f96d52d_600x600.jpg?v=1755097460&amp;width=100&amp;crop=center</v>
      </c>
    </row>
    <row r="211" spans="1:8" x14ac:dyDescent="0.25">
      <c r="A211" t="s">
        <v>2788</v>
      </c>
      <c r="B211" t="s">
        <v>4235</v>
      </c>
      <c r="C211" t="s">
        <v>1625</v>
      </c>
      <c r="D211" t="s">
        <v>1624</v>
      </c>
      <c r="E211" t="s">
        <v>1626</v>
      </c>
      <c r="F211" t="s">
        <v>4251</v>
      </c>
      <c r="H211" t="str">
        <f>_xlfn.XLOOKUP(C211,Sheet1!D:D,Sheet1!C:C)</f>
        <v>https://cdn.shopify.com/s/files/1/0651/3668/9323/files/1be9bdaaf0d443edba7a71f908360964_600x600.jpg?v=1734040785&amp;width=100&amp;crop=center</v>
      </c>
    </row>
    <row r="212" spans="1:8" x14ac:dyDescent="0.25">
      <c r="A212" t="s">
        <v>2788</v>
      </c>
      <c r="B212" t="s">
        <v>4235</v>
      </c>
      <c r="C212" t="s">
        <v>719</v>
      </c>
      <c r="D212" t="s">
        <v>718</v>
      </c>
      <c r="E212" t="s">
        <v>720</v>
      </c>
      <c r="F212" t="s">
        <v>4251</v>
      </c>
      <c r="H212" t="str">
        <f>_xlfn.XLOOKUP(C212,Sheet1!D:D,Sheet1!C:C)</f>
        <v>https://cdn.shopify.com/s/files/1/0651/3668/9323/files/e79248faf2234251a347a9466fb944f6_600x600.jpg?v=1734043234&amp;width=100&amp;crop=center</v>
      </c>
    </row>
    <row r="213" spans="1:8" x14ac:dyDescent="0.25">
      <c r="A213" t="s">
        <v>2788</v>
      </c>
      <c r="B213" t="s">
        <v>4235</v>
      </c>
      <c r="C213" t="s">
        <v>1510</v>
      </c>
      <c r="D213" t="s">
        <v>1509</v>
      </c>
      <c r="E213" t="s">
        <v>1511</v>
      </c>
      <c r="F213" t="s">
        <v>4251</v>
      </c>
      <c r="H213" t="str">
        <f>_xlfn.XLOOKUP(C213,Sheet1!D:D,Sheet1!C:C)</f>
        <v>https://cdn.shopify.com/s/files/1/0651/3668/9323/files/612601cff4684b1db55c445116d08088_600x600.jpg?v=1734042346&amp;width=100&amp;crop=center</v>
      </c>
    </row>
    <row r="214" spans="1:8" x14ac:dyDescent="0.25">
      <c r="A214" t="s">
        <v>2788</v>
      </c>
      <c r="B214" t="s">
        <v>4235</v>
      </c>
      <c r="C214" t="s">
        <v>366</v>
      </c>
      <c r="D214" t="s">
        <v>365</v>
      </c>
      <c r="E214" t="s">
        <v>367</v>
      </c>
      <c r="F214" t="s">
        <v>4251</v>
      </c>
      <c r="H214" t="str">
        <f>_xlfn.XLOOKUP(C214,Sheet1!D:D,Sheet1!C:C)</f>
        <v>https://cdn.shopify.com/s/files/1/0651/3668/9323/files/d9f7e5790d7d42de956442aedf8a15d7_600x600.jpg?v=1734042999&amp;width=100&amp;crop=center</v>
      </c>
    </row>
    <row r="215" spans="1:8" x14ac:dyDescent="0.25">
      <c r="A215" t="s">
        <v>2788</v>
      </c>
      <c r="B215" t="s">
        <v>4235</v>
      </c>
      <c r="C215" t="s">
        <v>1513</v>
      </c>
      <c r="D215" t="s">
        <v>1512</v>
      </c>
      <c r="E215" t="s">
        <v>1514</v>
      </c>
      <c r="F215" t="s">
        <v>4251</v>
      </c>
      <c r="H215" t="str">
        <f>_xlfn.XLOOKUP(C215,Sheet1!D:D,Sheet1!C:C)</f>
        <v>https://cdn.shopify.com/s/files/1/0651/3668/9323/files/33c70dc2679343ffa1d5bd370bbbc839_600x600.jpg?v=1734041485&amp;width=100&amp;crop=center</v>
      </c>
    </row>
    <row r="216" spans="1:8" x14ac:dyDescent="0.25">
      <c r="A216" t="s">
        <v>2788</v>
      </c>
      <c r="B216" t="s">
        <v>4235</v>
      </c>
      <c r="C216" t="s">
        <v>371</v>
      </c>
      <c r="D216" t="s">
        <v>370</v>
      </c>
      <c r="E216" t="s">
        <v>372</v>
      </c>
      <c r="F216" t="s">
        <v>4251</v>
      </c>
      <c r="H216" t="str">
        <f>_xlfn.XLOOKUP(C216,Sheet1!D:D,Sheet1!C:C)</f>
        <v>https://cdn.shopify.com/s/files/1/0651/3668/9323/files/298d8693f3c240aea2992c9fe6408163_600x600.jpg?v=1734041858&amp;width=100&amp;crop=center</v>
      </c>
    </row>
    <row r="217" spans="1:8" x14ac:dyDescent="0.25">
      <c r="A217" t="s">
        <v>2788</v>
      </c>
      <c r="B217" t="s">
        <v>4235</v>
      </c>
      <c r="C217" t="s">
        <v>1466</v>
      </c>
      <c r="D217" t="s">
        <v>1465</v>
      </c>
      <c r="E217" t="s">
        <v>302</v>
      </c>
      <c r="F217" t="s">
        <v>4251</v>
      </c>
      <c r="H217" t="str">
        <f>_xlfn.XLOOKUP(C217,Sheet1!D:D,Sheet1!C:C)</f>
        <v>https://cdn.shopify.com/s/files/1/0651/3668/9323/files/69099bcac7554416b96c6fcaa9b99a51_600x600.jpg?v=1734042284&amp;width=100&amp;crop=center</v>
      </c>
    </row>
    <row r="218" spans="1:8" x14ac:dyDescent="0.25">
      <c r="A218" t="s">
        <v>2788</v>
      </c>
      <c r="B218" t="s">
        <v>4235</v>
      </c>
      <c r="C218" t="s">
        <v>300</v>
      </c>
      <c r="D218" t="s">
        <v>299</v>
      </c>
      <c r="E218" t="s">
        <v>302</v>
      </c>
      <c r="F218" t="s">
        <v>4251</v>
      </c>
      <c r="H218" t="str">
        <f>_xlfn.XLOOKUP(C218,Sheet1!D:D,Sheet1!C:C)</f>
        <v>https://cdn.shopify.com/s/files/1/0651/3668/9323/files/fa42a2b4962a4a16b70e5c0e1736f77c_600x600.jpg?v=1734043416&amp;width=100&amp;crop=center</v>
      </c>
    </row>
    <row r="219" spans="1:8" x14ac:dyDescent="0.25">
      <c r="A219" t="s">
        <v>2788</v>
      </c>
      <c r="B219" t="s">
        <v>4235</v>
      </c>
      <c r="C219" t="s">
        <v>1682</v>
      </c>
      <c r="D219" t="s">
        <v>1681</v>
      </c>
      <c r="E219" t="s">
        <v>1683</v>
      </c>
      <c r="F219" t="s">
        <v>4251</v>
      </c>
      <c r="H219" t="str">
        <f>_xlfn.XLOOKUP(C219,Sheet1!D:D,Sheet1!C:C)</f>
        <v>https://cdn.shopify.com/s/files/1/0651/3668/9323/files/ce8fb905722540c09c44228757aa7050_600x600.jpg?v=1734042943&amp;width=100&amp;crop=center</v>
      </c>
    </row>
    <row r="220" spans="1:8" x14ac:dyDescent="0.25">
      <c r="A220" t="s">
        <v>2788</v>
      </c>
      <c r="B220" t="s">
        <v>4235</v>
      </c>
      <c r="C220" t="s">
        <v>660</v>
      </c>
      <c r="D220" t="s">
        <v>659</v>
      </c>
      <c r="E220" t="s">
        <v>661</v>
      </c>
      <c r="F220" t="s">
        <v>4251</v>
      </c>
      <c r="H220" t="str">
        <f>_xlfn.XLOOKUP(C220,Sheet1!D:D,Sheet1!C:C)</f>
        <v>https://cdn.shopify.com/s/files/1/0651/3668/9323/files/54405e4e69bc4cbeab08672d1695d978_600x600.jpg?v=1734042261&amp;width=100&amp;crop=center</v>
      </c>
    </row>
    <row r="221" spans="1:8" x14ac:dyDescent="0.25">
      <c r="A221" t="s">
        <v>2788</v>
      </c>
      <c r="B221" t="s">
        <v>4235</v>
      </c>
      <c r="C221" t="s">
        <v>59</v>
      </c>
      <c r="D221" t="s">
        <v>58</v>
      </c>
      <c r="E221" t="s">
        <v>61</v>
      </c>
      <c r="F221" t="s">
        <v>4251</v>
      </c>
      <c r="H221" t="str">
        <f>_xlfn.XLOOKUP(C221,Sheet1!D:D,Sheet1!C:C)</f>
        <v>https://cdn.shopify.com/s/files/1/0651/3668/9323/files/PBLUV750_2v1_Final_600x600.jpg?v=1740682869&amp;width=100&amp;crop=center</v>
      </c>
    </row>
    <row r="222" spans="1:8" x14ac:dyDescent="0.25">
      <c r="A222" t="s">
        <v>2788</v>
      </c>
      <c r="B222" t="s">
        <v>4235</v>
      </c>
      <c r="C222" t="s">
        <v>49</v>
      </c>
      <c r="D222" t="s">
        <v>48</v>
      </c>
      <c r="E222" t="s">
        <v>51</v>
      </c>
      <c r="F222" t="s">
        <v>4251</v>
      </c>
      <c r="H222" t="str">
        <f>_xlfn.XLOOKUP(C222,Sheet1!D:D,Sheet1!C:C)</f>
        <v>https://cdn.shopify.com/s/files/1/0651/3668/9323/files/Untitleddesign_2_copy_600x600.jpg?v=1741011115&amp;width=100&amp;crop=center</v>
      </c>
    </row>
    <row r="223" spans="1:8" x14ac:dyDescent="0.25">
      <c r="A223" t="s">
        <v>2788</v>
      </c>
      <c r="B223" t="s">
        <v>4235</v>
      </c>
      <c r="C223" t="s">
        <v>2070</v>
      </c>
      <c r="D223" t="s">
        <v>2069</v>
      </c>
      <c r="E223" t="s">
        <v>2071</v>
      </c>
      <c r="F223" t="s">
        <v>4251</v>
      </c>
      <c r="H223" t="str">
        <f>_xlfn.XLOOKUP(C223,Sheet1!D:D,Sheet1!C:C)</f>
        <v>https://cdn.shopify.com/s/files/1/0651/3668/9323/files/5df102dcbec3497f9316412cf03023be_600x600.jpg?v=1734041088&amp;width=100&amp;crop=center</v>
      </c>
    </row>
    <row r="224" spans="1:8" x14ac:dyDescent="0.25">
      <c r="A224" t="s">
        <v>2788</v>
      </c>
      <c r="B224" t="s">
        <v>4235</v>
      </c>
      <c r="C224" t="s">
        <v>2111</v>
      </c>
      <c r="D224" t="s">
        <v>2110</v>
      </c>
      <c r="E224" t="s">
        <v>2112</v>
      </c>
      <c r="F224" t="s">
        <v>4251</v>
      </c>
      <c r="H224" t="str">
        <f>_xlfn.XLOOKUP(C224,Sheet1!D:D,Sheet1!C:C)</f>
        <v>https://cdn.shopify.com/s/files/1/0651/3668/9323/files/b50afc67efed433aa308c86e8f2feaa1_600x600.jpg?v=1734042671&amp;width=100&amp;crop=center</v>
      </c>
    </row>
    <row r="225" spans="1:8" x14ac:dyDescent="0.25">
      <c r="A225" t="s">
        <v>2788</v>
      </c>
      <c r="B225" t="s">
        <v>4235</v>
      </c>
      <c r="C225" t="s">
        <v>2103</v>
      </c>
      <c r="D225" t="s">
        <v>2102</v>
      </c>
      <c r="E225" t="s">
        <v>2104</v>
      </c>
      <c r="F225" t="s">
        <v>4251</v>
      </c>
      <c r="H225" t="str">
        <f>_xlfn.XLOOKUP(C225,Sheet1!D:D,Sheet1!C:C)</f>
        <v>https://cdn.shopify.com/s/files/1/0651/3668/9323/files/1566a1da0dc140458ce25e7f0c19e08b_600x600.jpg?v=1734042067&amp;width=100&amp;crop=center</v>
      </c>
    </row>
    <row r="226" spans="1:8" x14ac:dyDescent="0.25">
      <c r="A226" t="s">
        <v>2788</v>
      </c>
      <c r="B226" t="s">
        <v>4235</v>
      </c>
      <c r="C226" t="s">
        <v>2085</v>
      </c>
      <c r="D226" t="s">
        <v>2084</v>
      </c>
      <c r="E226" t="s">
        <v>2086</v>
      </c>
      <c r="F226" t="s">
        <v>4251</v>
      </c>
      <c r="H226" t="str">
        <f>_xlfn.XLOOKUP(C226,Sheet1!D:D,Sheet1!C:C)</f>
        <v>https://cdn.shopify.com/s/files/1/0651/3668/9323/files/92027ce58045422c8db708ddaa9d1541_600x600.jpg?v=1734042305&amp;width=100&amp;crop=center</v>
      </c>
    </row>
    <row r="227" spans="1:8" x14ac:dyDescent="0.25">
      <c r="A227" t="s">
        <v>2788</v>
      </c>
      <c r="B227" t="s">
        <v>4235</v>
      </c>
      <c r="C227" t="s">
        <v>2082</v>
      </c>
      <c r="D227" t="s">
        <v>2081</v>
      </c>
      <c r="E227" t="s">
        <v>2083</v>
      </c>
      <c r="F227" t="s">
        <v>4251</v>
      </c>
      <c r="H227" t="str">
        <f>_xlfn.XLOOKUP(C227,Sheet1!D:D,Sheet1!C:C)</f>
        <v>https://cdn.shopify.com/s/files/1/0651/3668/9323/files/28b6948e4e6343b5af269add70a7c5da_600x600.jpg?v=1734041468&amp;width=100&amp;crop=center</v>
      </c>
    </row>
    <row r="228" spans="1:8" x14ac:dyDescent="0.25">
      <c r="A228" t="s">
        <v>2788</v>
      </c>
      <c r="B228" t="s">
        <v>4235</v>
      </c>
      <c r="C228" t="s">
        <v>1154</v>
      </c>
      <c r="D228" t="s">
        <v>1153</v>
      </c>
      <c r="E228" t="s">
        <v>1155</v>
      </c>
      <c r="F228" t="s">
        <v>4251</v>
      </c>
      <c r="H228" t="str">
        <f>_xlfn.XLOOKUP(C228,Sheet1!D:D,Sheet1!C:C)</f>
        <v>https://cdn.shopify.com/s/files/1/0651/3668/9323/files/3eb44a6184594c9ebdac74f4c7978312_600x600.jpg?v=1734040943&amp;width=100&amp;crop=center</v>
      </c>
    </row>
    <row r="229" spans="1:8" x14ac:dyDescent="0.25">
      <c r="A229" t="s">
        <v>2788</v>
      </c>
      <c r="B229" t="s">
        <v>4235</v>
      </c>
      <c r="C229" t="s">
        <v>1945</v>
      </c>
      <c r="D229" t="s">
        <v>1944</v>
      </c>
      <c r="E229" t="s">
        <v>1946</v>
      </c>
      <c r="F229" t="s">
        <v>4251</v>
      </c>
      <c r="H229" t="str">
        <f>_xlfn.XLOOKUP(C229,Sheet1!D:D,Sheet1!C:C)</f>
        <v>https://cdn.shopify.com/s/files/1/0651/3668/9323/files/e327aca5169246db952183a71c712aa5_600x600.jpg?v=1734043207&amp;width=100&amp;crop=center</v>
      </c>
    </row>
    <row r="230" spans="1:8" x14ac:dyDescent="0.25">
      <c r="A230" t="s">
        <v>2788</v>
      </c>
      <c r="B230" t="s">
        <v>4235</v>
      </c>
      <c r="C230" t="s">
        <v>1949</v>
      </c>
      <c r="D230" t="s">
        <v>1948</v>
      </c>
      <c r="E230" t="s">
        <v>1950</v>
      </c>
      <c r="F230" t="s">
        <v>4251</v>
      </c>
      <c r="H230" t="str">
        <f>_xlfn.XLOOKUP(C230,Sheet1!D:D,Sheet1!C:C)</f>
        <v>https://cdn.shopify.com/s/files/1/0651/3668/9323/files/924c87dc892142eeaae3500234fc5af1_600x600.jpg?v=1734042036&amp;width=100&amp;crop=center</v>
      </c>
    </row>
    <row r="231" spans="1:8" x14ac:dyDescent="0.25">
      <c r="A231" t="s">
        <v>2788</v>
      </c>
      <c r="B231" t="s">
        <v>4235</v>
      </c>
      <c r="C231" t="s">
        <v>407</v>
      </c>
      <c r="D231" t="s">
        <v>406</v>
      </c>
      <c r="E231" t="s">
        <v>408</v>
      </c>
      <c r="F231" t="s">
        <v>4251</v>
      </c>
      <c r="H231" t="str">
        <f>_xlfn.XLOOKUP(C231,Sheet1!D:D,Sheet1!C:C)</f>
        <v>https://cdn.shopify.com/s/files/1/0651/3668/9323/files/5cfd645b740d446b9c0ced0331b17ec7_600x600.jpg?v=1734041075&amp;width=100&amp;crop=center</v>
      </c>
    </row>
    <row r="232" spans="1:8" x14ac:dyDescent="0.25">
      <c r="A232" t="s">
        <v>2788</v>
      </c>
      <c r="B232" t="s">
        <v>4235</v>
      </c>
      <c r="C232" t="s">
        <v>2078</v>
      </c>
      <c r="D232" t="s">
        <v>2077</v>
      </c>
      <c r="E232" t="s">
        <v>2079</v>
      </c>
      <c r="F232" t="s">
        <v>4251</v>
      </c>
      <c r="H232" t="str">
        <f>_xlfn.XLOOKUP(C232,Sheet1!D:D,Sheet1!C:C)</f>
        <v>https://cdn.shopify.com/s/files/1/0651/3668/9323/files/50dd15f7c4564609915bc7dfd3c56f45_600x600.jpg?v=1734041559&amp;width=100&amp;crop=center</v>
      </c>
    </row>
    <row r="233" spans="1:8" x14ac:dyDescent="0.25">
      <c r="A233" t="s">
        <v>2788</v>
      </c>
      <c r="B233" t="s">
        <v>4235</v>
      </c>
      <c r="C233" t="s">
        <v>2094</v>
      </c>
      <c r="D233" t="s">
        <v>2093</v>
      </c>
      <c r="E233" t="s">
        <v>2095</v>
      </c>
      <c r="F233" t="s">
        <v>4251</v>
      </c>
      <c r="H233" t="str">
        <f>_xlfn.XLOOKUP(C233,Sheet1!D:D,Sheet1!C:C)</f>
        <v>https://cdn.shopify.com/s/files/1/0651/3668/9323/files/8874fe7a4f2a463eac145c394f45dabe_600x600.jpg?v=1734042200&amp;width=100&amp;crop=center</v>
      </c>
    </row>
    <row r="234" spans="1:8" x14ac:dyDescent="0.25">
      <c r="A234" t="s">
        <v>2788</v>
      </c>
      <c r="B234" t="s">
        <v>4235</v>
      </c>
      <c r="C234" t="s">
        <v>2074</v>
      </c>
      <c r="D234" t="s">
        <v>2073</v>
      </c>
      <c r="E234" t="s">
        <v>2075</v>
      </c>
      <c r="F234" t="s">
        <v>4251</v>
      </c>
      <c r="H234" t="str">
        <f>_xlfn.XLOOKUP(C234,Sheet1!D:D,Sheet1!C:C)</f>
        <v>https://cdn.shopify.com/s/files/1/0651/3668/9323/files/93bfda04fd76450b8fd12fdcd4507dc6_600x600.jpg?v=1734041769&amp;width=100&amp;crop=center</v>
      </c>
    </row>
    <row r="235" spans="1:8" x14ac:dyDescent="0.25">
      <c r="A235" t="s">
        <v>2788</v>
      </c>
      <c r="B235" t="s">
        <v>4235</v>
      </c>
      <c r="C235" t="s">
        <v>2107</v>
      </c>
      <c r="D235" t="s">
        <v>2106</v>
      </c>
      <c r="E235" t="s">
        <v>2108</v>
      </c>
      <c r="F235" t="s">
        <v>4251</v>
      </c>
      <c r="H235" t="str">
        <f>_xlfn.XLOOKUP(C235,Sheet1!D:D,Sheet1!C:C)</f>
        <v>https://cdn.shopify.com/s/files/1/0651/3668/9323/files/2e950598749340278a18922140972b0e_600x600.jpg?v=1737055548&amp;width=100&amp;crop=center</v>
      </c>
    </row>
    <row r="236" spans="1:8" x14ac:dyDescent="0.25">
      <c r="A236" t="s">
        <v>2788</v>
      </c>
      <c r="B236" t="s">
        <v>4235</v>
      </c>
      <c r="C236" t="s">
        <v>1894</v>
      </c>
      <c r="D236" t="s">
        <v>1893</v>
      </c>
      <c r="E236" t="s">
        <v>1896</v>
      </c>
      <c r="F236" t="s">
        <v>4251</v>
      </c>
      <c r="H236" t="str">
        <f>_xlfn.XLOOKUP(C236,Sheet1!D:D,Sheet1!C:C)</f>
        <v>https://cdn.shopify.com/s/files/1/0651/3668/9323/files/PBP4210_THD14_600x600.jpg?v=1739804624&amp;width=100&amp;crop=center</v>
      </c>
    </row>
    <row r="237" spans="1:8" x14ac:dyDescent="0.25">
      <c r="A237" t="s">
        <v>2788</v>
      </c>
      <c r="B237" t="s">
        <v>4235</v>
      </c>
      <c r="C237" t="s">
        <v>1275</v>
      </c>
      <c r="D237" t="s">
        <v>1274</v>
      </c>
      <c r="E237" t="s">
        <v>1276</v>
      </c>
      <c r="F237" t="s">
        <v>4251</v>
      </c>
      <c r="H237" t="str">
        <f>_xlfn.XLOOKUP(C237,Sheet1!D:D,Sheet1!C:C)</f>
        <v>https://cdn.shopify.com/s/files/1/0651/3668/9323/files/1068669a2327485eb4d13f1095a48f15_600x600.jpg?v=1737054120&amp;width=100&amp;crop=center</v>
      </c>
    </row>
    <row r="238" spans="1:8" x14ac:dyDescent="0.25">
      <c r="A238" t="s">
        <v>2788</v>
      </c>
      <c r="B238" t="s">
        <v>4235</v>
      </c>
      <c r="C238" t="s">
        <v>579</v>
      </c>
      <c r="D238" t="s">
        <v>578</v>
      </c>
      <c r="E238" t="s">
        <v>581</v>
      </c>
      <c r="F238" t="s">
        <v>4251</v>
      </c>
      <c r="H238" t="str">
        <f>_xlfn.XLOOKUP(C238,Sheet1!D:D,Sheet1!C:C)</f>
        <v>https://cdn.shopify.com/s/files/1/0651/3668/9323/files/5bdd7aaf3ab34d9690edba385420bd6d_600x600.jpg?v=1734041057&amp;width=100&amp;crop=center</v>
      </c>
    </row>
    <row r="239" spans="1:8" x14ac:dyDescent="0.25">
      <c r="A239" t="s">
        <v>2788</v>
      </c>
      <c r="B239" t="s">
        <v>4235</v>
      </c>
      <c r="C239" t="s">
        <v>2009</v>
      </c>
      <c r="D239" t="s">
        <v>2008</v>
      </c>
      <c r="E239" t="s">
        <v>2010</v>
      </c>
      <c r="F239" t="s">
        <v>4251</v>
      </c>
      <c r="H239" t="str">
        <f>_xlfn.XLOOKUP(C239,Sheet1!D:D,Sheet1!C:C)</f>
        <v>https://cdn.shopify.com/s/files/1/0651/3668/9323/files/3f13b95e91804c22931a05b9920570d3_600x600.jpg?v=1734040946&amp;width=100&amp;crop=center</v>
      </c>
    </row>
    <row r="240" spans="1:8" x14ac:dyDescent="0.25">
      <c r="A240" t="s">
        <v>2788</v>
      </c>
      <c r="B240" t="s">
        <v>4235</v>
      </c>
      <c r="C240" t="s">
        <v>1969</v>
      </c>
      <c r="D240" t="s">
        <v>1968</v>
      </c>
      <c r="E240" t="s">
        <v>1970</v>
      </c>
      <c r="F240" t="s">
        <v>4251</v>
      </c>
      <c r="H240" t="str">
        <f>_xlfn.XLOOKUP(C240,Sheet1!D:D,Sheet1!C:C)</f>
        <v>https://cdn.shopify.com/s/files/1/0651/3668/9323/files/34daa521948d4664ad601020ea034bf8_600x600.jpg?v=1734041490&amp;width=100&amp;crop=center</v>
      </c>
    </row>
    <row r="241" spans="1:8" x14ac:dyDescent="0.25">
      <c r="A241" t="s">
        <v>2788</v>
      </c>
      <c r="B241" t="s">
        <v>4235</v>
      </c>
      <c r="C241" t="s">
        <v>1966</v>
      </c>
      <c r="D241" t="s">
        <v>1965</v>
      </c>
      <c r="E241" t="s">
        <v>1967</v>
      </c>
      <c r="F241" t="s">
        <v>4251</v>
      </c>
      <c r="H241" t="str">
        <f>_xlfn.XLOOKUP(C241,Sheet1!D:D,Sheet1!C:C)</f>
        <v>https://cdn.shopify.com/s/files/1/0651/3668/9323/files/d7bcf10367ab48a9ba6e1000c4cc259b_600x600.jpg?v=1734042986&amp;width=100&amp;crop=center</v>
      </c>
    </row>
    <row r="242" spans="1:8" x14ac:dyDescent="0.25">
      <c r="A242" t="s">
        <v>2788</v>
      </c>
      <c r="B242" t="s">
        <v>4235</v>
      </c>
      <c r="C242" t="s">
        <v>1963</v>
      </c>
      <c r="D242" t="s">
        <v>1962</v>
      </c>
      <c r="E242" t="s">
        <v>1964</v>
      </c>
      <c r="F242" t="s">
        <v>4251</v>
      </c>
      <c r="H242" t="str">
        <f>_xlfn.XLOOKUP(C242,Sheet1!D:D,Sheet1!C:C)</f>
        <v>https://cdn.shopify.com/s/files/1/0651/3668/9323/files/5203eb028adf408eb458b6ead8c9fa00_600x600.jpg?v=1734042134&amp;width=100&amp;crop=center</v>
      </c>
    </row>
    <row r="243" spans="1:8" x14ac:dyDescent="0.25">
      <c r="A243" t="s">
        <v>2788</v>
      </c>
      <c r="B243" t="s">
        <v>4235</v>
      </c>
      <c r="C243" t="s">
        <v>1953</v>
      </c>
      <c r="D243" t="s">
        <v>1952</v>
      </c>
      <c r="E243" t="s">
        <v>1954</v>
      </c>
      <c r="F243" t="s">
        <v>4251</v>
      </c>
      <c r="H243" t="str">
        <f>_xlfn.XLOOKUP(C243,Sheet1!D:D,Sheet1!C:C)</f>
        <v>https://cdn.shopify.com/s/files/1/0651/3668/9323/files/52bb1ef2579c4995a308ffae84558fc6_600x600.jpg?v=1734041568&amp;width=100&amp;crop=center</v>
      </c>
    </row>
    <row r="244" spans="1:8" x14ac:dyDescent="0.25">
      <c r="A244" t="s">
        <v>2788</v>
      </c>
      <c r="B244" t="s">
        <v>4235</v>
      </c>
      <c r="C244" t="s">
        <v>1959</v>
      </c>
      <c r="D244" t="s">
        <v>1958</v>
      </c>
      <c r="E244" t="s">
        <v>1960</v>
      </c>
      <c r="F244" t="s">
        <v>4251</v>
      </c>
      <c r="H244" t="str">
        <f>_xlfn.XLOOKUP(C244,Sheet1!D:D,Sheet1!C:C)</f>
        <v>https://cdn.shopify.com/s/files/1/0651/3668/9323/files/d71ad0b5a76245d492f44a2fe0e9a719_600x600.jpg?v=1734043018&amp;width=100&amp;crop=center</v>
      </c>
    </row>
    <row r="245" spans="1:8" x14ac:dyDescent="0.25">
      <c r="A245" t="s">
        <v>2788</v>
      </c>
      <c r="B245" t="s">
        <v>4235</v>
      </c>
      <c r="C245" t="s">
        <v>1473</v>
      </c>
      <c r="D245" t="s">
        <v>1472</v>
      </c>
      <c r="E245" t="s">
        <v>1474</v>
      </c>
      <c r="F245" t="s">
        <v>4251</v>
      </c>
      <c r="H245" t="str">
        <f>_xlfn.XLOOKUP(C245,Sheet1!D:D,Sheet1!C:C)</f>
        <v>https://cdn.shopify.com/s/files/1/0651/3668/9323/files/7bbc6d027a824898946e603141a4194f_600x600.jpg?v=1737468795&amp;width=100&amp;crop=center</v>
      </c>
    </row>
    <row r="246" spans="1:8" x14ac:dyDescent="0.25">
      <c r="A246" t="s">
        <v>2788</v>
      </c>
      <c r="B246" t="s">
        <v>4235</v>
      </c>
      <c r="C246" t="s">
        <v>156</v>
      </c>
      <c r="D246" t="s">
        <v>155</v>
      </c>
      <c r="E246" t="s">
        <v>158</v>
      </c>
      <c r="F246" t="s">
        <v>4251</v>
      </c>
      <c r="H246" t="str">
        <f>_xlfn.XLOOKUP(C246,Sheet1!D:D,Sheet1!C:C)</f>
        <v>https://cdn.shopify.com/s/files/1/0651/3668/9323/files/5763a85321de465a8600bb803d046331_600x600.jpg?v=1737468838&amp;width=100&amp;crop=center</v>
      </c>
    </row>
    <row r="247" spans="1:8" x14ac:dyDescent="0.25">
      <c r="A247" t="s">
        <v>2788</v>
      </c>
      <c r="B247" t="s">
        <v>4235</v>
      </c>
      <c r="C247" t="s">
        <v>1476</v>
      </c>
      <c r="D247" t="s">
        <v>1475</v>
      </c>
      <c r="E247" t="s">
        <v>1477</v>
      </c>
      <c r="F247" t="s">
        <v>4251</v>
      </c>
      <c r="H247" t="str">
        <f>_xlfn.XLOOKUP(C247,Sheet1!D:D,Sheet1!C:C)</f>
        <v>https://cdn.shopify.com/s/files/1/0651/3668/9323/files/7e0942a8583b48ce8d0ddc69898e63ad_600x600.jpg?v=1734041236&amp;width=100&amp;crop=center</v>
      </c>
    </row>
    <row r="248" spans="1:8" x14ac:dyDescent="0.25">
      <c r="A248" t="s">
        <v>2788</v>
      </c>
      <c r="B248" t="s">
        <v>4235</v>
      </c>
      <c r="C248" t="s">
        <v>227</v>
      </c>
      <c r="D248" t="s">
        <v>226</v>
      </c>
      <c r="E248" t="s">
        <v>229</v>
      </c>
      <c r="F248" t="s">
        <v>4251</v>
      </c>
      <c r="H248" t="str">
        <f>_xlfn.XLOOKUP(C248,Sheet1!D:D,Sheet1!C:C)</f>
        <v>https://cdn.shopify.com/s/files/1/0651/3668/9323/files/98af523389d04d89b152bd5c18597181_600x600.jpg?v=1734041796&amp;width=100&amp;crop=center</v>
      </c>
    </row>
    <row r="249" spans="1:8" x14ac:dyDescent="0.25">
      <c r="A249" t="s">
        <v>2788</v>
      </c>
      <c r="B249" t="s">
        <v>4235</v>
      </c>
      <c r="C249" t="s">
        <v>1485</v>
      </c>
      <c r="D249" t="s">
        <v>1484</v>
      </c>
      <c r="E249" t="s">
        <v>1486</v>
      </c>
      <c r="F249" t="s">
        <v>4251</v>
      </c>
      <c r="H249" t="str">
        <f>_xlfn.XLOOKUP(C249,Sheet1!D:D,Sheet1!C:C)</f>
        <v>https://cdn.shopify.com/s/files/1/0651/3668/9323/files/73f853db4d4b423dbfa6cd7b7eb5131f_600x600.jpg?v=1737468925&amp;width=100&amp;crop=center</v>
      </c>
    </row>
    <row r="250" spans="1:8" x14ac:dyDescent="0.25">
      <c r="A250" t="s">
        <v>2788</v>
      </c>
      <c r="B250" t="s">
        <v>4235</v>
      </c>
      <c r="C250" t="s">
        <v>201</v>
      </c>
      <c r="D250" t="s">
        <v>200</v>
      </c>
      <c r="E250" t="s">
        <v>203</v>
      </c>
      <c r="F250" t="s">
        <v>4251</v>
      </c>
      <c r="H250" t="str">
        <f>_xlfn.XLOOKUP(C250,Sheet1!D:D,Sheet1!C:C)</f>
        <v>https://cdn.shopify.com/s/files/1/0651/3668/9323/files/ddd2eb35ed6c4a6e97fdca37dd7e8c45_600x600.jpg?v=1734043128&amp;width=100&amp;crop=center</v>
      </c>
    </row>
    <row r="251" spans="1:8" x14ac:dyDescent="0.25">
      <c r="A251" t="s">
        <v>2788</v>
      </c>
      <c r="B251" t="s">
        <v>4235</v>
      </c>
      <c r="C251" t="s">
        <v>2041</v>
      </c>
      <c r="D251" t="s">
        <v>2040</v>
      </c>
      <c r="E251" t="s">
        <v>2043</v>
      </c>
      <c r="F251" t="s">
        <v>4251</v>
      </c>
      <c r="H251" t="str">
        <f>_xlfn.XLOOKUP(C251,Sheet1!D:D,Sheet1!C:C)</f>
        <v>https://cdn.shopify.com/s/files/1/0651/3668/9323/files/12a141b08470414494653e3873467924_600x600.jpg?v=1734041390&amp;width=100&amp;crop=center</v>
      </c>
    </row>
    <row r="252" spans="1:8" x14ac:dyDescent="0.25">
      <c r="A252" t="s">
        <v>2788</v>
      </c>
      <c r="B252" t="s">
        <v>4235</v>
      </c>
      <c r="C252" t="s">
        <v>935</v>
      </c>
      <c r="D252" t="s">
        <v>232</v>
      </c>
      <c r="E252" t="s">
        <v>936</v>
      </c>
      <c r="F252" t="s">
        <v>4251</v>
      </c>
      <c r="H252" t="str">
        <f>_xlfn.XLOOKUP(C252,Sheet1!D:D,Sheet1!C:C)</f>
        <v>https://cdn.shopify.com/s/files/1/0651/3668/9323/files/1f9f23b4776742128686689079ffad45_600x600.jpg?v=1734040828&amp;width=100&amp;crop=center</v>
      </c>
    </row>
    <row r="253" spans="1:8" x14ac:dyDescent="0.25">
      <c r="A253" t="s">
        <v>2788</v>
      </c>
      <c r="B253" t="s">
        <v>4235</v>
      </c>
      <c r="C253" t="s">
        <v>1368</v>
      </c>
      <c r="D253" t="s">
        <v>232</v>
      </c>
      <c r="E253" t="s">
        <v>1369</v>
      </c>
      <c r="F253" t="s">
        <v>4251</v>
      </c>
      <c r="H253" t="str">
        <f>_xlfn.XLOOKUP(C253,Sheet1!D:D,Sheet1!C:C)</f>
        <v>https://cdn.shopify.com/s/files/1/0651/3668/9323/files/fcc2fd4c0b5c46179b673a151f1d3f87_600x600.jpg?v=1734043444&amp;width=100&amp;crop=center</v>
      </c>
    </row>
    <row r="254" spans="1:8" x14ac:dyDescent="0.25">
      <c r="A254" t="s">
        <v>2788</v>
      </c>
      <c r="B254" t="s">
        <v>4235</v>
      </c>
      <c r="C254" t="s">
        <v>586</v>
      </c>
      <c r="D254" t="s">
        <v>585</v>
      </c>
      <c r="E254" t="s">
        <v>588</v>
      </c>
      <c r="F254" t="s">
        <v>4251</v>
      </c>
      <c r="H254" t="str">
        <f>_xlfn.XLOOKUP(C254,Sheet1!D:D,Sheet1!C:C)</f>
        <v>https://cdn.shopify.com/s/files/1/0651/3668/9323/files/ryobi-power-tool-combo-kits-pcl1_600x600.jpg?v=1751548544&amp;width=100&amp;crop=center</v>
      </c>
    </row>
    <row r="255" spans="1:8" x14ac:dyDescent="0.25">
      <c r="A255" t="s">
        <v>2788</v>
      </c>
      <c r="B255" t="s">
        <v>4235</v>
      </c>
      <c r="C255" t="s">
        <v>476</v>
      </c>
      <c r="D255" t="s">
        <v>475</v>
      </c>
      <c r="E255" t="s">
        <v>477</v>
      </c>
      <c r="F255" t="s">
        <v>4251</v>
      </c>
      <c r="H255" t="str">
        <f>_xlfn.XLOOKUP(C255,Sheet1!D:D,Sheet1!C:C)</f>
        <v>https://cdn.shopify.com/s/files/1/0651/3668/9323/files/c01c31c1e9054bb88bf2bd1e4f4a70e0_600x600.jpg?v=1734042789&amp;width=100&amp;crop=center</v>
      </c>
    </row>
    <row r="256" spans="1:8" x14ac:dyDescent="0.25">
      <c r="A256" t="s">
        <v>2788</v>
      </c>
      <c r="B256" t="s">
        <v>4235</v>
      </c>
      <c r="C256" t="s">
        <v>2003</v>
      </c>
      <c r="D256" t="s">
        <v>2002</v>
      </c>
      <c r="E256" t="s">
        <v>2004</v>
      </c>
      <c r="F256" t="s">
        <v>4251</v>
      </c>
      <c r="H256" t="str">
        <f>_xlfn.XLOOKUP(C256,Sheet1!D:D,Sheet1!C:C)</f>
        <v>https://cdn.shopify.com/s/files/1/0651/3668/9323/files/d7da764b369442ef845e92624ea51024_600x600.jpg?v=1734042986&amp;width=100&amp;crop=center</v>
      </c>
    </row>
    <row r="257" spans="1:8" x14ac:dyDescent="0.25">
      <c r="A257" t="s">
        <v>2788</v>
      </c>
      <c r="B257" t="s">
        <v>4235</v>
      </c>
      <c r="C257" t="s">
        <v>460</v>
      </c>
      <c r="D257" t="s">
        <v>459</v>
      </c>
      <c r="E257" t="s">
        <v>461</v>
      </c>
      <c r="F257" t="s">
        <v>4251</v>
      </c>
      <c r="H257" t="str">
        <f>_xlfn.XLOOKUP(C257,Sheet1!D:D,Sheet1!C:C)</f>
        <v>https://cdn.shopify.com/s/files/1/0651/3668/9323/files/eeb9665a3ce3411581fc1a28ddbdb492_600x600.jpg?v=1734043290&amp;width=100&amp;crop=center</v>
      </c>
    </row>
    <row r="258" spans="1:8" x14ac:dyDescent="0.25">
      <c r="A258" t="s">
        <v>2788</v>
      </c>
      <c r="B258" t="s">
        <v>4235</v>
      </c>
      <c r="C258" t="s">
        <v>191</v>
      </c>
      <c r="D258" t="s">
        <v>190</v>
      </c>
      <c r="E258" t="s">
        <v>192</v>
      </c>
      <c r="F258" t="s">
        <v>4251</v>
      </c>
      <c r="H258" t="str">
        <f>_xlfn.XLOOKUP(C258,Sheet1!D:D,Sheet1!C:C)</f>
        <v>https://cdn.shopify.com/s/files/1/0651/3668/9323/files/1ae9d27fd58a47069a285302d9ed107e_600x600.jpg?v=1734040776&amp;width=100&amp;crop=center</v>
      </c>
    </row>
    <row r="259" spans="1:8" x14ac:dyDescent="0.25">
      <c r="A259" t="s">
        <v>2788</v>
      </c>
      <c r="B259" t="s">
        <v>4235</v>
      </c>
      <c r="C259" t="s">
        <v>1363</v>
      </c>
      <c r="D259" t="s">
        <v>1362</v>
      </c>
      <c r="E259" t="s">
        <v>1364</v>
      </c>
      <c r="F259" t="s">
        <v>4251</v>
      </c>
      <c r="H259" t="str">
        <f>_xlfn.XLOOKUP(C259,Sheet1!D:D,Sheet1!C:C)</f>
        <v>https://cdn.shopify.com/s/files/1/0651/3668/9323/files/3e67459cfb374be081e614587e97e566_600x600.jpg?v=1737054304&amp;width=100&amp;crop=center</v>
      </c>
    </row>
    <row r="260" spans="1:8" x14ac:dyDescent="0.25">
      <c r="A260" t="s">
        <v>2788</v>
      </c>
      <c r="B260" t="s">
        <v>4235</v>
      </c>
      <c r="C260" t="s">
        <v>524</v>
      </c>
      <c r="D260" t="s">
        <v>523</v>
      </c>
      <c r="E260" t="s">
        <v>525</v>
      </c>
      <c r="F260" t="s">
        <v>4251</v>
      </c>
      <c r="H260" t="str">
        <f>_xlfn.XLOOKUP(C260,Sheet1!D:D,Sheet1!C:C)</f>
        <v>https://cdn.shopify.com/s/files/1/0651/3668/9323/files/5ecb1d00d47c41ac85cbad31c0948d1e_600x600.jpg?v=1734041097&amp;width=100&amp;crop=center</v>
      </c>
    </row>
    <row r="261" spans="1:8" x14ac:dyDescent="0.25">
      <c r="A261" t="s">
        <v>2788</v>
      </c>
      <c r="B261" t="s">
        <v>4235</v>
      </c>
      <c r="C261" t="s">
        <v>1357</v>
      </c>
      <c r="D261" t="s">
        <v>1356</v>
      </c>
      <c r="E261" t="s">
        <v>1358</v>
      </c>
      <c r="F261" t="s">
        <v>4251</v>
      </c>
      <c r="H261" t="str">
        <f>_xlfn.XLOOKUP(C261,Sheet1!D:D,Sheet1!C:C)</f>
        <v>https://cdn.shopify.com/s/files/1/0651/3668/9323/files/3eee70febfeb41d9a3f74c9a674e9d68_600x600.jpg?v=1734040944&amp;width=100&amp;crop=center</v>
      </c>
    </row>
    <row r="262" spans="1:8" x14ac:dyDescent="0.25">
      <c r="A262" t="s">
        <v>2788</v>
      </c>
      <c r="B262" t="s">
        <v>4235</v>
      </c>
      <c r="C262" t="s">
        <v>1555</v>
      </c>
      <c r="D262" t="s">
        <v>1554</v>
      </c>
      <c r="E262" t="s">
        <v>1556</v>
      </c>
      <c r="F262" t="s">
        <v>4251</v>
      </c>
      <c r="H262" t="str">
        <f>_xlfn.XLOOKUP(C262,Sheet1!D:D,Sheet1!C:C)</f>
        <v>https://cdn.shopify.com/s/files/1/0651/3668/9323/files/PCL1701_2_Final_600x600.jpg?v=1758814621&amp;width=100&amp;crop=center</v>
      </c>
    </row>
    <row r="263" spans="1:8" x14ac:dyDescent="0.25">
      <c r="A263" t="s">
        <v>2788</v>
      </c>
      <c r="B263" t="s">
        <v>4235</v>
      </c>
      <c r="C263" t="s">
        <v>495</v>
      </c>
      <c r="D263" t="s">
        <v>494</v>
      </c>
      <c r="E263" t="s">
        <v>496</v>
      </c>
      <c r="F263" t="s">
        <v>4251</v>
      </c>
      <c r="H263" t="str">
        <f>_xlfn.XLOOKUP(C263,Sheet1!D:D,Sheet1!C:C)</f>
        <v>https://cdn.shopify.com/s/files/1/0651/3668/9323/files/Screenshot2025-09-25at11.40.05AM_600x600.png?v=1758814864&amp;width=100&amp;crop=center</v>
      </c>
    </row>
    <row r="264" spans="1:8" x14ac:dyDescent="0.25">
      <c r="A264" t="s">
        <v>2788</v>
      </c>
      <c r="B264" t="s">
        <v>4235</v>
      </c>
      <c r="C264" t="s">
        <v>1994</v>
      </c>
      <c r="D264" t="s">
        <v>1993</v>
      </c>
      <c r="E264" t="s">
        <v>1995</v>
      </c>
      <c r="F264" t="s">
        <v>4251</v>
      </c>
      <c r="H264" t="str">
        <f>_xlfn.XLOOKUP(C264,Sheet1!D:D,Sheet1!C:C)</f>
        <v>https://cdn.shopify.com/s/files/1/0651/3668/9323/files/55597f7c560e4e449a20b7b1b798c495_600x600.jpg?v=1734042264&amp;width=100&amp;crop=center</v>
      </c>
    </row>
    <row r="265" spans="1:8" x14ac:dyDescent="0.25">
      <c r="A265" t="s">
        <v>2788</v>
      </c>
      <c r="B265" t="s">
        <v>4235</v>
      </c>
      <c r="C265" t="s">
        <v>1991</v>
      </c>
      <c r="D265" t="s">
        <v>1990</v>
      </c>
      <c r="E265" t="s">
        <v>1992</v>
      </c>
      <c r="F265" t="s">
        <v>4251</v>
      </c>
      <c r="H265" t="str">
        <f>_xlfn.XLOOKUP(C265,Sheet1!D:D,Sheet1!C:C)</f>
        <v>https://cdn.shopify.com/s/files/1/0651/3668/9323/files/213d6ee0c2844e1cbb4577d4be83f2cf_600x600.jpg?v=1734041834&amp;width=100&amp;crop=center</v>
      </c>
    </row>
    <row r="266" spans="1:8" x14ac:dyDescent="0.25">
      <c r="A266" t="s">
        <v>2788</v>
      </c>
      <c r="B266" t="s">
        <v>4235</v>
      </c>
      <c r="C266" t="s">
        <v>237</v>
      </c>
      <c r="D266" t="s">
        <v>236</v>
      </c>
      <c r="E266" t="s">
        <v>238</v>
      </c>
      <c r="F266" t="s">
        <v>4251</v>
      </c>
      <c r="H266" t="str">
        <f>_xlfn.XLOOKUP(C266,Sheet1!D:D,Sheet1!C:C)</f>
        <v>https://cdn.shopify.com/s/files/1/0651/3668/9323/files/5e5a8b7f31124c909b5d5ac2034e58c8_600x600.jpg?v=1734041093&amp;width=100&amp;crop=center</v>
      </c>
    </row>
    <row r="267" spans="1:8" x14ac:dyDescent="0.25">
      <c r="A267" t="s">
        <v>2788</v>
      </c>
      <c r="B267" t="s">
        <v>4235</v>
      </c>
      <c r="C267" t="s">
        <v>1805</v>
      </c>
      <c r="D267" t="s">
        <v>1804</v>
      </c>
      <c r="E267" t="s">
        <v>1806</v>
      </c>
      <c r="F267" t="s">
        <v>4251</v>
      </c>
      <c r="H267" t="str">
        <f>_xlfn.XLOOKUP(C267,Sheet1!D:D,Sheet1!C:C)</f>
        <v>https://cdn.shopify.com/s/files/1/0651/3668/9323/files/1d0320127a984c34a31d73b703a4ad63_600x600.jpg?v=1734040804&amp;width=100&amp;crop=center</v>
      </c>
    </row>
    <row r="268" spans="1:8" x14ac:dyDescent="0.25">
      <c r="A268" t="s">
        <v>2788</v>
      </c>
      <c r="B268" t="s">
        <v>4235</v>
      </c>
      <c r="C268" t="s">
        <v>1351</v>
      </c>
      <c r="D268" t="s">
        <v>1120</v>
      </c>
      <c r="E268" t="s">
        <v>1352</v>
      </c>
      <c r="F268" t="s">
        <v>4251</v>
      </c>
      <c r="H268" t="str">
        <f>_xlfn.XLOOKUP(C268,Sheet1!D:D,Sheet1!C:C)</f>
        <v>https://cdn.shopify.com/s/files/1/0651/3668/9323/files/f0bd1f765d694dbaa5d69d4a4fad7dc5_600x600.jpg?v=1734043308&amp;width=100&amp;crop=center</v>
      </c>
    </row>
    <row r="269" spans="1:8" x14ac:dyDescent="0.25">
      <c r="A269" t="s">
        <v>2788</v>
      </c>
      <c r="B269" t="s">
        <v>4235</v>
      </c>
      <c r="C269" t="s">
        <v>1121</v>
      </c>
      <c r="D269" t="s">
        <v>1120</v>
      </c>
      <c r="E269" t="s">
        <v>1122</v>
      </c>
      <c r="F269" t="s">
        <v>4251</v>
      </c>
      <c r="H269" t="str">
        <f>_xlfn.XLOOKUP(C269,Sheet1!D:D,Sheet1!C:C)</f>
        <v>https://cdn.shopify.com/s/files/1/0651/3668/9323/files/d31535eb963a4214885359f8c316e003_600x600.jpg?v=1734043056&amp;width=100&amp;crop=center</v>
      </c>
    </row>
    <row r="270" spans="1:8" x14ac:dyDescent="0.25">
      <c r="A270" t="s">
        <v>2788</v>
      </c>
      <c r="B270" t="s">
        <v>4235</v>
      </c>
      <c r="C270" t="s">
        <v>169</v>
      </c>
      <c r="D270" t="s">
        <v>168</v>
      </c>
      <c r="E270" t="s">
        <v>171</v>
      </c>
      <c r="F270" t="s">
        <v>4251</v>
      </c>
      <c r="H270" t="str">
        <f>_xlfn.XLOOKUP(C270,Sheet1!D:D,Sheet1!C:C)</f>
        <v>https://cdn.shopify.com/s/files/1/0651/3668/9323/files/a766b6f5ef2c4fc9b1da927560e49411_600x600.jpg?v=1734042544&amp;width=100&amp;crop=center</v>
      </c>
    </row>
    <row r="271" spans="1:8" x14ac:dyDescent="0.25">
      <c r="A271" t="s">
        <v>2788</v>
      </c>
      <c r="B271" t="s">
        <v>4235</v>
      </c>
      <c r="C271" t="s">
        <v>1978</v>
      </c>
      <c r="D271" t="s">
        <v>1977</v>
      </c>
      <c r="E271" t="s">
        <v>1979</v>
      </c>
      <c r="F271" t="s">
        <v>4251</v>
      </c>
      <c r="H271" t="str">
        <f>_xlfn.XLOOKUP(C271,Sheet1!D:D,Sheet1!C:C)</f>
        <v>https://cdn.shopify.com/s/files/1/0651/3668/9323/files/d6cc5919efd743c8807c205250f8ac30_600x600.jpg?v=1734042981&amp;width=100&amp;crop=center</v>
      </c>
    </row>
    <row r="272" spans="1:8" x14ac:dyDescent="0.25">
      <c r="A272" t="s">
        <v>2788</v>
      </c>
      <c r="B272" t="s">
        <v>4235</v>
      </c>
      <c r="C272" t="s">
        <v>1689</v>
      </c>
      <c r="D272" t="s">
        <v>1688</v>
      </c>
      <c r="E272" t="s">
        <v>1690</v>
      </c>
      <c r="F272" t="s">
        <v>4251</v>
      </c>
      <c r="H272" t="str">
        <f>_xlfn.XLOOKUP(C272,Sheet1!D:D,Sheet1!C:C)</f>
        <v>https://cdn.shopify.com/s/files/1/0651/3668/9323/files/97389ae20a794745b7837632258b9a3a_600x600.jpg?v=1734042315&amp;width=100&amp;crop=center</v>
      </c>
    </row>
    <row r="273" spans="1:8" x14ac:dyDescent="0.25">
      <c r="A273" t="s">
        <v>2788</v>
      </c>
      <c r="B273" t="s">
        <v>4235</v>
      </c>
      <c r="C273" t="s">
        <v>858</v>
      </c>
      <c r="D273" t="s">
        <v>857</v>
      </c>
      <c r="E273" t="s">
        <v>859</v>
      </c>
      <c r="F273" t="s">
        <v>4251</v>
      </c>
      <c r="H273" t="str">
        <f>_xlfn.XLOOKUP(C273,Sheet1!D:D,Sheet1!C:C)</f>
        <v>https://cdn.shopify.com/s/files/1/0651/3668/9323/files/54b052dee41a472abefa60ee8addaf6a_600x600.jpg?v=1722295439&amp;width=100&amp;crop=center</v>
      </c>
    </row>
    <row r="274" spans="1:8" x14ac:dyDescent="0.25">
      <c r="A274" t="s">
        <v>2788</v>
      </c>
      <c r="B274" t="s">
        <v>4235</v>
      </c>
      <c r="C274" t="s">
        <v>1731</v>
      </c>
      <c r="D274" t="s">
        <v>1730</v>
      </c>
      <c r="E274" t="s">
        <v>1732</v>
      </c>
      <c r="F274" t="s">
        <v>4251</v>
      </c>
      <c r="H274" t="str">
        <f>_xlfn.XLOOKUP(C274,Sheet1!D:D,Sheet1!C:C)</f>
        <v>https://cdn.shopify.com/s/files/1/0651/3668/9323/files/ec31f668a25b4da88b5d5550a03079b8_600x600.jpg?v=1734043267&amp;width=100&amp;crop=center</v>
      </c>
    </row>
    <row r="275" spans="1:8" x14ac:dyDescent="0.25">
      <c r="A275" t="s">
        <v>2788</v>
      </c>
      <c r="B275" t="s">
        <v>4235</v>
      </c>
      <c r="C275" t="s">
        <v>941</v>
      </c>
      <c r="D275" t="s">
        <v>940</v>
      </c>
      <c r="E275" t="s">
        <v>942</v>
      </c>
      <c r="F275" t="s">
        <v>4251</v>
      </c>
      <c r="H275" t="str">
        <f>_xlfn.XLOOKUP(C275,Sheet1!D:D,Sheet1!C:C)</f>
        <v>https://cdn.shopify.com/s/files/1/0651/3668/9323/files/cd26c64a9a4f41f4a144e76caa897143_600x600.jpg?v=1734042927&amp;width=100&amp;crop=center</v>
      </c>
    </row>
    <row r="276" spans="1:8" x14ac:dyDescent="0.25">
      <c r="A276" t="s">
        <v>2788</v>
      </c>
      <c r="B276" t="s">
        <v>4235</v>
      </c>
      <c r="C276" t="s">
        <v>1810</v>
      </c>
      <c r="D276" t="s">
        <v>734</v>
      </c>
      <c r="E276" t="s">
        <v>1812</v>
      </c>
      <c r="F276" t="s">
        <v>4251</v>
      </c>
      <c r="H276" t="str">
        <f>_xlfn.XLOOKUP(C276,Sheet1!D:D,Sheet1!C:C)</f>
        <v>https://cdn.shopify.com/s/files/1/0651/3668/9323/files/d553070b9c0a48f983c755d42b709071_600x600.jpg?v=1734043069&amp;width=100&amp;crop=center</v>
      </c>
    </row>
    <row r="277" spans="1:8" x14ac:dyDescent="0.25">
      <c r="A277" t="s">
        <v>2788</v>
      </c>
      <c r="B277" t="s">
        <v>4235</v>
      </c>
      <c r="C277" t="s">
        <v>1299</v>
      </c>
      <c r="D277" t="s">
        <v>1298</v>
      </c>
      <c r="E277" t="s">
        <v>1301</v>
      </c>
      <c r="F277" t="s">
        <v>4251</v>
      </c>
      <c r="H277" t="str">
        <f>_xlfn.XLOOKUP(C277,Sheet1!D:D,Sheet1!C:C)</f>
        <v>https://cdn.shopify.com/s/files/1/0651/3668/9323/files/f69ba78d76234137a750cf92caaddbc9_600x600.jpg?v=1734043360&amp;width=100&amp;crop=center</v>
      </c>
    </row>
    <row r="278" spans="1:8" x14ac:dyDescent="0.25">
      <c r="A278" t="s">
        <v>2788</v>
      </c>
      <c r="B278" t="s">
        <v>4235</v>
      </c>
      <c r="C278" t="s">
        <v>1808</v>
      </c>
      <c r="D278" t="s">
        <v>1807</v>
      </c>
      <c r="E278" t="s">
        <v>1809</v>
      </c>
      <c r="F278" t="s">
        <v>4251</v>
      </c>
      <c r="H278" t="str">
        <f>_xlfn.XLOOKUP(C278,Sheet1!D:D,Sheet1!C:C)</f>
        <v>https://cdn.shopify.com/s/files/1/0651/3668/9323/files/54b426c563224640bf4bf3efdb1e6abb_600x600.jpg?v=1737054119&amp;width=100&amp;crop=center</v>
      </c>
    </row>
    <row r="279" spans="1:8" x14ac:dyDescent="0.25">
      <c r="A279" t="s">
        <v>2788</v>
      </c>
      <c r="B279" t="s">
        <v>4235</v>
      </c>
      <c r="C279" t="s">
        <v>1111</v>
      </c>
      <c r="D279" t="s">
        <v>1110</v>
      </c>
      <c r="E279" t="s">
        <v>1112</v>
      </c>
      <c r="F279" t="s">
        <v>4251</v>
      </c>
      <c r="H279" t="str">
        <f>_xlfn.XLOOKUP(C279,Sheet1!D:D,Sheet1!C:C)</f>
        <v>https://cdn.shopify.com/s/files/1/0651/3668/9323/files/cc40340607be4317ab31c5840a823dbf_600x600.jpg?v=1734042926&amp;width=100&amp;crop=center</v>
      </c>
    </row>
    <row r="280" spans="1:8" x14ac:dyDescent="0.25">
      <c r="A280" t="s">
        <v>2788</v>
      </c>
      <c r="B280" t="s">
        <v>4235</v>
      </c>
      <c r="C280" t="s">
        <v>1479</v>
      </c>
      <c r="D280" t="s">
        <v>1478</v>
      </c>
      <c r="E280" t="s">
        <v>1480</v>
      </c>
      <c r="F280" t="s">
        <v>4251</v>
      </c>
      <c r="H280" t="str">
        <f>_xlfn.XLOOKUP(C280,Sheet1!D:D,Sheet1!C:C)</f>
        <v>https://cdn.shopify.com/s/files/1/0651/3668/9323/files/6f1264e709f64ca0bbb2896afa1a0142_600x600.jpg?v=1734041184&amp;width=100&amp;crop=center</v>
      </c>
    </row>
    <row r="281" spans="1:8" x14ac:dyDescent="0.25">
      <c r="A281" t="s">
        <v>2788</v>
      </c>
      <c r="B281" t="s">
        <v>4235</v>
      </c>
      <c r="C281" t="s">
        <v>261</v>
      </c>
      <c r="D281" t="s">
        <v>260</v>
      </c>
      <c r="E281" t="s">
        <v>262</v>
      </c>
      <c r="F281" t="s">
        <v>4251</v>
      </c>
      <c r="H281" t="str">
        <f>_xlfn.XLOOKUP(C281,Sheet1!D:D,Sheet1!C:C)</f>
        <v>https://cdn.shopify.com/s/files/1/0651/3668/9323/files/5bd5c6de10724261945530c1b64bb736_600x600.jpg?v=1734041056&amp;width=100&amp;crop=center</v>
      </c>
    </row>
    <row r="282" spans="1:8" x14ac:dyDescent="0.25">
      <c r="A282" t="s">
        <v>2788</v>
      </c>
      <c r="B282" t="s">
        <v>4235</v>
      </c>
      <c r="C282" t="s">
        <v>1460</v>
      </c>
      <c r="D282" t="s">
        <v>1459</v>
      </c>
      <c r="E282" t="s">
        <v>1461</v>
      </c>
      <c r="F282" t="s">
        <v>4251</v>
      </c>
      <c r="H282" t="str">
        <f>_xlfn.XLOOKUP(C282,Sheet1!D:D,Sheet1!C:C)</f>
        <v>https://cdn.shopify.com/s/files/1/0651/3668/9323/files/f141917b2e1e4738ba7edd5e636212e7_600x600.jpg?v=1734043400&amp;width=100&amp;crop=center</v>
      </c>
    </row>
    <row r="283" spans="1:8" x14ac:dyDescent="0.25">
      <c r="A283" t="s">
        <v>2788</v>
      </c>
      <c r="B283" t="s">
        <v>4235</v>
      </c>
      <c r="C283" t="s">
        <v>187</v>
      </c>
      <c r="D283" t="s">
        <v>186</v>
      </c>
      <c r="E283" t="s">
        <v>188</v>
      </c>
      <c r="F283" t="s">
        <v>4251</v>
      </c>
      <c r="H283" t="str">
        <f>_xlfn.XLOOKUP(C283,Sheet1!D:D,Sheet1!C:C)</f>
        <v>https://cdn.shopify.com/s/files/1/0651/3668/9323/files/f11a6cb2d0ca48bab4231afef431f8bd_600x600.jpg?v=1734043349&amp;width=100&amp;crop=center</v>
      </c>
    </row>
    <row r="284" spans="1:8" x14ac:dyDescent="0.25">
      <c r="A284" t="s">
        <v>2788</v>
      </c>
      <c r="B284" t="s">
        <v>4235</v>
      </c>
      <c r="C284" t="s">
        <v>1854</v>
      </c>
      <c r="D284" t="s">
        <v>1853</v>
      </c>
      <c r="E284" t="s">
        <v>1855</v>
      </c>
      <c r="F284" t="s">
        <v>4251</v>
      </c>
      <c r="H284" t="str">
        <f>_xlfn.XLOOKUP(C284,Sheet1!D:D,Sheet1!C:C)</f>
        <v>https://cdn.shopify.com/s/files/1/0651/3668/9323/files/9a3dbce43b3b456abb5cb1f7483d5a40_600x600.jpg?v=1734041325&amp;width=100&amp;crop=center</v>
      </c>
    </row>
    <row r="285" spans="1:8" x14ac:dyDescent="0.25">
      <c r="A285" t="s">
        <v>2788</v>
      </c>
      <c r="B285" t="s">
        <v>4235</v>
      </c>
      <c r="C285" t="s">
        <v>2037</v>
      </c>
      <c r="D285" t="s">
        <v>2036</v>
      </c>
      <c r="E285" t="s">
        <v>2038</v>
      </c>
      <c r="F285" t="s">
        <v>4251</v>
      </c>
      <c r="H285" t="str">
        <f>_xlfn.XLOOKUP(C285,Sheet1!D:D,Sheet1!C:C)</f>
        <v>https://cdn.shopify.com/s/files/1/0651/3668/9323/files/d92ec5d3f0b74d3b86cce0e130f7ddae_600x600.jpg?v=1737055077&amp;width=100&amp;crop=center</v>
      </c>
    </row>
    <row r="286" spans="1:8" x14ac:dyDescent="0.25">
      <c r="A286" t="s">
        <v>2788</v>
      </c>
      <c r="B286" t="s">
        <v>4235</v>
      </c>
      <c r="C286" t="s">
        <v>1858</v>
      </c>
      <c r="D286" t="s">
        <v>1857</v>
      </c>
      <c r="E286" t="s">
        <v>1859</v>
      </c>
      <c r="F286" t="s">
        <v>4251</v>
      </c>
      <c r="H286" t="str">
        <f>_xlfn.XLOOKUP(C286,Sheet1!D:D,Sheet1!C:C)</f>
        <v>https://cdn.shopify.com/s/files/1/0651/3668/9323/files/785f5577d2814a358f04989dd21fdb60_600x600.jpg?v=1734041992&amp;width=100&amp;crop=center</v>
      </c>
    </row>
    <row r="287" spans="1:8" x14ac:dyDescent="0.25">
      <c r="A287" t="s">
        <v>2788</v>
      </c>
      <c r="B287" t="s">
        <v>4235</v>
      </c>
      <c r="C287" t="s">
        <v>2051</v>
      </c>
      <c r="D287" t="s">
        <v>2050</v>
      </c>
      <c r="E287" t="s">
        <v>2052</v>
      </c>
      <c r="F287" t="s">
        <v>4251</v>
      </c>
      <c r="H287" t="str">
        <f>_xlfn.XLOOKUP(C287,Sheet1!D:D,Sheet1!C:C)</f>
        <v>https://cdn.shopify.com/s/files/1/0651/3668/9323/files/5a498728e0e648fc907c7ec5b222bc76_600x600.jpg?v=1734041042&amp;width=100&amp;crop=center</v>
      </c>
    </row>
    <row r="288" spans="1:8" x14ac:dyDescent="0.25">
      <c r="A288" t="s">
        <v>2788</v>
      </c>
      <c r="B288" t="s">
        <v>4235</v>
      </c>
      <c r="C288" t="s">
        <v>1849</v>
      </c>
      <c r="D288" t="s">
        <v>1848</v>
      </c>
      <c r="E288" t="s">
        <v>1850</v>
      </c>
      <c r="F288" t="s">
        <v>4251</v>
      </c>
      <c r="H288" t="str">
        <f>_xlfn.XLOOKUP(C288,Sheet1!D:D,Sheet1!C:C)</f>
        <v>https://cdn.shopify.com/s/files/1/0651/3668/9323/files/473b038aec434e1b9b61509fbfc3066f_600x600.jpg?v=1734041905&amp;width=100&amp;crop=center</v>
      </c>
    </row>
    <row r="289" spans="1:8" x14ac:dyDescent="0.25">
      <c r="A289" t="s">
        <v>2788</v>
      </c>
      <c r="B289" t="s">
        <v>4235</v>
      </c>
      <c r="C289" t="s">
        <v>2046</v>
      </c>
      <c r="D289" t="s">
        <v>2045</v>
      </c>
      <c r="E289" t="s">
        <v>2047</v>
      </c>
      <c r="F289" t="s">
        <v>4251</v>
      </c>
      <c r="H289" t="str">
        <f>_xlfn.XLOOKUP(C289,Sheet1!D:D,Sheet1!C:C)</f>
        <v>https://cdn.shopify.com/s/files/1/0651/3668/9323/files/5bd9143a965e486b8ef4dd325addfd15_600x600.jpg?v=1737055132&amp;width=100&amp;crop=center</v>
      </c>
    </row>
    <row r="290" spans="1:8" x14ac:dyDescent="0.25">
      <c r="A290" t="s">
        <v>2788</v>
      </c>
      <c r="B290" t="s">
        <v>4235</v>
      </c>
      <c r="C290" t="s">
        <v>1765</v>
      </c>
      <c r="D290" t="s">
        <v>1764</v>
      </c>
      <c r="E290" t="s">
        <v>1766</v>
      </c>
      <c r="F290" t="s">
        <v>4251</v>
      </c>
      <c r="H290" t="str">
        <f>_xlfn.XLOOKUP(C290,Sheet1!D:D,Sheet1!C:C)</f>
        <v>https://cdn.shopify.com/s/files/1/0651/3668/9323/files/1ea5f999221040248d9c297b33582dca_600x600.jpg?v=1734040819&amp;width=100&amp;crop=center</v>
      </c>
    </row>
    <row r="291" spans="1:8" x14ac:dyDescent="0.25">
      <c r="A291" t="s">
        <v>2788</v>
      </c>
      <c r="B291" t="s">
        <v>4235</v>
      </c>
      <c r="C291" t="s">
        <v>544</v>
      </c>
      <c r="D291" t="s">
        <v>543</v>
      </c>
      <c r="E291" t="s">
        <v>545</v>
      </c>
      <c r="F291" t="s">
        <v>4251</v>
      </c>
      <c r="H291" t="str">
        <f>_xlfn.XLOOKUP(C291,Sheet1!D:D,Sheet1!C:C)</f>
        <v>https://cdn.shopify.com/s/files/1/0651/3668/9323/files/4325f96e578149f5bba4d50eefc1f50b_600x600.jpg?v=1734042116&amp;width=100&amp;crop=center</v>
      </c>
    </row>
    <row r="292" spans="1:8" x14ac:dyDescent="0.25">
      <c r="A292" t="s">
        <v>2788</v>
      </c>
      <c r="B292" t="s">
        <v>4235</v>
      </c>
      <c r="C292" t="s">
        <v>2115</v>
      </c>
      <c r="D292" t="s">
        <v>2114</v>
      </c>
      <c r="E292" t="s">
        <v>2116</v>
      </c>
      <c r="F292" t="s">
        <v>4251</v>
      </c>
      <c r="H292" t="str">
        <f>_xlfn.XLOOKUP(C292,Sheet1!D:D,Sheet1!C:C)</f>
        <v>https://cdn.shopify.com/s/files/1/0651/3668/9323/files/68d448566aac435f902b7ae6a4ae4dd0_600x600.jpg?v=1734041645&amp;width=100&amp;crop=center</v>
      </c>
    </row>
    <row r="293" spans="1:8" x14ac:dyDescent="0.25">
      <c r="A293" t="s">
        <v>2788</v>
      </c>
      <c r="B293" t="s">
        <v>4235</v>
      </c>
      <c r="C293" t="s">
        <v>1341</v>
      </c>
      <c r="D293" t="s">
        <v>1340</v>
      </c>
      <c r="E293" t="s">
        <v>1342</v>
      </c>
      <c r="F293" t="s">
        <v>4251</v>
      </c>
      <c r="H293" t="str">
        <f>_xlfn.XLOOKUP(C293,Sheet1!D:D,Sheet1!C:C)</f>
        <v>https://cdn.shopify.com/s/files/1/0651/3668/9323/files/579a5200c47a4b309a71507cbeed6f50_600x600.jpg?v=1734041932&amp;width=100&amp;crop=center</v>
      </c>
    </row>
    <row r="294" spans="1:8" x14ac:dyDescent="0.25">
      <c r="A294" t="s">
        <v>2788</v>
      </c>
      <c r="B294" t="s">
        <v>4235</v>
      </c>
      <c r="C294" t="s">
        <v>1610</v>
      </c>
      <c r="D294" t="s">
        <v>1609</v>
      </c>
      <c r="E294" t="s">
        <v>1611</v>
      </c>
      <c r="F294" t="s">
        <v>4251</v>
      </c>
      <c r="H294" t="str">
        <f>_xlfn.XLOOKUP(C294,Sheet1!D:D,Sheet1!C:C)</f>
        <v>https://cdn.shopify.com/s/files/1/0651/3668/9323/files/41c2c61117614b70b4bc8f8226338c8b_600x600.jpg?v=1734041517&amp;width=100&amp;crop=center</v>
      </c>
    </row>
    <row r="295" spans="1:8" x14ac:dyDescent="0.25">
      <c r="A295" t="s">
        <v>2788</v>
      </c>
      <c r="B295" t="s">
        <v>4235</v>
      </c>
      <c r="C295" t="s">
        <v>538</v>
      </c>
      <c r="D295" t="s">
        <v>537</v>
      </c>
      <c r="E295" t="s">
        <v>540</v>
      </c>
      <c r="F295" t="s">
        <v>4251</v>
      </c>
      <c r="H295" t="str">
        <f>_xlfn.XLOOKUP(C295,Sheet1!D:D,Sheet1!C:C)</f>
        <v>https://cdn.shopify.com/s/files/1/0651/3668/9323/files/6800e196685247739c0175bbd2e8a119_600x600.jpg?v=1734042165&amp;width=100&amp;crop=center</v>
      </c>
    </row>
    <row r="296" spans="1:8" x14ac:dyDescent="0.25">
      <c r="A296" t="s">
        <v>2788</v>
      </c>
      <c r="B296" t="s">
        <v>4235</v>
      </c>
      <c r="C296" t="s">
        <v>37</v>
      </c>
      <c r="D296" t="s">
        <v>36</v>
      </c>
      <c r="E296" t="s">
        <v>39</v>
      </c>
      <c r="F296" t="s">
        <v>4251</v>
      </c>
      <c r="H296" t="str">
        <f>_xlfn.XLOOKUP(C296,Sheet1!D:D,Sheet1!C:C)</f>
        <v>https://cdn.shopify.com/s/files/1/0651/3668/9323/files/PCL456_2v1_Final_600x600.jpg?v=1753285112&amp;width=100&amp;crop=center</v>
      </c>
    </row>
    <row r="297" spans="1:8" x14ac:dyDescent="0.25">
      <c r="A297" t="s">
        <v>2788</v>
      </c>
      <c r="B297" t="s">
        <v>4235</v>
      </c>
      <c r="C297" t="s">
        <v>31</v>
      </c>
      <c r="D297" t="s">
        <v>30</v>
      </c>
      <c r="E297" t="s">
        <v>33</v>
      </c>
      <c r="F297" t="s">
        <v>4251</v>
      </c>
      <c r="H297" t="str">
        <f>_xlfn.XLOOKUP(C297,Sheet1!D:D,Sheet1!C:C)</f>
        <v>https://cdn.shopify.com/s/files/1/0651/3668/9323/files/PCL457_2v1_Final_600x600.jpg?v=1753281450&amp;width=100&amp;crop=center</v>
      </c>
    </row>
    <row r="298" spans="1:8" x14ac:dyDescent="0.25">
      <c r="A298" t="s">
        <v>2788</v>
      </c>
      <c r="B298" t="s">
        <v>4235</v>
      </c>
      <c r="C298" t="s">
        <v>1572</v>
      </c>
      <c r="D298" t="s">
        <v>1571</v>
      </c>
      <c r="E298" t="s">
        <v>1573</v>
      </c>
      <c r="F298" t="s">
        <v>4251</v>
      </c>
      <c r="H298" t="str">
        <f>_xlfn.XLOOKUP(C298,Sheet1!D:D,Sheet1!C:C)</f>
        <v>https://cdn.shopify.com/s/files/1/0651/3668/9323/files/bef721885e7e443d891b7ce2a0465398_600x600.jpg?v=1737055759&amp;width=100&amp;crop=center</v>
      </c>
    </row>
    <row r="299" spans="1:8" x14ac:dyDescent="0.25">
      <c r="A299" t="s">
        <v>2788</v>
      </c>
      <c r="B299" t="s">
        <v>4235</v>
      </c>
      <c r="C299" t="s">
        <v>1545</v>
      </c>
      <c r="D299" t="s">
        <v>1544</v>
      </c>
      <c r="E299" t="s">
        <v>1546</v>
      </c>
      <c r="F299" t="s">
        <v>4251</v>
      </c>
      <c r="H299" t="str">
        <f>_xlfn.XLOOKUP(C299,Sheet1!D:D,Sheet1!C:C)</f>
        <v>https://cdn.shopify.com/s/files/1/0651/3668/9323/files/fe4d9881f2f846138e6f83e5ca816487_600x600.jpg?v=1734043455&amp;width=100&amp;crop=center</v>
      </c>
    </row>
    <row r="300" spans="1:8" x14ac:dyDescent="0.25">
      <c r="A300" t="s">
        <v>2788</v>
      </c>
      <c r="B300" t="s">
        <v>4235</v>
      </c>
      <c r="C300" t="s">
        <v>284</v>
      </c>
      <c r="D300" t="s">
        <v>283</v>
      </c>
      <c r="E300" t="s">
        <v>286</v>
      </c>
      <c r="F300" t="s">
        <v>4251</v>
      </c>
      <c r="H300" t="str">
        <f>_xlfn.XLOOKUP(C300,Sheet1!D:D,Sheet1!C:C)</f>
        <v>https://cdn.shopify.com/s/files/1/0651/3668/9323/files/e3f98345dd724399bd847d20e7fc4ee9_600x600.jpg?v=1734043162&amp;width=100&amp;crop=center</v>
      </c>
    </row>
    <row r="301" spans="1:8" x14ac:dyDescent="0.25">
      <c r="A301" t="s">
        <v>2788</v>
      </c>
      <c r="B301" t="s">
        <v>4235</v>
      </c>
      <c r="C301" t="s">
        <v>1845</v>
      </c>
      <c r="D301" t="s">
        <v>1844</v>
      </c>
      <c r="E301" t="s">
        <v>1846</v>
      </c>
      <c r="F301" t="s">
        <v>4251</v>
      </c>
      <c r="H301" t="str">
        <f>_xlfn.XLOOKUP(C301,Sheet1!D:D,Sheet1!C:C)</f>
        <v>https://cdn.shopify.com/s/files/1/0651/3668/9323/files/472b5b8634984c9e8358028e297b7b2a_600x600.jpg?v=1734041903&amp;width=100&amp;crop=center</v>
      </c>
    </row>
    <row r="302" spans="1:8" x14ac:dyDescent="0.25">
      <c r="A302" t="s">
        <v>2788</v>
      </c>
      <c r="B302" t="s">
        <v>4235</v>
      </c>
      <c r="C302" t="s">
        <v>700</v>
      </c>
      <c r="D302" t="s">
        <v>699</v>
      </c>
      <c r="E302" t="s">
        <v>702</v>
      </c>
      <c r="F302" t="s">
        <v>4251</v>
      </c>
      <c r="H302" t="str">
        <f>_xlfn.XLOOKUP(C302,Sheet1!D:D,Sheet1!C:C)</f>
        <v>https://cdn.shopify.com/s/files/1/0651/3668/9323/files/3e837c3cc2304b50ad5e9399d0a4f3b4_600x600.jpg?v=1734040939&amp;width=100&amp;crop=center</v>
      </c>
    </row>
    <row r="303" spans="1:8" x14ac:dyDescent="0.25">
      <c r="A303" t="s">
        <v>2788</v>
      </c>
      <c r="B303" t="s">
        <v>4235</v>
      </c>
      <c r="C303" t="s">
        <v>1727</v>
      </c>
      <c r="D303" t="s">
        <v>1726</v>
      </c>
      <c r="E303" t="s">
        <v>1728</v>
      </c>
      <c r="F303" t="s">
        <v>4251</v>
      </c>
      <c r="H303" t="str">
        <f>_xlfn.XLOOKUP(C303,Sheet1!D:D,Sheet1!C:C)</f>
        <v>https://cdn.shopify.com/s/files/1/0651/3668/9323/files/4987d9ef7b3444f585b66b31c9a2ec2b_600x600.jpg?v=1734042133&amp;width=100&amp;crop=center</v>
      </c>
    </row>
    <row r="304" spans="1:8" x14ac:dyDescent="0.25">
      <c r="A304" t="s">
        <v>2788</v>
      </c>
      <c r="B304" t="s">
        <v>4235</v>
      </c>
      <c r="C304" t="s">
        <v>854</v>
      </c>
      <c r="D304" t="s">
        <v>853</v>
      </c>
      <c r="E304" t="s">
        <v>855</v>
      </c>
      <c r="F304" t="s">
        <v>4251</v>
      </c>
      <c r="H304" t="str">
        <f>_xlfn.XLOOKUP(C304,Sheet1!D:D,Sheet1!C:C)</f>
        <v>https://cdn.shopify.com/s/files/1/0651/3668/9323/files/8616d24bee8d4125a0c143a6ffccdb89_600x600.jpg?v=1737054409&amp;width=100&amp;crop=center</v>
      </c>
    </row>
    <row r="305" spans="1:8" x14ac:dyDescent="0.25">
      <c r="A305" t="s">
        <v>2788</v>
      </c>
      <c r="B305" t="s">
        <v>4235</v>
      </c>
      <c r="C305" t="s">
        <v>932</v>
      </c>
      <c r="D305" t="s">
        <v>931</v>
      </c>
      <c r="E305" t="s">
        <v>933</v>
      </c>
      <c r="F305" t="s">
        <v>4251</v>
      </c>
      <c r="H305" t="str">
        <f>_xlfn.XLOOKUP(C305,Sheet1!D:D,Sheet1!C:C)</f>
        <v>https://cdn.shopify.com/s/files/1/0651/3668/9323/files/9eef4af8b1a54a63b6434a0dd7e03ce7_600x600.jpg?v=1734041373&amp;width=100&amp;crop=center</v>
      </c>
    </row>
    <row r="306" spans="1:8" x14ac:dyDescent="0.25">
      <c r="A306" t="s">
        <v>2788</v>
      </c>
      <c r="B306" t="s">
        <v>4235</v>
      </c>
      <c r="C306" t="s">
        <v>570</v>
      </c>
      <c r="D306" t="s">
        <v>569</v>
      </c>
      <c r="E306" t="s">
        <v>571</v>
      </c>
      <c r="F306" t="s">
        <v>4251</v>
      </c>
      <c r="H306" t="str">
        <f>_xlfn.XLOOKUP(C306,Sheet1!D:D,Sheet1!C:C)</f>
        <v>https://cdn.shopify.com/s/files/1/0651/3668/9323/files/389068c9760a43588ae8fc3819c3b7ef_600x600.jpg?v=1734042334&amp;width=100&amp;crop=center</v>
      </c>
    </row>
    <row r="307" spans="1:8" x14ac:dyDescent="0.25">
      <c r="A307" t="s">
        <v>2788</v>
      </c>
      <c r="B307" t="s">
        <v>4235</v>
      </c>
      <c r="C307" t="s">
        <v>1296</v>
      </c>
      <c r="D307" t="s">
        <v>1295</v>
      </c>
      <c r="E307" t="s">
        <v>1297</v>
      </c>
      <c r="F307" t="s">
        <v>4251</v>
      </c>
      <c r="H307" t="str">
        <f>_xlfn.XLOOKUP(C307,Sheet1!D:D,Sheet1!C:C)</f>
        <v>https://cdn.shopify.com/s/files/1/0651/3668/9323/files/c9e5db00e8b349ba964e6006a9864277_600x600.jpg?v=1734042827&amp;width=100&amp;crop=center</v>
      </c>
    </row>
    <row r="308" spans="1:8" x14ac:dyDescent="0.25">
      <c r="A308" t="s">
        <v>2788</v>
      </c>
      <c r="B308" t="s">
        <v>4235</v>
      </c>
      <c r="C308" t="s">
        <v>1435</v>
      </c>
      <c r="D308" t="s">
        <v>1434</v>
      </c>
      <c r="E308" t="s">
        <v>1436</v>
      </c>
      <c r="F308" t="s">
        <v>4251</v>
      </c>
      <c r="H308" t="str">
        <f>_xlfn.XLOOKUP(C308,Sheet1!D:D,Sheet1!C:C)</f>
        <v>https://cdn.shopify.com/s/files/1/0651/3668/9323/files/5cae05a0cdcf4f1193870b09af4fb6d7_600x600.jpg?v=1734041069&amp;width=100&amp;crop=center</v>
      </c>
    </row>
    <row r="309" spans="1:8" x14ac:dyDescent="0.25">
      <c r="A309" t="s">
        <v>2788</v>
      </c>
      <c r="B309" t="s">
        <v>4235</v>
      </c>
      <c r="C309" t="s">
        <v>1133</v>
      </c>
      <c r="D309" t="s">
        <v>1132</v>
      </c>
      <c r="E309" t="s">
        <v>1134</v>
      </c>
      <c r="F309" t="s">
        <v>4251</v>
      </c>
      <c r="H309" t="str">
        <f>_xlfn.XLOOKUP(C309,Sheet1!D:D,Sheet1!C:C)</f>
        <v>https://cdn.shopify.com/s/files/1/0651/3668/9323/files/00435183b2794c128c4c4f88b96ab955_600x600.jpg?v=1734042334&amp;width=100&amp;crop=center</v>
      </c>
    </row>
    <row r="310" spans="1:8" x14ac:dyDescent="0.25">
      <c r="A310" t="s">
        <v>2788</v>
      </c>
      <c r="B310" t="s">
        <v>4235</v>
      </c>
      <c r="C310" t="s">
        <v>1312</v>
      </c>
      <c r="D310" t="s">
        <v>1311</v>
      </c>
      <c r="E310" t="s">
        <v>1313</v>
      </c>
      <c r="F310" t="s">
        <v>4251</v>
      </c>
      <c r="H310" t="str">
        <f>_xlfn.XLOOKUP(C310,Sheet1!D:D,Sheet1!C:C)</f>
        <v>https://cdn.shopify.com/s/files/1/0651/3668/9323/files/8721c9ed834e4e7298b3d693294abc6a_600x600.jpg?v=1737053653&amp;width=100&amp;crop=center</v>
      </c>
    </row>
    <row r="311" spans="1:8" x14ac:dyDescent="0.25">
      <c r="A311" t="s">
        <v>2788</v>
      </c>
      <c r="B311" t="s">
        <v>4235</v>
      </c>
      <c r="C311" t="s">
        <v>273</v>
      </c>
      <c r="D311" t="s">
        <v>272</v>
      </c>
      <c r="E311" t="s">
        <v>274</v>
      </c>
      <c r="F311" t="s">
        <v>4251</v>
      </c>
      <c r="H311" t="str">
        <f>_xlfn.XLOOKUP(C311,Sheet1!D:D,Sheet1!C:C)</f>
        <v>https://cdn.shopify.com/s/files/1/0651/3668/9323/files/1be294ce3bee497d832624669794f3a3_600x600.jpg?v=1734040786&amp;width=100&amp;crop=center</v>
      </c>
    </row>
    <row r="312" spans="1:8" x14ac:dyDescent="0.25">
      <c r="A312" t="s">
        <v>2788</v>
      </c>
      <c r="B312" t="s">
        <v>4235</v>
      </c>
      <c r="C312" t="s">
        <v>381</v>
      </c>
      <c r="D312" t="s">
        <v>380</v>
      </c>
      <c r="E312" t="s">
        <v>382</v>
      </c>
      <c r="F312" t="s">
        <v>4251</v>
      </c>
      <c r="H312" t="str">
        <f>_xlfn.XLOOKUP(C312,Sheet1!D:D,Sheet1!C:C)</f>
        <v>https://cdn.shopify.com/s/files/1/0651/3668/9323/files/babf55070e834fb89701157b23f0e7a6_600x600.jpg?v=1734042734&amp;width=100&amp;crop=center</v>
      </c>
    </row>
    <row r="313" spans="1:8" x14ac:dyDescent="0.25">
      <c r="A313" t="s">
        <v>2788</v>
      </c>
      <c r="B313" t="s">
        <v>4235</v>
      </c>
      <c r="C313" t="s">
        <v>1439</v>
      </c>
      <c r="D313" t="s">
        <v>1438</v>
      </c>
      <c r="E313" t="s">
        <v>1440</v>
      </c>
      <c r="F313" t="s">
        <v>4251</v>
      </c>
      <c r="H313" t="str">
        <f>_xlfn.XLOOKUP(C313,Sheet1!D:D,Sheet1!C:C)</f>
        <v>https://cdn.shopify.com/s/files/1/0651/3668/9323/files/e773e52bfeea418d94107e0b0cb6c795_600x600.jpg?v=1734043220&amp;width=100&amp;crop=center</v>
      </c>
    </row>
    <row r="314" spans="1:8" x14ac:dyDescent="0.25">
      <c r="A314" t="s">
        <v>2788</v>
      </c>
      <c r="B314" t="s">
        <v>4235</v>
      </c>
      <c r="C314" t="s">
        <v>385</v>
      </c>
      <c r="D314" t="s">
        <v>384</v>
      </c>
      <c r="E314" t="s">
        <v>386</v>
      </c>
      <c r="F314" t="s">
        <v>4251</v>
      </c>
      <c r="H314" t="str">
        <f>_xlfn.XLOOKUP(C314,Sheet1!D:D,Sheet1!C:C)</f>
        <v>https://cdn.shopify.com/s/files/1/0651/3668/9323/files/a8f99ce21a1943b698edc0aa4347d9ed_600x600.jpg?v=1734042501&amp;width=100&amp;crop=center</v>
      </c>
    </row>
    <row r="315" spans="1:8" x14ac:dyDescent="0.25">
      <c r="A315" t="s">
        <v>2788</v>
      </c>
      <c r="B315" t="s">
        <v>4235</v>
      </c>
      <c r="C315" t="s">
        <v>1266</v>
      </c>
      <c r="D315" t="s">
        <v>1265</v>
      </c>
      <c r="E315" t="s">
        <v>1268</v>
      </c>
      <c r="F315" t="s">
        <v>4251</v>
      </c>
      <c r="H315" t="str">
        <f>_xlfn.XLOOKUP(C315,Sheet1!D:D,Sheet1!C:C)</f>
        <v>https://cdn.shopify.com/s/files/1/0651/3668/9323/files/aabf033282bf4e38bb2cf2df4bff1aac_600x600.jpg?v=1734042566&amp;width=100&amp;crop=center</v>
      </c>
    </row>
    <row r="316" spans="1:8" x14ac:dyDescent="0.25">
      <c r="A316" t="s">
        <v>2788</v>
      </c>
      <c r="B316" t="s">
        <v>4235</v>
      </c>
      <c r="C316" t="s">
        <v>1324</v>
      </c>
      <c r="D316" t="s">
        <v>1323</v>
      </c>
      <c r="E316" t="s">
        <v>1326</v>
      </c>
      <c r="F316" t="s">
        <v>4251</v>
      </c>
      <c r="H316" t="str">
        <f>_xlfn.XLOOKUP(C316,Sheet1!D:D,Sheet1!C:C)</f>
        <v>https://cdn.shopify.com/s/files/1/0651/3668/9323/files/fc6f052219c4497ca5657d8b57baef47_600x600.jpg?v=1734043437&amp;width=100&amp;crop=center</v>
      </c>
    </row>
    <row r="317" spans="1:8" x14ac:dyDescent="0.25">
      <c r="A317" t="s">
        <v>2788</v>
      </c>
      <c r="B317" t="s">
        <v>4235</v>
      </c>
      <c r="C317" t="s">
        <v>1151</v>
      </c>
      <c r="D317" t="s">
        <v>1150</v>
      </c>
      <c r="E317" t="s">
        <v>1152</v>
      </c>
      <c r="F317" t="s">
        <v>4251</v>
      </c>
      <c r="H317" t="str">
        <f>_xlfn.XLOOKUP(C317,Sheet1!D:D,Sheet1!C:C)</f>
        <v>https://cdn.shopify.com/s/files/1/0651/3668/9323/files/8d7a083878bc449f9af2e909517af092_600x600.jpg?v=1734041283&amp;width=100&amp;crop=center</v>
      </c>
    </row>
    <row r="318" spans="1:8" x14ac:dyDescent="0.25">
      <c r="A318" t="s">
        <v>2788</v>
      </c>
      <c r="B318" t="s">
        <v>4235</v>
      </c>
      <c r="C318" t="s">
        <v>296</v>
      </c>
      <c r="D318" t="s">
        <v>295</v>
      </c>
      <c r="E318" t="s">
        <v>297</v>
      </c>
      <c r="F318" t="s">
        <v>4251</v>
      </c>
      <c r="H318" t="str">
        <f>_xlfn.XLOOKUP(C318,Sheet1!D:D,Sheet1!C:C)</f>
        <v>https://cdn.shopify.com/s/files/1/0651/3668/9323/files/ec28f07c067243b9b0b34446ae9b1c5d_600x600.jpg?v=1734043266&amp;width=100&amp;crop=center</v>
      </c>
    </row>
    <row r="319" spans="1:8" x14ac:dyDescent="0.25">
      <c r="A319" t="s">
        <v>2788</v>
      </c>
      <c r="B319" t="s">
        <v>4235</v>
      </c>
      <c r="C319" t="s">
        <v>122</v>
      </c>
      <c r="D319" t="s">
        <v>121</v>
      </c>
      <c r="E319" t="s">
        <v>124</v>
      </c>
      <c r="F319" t="s">
        <v>4251</v>
      </c>
      <c r="H319" t="str">
        <f>_xlfn.XLOOKUP(C319,Sheet1!D:D,Sheet1!C:C)</f>
        <v>https://cdn.shopify.com/s/files/1/0651/3668/9323/files/PCL635B_600x600.jpg?v=1738013683&amp;width=100&amp;crop=center</v>
      </c>
    </row>
    <row r="320" spans="1:8" x14ac:dyDescent="0.25">
      <c r="A320" t="s">
        <v>2788</v>
      </c>
      <c r="B320" t="s">
        <v>4235</v>
      </c>
      <c r="C320" t="s">
        <v>834</v>
      </c>
      <c r="D320" t="s">
        <v>833</v>
      </c>
      <c r="E320" t="s">
        <v>836</v>
      </c>
      <c r="F320" t="s">
        <v>4251</v>
      </c>
      <c r="H320" t="str">
        <f>_xlfn.XLOOKUP(C320,Sheet1!D:D,Sheet1!C:C)</f>
        <v>https://cdn.shopify.com/s/files/1/0651/3668/9323/files/1750fd832a394a2eae260b3fcd7e41e5_600x600.jpg?v=1734042069&amp;width=100&amp;crop=center</v>
      </c>
    </row>
    <row r="321" spans="1:8" x14ac:dyDescent="0.25">
      <c r="A321" t="s">
        <v>2788</v>
      </c>
      <c r="B321" t="s">
        <v>4235</v>
      </c>
      <c r="C321" t="s">
        <v>665</v>
      </c>
      <c r="D321" t="s">
        <v>664</v>
      </c>
      <c r="E321" t="s">
        <v>666</v>
      </c>
      <c r="F321" t="s">
        <v>4251</v>
      </c>
      <c r="H321" t="str">
        <f>_xlfn.XLOOKUP(C321,Sheet1!D:D,Sheet1!C:C)</f>
        <v>https://cdn.shopify.com/s/files/1/0651/3668/9323/files/eed1714daf934be88c123ef6d01537a5_600x600.jpg?v=1734043293&amp;width=100&amp;crop=center</v>
      </c>
    </row>
    <row r="322" spans="1:8" x14ac:dyDescent="0.25">
      <c r="A322" t="s">
        <v>2788</v>
      </c>
      <c r="B322" t="s">
        <v>4235</v>
      </c>
      <c r="C322" t="s">
        <v>1271</v>
      </c>
      <c r="D322" t="s">
        <v>1270</v>
      </c>
      <c r="E322" t="s">
        <v>1272</v>
      </c>
      <c r="F322" t="s">
        <v>4251</v>
      </c>
      <c r="H322" t="str">
        <f>_xlfn.XLOOKUP(C322,Sheet1!D:D,Sheet1!C:C)</f>
        <v>https://cdn.shopify.com/s/files/1/0651/3668/9323/files/PCL662B_600x600.png?v=1737563592&amp;width=100&amp;crop=center</v>
      </c>
    </row>
    <row r="323" spans="1:8" x14ac:dyDescent="0.25">
      <c r="A323" t="s">
        <v>2788</v>
      </c>
      <c r="B323" t="s">
        <v>4235</v>
      </c>
      <c r="C323" t="s">
        <v>1607</v>
      </c>
      <c r="D323" t="s">
        <v>1606</v>
      </c>
      <c r="E323" t="s">
        <v>1608</v>
      </c>
      <c r="F323" t="s">
        <v>4251</v>
      </c>
      <c r="H323" t="str">
        <f>_xlfn.XLOOKUP(C323,Sheet1!D:D,Sheet1!C:C)</f>
        <v>https://cdn.shopify.com/s/files/1/0651/3668/9323/files/db559b08791b4b94a60fd8425f779b90_600x600.jpg?v=1734043097&amp;width=100&amp;crop=center</v>
      </c>
    </row>
    <row r="324" spans="1:8" x14ac:dyDescent="0.25">
      <c r="A324" t="s">
        <v>2788</v>
      </c>
      <c r="B324" t="s">
        <v>4235</v>
      </c>
      <c r="C324" t="s">
        <v>614</v>
      </c>
      <c r="D324" t="s">
        <v>613</v>
      </c>
      <c r="E324" t="s">
        <v>615</v>
      </c>
      <c r="F324" t="s">
        <v>4251</v>
      </c>
      <c r="H324" t="str">
        <f>_xlfn.XLOOKUP(C324,Sheet1!D:D,Sheet1!C:C)</f>
        <v>https://cdn.shopify.com/s/files/1/0651/3668/9323/files/208d9a0de43c4daa9058f5ae28add4d1_600x600.jpg?v=1734041826&amp;width=100&amp;crop=center</v>
      </c>
    </row>
    <row r="325" spans="1:8" x14ac:dyDescent="0.25">
      <c r="A325" t="s">
        <v>2788</v>
      </c>
      <c r="B325" t="s">
        <v>4235</v>
      </c>
      <c r="C325" t="s">
        <v>454</v>
      </c>
      <c r="D325" t="s">
        <v>453</v>
      </c>
      <c r="E325" t="s">
        <v>456</v>
      </c>
      <c r="F325" t="s">
        <v>4251</v>
      </c>
      <c r="H325" t="str">
        <f>_xlfn.XLOOKUP(C325,Sheet1!D:D,Sheet1!C:C)</f>
        <v>https://cdn.shopify.com/s/files/1/0651/3668/9323/files/7f0ab29ac171463e85bf28365c320d6e_600x600.jpg?v=1734041238&amp;width=100&amp;crop=center</v>
      </c>
    </row>
    <row r="326" spans="1:8" x14ac:dyDescent="0.25">
      <c r="A326" t="s">
        <v>2788</v>
      </c>
      <c r="B326" t="s">
        <v>4235</v>
      </c>
      <c r="C326" t="s">
        <v>1604</v>
      </c>
      <c r="D326" t="s">
        <v>1603</v>
      </c>
      <c r="E326" t="s">
        <v>1605</v>
      </c>
      <c r="F326" t="s">
        <v>4251</v>
      </c>
      <c r="H326" t="str">
        <f>_xlfn.XLOOKUP(C326,Sheet1!D:D,Sheet1!C:C)</f>
        <v>https://cdn.shopify.com/s/files/1/0651/3668/9323/files/916d973665f941d787ad13a8e233aff6_600x600.jpg?v=1734042034&amp;width=100&amp;crop=center</v>
      </c>
    </row>
    <row r="327" spans="1:8" x14ac:dyDescent="0.25">
      <c r="A327" t="s">
        <v>2788</v>
      </c>
      <c r="B327" t="s">
        <v>4235</v>
      </c>
      <c r="C327" t="s">
        <v>618</v>
      </c>
      <c r="D327" t="s">
        <v>617</v>
      </c>
      <c r="E327" t="s">
        <v>619</v>
      </c>
      <c r="F327" t="s">
        <v>4251</v>
      </c>
      <c r="H327" t="str">
        <f>_xlfn.XLOOKUP(C327,Sheet1!D:D,Sheet1!C:C)</f>
        <v>https://cdn.shopify.com/s/files/1/0651/3668/9323/files/f844ca559293442e8feebc199fc04288_600x600.jpg?v=1734043387&amp;width=100&amp;crop=center</v>
      </c>
    </row>
    <row r="328" spans="1:8" x14ac:dyDescent="0.25">
      <c r="A328" t="s">
        <v>2788</v>
      </c>
      <c r="B328" t="s">
        <v>4235</v>
      </c>
      <c r="C328" t="s">
        <v>342</v>
      </c>
      <c r="D328" t="s">
        <v>341</v>
      </c>
      <c r="E328" t="s">
        <v>344</v>
      </c>
      <c r="F328" t="s">
        <v>4251</v>
      </c>
      <c r="H328" t="str">
        <f>_xlfn.XLOOKUP(C328,Sheet1!D:D,Sheet1!C:C)</f>
        <v>https://cdn.shopify.com/s/files/1/0651/3668/9323/files/15def236aea94c66aefb6a7cbe54b529_600x600.jpg?v=1734041418&amp;width=100&amp;crop=center</v>
      </c>
    </row>
    <row r="329" spans="1:8" x14ac:dyDescent="0.25">
      <c r="A329" t="s">
        <v>2788</v>
      </c>
      <c r="B329" t="s">
        <v>4235</v>
      </c>
      <c r="C329" t="s">
        <v>176</v>
      </c>
      <c r="D329" t="s">
        <v>175</v>
      </c>
      <c r="E329" t="s">
        <v>178</v>
      </c>
      <c r="F329" t="s">
        <v>4251</v>
      </c>
      <c r="H329" t="str">
        <f>_xlfn.XLOOKUP(C329,Sheet1!D:D,Sheet1!C:C)</f>
        <v>https://cdn.shopify.com/s/files/1/0651/3668/9323/files/dc3104dea1e84663ac21b605f4ab0604_600x600.jpg?v=1734043109&amp;width=100&amp;crop=center</v>
      </c>
    </row>
    <row r="330" spans="1:8" x14ac:dyDescent="0.25">
      <c r="A330" t="s">
        <v>2788</v>
      </c>
      <c r="B330" t="s">
        <v>4235</v>
      </c>
      <c r="C330" t="s">
        <v>291</v>
      </c>
      <c r="D330" t="s">
        <v>290</v>
      </c>
      <c r="E330" t="s">
        <v>292</v>
      </c>
      <c r="F330" t="s">
        <v>4251</v>
      </c>
      <c r="H330" t="str">
        <f>_xlfn.XLOOKUP(C330,Sheet1!D:D,Sheet1!C:C)</f>
        <v>https://cdn.shopify.com/s/files/1/0651/3668/9323/files/d317bd19d1794886933d3b104adc4289_600x600.jpg?v=1734043035&amp;width=100&amp;crop=center</v>
      </c>
    </row>
    <row r="331" spans="1:8" x14ac:dyDescent="0.25">
      <c r="A331" t="s">
        <v>2788</v>
      </c>
      <c r="B331" t="s">
        <v>4235</v>
      </c>
      <c r="C331" t="s">
        <v>42</v>
      </c>
      <c r="D331" t="s">
        <v>41</v>
      </c>
      <c r="E331" t="s">
        <v>44</v>
      </c>
      <c r="F331" t="s">
        <v>4251</v>
      </c>
      <c r="H331" t="str">
        <f>_xlfn.XLOOKUP(C331,Sheet1!D:D,Sheet1!C:C)</f>
        <v>https://cdn.shopify.com/s/files/1/0651/3668/9323/files/PCL692B_RT_600x600.jpg?v=1757430561&amp;width=100&amp;crop=center</v>
      </c>
    </row>
    <row r="332" spans="1:8" x14ac:dyDescent="0.25">
      <c r="A332" t="s">
        <v>2788</v>
      </c>
      <c r="B332" t="s">
        <v>4235</v>
      </c>
      <c r="C332" t="s">
        <v>1593</v>
      </c>
      <c r="D332" t="s">
        <v>1592</v>
      </c>
      <c r="E332" t="s">
        <v>1594</v>
      </c>
      <c r="F332" t="s">
        <v>4251</v>
      </c>
      <c r="H332" t="str">
        <f>_xlfn.XLOOKUP(C332,Sheet1!D:D,Sheet1!C:C)</f>
        <v>https://cdn.shopify.com/s/files/1/0651/3668/9323/files/d32f574d515c49b2bc5433701df6875c_600x600.jpg?v=1734043006&amp;width=100&amp;crop=center</v>
      </c>
    </row>
    <row r="333" spans="1:8" x14ac:dyDescent="0.25">
      <c r="A333" t="s">
        <v>2788</v>
      </c>
      <c r="B333" t="s">
        <v>4235</v>
      </c>
      <c r="C333" t="s">
        <v>565</v>
      </c>
      <c r="D333" t="s">
        <v>564</v>
      </c>
      <c r="E333" t="s">
        <v>566</v>
      </c>
      <c r="F333" t="s">
        <v>4251</v>
      </c>
      <c r="H333" t="str">
        <f>_xlfn.XLOOKUP(C333,Sheet1!D:D,Sheet1!C:C)</f>
        <v>https://cdn.shopify.com/s/files/1/0651/3668/9323/files/cf799be4057644109cc7d3c0d2868291_600x600.jpg?v=1734042952&amp;width=100&amp;crop=center</v>
      </c>
    </row>
    <row r="334" spans="1:8" x14ac:dyDescent="0.25">
      <c r="A334" t="s">
        <v>2788</v>
      </c>
      <c r="B334" t="s">
        <v>4235</v>
      </c>
      <c r="C334" t="s">
        <v>2121</v>
      </c>
      <c r="D334" t="s">
        <v>2120</v>
      </c>
      <c r="E334" t="s">
        <v>2122</v>
      </c>
      <c r="F334" t="s">
        <v>4251</v>
      </c>
      <c r="H334" t="str">
        <f>_xlfn.XLOOKUP(C334,Sheet1!D:D,Sheet1!C:C)</f>
        <v>https://cdn.shopify.com/s/files/1/0651/3668/9323/files/147f888157bc4de1816caaf4a97fae8f_600x600.jpg?v=1734041820&amp;width=100&amp;crop=center</v>
      </c>
    </row>
    <row r="335" spans="1:8" x14ac:dyDescent="0.25">
      <c r="A335" t="s">
        <v>2788</v>
      </c>
      <c r="B335" t="s">
        <v>4235</v>
      </c>
      <c r="C335" t="s">
        <v>2060</v>
      </c>
      <c r="D335" t="s">
        <v>2059</v>
      </c>
      <c r="E335" t="s">
        <v>2061</v>
      </c>
      <c r="F335" t="s">
        <v>4251</v>
      </c>
      <c r="H335" t="str">
        <f>_xlfn.XLOOKUP(C335,Sheet1!D:D,Sheet1!C:C)</f>
        <v>https://cdn.shopify.com/s/files/1/0651/3668/9323/files/dac94ed32fda476d848951212c3bf673_600x600.jpg?v=1734043087&amp;width=100&amp;crop=center</v>
      </c>
    </row>
    <row r="336" spans="1:8" x14ac:dyDescent="0.25">
      <c r="A336" t="s">
        <v>2788</v>
      </c>
      <c r="B336" t="s">
        <v>4235</v>
      </c>
      <c r="C336" t="s">
        <v>1632</v>
      </c>
      <c r="D336" t="s">
        <v>1631</v>
      </c>
      <c r="E336" t="s">
        <v>1634</v>
      </c>
      <c r="F336" t="s">
        <v>4251</v>
      </c>
      <c r="H336" t="str">
        <f>_xlfn.XLOOKUP(C336,Sheet1!D:D,Sheet1!C:C)</f>
        <v>https://cdn.shopify.com/s/files/1/0651/3668/9323/files/4a09bc4aa78440c69510198eaf444675_600x600.jpg?v=1734040958&amp;width=100&amp;crop=center</v>
      </c>
    </row>
    <row r="337" spans="1:8" x14ac:dyDescent="0.25">
      <c r="A337" t="s">
        <v>2788</v>
      </c>
      <c r="B337" t="s">
        <v>4235</v>
      </c>
      <c r="C337" t="s">
        <v>713</v>
      </c>
      <c r="D337" t="s">
        <v>712</v>
      </c>
      <c r="E337" t="s">
        <v>714</v>
      </c>
      <c r="F337" t="s">
        <v>4251</v>
      </c>
      <c r="H337" t="str">
        <f>_xlfn.XLOOKUP(C337,Sheet1!D:D,Sheet1!C:C)</f>
        <v>https://cdn.shopify.com/s/files/1/0651/3668/9323/files/c93480bfe08d48528fdebfcaf6e577be_600x600.jpg?v=1734042887&amp;width=100&amp;crop=center</v>
      </c>
    </row>
    <row r="338" spans="1:8" x14ac:dyDescent="0.25">
      <c r="A338" t="s">
        <v>2788</v>
      </c>
      <c r="B338" t="s">
        <v>4235</v>
      </c>
      <c r="C338" t="s">
        <v>2127</v>
      </c>
      <c r="D338" t="s">
        <v>2126</v>
      </c>
      <c r="E338" t="s">
        <v>2128</v>
      </c>
      <c r="F338" t="s">
        <v>4251</v>
      </c>
      <c r="H338" t="str">
        <f>_xlfn.XLOOKUP(C338,Sheet1!D:D,Sheet1!C:C)</f>
        <v>https://cdn.shopify.com/s/files/1/0651/3668/9323/files/4567b66ab23549a2954eccd4fae29f72_600x600.jpg?v=1734042121&amp;width=100&amp;crop=center</v>
      </c>
    </row>
    <row r="339" spans="1:8" x14ac:dyDescent="0.25">
      <c r="A339" t="s">
        <v>2788</v>
      </c>
      <c r="B339" t="s">
        <v>4235</v>
      </c>
      <c r="C339" t="s">
        <v>2098</v>
      </c>
      <c r="D339" t="s">
        <v>2097</v>
      </c>
      <c r="E339" t="s">
        <v>2099</v>
      </c>
      <c r="F339" t="s">
        <v>4251</v>
      </c>
      <c r="H339" t="str">
        <f>_xlfn.XLOOKUP(C339,Sheet1!D:D,Sheet1!C:C)</f>
        <v>https://cdn.shopify.com/s/files/1/0651/3668/9323/files/abcd62323cee4e67b743f99276da6cf7_600x600.jpg?v=1734042577&amp;width=100&amp;crop=center</v>
      </c>
    </row>
    <row r="340" spans="1:8" x14ac:dyDescent="0.25">
      <c r="A340" t="s">
        <v>2788</v>
      </c>
      <c r="B340" t="s">
        <v>4235</v>
      </c>
      <c r="C340" t="s">
        <v>1628</v>
      </c>
      <c r="D340" t="s">
        <v>1627</v>
      </c>
      <c r="E340" t="s">
        <v>1629</v>
      </c>
      <c r="F340" t="s">
        <v>4251</v>
      </c>
      <c r="H340" t="str">
        <f>_xlfn.XLOOKUP(C340,Sheet1!D:D,Sheet1!C:C)</f>
        <v>https://cdn.shopify.com/s/files/1/0651/3668/9323/files/24fc11f45a964a7699f63b9a7d2f7d4e_600x600.jpg?v=1734041451&amp;width=100&amp;crop=center</v>
      </c>
    </row>
    <row r="341" spans="1:8" x14ac:dyDescent="0.25">
      <c r="A341" t="s">
        <v>2788</v>
      </c>
      <c r="B341" t="s">
        <v>4235</v>
      </c>
      <c r="C341" t="s">
        <v>708</v>
      </c>
      <c r="D341" t="s">
        <v>707</v>
      </c>
      <c r="E341" t="s">
        <v>709</v>
      </c>
      <c r="F341" t="s">
        <v>4251</v>
      </c>
      <c r="H341" t="str">
        <f>_xlfn.XLOOKUP(C341,Sheet1!D:D,Sheet1!C:C)</f>
        <v>https://cdn.shopify.com/s/files/1/0651/3668/9323/files/41cdf18ec17947d2a2336e95a1cb1d76_600x600.jpg?v=1734041518&amp;width=100&amp;crop=center</v>
      </c>
    </row>
    <row r="342" spans="1:8" x14ac:dyDescent="0.25">
      <c r="A342" t="s">
        <v>2788</v>
      </c>
      <c r="B342" t="s">
        <v>4235</v>
      </c>
      <c r="C342" t="s">
        <v>1491</v>
      </c>
      <c r="D342" t="s">
        <v>1490</v>
      </c>
      <c r="E342" t="s">
        <v>1492</v>
      </c>
      <c r="F342" t="s">
        <v>4251</v>
      </c>
      <c r="H342" t="str">
        <f>_xlfn.XLOOKUP(C342,Sheet1!D:D,Sheet1!C:C)</f>
        <v>https://cdn.shopify.com/s/files/1/0651/3668/9323/files/014e562e84084642884aeb6b63f351df_600x600.jpg?v=1734041411&amp;width=100&amp;crop=center</v>
      </c>
    </row>
    <row r="343" spans="1:8" x14ac:dyDescent="0.25">
      <c r="A343" t="s">
        <v>2788</v>
      </c>
      <c r="B343" t="s">
        <v>4235</v>
      </c>
      <c r="C343" t="s">
        <v>325</v>
      </c>
      <c r="D343" t="s">
        <v>324</v>
      </c>
      <c r="E343" t="s">
        <v>326</v>
      </c>
      <c r="F343" t="s">
        <v>4251</v>
      </c>
      <c r="H343" t="str">
        <f>_xlfn.XLOOKUP(C343,Sheet1!D:D,Sheet1!C:C)</f>
        <v>https://cdn.shopify.com/s/files/1/0651/3668/9323/files/e83bb166afad4b509ea0fb24da3cbfd8_600x600.jpg?v=1734043197&amp;width=100&amp;crop=center</v>
      </c>
    </row>
    <row r="344" spans="1:8" x14ac:dyDescent="0.25">
      <c r="A344" t="s">
        <v>2788</v>
      </c>
      <c r="B344" t="s">
        <v>4235</v>
      </c>
      <c r="C344" t="s">
        <v>1448</v>
      </c>
      <c r="D344" t="s">
        <v>1447</v>
      </c>
      <c r="E344" t="s">
        <v>1449</v>
      </c>
      <c r="F344" t="s">
        <v>4251</v>
      </c>
      <c r="H344" t="str">
        <f>_xlfn.XLOOKUP(C344,Sheet1!D:D,Sheet1!C:C)</f>
        <v>https://cdn.shopify.com/s/files/1/0651/3668/9323/files/e4efbe6d2b7a41fb856da4f49bd3f30c_600x600.jpg?v=1734043163&amp;width=100&amp;crop=center</v>
      </c>
    </row>
    <row r="345" spans="1:8" x14ac:dyDescent="0.25">
      <c r="A345" t="s">
        <v>2788</v>
      </c>
      <c r="B345" t="s">
        <v>4235</v>
      </c>
      <c r="C345" t="s">
        <v>338</v>
      </c>
      <c r="D345" t="s">
        <v>337</v>
      </c>
      <c r="E345" t="s">
        <v>339</v>
      </c>
      <c r="F345" t="s">
        <v>4251</v>
      </c>
      <c r="H345" t="str">
        <f>_xlfn.XLOOKUP(C345,Sheet1!D:D,Sheet1!C:C)</f>
        <v>https://cdn.shopify.com/s/files/1/0651/3668/9323/files/c25dd332843b4b138e846a0230b794cc_600x600.jpg?v=1734042837&amp;width=100&amp;crop=center</v>
      </c>
    </row>
    <row r="346" spans="1:8" x14ac:dyDescent="0.25">
      <c r="A346" t="s">
        <v>2788</v>
      </c>
      <c r="B346" t="s">
        <v>4235</v>
      </c>
      <c r="C346" t="s">
        <v>1442</v>
      </c>
      <c r="D346" t="s">
        <v>1441</v>
      </c>
      <c r="E346" t="s">
        <v>1443</v>
      </c>
      <c r="F346" t="s">
        <v>4251</v>
      </c>
      <c r="H346" t="str">
        <f>_xlfn.XLOOKUP(C346,Sheet1!D:D,Sheet1!C:C)</f>
        <v>https://cdn.shopify.com/s/files/1/0651/3668/9323/files/2b6a5f3f87c147ad910f70715445e1b0_600x600.jpg?v=1734040858&amp;width=100&amp;crop=center</v>
      </c>
    </row>
    <row r="347" spans="1:8" x14ac:dyDescent="0.25">
      <c r="A347" t="s">
        <v>2788</v>
      </c>
      <c r="B347" t="s">
        <v>4235</v>
      </c>
      <c r="C347" t="s">
        <v>334</v>
      </c>
      <c r="D347" t="s">
        <v>333</v>
      </c>
      <c r="E347" t="s">
        <v>335</v>
      </c>
      <c r="F347" t="s">
        <v>4251</v>
      </c>
      <c r="H347" t="str">
        <f>_xlfn.XLOOKUP(C347,Sheet1!D:D,Sheet1!C:C)</f>
        <v>https://cdn.shopify.com/s/files/1/0651/3668/9323/files/2a08aeec470c4108a36b845fa173cdc2_600x600.jpg?v=1734040844&amp;width=100&amp;crop=center</v>
      </c>
    </row>
    <row r="348" spans="1:8" x14ac:dyDescent="0.25">
      <c r="A348" t="s">
        <v>2788</v>
      </c>
      <c r="B348" t="s">
        <v>4235</v>
      </c>
      <c r="C348" t="s">
        <v>1445</v>
      </c>
      <c r="D348" t="s">
        <v>1444</v>
      </c>
      <c r="E348" t="s">
        <v>1446</v>
      </c>
      <c r="F348" t="s">
        <v>4251</v>
      </c>
      <c r="H348" t="str">
        <f>_xlfn.XLOOKUP(C348,Sheet1!D:D,Sheet1!C:C)</f>
        <v>https://cdn.shopify.com/s/files/1/0651/3668/9323/files/4db43141017a42d6a84e011d4dc2b068_600x600.jpg?v=1734040997&amp;width=100&amp;crop=center</v>
      </c>
    </row>
    <row r="349" spans="1:8" x14ac:dyDescent="0.25">
      <c r="A349" t="s">
        <v>2788</v>
      </c>
      <c r="B349" t="s">
        <v>4235</v>
      </c>
      <c r="C349" t="s">
        <v>330</v>
      </c>
      <c r="D349" t="s">
        <v>329</v>
      </c>
      <c r="E349" t="s">
        <v>331</v>
      </c>
      <c r="F349" t="s">
        <v>4251</v>
      </c>
      <c r="H349" t="str">
        <f>_xlfn.XLOOKUP(C349,Sheet1!D:D,Sheet1!C:C)</f>
        <v>https://cdn.shopify.com/s/files/1/0651/3668/9323/files/075a4f3b5ec94019801b06e2861a6558_600x600.jpg?v=1734041681&amp;width=100&amp;crop=center</v>
      </c>
    </row>
    <row r="350" spans="1:8" x14ac:dyDescent="0.25">
      <c r="A350" t="s">
        <v>2788</v>
      </c>
      <c r="B350" t="s">
        <v>4235</v>
      </c>
      <c r="C350" t="s">
        <v>2130</v>
      </c>
      <c r="D350" t="s">
        <v>2129</v>
      </c>
      <c r="E350" t="s">
        <v>2131</v>
      </c>
      <c r="F350" t="s">
        <v>4251</v>
      </c>
      <c r="H350" t="str">
        <f>_xlfn.XLOOKUP(C350,Sheet1!D:D,Sheet1!C:C)</f>
        <v>https://cdn.shopify.com/s/files/1/0651/3668/9323/files/753a83c4306044f0be4350ae339d8ab9_600x600.jpg?v=1734041985&amp;width=100&amp;crop=center</v>
      </c>
    </row>
    <row r="351" spans="1:8" x14ac:dyDescent="0.25">
      <c r="A351" t="s">
        <v>2788</v>
      </c>
      <c r="B351" t="s">
        <v>4235</v>
      </c>
      <c r="C351" t="s">
        <v>838</v>
      </c>
      <c r="D351" t="s">
        <v>837</v>
      </c>
      <c r="E351" t="s">
        <v>839</v>
      </c>
      <c r="F351" t="s">
        <v>4251</v>
      </c>
      <c r="H351" t="str">
        <f>_xlfn.XLOOKUP(C351,Sheet1!D:D,Sheet1!C:C)</f>
        <v>https://cdn.shopify.com/s/files/1/0651/3668/9323/files/751640181f344be5935718197e9d851b_600x600.jpg?v=1734042436&amp;width=100&amp;crop=center</v>
      </c>
    </row>
    <row r="352" spans="1:8" x14ac:dyDescent="0.25">
      <c r="A352" t="s">
        <v>2788</v>
      </c>
      <c r="B352" t="s">
        <v>4235</v>
      </c>
      <c r="C352" t="s">
        <v>1401</v>
      </c>
      <c r="D352" t="s">
        <v>1400</v>
      </c>
      <c r="E352" t="s">
        <v>1402</v>
      </c>
      <c r="F352" t="s">
        <v>4251</v>
      </c>
      <c r="H352" t="str">
        <f>_xlfn.XLOOKUP(C352,Sheet1!D:D,Sheet1!C:C)</f>
        <v>https://cdn.shopify.com/s/files/1/0651/3668/9323/files/PCL780_2_Final_600x600.jpg?v=1738680978&amp;width=100&amp;crop=center</v>
      </c>
    </row>
    <row r="353" spans="1:8" x14ac:dyDescent="0.25">
      <c r="A353" t="s">
        <v>2788</v>
      </c>
      <c r="B353" t="s">
        <v>4235</v>
      </c>
      <c r="C353" t="s">
        <v>118</v>
      </c>
      <c r="D353" t="s">
        <v>117</v>
      </c>
      <c r="E353" t="s">
        <v>119</v>
      </c>
      <c r="F353" t="s">
        <v>4251</v>
      </c>
      <c r="H353" t="str">
        <f>_xlfn.XLOOKUP(C353,Sheet1!D:D,Sheet1!C:C)</f>
        <v>https://cdn.shopify.com/s/files/1/0651/3668/9323/files/PCL780_600x600.jpg?v=1738960514&amp;width=100&amp;crop=center</v>
      </c>
    </row>
    <row r="354" spans="1:8" x14ac:dyDescent="0.25">
      <c r="A354" t="s">
        <v>2788</v>
      </c>
      <c r="B354" t="s">
        <v>4235</v>
      </c>
      <c r="C354" t="s">
        <v>551</v>
      </c>
      <c r="D354" t="s">
        <v>550</v>
      </c>
      <c r="E354" t="s">
        <v>553</v>
      </c>
      <c r="F354" t="s">
        <v>4251</v>
      </c>
      <c r="H354" t="str">
        <f>_xlfn.XLOOKUP(C354,Sheet1!D:D,Sheet1!C:C)</f>
        <v>https://cdn.shopify.com/s/files/1/0651/3668/9323/files/8b855e99bdb14c3482bb026fb65855ec_600x600.jpg?v=1737054619&amp;width=100&amp;crop=center</v>
      </c>
    </row>
    <row r="355" spans="1:8" x14ac:dyDescent="0.25">
      <c r="A355" t="s">
        <v>2788</v>
      </c>
      <c r="B355" t="s">
        <v>4235</v>
      </c>
      <c r="C355" t="s">
        <v>1738</v>
      </c>
      <c r="D355" t="s">
        <v>1737</v>
      </c>
      <c r="E355" t="s">
        <v>1739</v>
      </c>
      <c r="F355" t="s">
        <v>4251</v>
      </c>
      <c r="H355" t="str">
        <f>_xlfn.XLOOKUP(C355,Sheet1!D:D,Sheet1!C:C)</f>
        <v>https://cdn.shopify.com/s/files/1/0651/3668/9323/files/ea63d60baa27423d963b4705d477efda_600x600.jpg?v=1734043248&amp;width=100&amp;crop=center</v>
      </c>
    </row>
    <row r="356" spans="1:8" x14ac:dyDescent="0.25">
      <c r="A356" t="s">
        <v>2788</v>
      </c>
      <c r="B356" t="s">
        <v>4235</v>
      </c>
      <c r="C356" t="s">
        <v>634</v>
      </c>
      <c r="D356" t="s">
        <v>633</v>
      </c>
      <c r="E356" t="s">
        <v>635</v>
      </c>
      <c r="F356" t="s">
        <v>4251</v>
      </c>
      <c r="H356" t="str">
        <f>_xlfn.XLOOKUP(C356,Sheet1!D:D,Sheet1!C:C)</f>
        <v>https://cdn.shopify.com/s/files/1/0651/3668/9323/files/ac065361106a40a8b39ce4dd065d4af3_600x600.jpg?v=1736998749&amp;width=100&amp;crop=center</v>
      </c>
    </row>
    <row r="357" spans="1:8" x14ac:dyDescent="0.25">
      <c r="A357" t="s">
        <v>2788</v>
      </c>
      <c r="B357" t="s">
        <v>4235</v>
      </c>
      <c r="C357" t="s">
        <v>1536</v>
      </c>
      <c r="D357" t="s">
        <v>1535</v>
      </c>
      <c r="E357" t="s">
        <v>1537</v>
      </c>
      <c r="F357" t="s">
        <v>4251</v>
      </c>
      <c r="H357" t="str">
        <f>_xlfn.XLOOKUP(C357,Sheet1!D:D,Sheet1!C:C)</f>
        <v>https://cdn.shopify.com/s/files/1/0651/3668/9323/files/c6f0eb71d91b424e85855e47fbf1728e_600x600.jpg?v=1734042809&amp;width=100&amp;crop=center</v>
      </c>
    </row>
    <row r="358" spans="1:8" x14ac:dyDescent="0.25">
      <c r="A358" t="s">
        <v>2788</v>
      </c>
      <c r="B358" t="s">
        <v>4235</v>
      </c>
      <c r="C358" t="s">
        <v>466</v>
      </c>
      <c r="D358" t="s">
        <v>465</v>
      </c>
      <c r="E358" t="s">
        <v>467</v>
      </c>
      <c r="F358" t="s">
        <v>4251</v>
      </c>
      <c r="H358" t="str">
        <f>_xlfn.XLOOKUP(C358,Sheet1!D:D,Sheet1!C:C)</f>
        <v>https://cdn.shopify.com/s/files/1/0651/3668/9323/files/900798bb54b647e6b1ecc109f0b93fa0_600x600.jpg?v=1734042373&amp;width=100&amp;crop=center</v>
      </c>
    </row>
    <row r="359" spans="1:8" x14ac:dyDescent="0.25">
      <c r="A359" t="s">
        <v>2788</v>
      </c>
      <c r="B359" t="s">
        <v>4235</v>
      </c>
      <c r="C359" t="s">
        <v>863</v>
      </c>
      <c r="D359" t="s">
        <v>862</v>
      </c>
      <c r="E359" t="s">
        <v>864</v>
      </c>
      <c r="F359" t="s">
        <v>4251</v>
      </c>
      <c r="H359" t="str">
        <f>_xlfn.XLOOKUP(C359,Sheet1!D:D,Sheet1!C:C)</f>
        <v>https://cdn.shopify.com/s/files/1/0651/3668/9323/files/b275e16427a84d419cf0ec579dfe41d6_600x600.jpg?v=1734042698&amp;width=100&amp;crop=center</v>
      </c>
    </row>
    <row r="360" spans="1:8" x14ac:dyDescent="0.25">
      <c r="A360" t="s">
        <v>2788</v>
      </c>
      <c r="B360" t="s">
        <v>4235</v>
      </c>
      <c r="C360" t="s">
        <v>639</v>
      </c>
      <c r="D360" t="s">
        <v>638</v>
      </c>
      <c r="E360" t="s">
        <v>641</v>
      </c>
      <c r="F360" t="s">
        <v>4251</v>
      </c>
      <c r="H360" t="str">
        <f>_xlfn.XLOOKUP(C360,Sheet1!D:D,Sheet1!C:C)</f>
        <v>https://cdn.shopify.com/s/files/1/0651/3668/9323/files/af8ddacdc5ab4938b6432592a0d845e5_600x600.jpg?v=1734042604&amp;width=100&amp;crop=center</v>
      </c>
    </row>
    <row r="361" spans="1:8" x14ac:dyDescent="0.25">
      <c r="A361" t="s">
        <v>2788</v>
      </c>
      <c r="B361" t="s">
        <v>4235</v>
      </c>
      <c r="C361" t="s">
        <v>1532</v>
      </c>
      <c r="D361" t="s">
        <v>1531</v>
      </c>
      <c r="E361" t="s">
        <v>1534</v>
      </c>
      <c r="F361" t="s">
        <v>4251</v>
      </c>
      <c r="H361" t="str">
        <f>_xlfn.XLOOKUP(C361,Sheet1!D:D,Sheet1!C:C)</f>
        <v>https://cdn.shopify.com/s/files/1/0651/3668/9323/files/bca1e399bf814eb29af7d29de4c7ad3b_600x600.jpg?v=1734042757&amp;width=100&amp;crop=center</v>
      </c>
    </row>
    <row r="362" spans="1:8" x14ac:dyDescent="0.25">
      <c r="A362" t="s">
        <v>2788</v>
      </c>
      <c r="B362" t="s">
        <v>4235</v>
      </c>
      <c r="C362" t="s">
        <v>449</v>
      </c>
      <c r="D362" t="s">
        <v>448</v>
      </c>
      <c r="E362" t="s">
        <v>450</v>
      </c>
      <c r="F362" t="s">
        <v>4251</v>
      </c>
      <c r="H362" t="str">
        <f>_xlfn.XLOOKUP(C362,Sheet1!D:D,Sheet1!C:C)</f>
        <v>https://cdn.shopify.com/s/files/1/0651/3668/9323/files/6aa16266083a4f1fb2ca207ed565ee0c_600x600.jpg?v=1734041121&amp;width=100&amp;crop=center</v>
      </c>
    </row>
    <row r="363" spans="1:8" x14ac:dyDescent="0.25">
      <c r="A363" t="s">
        <v>2788</v>
      </c>
      <c r="B363" t="s">
        <v>4235</v>
      </c>
      <c r="C363" t="s">
        <v>1576</v>
      </c>
      <c r="D363" t="s">
        <v>1575</v>
      </c>
      <c r="E363" t="s">
        <v>1577</v>
      </c>
      <c r="F363" t="s">
        <v>4251</v>
      </c>
      <c r="H363" t="str">
        <f>_xlfn.XLOOKUP(C363,Sheet1!D:D,Sheet1!C:C)</f>
        <v>https://cdn.shopify.com/s/files/1/0651/3668/9323/files/dd8afab6e3954b12816f4ef35e0c605d_600x600.jpg?v=1734043123&amp;width=100&amp;crop=center</v>
      </c>
    </row>
    <row r="364" spans="1:8" x14ac:dyDescent="0.25">
      <c r="A364" t="s">
        <v>2788</v>
      </c>
      <c r="B364" t="s">
        <v>4235</v>
      </c>
      <c r="C364" t="s">
        <v>556</v>
      </c>
      <c r="D364" t="s">
        <v>555</v>
      </c>
      <c r="E364" t="s">
        <v>557</v>
      </c>
      <c r="F364" t="s">
        <v>4251</v>
      </c>
      <c r="H364" t="str">
        <f>_xlfn.XLOOKUP(C364,Sheet1!D:D,Sheet1!C:C)</f>
        <v>https://cdn.shopify.com/s/files/1/0651/3668/9323/files/b72823ef05984052882233353f9a36fc_600x600.jpg?v=1734042716&amp;width=100&amp;crop=center</v>
      </c>
    </row>
    <row r="365" spans="1:8" x14ac:dyDescent="0.25">
      <c r="A365" t="s">
        <v>2788</v>
      </c>
      <c r="B365" t="s">
        <v>4235</v>
      </c>
      <c r="C365" t="s">
        <v>1504</v>
      </c>
      <c r="D365" t="s">
        <v>1503</v>
      </c>
      <c r="E365" t="s">
        <v>1505</v>
      </c>
      <c r="F365" t="s">
        <v>4251</v>
      </c>
      <c r="H365" t="str">
        <f>_xlfn.XLOOKUP(C365,Sheet1!D:D,Sheet1!C:C)</f>
        <v>https://cdn.shopify.com/s/files/1/0651/3668/9323/files/a98472ed93f94927829518e61d171c81_600x600.jpg?v=1734042549&amp;width=100&amp;crop=center</v>
      </c>
    </row>
    <row r="366" spans="1:8" x14ac:dyDescent="0.25">
      <c r="A366" t="s">
        <v>2788</v>
      </c>
      <c r="B366" t="s">
        <v>4235</v>
      </c>
      <c r="C366" t="s">
        <v>358</v>
      </c>
      <c r="D366" t="s">
        <v>357</v>
      </c>
      <c r="E366" t="s">
        <v>360</v>
      </c>
      <c r="F366" t="s">
        <v>4251</v>
      </c>
      <c r="H366" t="str">
        <f>_xlfn.XLOOKUP(C366,Sheet1!D:D,Sheet1!C:C)</f>
        <v>https://cdn.shopify.com/s/files/1/0651/3668/9323/files/c64801a95a284e5e852af1a06cbb6fd3_600x600.jpg?v=1734042883&amp;width=100&amp;crop=center</v>
      </c>
    </row>
    <row r="367" spans="1:8" x14ac:dyDescent="0.25">
      <c r="A367" t="s">
        <v>2788</v>
      </c>
      <c r="B367" t="s">
        <v>4235</v>
      </c>
      <c r="C367" t="s">
        <v>1457</v>
      </c>
      <c r="D367" t="s">
        <v>1456</v>
      </c>
      <c r="E367" t="s">
        <v>1458</v>
      </c>
      <c r="F367" t="s">
        <v>4251</v>
      </c>
      <c r="H367" t="str">
        <f>_xlfn.XLOOKUP(C367,Sheet1!D:D,Sheet1!C:C)</f>
        <v>https://cdn.shopify.com/s/files/1/0651/3668/9323/files/6132e095c8cc447c86a40c586bcecd6f_600x600.jpg?v=1734042151&amp;width=100&amp;crop=center</v>
      </c>
    </row>
    <row r="368" spans="1:8" x14ac:dyDescent="0.25">
      <c r="A368" t="s">
        <v>2788</v>
      </c>
      <c r="B368" t="s">
        <v>4235</v>
      </c>
      <c r="C368" t="s">
        <v>314</v>
      </c>
      <c r="D368" t="s">
        <v>313</v>
      </c>
      <c r="E368" t="s">
        <v>316</v>
      </c>
      <c r="F368" t="s">
        <v>4251</v>
      </c>
      <c r="H368" t="str">
        <f>_xlfn.XLOOKUP(C368,Sheet1!D:D,Sheet1!C:C)</f>
        <v>https://cdn.shopify.com/s/files/1/0651/3668/9323/files/a9070375bc2440cc8c5801e61967e961_600x600.jpg?v=1734042558&amp;width=100&amp;crop=center</v>
      </c>
    </row>
    <row r="369" spans="1:8" x14ac:dyDescent="0.25">
      <c r="A369" t="s">
        <v>2788</v>
      </c>
      <c r="B369" t="s">
        <v>4235</v>
      </c>
      <c r="C369" t="s">
        <v>1842</v>
      </c>
      <c r="D369" t="s">
        <v>1841</v>
      </c>
      <c r="E369" t="s">
        <v>1843</v>
      </c>
      <c r="F369" t="s">
        <v>4251</v>
      </c>
      <c r="H369" t="str">
        <f>_xlfn.XLOOKUP(C369,Sheet1!D:D,Sheet1!C:C)</f>
        <v>https://cdn.shopify.com/s/files/1/0651/3668/9323/files/cc30f8be013349b0959d51f55685b1c1_600x600.jpg?v=1734042917&amp;width=100&amp;crop=center</v>
      </c>
    </row>
    <row r="370" spans="1:8" x14ac:dyDescent="0.25">
      <c r="A370" t="s">
        <v>2788</v>
      </c>
      <c r="B370" t="s">
        <v>4235</v>
      </c>
      <c r="C370" t="s">
        <v>646</v>
      </c>
      <c r="D370" t="s">
        <v>645</v>
      </c>
      <c r="E370" t="s">
        <v>647</v>
      </c>
      <c r="F370" t="s">
        <v>4251</v>
      </c>
      <c r="H370" t="str">
        <f>_xlfn.XLOOKUP(C370,Sheet1!D:D,Sheet1!C:C)</f>
        <v>https://cdn.shopify.com/s/files/1/0651/3668/9323/files/45b6cc9c91af4226b2ee7f7e8d90a088_600x600.jpg?v=1737053823&amp;width=100&amp;crop=center</v>
      </c>
    </row>
    <row r="371" spans="1:8" x14ac:dyDescent="0.25">
      <c r="A371" t="s">
        <v>2788</v>
      </c>
      <c r="B371" t="s">
        <v>4235</v>
      </c>
      <c r="C371" t="s">
        <v>240</v>
      </c>
      <c r="D371" t="s">
        <v>232</v>
      </c>
      <c r="E371" t="s">
        <v>242</v>
      </c>
      <c r="F371" t="s">
        <v>4251</v>
      </c>
      <c r="H371" t="str">
        <f>_xlfn.XLOOKUP(C371,Sheet1!D:D,Sheet1!C:C)</f>
        <v>https://cdn.shopify.com/s/files/1/0651/3668/9323/files/1_PCLCK201K_600x600.jpg?v=1737495950&amp;width=100&amp;crop=center</v>
      </c>
    </row>
    <row r="372" spans="1:8" x14ac:dyDescent="0.25">
      <c r="A372" t="s">
        <v>2788</v>
      </c>
      <c r="B372" t="s">
        <v>4235</v>
      </c>
      <c r="C372" t="s">
        <v>233</v>
      </c>
      <c r="D372" t="s">
        <v>232</v>
      </c>
      <c r="E372" t="s">
        <v>234</v>
      </c>
      <c r="F372" t="s">
        <v>4251</v>
      </c>
      <c r="H372" t="str">
        <f>_xlfn.XLOOKUP(C372,Sheet1!D:D,Sheet1!C:C)</f>
        <v>https://cdn.shopify.com/s/files/1/0651/3668/9323/files/1_PCLCK202K_600x600.jpg?v=1737552411&amp;width=100&amp;crop=center</v>
      </c>
    </row>
    <row r="373" spans="1:8" x14ac:dyDescent="0.25">
      <c r="A373" t="s">
        <v>2788</v>
      </c>
      <c r="B373" t="s">
        <v>4235</v>
      </c>
      <c r="C373" t="s">
        <v>1419</v>
      </c>
      <c r="D373" t="s">
        <v>1418</v>
      </c>
      <c r="E373" t="s">
        <v>1420</v>
      </c>
      <c r="F373" t="s">
        <v>4251</v>
      </c>
      <c r="H373" t="str">
        <f>_xlfn.XLOOKUP(C373,Sheet1!D:D,Sheet1!C:C)</f>
        <v>https://cdn.shopify.com/s/files/1/0651/3668/9323/files/b9568462896a4e53a308ed578306e110_600x600.jpg?v=1734042727&amp;width=100&amp;crop=center</v>
      </c>
    </row>
    <row r="374" spans="1:8" x14ac:dyDescent="0.25">
      <c r="A374" t="s">
        <v>2788</v>
      </c>
      <c r="B374" t="s">
        <v>4235</v>
      </c>
      <c r="C374" t="s">
        <v>223</v>
      </c>
      <c r="D374" t="s">
        <v>222</v>
      </c>
      <c r="E374" t="s">
        <v>224</v>
      </c>
      <c r="F374" t="s">
        <v>4251</v>
      </c>
      <c r="H374" t="str">
        <f>_xlfn.XLOOKUP(C374,Sheet1!D:D,Sheet1!C:C)</f>
        <v>https://cdn.shopify.com/s/files/1/0651/3668/9323/files/f52cb9ce10214e29ac7cf4f7dbec925b_600x600.jpg?v=1734043354&amp;width=100&amp;crop=center</v>
      </c>
    </row>
    <row r="375" spans="1:8" x14ac:dyDescent="0.25">
      <c r="A375" t="s">
        <v>2788</v>
      </c>
      <c r="B375" t="s">
        <v>4235</v>
      </c>
      <c r="C375" t="s">
        <v>1409</v>
      </c>
      <c r="D375" t="s">
        <v>1408</v>
      </c>
      <c r="E375" t="s">
        <v>1410</v>
      </c>
      <c r="F375" t="s">
        <v>4251</v>
      </c>
      <c r="H375" t="str">
        <f>_xlfn.XLOOKUP(C375,Sheet1!D:D,Sheet1!C:C)</f>
        <v>https://cdn.shopify.com/s/files/1/0651/3668/9323/files/338d029b81f645018b8b931502e8fa6d_600x600.jpg?v=1734041867&amp;width=100&amp;crop=center</v>
      </c>
    </row>
    <row r="376" spans="1:8" x14ac:dyDescent="0.25">
      <c r="A376" t="s">
        <v>2788</v>
      </c>
      <c r="B376" t="s">
        <v>4235</v>
      </c>
      <c r="C376" t="s">
        <v>182</v>
      </c>
      <c r="D376" t="s">
        <v>181</v>
      </c>
      <c r="E376" t="s">
        <v>183</v>
      </c>
      <c r="F376" t="s">
        <v>4251</v>
      </c>
      <c r="H376" t="str">
        <f>_xlfn.XLOOKUP(C376,Sheet1!D:D,Sheet1!C:C)</f>
        <v>https://cdn.shopify.com/s/files/1/0651/3668/9323/files/9a98ef3ed0ba405d9b97836c4b066370_600x600.jpg?v=1734041330&amp;width=100&amp;crop=center</v>
      </c>
    </row>
    <row r="377" spans="1:8" x14ac:dyDescent="0.25">
      <c r="A377" t="s">
        <v>2788</v>
      </c>
      <c r="B377" t="s">
        <v>4235</v>
      </c>
      <c r="C377" t="s">
        <v>1415</v>
      </c>
      <c r="D377" t="s">
        <v>1414</v>
      </c>
      <c r="E377" t="s">
        <v>1417</v>
      </c>
      <c r="F377" t="s">
        <v>4251</v>
      </c>
      <c r="H377" t="str">
        <f>_xlfn.XLOOKUP(C377,Sheet1!D:D,Sheet1!C:C)</f>
        <v>https://cdn.shopify.com/s/files/1/0651/3668/9323/files/93b6189b68a94c8b94a4fce7a581a0cd_600x600.jpg?v=1734041766&amp;width=100&amp;crop=center</v>
      </c>
    </row>
    <row r="378" spans="1:8" x14ac:dyDescent="0.25">
      <c r="A378" t="s">
        <v>2788</v>
      </c>
      <c r="B378" t="s">
        <v>4235</v>
      </c>
      <c r="C378" t="s">
        <v>866</v>
      </c>
      <c r="D378" t="s">
        <v>865</v>
      </c>
      <c r="E378" t="s">
        <v>867</v>
      </c>
      <c r="F378" t="s">
        <v>4251</v>
      </c>
      <c r="H378" t="str">
        <f>_xlfn.XLOOKUP(C378,Sheet1!D:D,Sheet1!C:C)</f>
        <v>https://cdn.shopify.com/s/files/1/0651/3668/9323/files/06f2a9fb0c804b53a88344d531acb5d0_600x600.jpg?v=1734041176&amp;width=100&amp;crop=center</v>
      </c>
    </row>
    <row r="379" spans="1:8" x14ac:dyDescent="0.25">
      <c r="A379" t="s">
        <v>2788</v>
      </c>
      <c r="B379" t="s">
        <v>4235</v>
      </c>
      <c r="C379" t="s">
        <v>1720</v>
      </c>
      <c r="D379" t="s">
        <v>1719</v>
      </c>
      <c r="E379" t="s">
        <v>1722</v>
      </c>
      <c r="F379" t="s">
        <v>4251</v>
      </c>
      <c r="H379" t="str">
        <f>_xlfn.XLOOKUP(C379,Sheet1!D:D,Sheet1!C:C)</f>
        <v>https://cdn.shopify.com/s/files/1/0651/3668/9323/files/b24dacc3f62f42f2bf2dc87a6bc6c104_600x600.jpg?v=1737053739&amp;width=100&amp;crop=center</v>
      </c>
    </row>
    <row r="380" spans="1:8" x14ac:dyDescent="0.25">
      <c r="A380" t="s">
        <v>2788</v>
      </c>
      <c r="B380" t="s">
        <v>4235</v>
      </c>
      <c r="C380" t="s">
        <v>627</v>
      </c>
      <c r="D380" t="s">
        <v>626</v>
      </c>
      <c r="E380" t="s">
        <v>628</v>
      </c>
      <c r="F380" t="s">
        <v>4251</v>
      </c>
      <c r="H380" t="str">
        <f>_xlfn.XLOOKUP(C380,Sheet1!D:D,Sheet1!C:C)</f>
        <v>https://cdn.shopify.com/s/files/1/0651/3668/9323/files/6d4a68102fa346c59357b86221540535_600x600.jpg?v=1734041152&amp;width=100&amp;crop=center</v>
      </c>
    </row>
    <row r="381" spans="1:8" x14ac:dyDescent="0.25">
      <c r="A381" t="s">
        <v>2788</v>
      </c>
      <c r="B381" t="s">
        <v>4235</v>
      </c>
      <c r="C381" t="s">
        <v>499</v>
      </c>
      <c r="D381" t="s">
        <v>498</v>
      </c>
      <c r="E381" t="s">
        <v>500</v>
      </c>
      <c r="F381" t="s">
        <v>4251</v>
      </c>
      <c r="H381" t="str">
        <f>_xlfn.XLOOKUP(C381,Sheet1!D:D,Sheet1!C:C)</f>
        <v>https://cdn.shopify.com/s/files/1/0651/3668/9323/files/13db117036574257b79641b2e8ce8a30_600x600.jpg?v=1734041399&amp;width=100&amp;crop=center</v>
      </c>
    </row>
    <row r="382" spans="1:8" x14ac:dyDescent="0.25">
      <c r="A382" t="s">
        <v>2788</v>
      </c>
      <c r="B382" t="s">
        <v>4235</v>
      </c>
      <c r="C382" t="s">
        <v>967</v>
      </c>
      <c r="D382" t="s">
        <v>966</v>
      </c>
      <c r="E382" t="s">
        <v>968</v>
      </c>
      <c r="F382" t="s">
        <v>4251</v>
      </c>
      <c r="H382" t="str">
        <f>_xlfn.XLOOKUP(C382,Sheet1!D:D,Sheet1!C:C)</f>
        <v>https://cdn.shopify.com/s/files/1/0651/3668/9323/files/c402f354eeab47379dd567732719f3a0_600x600.jpg?v=1734042859&amp;width=100&amp;crop=center</v>
      </c>
    </row>
    <row r="383" spans="1:8" x14ac:dyDescent="0.25">
      <c r="A383" t="s">
        <v>2788</v>
      </c>
      <c r="B383" t="s">
        <v>4235</v>
      </c>
      <c r="C383" t="s">
        <v>1742</v>
      </c>
      <c r="D383" t="s">
        <v>1741</v>
      </c>
      <c r="E383" t="s">
        <v>1743</v>
      </c>
      <c r="F383" t="s">
        <v>4251</v>
      </c>
      <c r="H383" t="str">
        <f>_xlfn.XLOOKUP(C383,Sheet1!D:D,Sheet1!C:C)</f>
        <v>https://cdn.shopify.com/s/files/1/0651/3668/9323/files/29c87bf81c3f4c71b8625087f2c7329e_600x600.jpg?v=1734041472&amp;width=100&amp;crop=center</v>
      </c>
    </row>
    <row r="384" spans="1:8" x14ac:dyDescent="0.25">
      <c r="A384" t="s">
        <v>2788</v>
      </c>
      <c r="B384" t="s">
        <v>4235</v>
      </c>
      <c r="C384" t="s">
        <v>2054</v>
      </c>
      <c r="D384" t="s">
        <v>2053</v>
      </c>
      <c r="E384" t="s">
        <v>2055</v>
      </c>
      <c r="F384" t="s">
        <v>4251</v>
      </c>
      <c r="H384" t="str">
        <f>_xlfn.XLOOKUP(C384,Sheet1!D:D,Sheet1!C:C)</f>
        <v>https://cdn.shopify.com/s/files/1/0651/3668/9323/files/77d3fe94510a42c6a5089df5bbf2f920_600x600.jpg?v=1734041693&amp;width=100&amp;crop=center</v>
      </c>
    </row>
    <row r="385" spans="1:8" x14ac:dyDescent="0.25">
      <c r="A385" t="s">
        <v>2788</v>
      </c>
      <c r="B385" t="s">
        <v>4235</v>
      </c>
      <c r="C385" t="s">
        <v>404</v>
      </c>
      <c r="D385" t="s">
        <v>403</v>
      </c>
      <c r="E385" t="s">
        <v>405</v>
      </c>
      <c r="F385" t="s">
        <v>4251</v>
      </c>
      <c r="H385" t="str">
        <f>_xlfn.XLOOKUP(C385,Sheet1!D:D,Sheet1!C:C)</f>
        <v>https://cdn.shopify.com/s/files/1/0651/3668/9323/files/1a73711a6f2849c7aefd4b21cd3b51bb_600x600.jpg?v=1734040772&amp;width=100&amp;crop=center</v>
      </c>
    </row>
    <row r="386" spans="1:8" x14ac:dyDescent="0.25">
      <c r="A386" t="s">
        <v>2788</v>
      </c>
      <c r="B386" t="s">
        <v>4235</v>
      </c>
      <c r="C386" t="s">
        <v>2018</v>
      </c>
      <c r="D386" t="s">
        <v>2017</v>
      </c>
      <c r="E386" t="s">
        <v>2019</v>
      </c>
      <c r="F386" t="s">
        <v>4251</v>
      </c>
      <c r="H386" t="str">
        <f>_xlfn.XLOOKUP(C386,Sheet1!D:D,Sheet1!C:C)</f>
        <v>https://cdn.shopify.com/s/files/1/0651/3668/9323/files/212c20f2ff2d4a70b5492a781c4f4fb2_600x600.jpg?v=1734041831&amp;width=100&amp;crop=center</v>
      </c>
    </row>
    <row r="387" spans="1:8" x14ac:dyDescent="0.25">
      <c r="A387" t="s">
        <v>2788</v>
      </c>
      <c r="B387" t="s">
        <v>4235</v>
      </c>
      <c r="C387" t="s">
        <v>1589</v>
      </c>
      <c r="D387" t="s">
        <v>1588</v>
      </c>
      <c r="E387" t="s">
        <v>1590</v>
      </c>
      <c r="F387" t="s">
        <v>4251</v>
      </c>
      <c r="H387" t="str">
        <f>_xlfn.XLOOKUP(C387,Sheet1!D:D,Sheet1!C:C)</f>
        <v>https://cdn.shopify.com/s/files/1/0651/3668/9323/files/1e90310c8f8640298b9cde86b52a1f20_600x600.jpg?v=1734040818&amp;width=100&amp;crop=center</v>
      </c>
    </row>
    <row r="388" spans="1:8" x14ac:dyDescent="0.25">
      <c r="A388" t="s">
        <v>2788</v>
      </c>
      <c r="B388" t="s">
        <v>4235</v>
      </c>
      <c r="C388" t="s">
        <v>1973</v>
      </c>
      <c r="D388" t="s">
        <v>1972</v>
      </c>
      <c r="E388" t="s">
        <v>1975</v>
      </c>
      <c r="F388" t="s">
        <v>4251</v>
      </c>
      <c r="H388" t="str">
        <f>_xlfn.XLOOKUP(C388,Sheet1!D:D,Sheet1!C:C)</f>
        <v>https://cdn.shopify.com/s/files/1/0651/3668/9323/files/85c7a967e3724fa1afb9bf22e12eb175_600x600.jpg?v=1734041731&amp;width=100&amp;crop=center</v>
      </c>
    </row>
    <row r="389" spans="1:8" x14ac:dyDescent="0.25">
      <c r="A389" t="s">
        <v>2788</v>
      </c>
      <c r="B389" t="s">
        <v>4235</v>
      </c>
      <c r="C389" t="s">
        <v>1864</v>
      </c>
      <c r="D389" t="s">
        <v>1863</v>
      </c>
      <c r="E389" t="s">
        <v>1865</v>
      </c>
      <c r="F389" t="s">
        <v>4251</v>
      </c>
      <c r="H389" t="str">
        <f>_xlfn.XLOOKUP(C389,Sheet1!D:D,Sheet1!C:C)</f>
        <v>https://cdn.shopify.com/s/files/1/0651/3668/9323/files/d113eb47a39144e6b2e1e1e2d2f42170_600x600.jpg?v=1734043034&amp;width=100&amp;crop=center</v>
      </c>
    </row>
    <row r="390" spans="1:8" x14ac:dyDescent="0.25">
      <c r="A390" t="s">
        <v>2788</v>
      </c>
      <c r="B390" t="s">
        <v>4235</v>
      </c>
      <c r="C390" t="s">
        <v>1425</v>
      </c>
      <c r="D390" t="s">
        <v>1424</v>
      </c>
      <c r="E390" t="s">
        <v>1426</v>
      </c>
      <c r="F390" t="s">
        <v>4251</v>
      </c>
      <c r="H390" t="str">
        <f>_xlfn.XLOOKUP(C390,Sheet1!D:D,Sheet1!C:C)</f>
        <v>https://cdn.shopify.com/s/files/1/0651/3668/9323/files/02f6cbcb3f7e47ddb7c44f54a2f13c95_600x600.jpg?v=1734040896&amp;width=100&amp;crop=center</v>
      </c>
    </row>
    <row r="391" spans="1:8" x14ac:dyDescent="0.25">
      <c r="A391" t="s">
        <v>2788</v>
      </c>
      <c r="B391" t="s">
        <v>4235</v>
      </c>
      <c r="C391" t="s">
        <v>197</v>
      </c>
      <c r="D391" t="s">
        <v>196</v>
      </c>
      <c r="E391" t="s">
        <v>198</v>
      </c>
      <c r="F391" t="s">
        <v>4251</v>
      </c>
      <c r="H391" t="str">
        <f>_xlfn.XLOOKUP(C391,Sheet1!D:D,Sheet1!C:C)</f>
        <v>https://cdn.shopify.com/s/files/1/0651/3668/9323/files/6cafa4b60fd14668b4220af4d78089e7_600x600.jpg?v=1734041149&amp;width=100&amp;crop=center</v>
      </c>
    </row>
    <row r="392" spans="1:8" x14ac:dyDescent="0.25">
      <c r="A392" t="s">
        <v>2788</v>
      </c>
      <c r="B392" t="s">
        <v>4235</v>
      </c>
      <c r="C392" t="s">
        <v>1523</v>
      </c>
      <c r="D392" t="s">
        <v>1522</v>
      </c>
      <c r="E392" t="s">
        <v>1524</v>
      </c>
      <c r="F392" t="s">
        <v>4251</v>
      </c>
      <c r="H392" t="str">
        <f>_xlfn.XLOOKUP(C392,Sheet1!D:D,Sheet1!C:C)</f>
        <v>https://cdn.shopify.com/s/files/1/0651/3668/9323/files/5b068bffc21544df8f06f4aa6edeae7f_600x600.jpg?v=1734041052&amp;width=100&amp;crop=center</v>
      </c>
    </row>
    <row r="393" spans="1:8" x14ac:dyDescent="0.25">
      <c r="A393" t="s">
        <v>2788</v>
      </c>
      <c r="B393" t="s">
        <v>4235</v>
      </c>
      <c r="C393" t="s">
        <v>391</v>
      </c>
      <c r="D393" t="s">
        <v>390</v>
      </c>
      <c r="E393" t="s">
        <v>392</v>
      </c>
      <c r="F393" t="s">
        <v>4251</v>
      </c>
      <c r="H393" t="str">
        <f>_xlfn.XLOOKUP(C393,Sheet1!D:D,Sheet1!C:C)</f>
        <v>https://cdn.shopify.com/s/files/1/0651/3668/9323/files/bd3baa1382294bde961cf9b11929f517_600x600.jpg?v=1734042758&amp;width=100&amp;crop=center</v>
      </c>
    </row>
    <row r="394" spans="1:8" x14ac:dyDescent="0.25">
      <c r="A394" t="s">
        <v>2788</v>
      </c>
      <c r="B394" t="s">
        <v>4235</v>
      </c>
      <c r="C394" t="s">
        <v>1822</v>
      </c>
      <c r="D394" t="s">
        <v>1821</v>
      </c>
      <c r="E394" t="s">
        <v>1824</v>
      </c>
      <c r="F394" t="s">
        <v>4251</v>
      </c>
      <c r="H394" t="str">
        <f>_xlfn.XLOOKUP(C394,Sheet1!D:D,Sheet1!C:C)</f>
        <v>https://cdn.shopify.com/s/files/1/0651/3668/9323/files/5715eecc8e06409397648b8868425322_600x600.jpg?v=1734042145&amp;width=100&amp;crop=center</v>
      </c>
    </row>
    <row r="395" spans="1:8" x14ac:dyDescent="0.25">
      <c r="A395" t="s">
        <v>2788</v>
      </c>
      <c r="B395" t="s">
        <v>4235</v>
      </c>
      <c r="C395" t="s">
        <v>1251</v>
      </c>
      <c r="D395" t="s">
        <v>1250</v>
      </c>
      <c r="E395" t="s">
        <v>1253</v>
      </c>
      <c r="F395" t="s">
        <v>4251</v>
      </c>
      <c r="H395" t="str">
        <f>_xlfn.XLOOKUP(C395,Sheet1!D:D,Sheet1!C:C)</f>
        <v>https://cdn.shopify.com/s/files/1/0651/3668/9323/files/3235e5e9460a40bfaaf24bc97a9aad45_600x600.jpg?v=1734042093&amp;width=100&amp;crop=center</v>
      </c>
    </row>
    <row r="396" spans="1:8" x14ac:dyDescent="0.25">
      <c r="A396" t="s">
        <v>2788</v>
      </c>
      <c r="B396" t="s">
        <v>4235</v>
      </c>
      <c r="C396" t="s">
        <v>1520</v>
      </c>
      <c r="D396" t="s">
        <v>1519</v>
      </c>
      <c r="E396" t="s">
        <v>1521</v>
      </c>
      <c r="F396" t="s">
        <v>4251</v>
      </c>
      <c r="H396" t="str">
        <f>_xlfn.XLOOKUP(C396,Sheet1!D:D,Sheet1!C:C)</f>
        <v>https://cdn.shopify.com/s/files/1/0651/3668/9323/files/d1ee9593118e4e759a8bb95cb7650465_600x600.jpg?v=1734042963&amp;width=100&amp;crop=center</v>
      </c>
    </row>
    <row r="397" spans="1:8" x14ac:dyDescent="0.25">
      <c r="A397" t="s">
        <v>2788</v>
      </c>
      <c r="B397" t="s">
        <v>4235</v>
      </c>
      <c r="C397" t="s">
        <v>396</v>
      </c>
      <c r="D397" t="s">
        <v>395</v>
      </c>
      <c r="E397" t="s">
        <v>397</v>
      </c>
      <c r="F397" t="s">
        <v>4251</v>
      </c>
      <c r="H397" t="str">
        <f>_xlfn.XLOOKUP(C397,Sheet1!D:D,Sheet1!C:C)</f>
        <v>https://cdn.shopify.com/s/files/1/0651/3668/9323/files/341be7891698438f9281721025a9db45_600x600.jpg?v=1734041867&amp;width=100&amp;crop=center</v>
      </c>
    </row>
    <row r="398" spans="1:8" x14ac:dyDescent="0.25">
      <c r="A398" t="s">
        <v>2788</v>
      </c>
      <c r="B398" t="s">
        <v>4235</v>
      </c>
      <c r="C398" t="s">
        <v>1516</v>
      </c>
      <c r="D398" t="s">
        <v>1515</v>
      </c>
      <c r="E398" t="s">
        <v>1518</v>
      </c>
      <c r="F398" t="s">
        <v>4251</v>
      </c>
      <c r="H398" t="str">
        <f>_xlfn.XLOOKUP(C398,Sheet1!D:D,Sheet1!C:C)</f>
        <v>https://cdn.shopify.com/s/files/1/0651/3668/9323/files/47e8bf6ed0304729857ca8d66061fa8d_600x600.jpg?v=1734041547&amp;width=100&amp;crop=center</v>
      </c>
    </row>
    <row r="399" spans="1:8" x14ac:dyDescent="0.25">
      <c r="A399" t="s">
        <v>2788</v>
      </c>
      <c r="B399" t="s">
        <v>4235</v>
      </c>
      <c r="C399" t="s">
        <v>400</v>
      </c>
      <c r="D399" t="s">
        <v>399</v>
      </c>
      <c r="E399" t="s">
        <v>401</v>
      </c>
      <c r="F399" t="s">
        <v>4251</v>
      </c>
      <c r="H399" t="str">
        <f>_xlfn.XLOOKUP(C399,Sheet1!D:D,Sheet1!C:C)</f>
        <v>https://cdn.shopify.com/s/files/1/0651/3668/9323/files/4c971e1011b74595b6870877068cbd70_600x600.jpg?v=1734040987&amp;width=100&amp;crop=center</v>
      </c>
    </row>
    <row r="400" spans="1:8" x14ac:dyDescent="0.25">
      <c r="A400" t="s">
        <v>2788</v>
      </c>
      <c r="B400" t="s">
        <v>4235</v>
      </c>
      <c r="C400" t="s">
        <v>1830</v>
      </c>
      <c r="D400" t="s">
        <v>1829</v>
      </c>
      <c r="E400" t="s">
        <v>1831</v>
      </c>
      <c r="F400" t="s">
        <v>4251</v>
      </c>
      <c r="H400" t="str">
        <f>_xlfn.XLOOKUP(C400,Sheet1!D:D,Sheet1!C:C)</f>
        <v>https://cdn.shopify.com/s/files/1/0651/3668/9323/files/6f6ecddc081049ff9eee3fc82d8898b5_600x600.jpg?v=1734041179&amp;width=100&amp;crop=center</v>
      </c>
    </row>
    <row r="401" spans="1:8" x14ac:dyDescent="0.25">
      <c r="A401" t="s">
        <v>2788</v>
      </c>
      <c r="B401" t="s">
        <v>4235</v>
      </c>
      <c r="C401" t="s">
        <v>1397</v>
      </c>
      <c r="D401" t="s">
        <v>1396</v>
      </c>
      <c r="E401" t="s">
        <v>1398</v>
      </c>
      <c r="F401" t="s">
        <v>4251</v>
      </c>
      <c r="H401" t="str">
        <f>_xlfn.XLOOKUP(C401,Sheet1!D:D,Sheet1!C:C)</f>
        <v>https://cdn.shopify.com/s/files/1/0651/3668/9323/files/PSBIW02B_2v1_Final_7cb6b7f7-903b-48a8-9727-f5840bf18e59_600x600.jpg?v=1744640779&amp;width=100&amp;crop=center</v>
      </c>
    </row>
    <row r="402" spans="1:8" x14ac:dyDescent="0.25">
      <c r="A402" t="s">
        <v>2788</v>
      </c>
      <c r="B402" t="s">
        <v>4235</v>
      </c>
      <c r="C402" t="s">
        <v>548</v>
      </c>
      <c r="D402" t="s">
        <v>547</v>
      </c>
      <c r="E402" t="s">
        <v>549</v>
      </c>
      <c r="F402" t="s">
        <v>4251</v>
      </c>
      <c r="H402" t="str">
        <f>_xlfn.XLOOKUP(C402,Sheet1!D:D,Sheet1!C:C)</f>
        <v>https://cdn.shopify.com/s/files/1/0651/3668/9323/files/7ba00c1a2aac4a29981858e05e4cb74d_600x600.jpg?v=1747325195&amp;width=100&amp;crop=center</v>
      </c>
    </row>
    <row r="403" spans="1:8" x14ac:dyDescent="0.25">
      <c r="A403" t="s">
        <v>2788</v>
      </c>
      <c r="B403" t="s">
        <v>4235</v>
      </c>
      <c r="C403" t="s">
        <v>113</v>
      </c>
      <c r="D403" t="s">
        <v>112</v>
      </c>
      <c r="E403" t="s">
        <v>114</v>
      </c>
      <c r="F403" t="s">
        <v>4251</v>
      </c>
      <c r="H403" t="str">
        <f>_xlfn.XLOOKUP(C403,Sheet1!D:D,Sheet1!C:C)</f>
        <v>https://cdn.shopify.com/s/files/1/0651/3668/9323/files/ryobi-impact-wrenches-psbiw25k1_600x600.jpg?v=1750252652&amp;width=100&amp;crop=center</v>
      </c>
    </row>
    <row r="404" spans="1:8" x14ac:dyDescent="0.25">
      <c r="A404" t="s">
        <v>2788</v>
      </c>
      <c r="B404" t="s">
        <v>4235</v>
      </c>
      <c r="C404" t="s">
        <v>1422</v>
      </c>
      <c r="D404" t="s">
        <v>1421</v>
      </c>
      <c r="E404" t="s">
        <v>1423</v>
      </c>
      <c r="F404" t="s">
        <v>4251</v>
      </c>
      <c r="H404" t="str">
        <f>_xlfn.XLOOKUP(C404,Sheet1!D:D,Sheet1!C:C)</f>
        <v>https://cdn.shopify.com/s/files/1/0651/3668/9323/files/14b50ba4d9ee444c9f66d52993e3eec8_600x600.jpg?v=1734041405&amp;width=100&amp;crop=center</v>
      </c>
    </row>
    <row r="405" spans="1:8" x14ac:dyDescent="0.25">
      <c r="A405" t="s">
        <v>2788</v>
      </c>
      <c r="B405" t="s">
        <v>4235</v>
      </c>
      <c r="C405" t="s">
        <v>162</v>
      </c>
      <c r="D405" t="s">
        <v>161</v>
      </c>
      <c r="E405" t="s">
        <v>164</v>
      </c>
      <c r="F405" t="s">
        <v>4251</v>
      </c>
      <c r="H405" t="str">
        <f>_xlfn.XLOOKUP(C405,Sheet1!D:D,Sheet1!C:C)</f>
        <v>https://cdn.shopify.com/s/files/1/0651/3668/9323/files/47e79eb98738493592e1327c9a6f0990_600x600.jpg?v=1734041547&amp;width=100&amp;crop=center</v>
      </c>
    </row>
    <row r="406" spans="1:8" x14ac:dyDescent="0.25">
      <c r="A406" t="s">
        <v>2788</v>
      </c>
      <c r="B406" t="s">
        <v>4235</v>
      </c>
      <c r="C406" t="s">
        <v>1432</v>
      </c>
      <c r="D406" t="s">
        <v>1431</v>
      </c>
      <c r="E406" t="s">
        <v>1433</v>
      </c>
      <c r="F406" t="s">
        <v>4251</v>
      </c>
      <c r="H406" t="str">
        <f>_xlfn.XLOOKUP(C406,Sheet1!D:D,Sheet1!C:C)</f>
        <v>https://cdn.shopify.com/s/files/1/0651/3668/9323/files/69899e6c1e6d449f9418cb738ca93da9_600x600.jpg?v=1736448282&amp;width=100&amp;crop=center</v>
      </c>
    </row>
    <row r="407" spans="1:8" x14ac:dyDescent="0.25">
      <c r="A407" t="s">
        <v>2788</v>
      </c>
      <c r="B407" t="s">
        <v>4235</v>
      </c>
      <c r="C407" t="s">
        <v>255</v>
      </c>
      <c r="D407" t="s">
        <v>254</v>
      </c>
      <c r="E407" t="s">
        <v>256</v>
      </c>
      <c r="F407" t="s">
        <v>4251</v>
      </c>
      <c r="H407" t="str">
        <f>_xlfn.XLOOKUP(C407,Sheet1!D:D,Sheet1!C:C)</f>
        <v>https://cdn.shopify.com/s/files/1/0651/3668/9323/files/895aadce2d924d979c84efd16d3e7964_600x600.jpg?v=1736448200&amp;width=100&amp;crop=center</v>
      </c>
    </row>
    <row r="408" spans="1:8" x14ac:dyDescent="0.25">
      <c r="A408" t="s">
        <v>2788</v>
      </c>
      <c r="B408" t="s">
        <v>4235</v>
      </c>
      <c r="C408" t="s">
        <v>1834</v>
      </c>
      <c r="D408" t="s">
        <v>1833</v>
      </c>
      <c r="E408" t="s">
        <v>1835</v>
      </c>
      <c r="F408" t="s">
        <v>4251</v>
      </c>
      <c r="H408" t="str">
        <f>_xlfn.XLOOKUP(C408,Sheet1!D:D,Sheet1!C:C)</f>
        <v>https://cdn.shopify.com/s/files/1/0651/3668/9323/files/18c93a2ae9034d8d879c98c27bb10b88_600x600.jpg?v=1734041428&amp;width=100&amp;crop=center</v>
      </c>
    </row>
    <row r="409" spans="1:8" x14ac:dyDescent="0.25">
      <c r="A409" t="s">
        <v>2788</v>
      </c>
      <c r="B409" t="s">
        <v>4235</v>
      </c>
      <c r="C409" t="s">
        <v>1551</v>
      </c>
      <c r="D409" t="s">
        <v>1550</v>
      </c>
      <c r="E409" t="s">
        <v>1553</v>
      </c>
      <c r="F409" t="s">
        <v>4251</v>
      </c>
      <c r="H409" t="str">
        <f>_xlfn.XLOOKUP(C409,Sheet1!D:D,Sheet1!C:C)</f>
        <v>https://cdn.shopify.com/s/files/1/0651/3668/9323/files/df7ea959aed94d7b8b3594c91adb263a_600x600.jpg?v=1734043138&amp;width=100&amp;crop=center</v>
      </c>
    </row>
    <row r="410" spans="1:8" x14ac:dyDescent="0.25">
      <c r="A410" t="s">
        <v>2788</v>
      </c>
      <c r="B410" t="s">
        <v>4235</v>
      </c>
      <c r="C410" t="s">
        <v>486</v>
      </c>
      <c r="D410" t="s">
        <v>485</v>
      </c>
      <c r="E410" t="s">
        <v>487</v>
      </c>
      <c r="F410" t="s">
        <v>4251</v>
      </c>
      <c r="H410" t="str">
        <f>_xlfn.XLOOKUP(C410,Sheet1!D:D,Sheet1!C:C)</f>
        <v>https://cdn.shopify.com/s/files/1/0651/3668/9323/files/4de707a6e7e84e138165a68d05378a07_600x600.jpg?v=1734041000&amp;width=100&amp;crop=center</v>
      </c>
    </row>
    <row r="411" spans="1:8" x14ac:dyDescent="0.25">
      <c r="A411" t="s">
        <v>2788</v>
      </c>
      <c r="B411" t="s">
        <v>4235</v>
      </c>
      <c r="C411" t="s">
        <v>1548</v>
      </c>
      <c r="D411" t="s">
        <v>1547</v>
      </c>
      <c r="E411" t="s">
        <v>1549</v>
      </c>
      <c r="F411" t="s">
        <v>4251</v>
      </c>
      <c r="H411" t="str">
        <f>_xlfn.XLOOKUP(C411,Sheet1!D:D,Sheet1!C:C)</f>
        <v>https://cdn.shopify.com/s/files/1/0651/3668/9323/files/75bc3daf7d544dc38eb8cccf2574d90d_600x600.jpg?v=1734041684&amp;width=100&amp;crop=center</v>
      </c>
    </row>
    <row r="412" spans="1:8" x14ac:dyDescent="0.25">
      <c r="A412" t="s">
        <v>2788</v>
      </c>
      <c r="B412" t="s">
        <v>4235</v>
      </c>
      <c r="C412" t="s">
        <v>482</v>
      </c>
      <c r="D412" t="s">
        <v>481</v>
      </c>
      <c r="E412" t="s">
        <v>483</v>
      </c>
      <c r="F412" t="s">
        <v>4251</v>
      </c>
      <c r="H412" t="str">
        <f>_xlfn.XLOOKUP(C412,Sheet1!D:D,Sheet1!C:C)</f>
        <v>https://cdn.shopify.com/s/files/1/0651/3668/9323/files/21cb2d7d91f149e19ec08c86cf50948a_600x600.jpg?v=1734041440&amp;width=100&amp;crop=center</v>
      </c>
    </row>
    <row r="413" spans="1:8" x14ac:dyDescent="0.25">
      <c r="A413" t="s">
        <v>2788</v>
      </c>
      <c r="B413" t="s">
        <v>4235</v>
      </c>
      <c r="C413" t="s">
        <v>1600</v>
      </c>
      <c r="D413" t="s">
        <v>1599</v>
      </c>
      <c r="E413" t="s">
        <v>1602</v>
      </c>
      <c r="F413" t="s">
        <v>4251</v>
      </c>
      <c r="H413" t="str">
        <f>_xlfn.XLOOKUP(C413,Sheet1!D:D,Sheet1!C:C)</f>
        <v>https://cdn.shopify.com/s/files/1/0651/3668/9323/files/4f60f0e34c354769a532a4653fbe6dd4_600x600.jpg?v=1734041023&amp;width=100&amp;crop=center</v>
      </c>
    </row>
    <row r="414" spans="1:8" x14ac:dyDescent="0.25">
      <c r="A414" t="s">
        <v>2788</v>
      </c>
      <c r="B414" t="s">
        <v>4235</v>
      </c>
      <c r="C414" t="s">
        <v>621</v>
      </c>
      <c r="D414" t="s">
        <v>620</v>
      </c>
      <c r="E414" t="s">
        <v>623</v>
      </c>
      <c r="F414" t="s">
        <v>4251</v>
      </c>
      <c r="H414" t="str">
        <f>_xlfn.XLOOKUP(C414,Sheet1!D:D,Sheet1!C:C)</f>
        <v>https://cdn.shopify.com/s/files/1/0651/3668/9323/files/0840b54fcaec4046822a9c06a30bd49f_600x600.jpg?v=1737054965&amp;width=100&amp;crop=center</v>
      </c>
    </row>
    <row r="415" spans="1:8" x14ac:dyDescent="0.25">
      <c r="A415" t="s">
        <v>2788</v>
      </c>
      <c r="B415" t="s">
        <v>4235</v>
      </c>
      <c r="C415" t="s">
        <v>1715</v>
      </c>
      <c r="D415" t="s">
        <v>1469</v>
      </c>
      <c r="E415" t="s">
        <v>1716</v>
      </c>
      <c r="F415" t="s">
        <v>4251</v>
      </c>
      <c r="H415" t="str">
        <f>_xlfn.XLOOKUP(C415,Sheet1!D:D,Sheet1!C:C)</f>
        <v>https://cdn.shopify.com/s/files/1/0651/3668/9323/files/93c57e8c2b904163b53db12f7b958095_600x600.jpg?v=1734041772&amp;width=100&amp;crop=center</v>
      </c>
    </row>
    <row r="416" spans="1:8" x14ac:dyDescent="0.25">
      <c r="A416" t="s">
        <v>2788</v>
      </c>
      <c r="B416" t="s">
        <v>4235</v>
      </c>
      <c r="C416" t="s">
        <v>1470</v>
      </c>
      <c r="D416" t="s">
        <v>1469</v>
      </c>
      <c r="E416" t="s">
        <v>1471</v>
      </c>
      <c r="F416" t="s">
        <v>4251</v>
      </c>
      <c r="H416" t="str">
        <f>_xlfn.XLOOKUP(C416,Sheet1!D:D,Sheet1!C:C)</f>
        <v>https://cdn.shopify.com/s/files/1/0651/3668/9323/files/f1a1deb0707b4b1a9c4f5a52d457b567_600x600.jpg?v=1734043312&amp;width=100&amp;crop=center</v>
      </c>
    </row>
    <row r="417" spans="1:8" x14ac:dyDescent="0.25">
      <c r="A417" t="s">
        <v>2788</v>
      </c>
      <c r="B417" t="s">
        <v>4235</v>
      </c>
      <c r="C417" t="s">
        <v>309</v>
      </c>
      <c r="D417" t="s">
        <v>308</v>
      </c>
      <c r="E417" t="s">
        <v>310</v>
      </c>
      <c r="F417" t="s">
        <v>4251</v>
      </c>
      <c r="H417" t="str">
        <f>_xlfn.XLOOKUP(C417,Sheet1!D:D,Sheet1!C:C)</f>
        <v>https://cdn.shopify.com/s/files/1/0651/3668/9323/files/787be3d5b95b443f9026dd952418be29_600x600.jpg?v=1734041993&amp;width=100&amp;crop=center</v>
      </c>
    </row>
    <row r="418" spans="1:8" x14ac:dyDescent="0.25">
      <c r="A418" t="s">
        <v>2788</v>
      </c>
      <c r="B418" t="s">
        <v>4235</v>
      </c>
      <c r="C418" t="s">
        <v>2066</v>
      </c>
      <c r="D418" t="s">
        <v>2065</v>
      </c>
      <c r="E418" t="s">
        <v>2067</v>
      </c>
      <c r="F418" t="s">
        <v>4251</v>
      </c>
      <c r="H418" t="str">
        <f>_xlfn.XLOOKUP(C418,Sheet1!D:D,Sheet1!C:C)</f>
        <v>https://cdn.shopify.com/s/files/1/0651/3668/9323/files/de91c05b26e14fbbb57dd413659e7ed8_600x600.jpg?v=1732648240&amp;width=100&amp;crop=center</v>
      </c>
    </row>
    <row r="419" spans="1:8" x14ac:dyDescent="0.25">
      <c r="A419" t="s">
        <v>2788</v>
      </c>
      <c r="B419" t="s">
        <v>4235</v>
      </c>
      <c r="C419" t="s">
        <v>1935</v>
      </c>
      <c r="D419" t="s">
        <v>1934</v>
      </c>
      <c r="E419" t="s">
        <v>1936</v>
      </c>
      <c r="F419" t="s">
        <v>4251</v>
      </c>
      <c r="H419" t="str">
        <f>_xlfn.XLOOKUP(C419,Sheet1!D:D,Sheet1!C:C)</f>
        <v>https://cdn.shopify.com/s/files/1/0651/3668/9323/files/c2db361f6ef64fed879721583497b82c_600x600.jpg?v=1734042794&amp;width=100&amp;crop=center</v>
      </c>
    </row>
    <row r="420" spans="1:8" x14ac:dyDescent="0.25">
      <c r="A420" t="s">
        <v>2788</v>
      </c>
      <c r="B420" t="s">
        <v>4235</v>
      </c>
      <c r="C420" t="s">
        <v>1956</v>
      </c>
      <c r="D420" t="s">
        <v>1924</v>
      </c>
      <c r="E420" t="s">
        <v>1957</v>
      </c>
      <c r="F420" t="s">
        <v>4251</v>
      </c>
      <c r="H420" t="str">
        <f>_xlfn.XLOOKUP(C420,Sheet1!D:D,Sheet1!C:C)</f>
        <v>https://cdn.shopify.com/s/files/1/0651/3668/9323/files/36255fb97bb84a97b1e152b73514b791_600x600.jpg?v=1734042250&amp;width=100&amp;crop=center</v>
      </c>
    </row>
    <row r="421" spans="1:8" x14ac:dyDescent="0.25">
      <c r="A421" t="s">
        <v>2788</v>
      </c>
      <c r="B421" t="s">
        <v>4235</v>
      </c>
      <c r="C421" t="s">
        <v>1940</v>
      </c>
      <c r="D421" t="s">
        <v>1939</v>
      </c>
      <c r="E421" t="s">
        <v>1941</v>
      </c>
      <c r="F421" t="s">
        <v>4251</v>
      </c>
      <c r="H421" t="str">
        <f>_xlfn.XLOOKUP(C421,Sheet1!D:D,Sheet1!C:C)</f>
        <v>https://cdn.shopify.com/s/files/1/0651/3668/9323/files/b8e112f139a1495a91c35e31b04e0aed_600x600.jpg?v=1734042645&amp;width=100&amp;crop=center</v>
      </c>
    </row>
    <row r="422" spans="1:8" x14ac:dyDescent="0.25">
      <c r="A422" t="s">
        <v>2788</v>
      </c>
      <c r="B422" t="s">
        <v>4235</v>
      </c>
      <c r="C422" t="s">
        <v>1931</v>
      </c>
      <c r="D422" t="s">
        <v>1930</v>
      </c>
      <c r="E422" t="s">
        <v>1932</v>
      </c>
      <c r="F422" t="s">
        <v>4251</v>
      </c>
      <c r="H422" t="str">
        <f>_xlfn.XLOOKUP(C422,Sheet1!D:D,Sheet1!C:C)</f>
        <v>https://cdn.shopify.com/s/files/1/0651/3668/9323/files/34e43d90ff0546f6900a6d8d3b708e98_600x600.jpg?v=1734041491&amp;width=100&amp;crop=center</v>
      </c>
    </row>
    <row r="423" spans="1:8" x14ac:dyDescent="0.25">
      <c r="A423" t="s">
        <v>2788</v>
      </c>
      <c r="B423" t="s">
        <v>4235</v>
      </c>
      <c r="C423" t="s">
        <v>1916</v>
      </c>
      <c r="D423" t="s">
        <v>1915</v>
      </c>
      <c r="E423" t="s">
        <v>1918</v>
      </c>
      <c r="F423" t="s">
        <v>4251</v>
      </c>
      <c r="H423" t="str">
        <f>_xlfn.XLOOKUP(C423,Sheet1!D:D,Sheet1!C:C)</f>
        <v>https://cdn.shopify.com/s/files/1/0651/3668/9323/files/c1be7f3859664dde9405dfe809c970ca_600x600.jpg?v=1734042786&amp;width=100&amp;crop=center</v>
      </c>
    </row>
    <row r="424" spans="1:8" x14ac:dyDescent="0.25">
      <c r="A424" t="s">
        <v>2788</v>
      </c>
      <c r="B424" t="s">
        <v>4235</v>
      </c>
      <c r="C424" t="s">
        <v>1925</v>
      </c>
      <c r="D424" t="s">
        <v>1924</v>
      </c>
      <c r="E424" t="s">
        <v>1927</v>
      </c>
      <c r="F424" t="s">
        <v>4251</v>
      </c>
      <c r="H424" t="str">
        <f>_xlfn.XLOOKUP(C424,Sheet1!D:D,Sheet1!C:C)</f>
        <v>https://cdn.shopify.com/s/files/1/0651/3668/9323/files/298a7aceed1d429aabf4f8101f240c22_600x600.jpg?v=1734041858&amp;width=100&amp;crop=center</v>
      </c>
    </row>
    <row r="425" spans="1:8" x14ac:dyDescent="0.25">
      <c r="A425" t="s">
        <v>2788</v>
      </c>
      <c r="B425" t="s">
        <v>4235</v>
      </c>
      <c r="C425" t="s">
        <v>1613</v>
      </c>
      <c r="D425" t="s">
        <v>1612</v>
      </c>
      <c r="E425" t="s">
        <v>1614</v>
      </c>
      <c r="F425" t="s">
        <v>4251</v>
      </c>
      <c r="H425" t="str">
        <f>_xlfn.XLOOKUP(C425,Sheet1!D:D,Sheet1!C:C)</f>
        <v>https://cdn.shopify.com/s/files/1/0651/3668/9323/files/bcf68a3bc5cb41a0bffb881e07529069_600x600.jpg?v=1737053605&amp;width=100&amp;crop=center</v>
      </c>
    </row>
    <row r="426" spans="1:8" x14ac:dyDescent="0.25">
      <c r="A426" t="s">
        <v>2788</v>
      </c>
      <c r="B426" t="s">
        <v>4235</v>
      </c>
      <c r="C426" t="s">
        <v>656</v>
      </c>
      <c r="D426" t="s">
        <v>655</v>
      </c>
      <c r="E426" t="s">
        <v>657</v>
      </c>
      <c r="F426" t="s">
        <v>4251</v>
      </c>
      <c r="H426" t="str">
        <f>_xlfn.XLOOKUP(C426,Sheet1!D:D,Sheet1!C:C)</f>
        <v>https://cdn.shopify.com/s/files/1/0651/3668/9323/files/cdd1d641ae154f5ebb9e3832af6ef9b3_600x600.jpg?v=1734042938&amp;width=100&amp;crop=center</v>
      </c>
    </row>
    <row r="427" spans="1:8" x14ac:dyDescent="0.25">
      <c r="A427" t="s">
        <v>2788</v>
      </c>
      <c r="B427" t="s">
        <v>4235</v>
      </c>
      <c r="C427" t="s">
        <v>847</v>
      </c>
      <c r="D427" t="s">
        <v>846</v>
      </c>
      <c r="E427" t="s">
        <v>848</v>
      </c>
      <c r="F427" t="s">
        <v>4251</v>
      </c>
      <c r="H427" t="str">
        <f>_xlfn.XLOOKUP(C427,Sheet1!D:D,Sheet1!C:C)</f>
        <v>https://cdn.shopify.com/s/files/1/0651/3668/9323/files/8023a83f6bc240f4b17758572538c126_600x600.jpg?v=1734042183&amp;width=100&amp;crop=center</v>
      </c>
    </row>
    <row r="428" spans="1:8" x14ac:dyDescent="0.25">
      <c r="A428" t="s">
        <v>2788</v>
      </c>
      <c r="B428" t="s">
        <v>4235</v>
      </c>
      <c r="C428" t="s">
        <v>1793</v>
      </c>
      <c r="D428" t="s">
        <v>1792</v>
      </c>
      <c r="E428" t="s">
        <v>1794</v>
      </c>
      <c r="F428" t="s">
        <v>4251</v>
      </c>
      <c r="H428" t="str">
        <f>_xlfn.XLOOKUP(C428,Sheet1!D:D,Sheet1!C:C)</f>
        <v>https://cdn.shopify.com/s/files/1/0651/3668/9323/files/d486dca949b84f3c92df05febb2a6659_600x600.jpg?v=1734043040&amp;width=100&amp;crop=center</v>
      </c>
    </row>
    <row r="429" spans="1:8" x14ac:dyDescent="0.25">
      <c r="A429" t="s">
        <v>2788</v>
      </c>
      <c r="B429" t="s">
        <v>4235</v>
      </c>
      <c r="C429" t="s">
        <v>1080</v>
      </c>
      <c r="D429" t="s">
        <v>1079</v>
      </c>
      <c r="E429" t="s">
        <v>1081</v>
      </c>
      <c r="F429" t="s">
        <v>4251</v>
      </c>
      <c r="H429" t="str">
        <f>_xlfn.XLOOKUP(C429,Sheet1!D:D,Sheet1!C:C)</f>
        <v>https://cdn.shopify.com/s/files/1/0651/3668/9323/files/15b4b93fa4d34ff090fcb9152321d240_600x600.jpg?v=1734041415&amp;width=100&amp;crop=center</v>
      </c>
    </row>
    <row r="430" spans="1:8" x14ac:dyDescent="0.25">
      <c r="A430" t="s">
        <v>2788</v>
      </c>
      <c r="B430" t="s">
        <v>4235</v>
      </c>
      <c r="C430" t="s">
        <v>1779</v>
      </c>
      <c r="D430" t="s">
        <v>1778</v>
      </c>
      <c r="E430" t="s">
        <v>1780</v>
      </c>
      <c r="F430" t="s">
        <v>4251</v>
      </c>
      <c r="H430" t="str">
        <f>_xlfn.XLOOKUP(C430,Sheet1!D:D,Sheet1!C:C)</f>
        <v>https://cdn.shopify.com/s/files/1/0651/3668/9323/files/a69f293f3202499485e8e5fd73ec7aa3_600x600.jpg?v=1734042521&amp;width=100&amp;crop=center</v>
      </c>
    </row>
    <row r="431" spans="1:8" x14ac:dyDescent="0.25">
      <c r="A431" t="s">
        <v>2788</v>
      </c>
      <c r="B431" t="s">
        <v>4235</v>
      </c>
      <c r="C431" t="s">
        <v>1052</v>
      </c>
      <c r="D431" t="s">
        <v>1051</v>
      </c>
      <c r="E431" t="s">
        <v>1053</v>
      </c>
      <c r="F431" t="s">
        <v>4251</v>
      </c>
      <c r="H431" t="str">
        <f>_xlfn.XLOOKUP(C431,Sheet1!D:D,Sheet1!C:C)</f>
        <v>https://cdn.shopify.com/s/files/1/0651/3668/9323/files/fca2d86ea57947d68d292ec325b0e019_600x600.jpg?v=1736809747&amp;width=100&amp;crop=center</v>
      </c>
    </row>
    <row r="432" spans="1:8" x14ac:dyDescent="0.25">
      <c r="A432" t="s">
        <v>2788</v>
      </c>
      <c r="B432" t="s">
        <v>4235</v>
      </c>
      <c r="C432" t="s">
        <v>1669</v>
      </c>
      <c r="D432" t="s">
        <v>1668</v>
      </c>
      <c r="E432" t="s">
        <v>1670</v>
      </c>
      <c r="F432" t="s">
        <v>4251</v>
      </c>
      <c r="H432" t="str">
        <f>_xlfn.XLOOKUP(C432,Sheet1!D:D,Sheet1!C:C)</f>
        <v>https://cdn.shopify.com/s/files/1/0651/3668/9323/files/7413c9014b024d94a844e55930405d24_600x600.jpg?v=1737494376&amp;width=100&amp;crop=center</v>
      </c>
    </row>
    <row r="433" spans="1:8" x14ac:dyDescent="0.25">
      <c r="A433" t="s">
        <v>2788</v>
      </c>
      <c r="B433" t="s">
        <v>4235</v>
      </c>
      <c r="C433" t="s">
        <v>669</v>
      </c>
      <c r="D433" t="s">
        <v>668</v>
      </c>
      <c r="E433" t="s">
        <v>670</v>
      </c>
      <c r="F433" t="s">
        <v>4251</v>
      </c>
      <c r="H433" t="str">
        <f>_xlfn.XLOOKUP(C433,Sheet1!D:D,Sheet1!C:C)</f>
        <v>https://cdn.shopify.com/s/files/1/0651/3668/9323/files/aab13e115cdd422fa7ed66eb10a51f9a_600x600.jpg?v=1737586546&amp;width=100&amp;crop=center</v>
      </c>
    </row>
    <row r="434" spans="1:8" x14ac:dyDescent="0.25">
      <c r="A434" t="s">
        <v>2788</v>
      </c>
      <c r="B434" t="s">
        <v>4235</v>
      </c>
      <c r="C434" t="s">
        <v>504</v>
      </c>
      <c r="D434" t="s">
        <v>503</v>
      </c>
      <c r="E434" t="s">
        <v>505</v>
      </c>
      <c r="F434" t="s">
        <v>4251</v>
      </c>
      <c r="H434" t="str">
        <f>_xlfn.XLOOKUP(C434,Sheet1!D:D,Sheet1!C:C)</f>
        <v>https://cdn.shopify.com/s/files/1/0651/3668/9323/files/a5fefeba575f4f8384d56c947b8a4be3_600x600.jpg?v=1734042489&amp;width=100&amp;crop=center</v>
      </c>
    </row>
    <row r="435" spans="1:8" x14ac:dyDescent="0.25">
      <c r="A435" t="s">
        <v>2788</v>
      </c>
      <c r="B435" t="s">
        <v>4235</v>
      </c>
      <c r="C435" t="s">
        <v>1558</v>
      </c>
      <c r="D435" t="s">
        <v>1557</v>
      </c>
      <c r="E435" t="s">
        <v>1559</v>
      </c>
      <c r="F435" t="s">
        <v>4251</v>
      </c>
      <c r="H435" t="str">
        <f>_xlfn.XLOOKUP(C435,Sheet1!D:D,Sheet1!C:C)</f>
        <v>https://cdn.shopify.com/s/files/1/0651/3668/9323/files/bc11610f49a5400bb824b994362e4dc4_600x600.jpg?v=1734042754&amp;width=100&amp;crop=center</v>
      </c>
    </row>
    <row r="436" spans="1:8" x14ac:dyDescent="0.25">
      <c r="A436" t="s">
        <v>2788</v>
      </c>
      <c r="B436" t="s">
        <v>4235</v>
      </c>
      <c r="C436" t="s">
        <v>560</v>
      </c>
      <c r="D436" t="s">
        <v>559</v>
      </c>
      <c r="E436" t="s">
        <v>561</v>
      </c>
      <c r="F436" t="s">
        <v>4251</v>
      </c>
      <c r="H436" t="str">
        <f>_xlfn.XLOOKUP(C436,Sheet1!D:D,Sheet1!C:C)</f>
        <v>https://cdn.shopify.com/s/files/1/0651/3668/9323/files/b8616e53e75a4065a5134ed049e0f4dd_600x600.jpg?v=1734042712&amp;width=100&amp;crop=center</v>
      </c>
    </row>
    <row r="437" spans="1:8" x14ac:dyDescent="0.25">
      <c r="A437" t="s">
        <v>2788</v>
      </c>
      <c r="B437" t="s">
        <v>4235</v>
      </c>
      <c r="C437" t="s">
        <v>809</v>
      </c>
      <c r="D437" t="s">
        <v>808</v>
      </c>
      <c r="E437" t="s">
        <v>811</v>
      </c>
      <c r="F437" t="s">
        <v>4251</v>
      </c>
      <c r="H437" t="str">
        <f>_xlfn.XLOOKUP(C437,Sheet1!D:D,Sheet1!C:C)</f>
        <v>https://cdn.shopify.com/s/files/1/0651/3668/9323/files/21ad43aa7b8749be8eb7df9d184fb9c7_600x600.jpg?v=1736823306&amp;width=100&amp;crop=center</v>
      </c>
    </row>
    <row r="438" spans="1:8" x14ac:dyDescent="0.25">
      <c r="A438" t="s">
        <v>2788</v>
      </c>
      <c r="B438" t="s">
        <v>4235</v>
      </c>
      <c r="C438" t="s">
        <v>1186</v>
      </c>
      <c r="D438" t="s">
        <v>1185</v>
      </c>
      <c r="E438" t="s">
        <v>1188</v>
      </c>
      <c r="F438" t="s">
        <v>4251</v>
      </c>
      <c r="H438" t="str">
        <f>_xlfn.XLOOKUP(C438,Sheet1!D:D,Sheet1!C:C)</f>
        <v>https://cdn.shopify.com/s/files/1/0651/3668/9323/files/72fb7f27a17743fbaf6656b1349b79e9_600x600.jpg?v=1734041663&amp;width=100&amp;crop=center</v>
      </c>
    </row>
    <row r="439" spans="1:8" x14ac:dyDescent="0.25">
      <c r="A439" t="s">
        <v>2788</v>
      </c>
      <c r="B439" t="s">
        <v>4235</v>
      </c>
      <c r="C439" t="s">
        <v>1089</v>
      </c>
      <c r="D439" t="s">
        <v>1088</v>
      </c>
      <c r="E439" t="s">
        <v>1091</v>
      </c>
      <c r="F439" t="s">
        <v>4251</v>
      </c>
      <c r="H439" t="str">
        <f>_xlfn.XLOOKUP(C439,Sheet1!D:D,Sheet1!C:C)</f>
        <v>https://cdn.shopify.com/s/files/1/0651/3668/9323/files/e8c7bbc2eb5242b1a38e7e5ba49acf00_600x600.jpg?v=1734043177&amp;width=100&amp;crop=center</v>
      </c>
    </row>
    <row r="440" spans="1:8" x14ac:dyDescent="0.25">
      <c r="A440" t="s">
        <v>2788</v>
      </c>
      <c r="B440" t="s">
        <v>4235</v>
      </c>
      <c r="C440" t="s">
        <v>1191</v>
      </c>
      <c r="D440" t="s">
        <v>1190</v>
      </c>
      <c r="E440" t="s">
        <v>1192</v>
      </c>
      <c r="F440" t="s">
        <v>4251</v>
      </c>
      <c r="H440" t="str">
        <f>_xlfn.XLOOKUP(C440,Sheet1!D:D,Sheet1!C:C)</f>
        <v>https://cdn.shopify.com/s/files/1/0651/3668/9323/files/4c12a0b8ffb142d2a2c598b9faeb79f0_600x600.jpg?v=1734040987&amp;width=100&amp;crop=center</v>
      </c>
    </row>
    <row r="441" spans="1:8" x14ac:dyDescent="0.25">
      <c r="A441" t="s">
        <v>2788</v>
      </c>
      <c r="B441" t="s">
        <v>4235</v>
      </c>
      <c r="C441" t="s">
        <v>1467</v>
      </c>
      <c r="D441" t="s">
        <v>1193</v>
      </c>
      <c r="E441" t="s">
        <v>1468</v>
      </c>
      <c r="F441" t="s">
        <v>4251</v>
      </c>
      <c r="H441" t="str">
        <f>_xlfn.XLOOKUP(C441,Sheet1!D:D,Sheet1!C:C)</f>
        <v>https://cdn.shopify.com/s/files/1/0651/3668/9323/files/b4e9a9faa0214bfd91c724ec7b071a8a_600x600.jpg?v=1736823042&amp;width=100&amp;crop=center</v>
      </c>
    </row>
    <row r="442" spans="1:8" x14ac:dyDescent="0.25">
      <c r="A442" t="s">
        <v>2788</v>
      </c>
      <c r="B442" t="s">
        <v>4235</v>
      </c>
      <c r="C442" t="s">
        <v>1900</v>
      </c>
      <c r="D442" t="s">
        <v>1899</v>
      </c>
      <c r="E442" t="s">
        <v>1901</v>
      </c>
      <c r="F442" t="s">
        <v>4251</v>
      </c>
      <c r="H442" t="str">
        <f>_xlfn.XLOOKUP(C442,Sheet1!D:D,Sheet1!C:C)</f>
        <v>https://cdn.shopify.com/s/files/1/0651/3668/9323/files/269e67c955c74bfc881aec33167749b6_600x600.jpg?v=1736951201&amp;width=100&amp;crop=center</v>
      </c>
    </row>
    <row r="443" spans="1:8" x14ac:dyDescent="0.25">
      <c r="A443" t="s">
        <v>2788</v>
      </c>
      <c r="B443" t="s">
        <v>4235</v>
      </c>
      <c r="C443" t="s">
        <v>1242</v>
      </c>
      <c r="D443" t="s">
        <v>1241</v>
      </c>
      <c r="E443" t="s">
        <v>1243</v>
      </c>
      <c r="F443" t="s">
        <v>4251</v>
      </c>
      <c r="H443" t="str">
        <f>_xlfn.XLOOKUP(C443,Sheet1!D:D,Sheet1!C:C)</f>
        <v>https://cdn.shopify.com/s/files/1/0651/3668/9323/files/309ea1e477024b10b1f7a2b8f8b04040_600x600.jpg?v=1734041862&amp;width=100&amp;crop=center</v>
      </c>
    </row>
    <row r="444" spans="1:8" x14ac:dyDescent="0.25">
      <c r="A444" t="s">
        <v>2788</v>
      </c>
      <c r="B444" t="s">
        <v>4235</v>
      </c>
      <c r="C444" t="s">
        <v>277</v>
      </c>
      <c r="D444" t="s">
        <v>276</v>
      </c>
      <c r="E444" t="s">
        <v>279</v>
      </c>
      <c r="F444" t="s">
        <v>4251</v>
      </c>
      <c r="H444" t="str">
        <f>_xlfn.XLOOKUP(C444,Sheet1!D:D,Sheet1!C:C)</f>
        <v>https://cdn.shopify.com/s/files/1/0651/3668/9323/files/e653adc52d4241928883204c4db8decc_600x600.jpg?v=1734043217&amp;width=100&amp;crop=center</v>
      </c>
    </row>
    <row r="445" spans="1:8" x14ac:dyDescent="0.25">
      <c r="A445" t="s">
        <v>2788</v>
      </c>
      <c r="B445" t="s">
        <v>4235</v>
      </c>
      <c r="C445" t="s">
        <v>1451</v>
      </c>
      <c r="D445" t="s">
        <v>1450</v>
      </c>
      <c r="E445" t="s">
        <v>1453</v>
      </c>
      <c r="F445" t="s">
        <v>4251</v>
      </c>
      <c r="H445" t="str">
        <f>_xlfn.XLOOKUP(C445,Sheet1!D:D,Sheet1!C:C)</f>
        <v>https://cdn.shopify.com/s/files/1/0651/3668/9323/files/279db15c408c4c2b8bf0e7abdec80af9_600x600.jpg?v=1734041851&amp;width=100&amp;crop=center</v>
      </c>
    </row>
    <row r="446" spans="1:8" x14ac:dyDescent="0.25">
      <c r="A446" t="s">
        <v>2788</v>
      </c>
      <c r="B446" t="s">
        <v>4235</v>
      </c>
      <c r="C446" t="s">
        <v>1906</v>
      </c>
      <c r="D446" t="s">
        <v>1905</v>
      </c>
      <c r="E446" t="s">
        <v>1907</v>
      </c>
      <c r="F446" t="s">
        <v>4251</v>
      </c>
      <c r="H446" t="str">
        <f>_xlfn.XLOOKUP(C446,Sheet1!D:D,Sheet1!C:C)</f>
        <v>https://cdn.shopify.com/s/files/1/0651/3668/9323/files/d586ef9772b647a58f2c96cfe4ef2bf2_600x600.jpg?v=1734043045&amp;width=100&amp;crop=center</v>
      </c>
    </row>
    <row r="447" spans="1:8" x14ac:dyDescent="0.25">
      <c r="A447" t="s">
        <v>2788</v>
      </c>
      <c r="B447" t="s">
        <v>4235</v>
      </c>
      <c r="C447" t="s">
        <v>20</v>
      </c>
      <c r="D447" t="s">
        <v>19</v>
      </c>
      <c r="E447" s="9"/>
      <c r="F447" t="s">
        <v>4251</v>
      </c>
      <c r="H447" t="str">
        <f>_xlfn.XLOOKUP(C447,Sheet1!D:D,Sheet1!C:C)</f>
        <v>https://cdn.shopify.com/s/files/1/0651/3668/9323/files/PBLST01_2v2_Final_600x600.jpg?v=1759847281&amp;width=100&amp;crop=center</v>
      </c>
    </row>
    <row r="448" spans="1:8" x14ac:dyDescent="0.25">
      <c r="A448" t="s">
        <v>2788</v>
      </c>
      <c r="B448" t="s">
        <v>4235</v>
      </c>
      <c r="C448" t="s">
        <v>1997</v>
      </c>
      <c r="D448" t="s">
        <v>1996</v>
      </c>
      <c r="E448" s="9"/>
      <c r="F448" t="s">
        <v>4251</v>
      </c>
      <c r="H448" t="str">
        <f>_xlfn.XLOOKUP(C448,Sheet1!D:D,Sheet1!C:C)</f>
        <v>https://cdn.shopify.com/s/files/1/0651/3668/9323/files/56d5ccdf3727454abfb55cc02a1a450a_600x600.jpg?v=1734041592&amp;width=100&amp;crop=center</v>
      </c>
    </row>
    <row r="449" spans="1:8" x14ac:dyDescent="0.25">
      <c r="A449" t="s">
        <v>2788</v>
      </c>
      <c r="B449" t="s">
        <v>4235</v>
      </c>
      <c r="C449" t="s">
        <v>1386</v>
      </c>
      <c r="D449" t="s">
        <v>1385</v>
      </c>
      <c r="E449" s="9"/>
      <c r="F449" t="s">
        <v>4251</v>
      </c>
      <c r="H449" t="str">
        <f>_xlfn.XLOOKUP(C449,Sheet1!D:D,Sheet1!C:C)</f>
        <v>https://cdn.shopify.com/s/files/1/0651/3668/9323/files/c8da8ef28da74305a398943d1dab011a_600x600.jpg?v=1734042817&amp;width=100&amp;crop=center</v>
      </c>
    </row>
    <row r="450" spans="1:8" x14ac:dyDescent="0.25">
      <c r="A450" t="s">
        <v>2788</v>
      </c>
      <c r="B450" t="s">
        <v>4235</v>
      </c>
      <c r="C450" t="s">
        <v>1389</v>
      </c>
      <c r="D450" t="s">
        <v>1388</v>
      </c>
      <c r="E450" s="9"/>
      <c r="F450" t="s">
        <v>4251</v>
      </c>
      <c r="H450" t="str">
        <f>_xlfn.XLOOKUP(C450,Sheet1!D:D,Sheet1!C:C)</f>
        <v>https://cdn.shopify.com/s/files/1/0651/3668/9323/files/c635fdfced23430594f7c38104d2c4ae_600x600.jpg?v=1734042866&amp;width=100&amp;crop=center</v>
      </c>
    </row>
    <row r="451" spans="1:8" x14ac:dyDescent="0.25">
      <c r="A451" t="s">
        <v>2788</v>
      </c>
      <c r="B451" t="s">
        <v>4235</v>
      </c>
      <c r="C451" t="s">
        <v>1909</v>
      </c>
      <c r="D451" t="s">
        <v>1908</v>
      </c>
      <c r="E451" s="9"/>
      <c r="F451" t="s">
        <v>4251</v>
      </c>
      <c r="H451" t="str">
        <f>_xlfn.XLOOKUP(C451,Sheet1!D:D,Sheet1!C:C)</f>
        <v>https://cdn.shopify.com/s/files/1/0651/3668/9323/files/149663f900864fa09705bde595425a88_600x600.jpg?v=1734042320&amp;width=100&amp;crop=center</v>
      </c>
    </row>
    <row r="452" spans="1:8" x14ac:dyDescent="0.25">
      <c r="A452" t="s">
        <v>2788</v>
      </c>
      <c r="B452" t="s">
        <v>4235</v>
      </c>
      <c r="C452" t="s">
        <v>1922</v>
      </c>
      <c r="D452" t="s">
        <v>1921</v>
      </c>
      <c r="E452" s="9"/>
      <c r="F452" t="s">
        <v>4251</v>
      </c>
      <c r="H452" t="str">
        <f>_xlfn.XLOOKUP(C452,Sheet1!D:D,Sheet1!C:C)</f>
        <v>https://cdn.shopify.com/s/files/1/0651/3668/9323/files/aa7447f0a2b44b2594e8a9d823e2236e_600x600.jpg?v=1747682989&amp;width=100&amp;crop=center</v>
      </c>
    </row>
  </sheetData>
  <autoFilter ref="C1:J452" xr:uid="{E902E750-8A3C-49BB-9C70-1FB4194CEDFC}"/>
  <conditionalFormatting sqref="C902:C1048576 C1:C445">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6"/>
  <sheetViews>
    <sheetView topLeftCell="B1" zoomScale="85" zoomScaleNormal="85" workbookViewId="0">
      <selection activeCell="J2" sqref="J2:J906"/>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10" s="6" customFormat="1" x14ac:dyDescent="0.25">
      <c r="A1" s="6" t="s">
        <v>2628</v>
      </c>
      <c r="B1" s="6" t="s">
        <v>2623</v>
      </c>
      <c r="C1" s="8" t="s">
        <v>2624</v>
      </c>
      <c r="D1" s="6" t="s">
        <v>2622</v>
      </c>
      <c r="E1" s="6" t="s">
        <v>2626</v>
      </c>
      <c r="F1" s="6" t="s">
        <v>2621</v>
      </c>
      <c r="G1" s="6" t="s">
        <v>2629</v>
      </c>
      <c r="H1" s="6" t="s">
        <v>2138</v>
      </c>
      <c r="I1" s="6" t="s">
        <v>2302</v>
      </c>
    </row>
    <row r="2" spans="1:10" x14ac:dyDescent="0.25">
      <c r="A2" t="s">
        <v>728</v>
      </c>
      <c r="B2" t="s">
        <v>727</v>
      </c>
      <c r="C2" s="7" t="s">
        <v>18</v>
      </c>
      <c r="D2" t="s">
        <v>729</v>
      </c>
      <c r="E2" t="s">
        <v>2551</v>
      </c>
      <c r="F2" t="str">
        <f>_xlfn.XLOOKUP(E2,Component!B:B,Component!C:C)</f>
        <v>18V ONE+ HP BRUSHLESS CORDLESS ROTARY TOOL</v>
      </c>
      <c r="G2">
        <v>1</v>
      </c>
      <c r="H2" t="s">
        <v>18</v>
      </c>
      <c r="I2">
        <v>-1</v>
      </c>
      <c r="J2" t="str">
        <f>_xlfn.XLOOKUP(A2,Product!C:C,Product!H:H)</f>
        <v>https://cdn.shopify.com/s/files/1/0651/3668/9323/files/473e844c046a488d9c6a892e026c9356_2df45095-1691-4304-a1c9-bcf533694186_600x600.jpg?v=1734041908&amp;width=100&amp;crop=center</v>
      </c>
    </row>
    <row r="3" spans="1:10" x14ac:dyDescent="0.25">
      <c r="A3" t="s">
        <v>1838</v>
      </c>
      <c r="B3" t="s">
        <v>1837</v>
      </c>
      <c r="C3" s="7">
        <v>112.88</v>
      </c>
      <c r="D3" t="s">
        <v>1840</v>
      </c>
      <c r="E3" t="s">
        <v>2551</v>
      </c>
      <c r="F3" t="str">
        <f>_xlfn.XLOOKUP(E3,Component!B:B,Component!C:C)</f>
        <v>18V ONE+ HP BRUSHLESS CORDLESS ROTARY TOOL</v>
      </c>
      <c r="G3">
        <v>1</v>
      </c>
      <c r="H3" t="s">
        <v>18</v>
      </c>
      <c r="I3">
        <v>-1</v>
      </c>
      <c r="J3" t="str">
        <f>_xlfn.XLOOKUP(A3,Product!C:C,Product!H:H)</f>
        <v>https://cdn.shopify.com/s/files/1/0651/3668/9323/files/1aca97a400d8453181eed381e33603aa_600x600.jpg?v=1734040773&amp;width=100&amp;crop=center</v>
      </c>
    </row>
    <row r="4" spans="1:10" x14ac:dyDescent="0.25">
      <c r="A4" t="s">
        <v>1121</v>
      </c>
      <c r="B4" t="s">
        <v>1120</v>
      </c>
      <c r="C4" s="7">
        <v>99</v>
      </c>
      <c r="D4" t="s">
        <v>1122</v>
      </c>
      <c r="E4" t="s">
        <v>2218</v>
      </c>
      <c r="F4" t="str">
        <f>_xlfn.XLOOKUP(E4,Component!B:B,Component!C:C)</f>
        <v>18V ONE+ 1/2" DRILL/DRIVER</v>
      </c>
      <c r="G4">
        <v>1</v>
      </c>
      <c r="H4" t="s">
        <v>18</v>
      </c>
      <c r="I4">
        <v>-1</v>
      </c>
      <c r="J4" t="str">
        <f>_xlfn.XLOOKUP(A4,Product!C:C,Product!H:H)</f>
        <v>https://cdn.shopify.com/s/files/1/0651/3668/9323/files/d31535eb963a4214885359f8c316e003_600x600.jpg?v=1734043056&amp;width=100&amp;crop=center</v>
      </c>
    </row>
    <row r="5" spans="1:10" x14ac:dyDescent="0.25">
      <c r="A5" t="s">
        <v>1121</v>
      </c>
      <c r="B5" t="s">
        <v>1120</v>
      </c>
      <c r="C5" s="7">
        <v>99</v>
      </c>
      <c r="D5" t="s">
        <v>1122</v>
      </c>
      <c r="E5" t="s">
        <v>2009</v>
      </c>
      <c r="F5" t="str">
        <f>_xlfn.XLOOKUP(E5,Component!B:B,Component!C:C)</f>
        <v>18V ONE+ CHARGER</v>
      </c>
      <c r="G5">
        <v>1</v>
      </c>
      <c r="H5" t="s">
        <v>18</v>
      </c>
      <c r="I5">
        <v>-1</v>
      </c>
      <c r="J5" t="str">
        <f>_xlfn.XLOOKUP(A5,Product!C:C,Product!H:H)</f>
        <v>https://cdn.shopify.com/s/files/1/0651/3668/9323/files/d31535eb963a4214885359f8c316e003_600x600.jpg?v=1734043056&amp;width=100&amp;crop=center</v>
      </c>
    </row>
    <row r="6" spans="1:10" x14ac:dyDescent="0.25">
      <c r="A6" t="s">
        <v>2012</v>
      </c>
      <c r="B6" t="s">
        <v>2011</v>
      </c>
      <c r="C6" s="7">
        <v>199</v>
      </c>
      <c r="D6" t="s">
        <v>2013</v>
      </c>
      <c r="E6" t="s">
        <v>2009</v>
      </c>
      <c r="F6" t="str">
        <f>_xlfn.XLOOKUP(E6,Component!B:B,Component!C:C)</f>
        <v>18V ONE+ CHARGER</v>
      </c>
      <c r="G6">
        <v>1</v>
      </c>
      <c r="H6" t="s">
        <v>18</v>
      </c>
      <c r="I6">
        <v>-1</v>
      </c>
      <c r="J6" t="str">
        <f>_xlfn.XLOOKUP(A6,Product!C:C,Product!H:H)</f>
        <v>https://cdn.shopify.com/s/files/1/0651/3668/9323/files/368208e798d3455e8308343bba80f3e3_600x600.jpg?v=1737054259&amp;width=100&amp;crop=center</v>
      </c>
    </row>
    <row r="7" spans="1:10" x14ac:dyDescent="0.25">
      <c r="A7" t="s">
        <v>910</v>
      </c>
      <c r="B7" t="s">
        <v>909</v>
      </c>
      <c r="C7" s="7">
        <v>169</v>
      </c>
      <c r="D7" t="s">
        <v>911</v>
      </c>
      <c r="E7" t="s">
        <v>2145</v>
      </c>
      <c r="F7" t="str">
        <f>_xlfn.XLOOKUP(E7,Component!B:B,Component!C:C)</f>
        <v>18V ONE+ 2.0 Ah Battery</v>
      </c>
      <c r="G7">
        <v>1</v>
      </c>
      <c r="H7" t="s">
        <v>18</v>
      </c>
      <c r="I7">
        <v>-1</v>
      </c>
      <c r="J7" t="str">
        <f>_xlfn.XLOOKUP(A7,Product!C:C,Product!H:H)</f>
        <v>https://cdn.shopify.com/s/files/1/0651/3668/9323/files/47377576920643a08951740855a8315b_600x600.jpg?v=1734042459&amp;width=100&amp;crop=center</v>
      </c>
    </row>
    <row r="8" spans="1:10" x14ac:dyDescent="0.25">
      <c r="A8" t="s">
        <v>2111</v>
      </c>
      <c r="B8" t="s">
        <v>2110</v>
      </c>
      <c r="C8" s="7">
        <v>89</v>
      </c>
      <c r="D8" t="s">
        <v>2112</v>
      </c>
      <c r="E8" t="s">
        <v>2111</v>
      </c>
      <c r="F8" t="str">
        <f>_xlfn.XLOOKUP(E8,Component!B:B,Component!C:C)</f>
        <v>18V ONE+ 2AH LITHIUM HIGH PERFORMANCE BATTERY</v>
      </c>
      <c r="G8">
        <v>1</v>
      </c>
      <c r="H8" t="s">
        <v>18</v>
      </c>
      <c r="I8">
        <v>-1</v>
      </c>
      <c r="J8" t="str">
        <f>_xlfn.XLOOKUP(A8,Product!C:C,Product!H:H)</f>
        <v>https://cdn.shopify.com/s/files/1/0651/3668/9323/files/b50afc67efed433aa308c86e8f2feaa1_600x600.jpg?v=1734042671&amp;width=100&amp;crop=center</v>
      </c>
    </row>
    <row r="9" spans="1:10" x14ac:dyDescent="0.25">
      <c r="A9" t="s">
        <v>2054</v>
      </c>
      <c r="B9" t="s">
        <v>2053</v>
      </c>
      <c r="C9" s="7">
        <v>79</v>
      </c>
      <c r="D9" t="s">
        <v>2055</v>
      </c>
      <c r="E9" t="s">
        <v>2082</v>
      </c>
      <c r="F9" t="str">
        <f>_xlfn.XLOOKUP(E9,Component!B:B,Component!C:C)</f>
        <v>18V ONE+ 2AH LITHIUM BATTERY</v>
      </c>
      <c r="G9">
        <v>1</v>
      </c>
      <c r="H9" t="s">
        <v>18</v>
      </c>
      <c r="I9">
        <v>-1</v>
      </c>
      <c r="J9" t="str">
        <f>_xlfn.XLOOKUP(A9,Product!C:C,Product!H:H)</f>
        <v>https://cdn.shopify.com/s/files/1/0651/3668/9323/files/77d3fe94510a42c6a5089df5bbf2f920_600x600.jpg?v=1734041693&amp;width=100&amp;crop=center</v>
      </c>
    </row>
    <row r="10" spans="1:10" x14ac:dyDescent="0.25">
      <c r="A10" t="s">
        <v>728</v>
      </c>
      <c r="B10" t="s">
        <v>727</v>
      </c>
      <c r="C10" s="7" t="s">
        <v>18</v>
      </c>
      <c r="D10" t="s">
        <v>729</v>
      </c>
      <c r="E10" t="s">
        <v>2111</v>
      </c>
      <c r="F10" t="str">
        <f>_xlfn.XLOOKUP(E10,Component!B:B,Component!C:C)</f>
        <v>18V ONE+ 2AH LITHIUM HIGH PERFORMANCE BATTERY</v>
      </c>
      <c r="G10">
        <v>1</v>
      </c>
      <c r="H10" t="s">
        <v>18</v>
      </c>
      <c r="I10">
        <v>-1</v>
      </c>
      <c r="J10" t="str">
        <f>_xlfn.XLOOKUP(A10,Product!C:C,Product!H:H)</f>
        <v>https://cdn.shopify.com/s/files/1/0651/3668/9323/files/473e844c046a488d9c6a892e026c9356_2df45095-1691-4304-a1c9-bcf533694186_600x600.jpg?v=1734041908&amp;width=100&amp;crop=center</v>
      </c>
    </row>
    <row r="11" spans="1:10" x14ac:dyDescent="0.25">
      <c r="A11" t="s">
        <v>2066</v>
      </c>
      <c r="B11" t="s">
        <v>2065</v>
      </c>
      <c r="C11" s="7">
        <v>89</v>
      </c>
      <c r="D11" t="s">
        <v>2067</v>
      </c>
      <c r="E11" t="s">
        <v>2148</v>
      </c>
      <c r="F11" t="str">
        <f>_xlfn.XLOOKUP(E11,Component!B:B,Component!C:C)</f>
        <v>18V ONE+ 2Ah Battery</v>
      </c>
      <c r="G11">
        <v>1</v>
      </c>
      <c r="H11" t="s">
        <v>18</v>
      </c>
      <c r="I11">
        <v>-1</v>
      </c>
      <c r="J11" t="str">
        <f>_xlfn.XLOOKUP(A11,Product!C:C,Product!H:H)</f>
        <v>https://cdn.shopify.com/s/files/1/0651/3668/9323/files/de91c05b26e14fbbb57dd413659e7ed8_600x600.jpg?v=1732648240&amp;width=100&amp;crop=center</v>
      </c>
    </row>
    <row r="12" spans="1:10" x14ac:dyDescent="0.25">
      <c r="A12" t="s">
        <v>700</v>
      </c>
      <c r="B12" t="s">
        <v>699</v>
      </c>
      <c r="C12" s="7">
        <v>109.29</v>
      </c>
      <c r="D12" t="s">
        <v>702</v>
      </c>
      <c r="E12" t="s">
        <v>2082</v>
      </c>
      <c r="F12" t="str">
        <f>_xlfn.XLOOKUP(E12,Component!B:B,Component!C:C)</f>
        <v>18V ONE+ 2AH LITHIUM BATTERY</v>
      </c>
      <c r="G12">
        <v>1</v>
      </c>
      <c r="H12" t="s">
        <v>18</v>
      </c>
      <c r="I12">
        <v>-1</v>
      </c>
      <c r="J12" t="str">
        <f>_xlfn.XLOOKUP(A12,Product!C:C,Product!H:H)</f>
        <v>https://cdn.shopify.com/s/files/1/0651/3668/9323/files/3e837c3cc2304b50ad5e9399d0a4f3b4_600x600.jpg?v=1734040939&amp;width=100&amp;crop=center</v>
      </c>
    </row>
    <row r="13" spans="1:10" x14ac:dyDescent="0.25">
      <c r="A13" t="s">
        <v>713</v>
      </c>
      <c r="B13" t="s">
        <v>712</v>
      </c>
      <c r="C13" s="7">
        <v>99</v>
      </c>
      <c r="D13" t="s">
        <v>714</v>
      </c>
      <c r="E13" t="s">
        <v>2082</v>
      </c>
      <c r="F13" t="str">
        <f>_xlfn.XLOOKUP(E13,Component!B:B,Component!C:C)</f>
        <v>18V ONE+ 2AH LITHIUM BATTERY</v>
      </c>
      <c r="G13">
        <v>1</v>
      </c>
      <c r="H13" t="s">
        <v>18</v>
      </c>
      <c r="I13">
        <v>-1</v>
      </c>
      <c r="J13" t="str">
        <f>_xlfn.XLOOKUP(A13,Product!C:C,Product!H:H)</f>
        <v>https://cdn.shopify.com/s/files/1/0651/3668/9323/files/c93480bfe08d48528fdebfcaf6e577be_600x600.jpg?v=1734042887&amp;width=100&amp;crop=center</v>
      </c>
    </row>
    <row r="14" spans="1:10" x14ac:dyDescent="0.25">
      <c r="A14" t="s">
        <v>2060</v>
      </c>
      <c r="B14" t="s">
        <v>2059</v>
      </c>
      <c r="C14" s="7">
        <v>109</v>
      </c>
      <c r="D14" t="s">
        <v>2061</v>
      </c>
      <c r="E14" t="s">
        <v>2082</v>
      </c>
      <c r="F14" t="str">
        <f>_xlfn.XLOOKUP(E14,Component!B:B,Component!C:C)</f>
        <v>18V ONE+ 2AH LITHIUM BATTERY</v>
      </c>
      <c r="G14">
        <v>1</v>
      </c>
      <c r="H14" t="s">
        <v>18</v>
      </c>
      <c r="I14">
        <v>-1</v>
      </c>
      <c r="J14" t="str">
        <f>_xlfn.XLOOKUP(A14,Product!C:C,Product!H:H)</f>
        <v>https://cdn.shopify.com/s/files/1/0651/3668/9323/files/dac94ed32fda476d848951212c3bf673_600x600.jpg?v=1734043087&amp;width=100&amp;crop=center</v>
      </c>
    </row>
    <row r="15" spans="1:10" x14ac:dyDescent="0.25">
      <c r="A15" t="s">
        <v>2098</v>
      </c>
      <c r="B15" t="s">
        <v>2097</v>
      </c>
      <c r="C15" s="7" t="s">
        <v>18</v>
      </c>
      <c r="D15" t="s">
        <v>2099</v>
      </c>
      <c r="E15" t="s">
        <v>2082</v>
      </c>
      <c r="F15" t="str">
        <f>_xlfn.XLOOKUP(E15,Component!B:B,Component!C:C)</f>
        <v>18V ONE+ 2AH LITHIUM BATTERY</v>
      </c>
      <c r="G15">
        <v>1</v>
      </c>
      <c r="H15" t="s">
        <v>18</v>
      </c>
      <c r="I15">
        <v>-1</v>
      </c>
      <c r="J15" t="str">
        <f>_xlfn.XLOOKUP(A15,Product!C:C,Product!H:H)</f>
        <v>https://cdn.shopify.com/s/files/1/0651/3668/9323/files/abcd62323cee4e67b743f99276da6cf7_600x600.jpg?v=1734042577&amp;width=100&amp;crop=center</v>
      </c>
    </row>
    <row r="16" spans="1:10" x14ac:dyDescent="0.25">
      <c r="A16" t="s">
        <v>954</v>
      </c>
      <c r="B16" t="s">
        <v>953</v>
      </c>
      <c r="C16" s="7">
        <v>229</v>
      </c>
      <c r="D16" t="s">
        <v>955</v>
      </c>
      <c r="E16" t="s">
        <v>2111</v>
      </c>
      <c r="F16" t="str">
        <f>_xlfn.XLOOKUP(E16,Component!B:B,Component!C:C)</f>
        <v>18V ONE+ 2AH LITHIUM HIGH PERFORMANCE BATTERY</v>
      </c>
      <c r="G16">
        <v>1</v>
      </c>
      <c r="H16" t="s">
        <v>18</v>
      </c>
      <c r="I16">
        <v>-1</v>
      </c>
      <c r="J16" t="str">
        <f>_xlfn.XLOOKUP(A16,Product!C:C,Product!H:H)</f>
        <v>https://cdn.shopify.com/s/files/1/0651/3668/9323/files/843f0fcc37d34f6c88d991c86dbdc91f_600x600.jpg?v=1734042011&amp;width=100&amp;crop=center</v>
      </c>
    </row>
    <row r="17" spans="1:10" x14ac:dyDescent="0.25">
      <c r="A17" t="s">
        <v>2085</v>
      </c>
      <c r="B17" t="s">
        <v>2084</v>
      </c>
      <c r="C17" s="7">
        <v>99</v>
      </c>
      <c r="D17" t="s">
        <v>2086</v>
      </c>
      <c r="E17" t="s">
        <v>2085</v>
      </c>
      <c r="F17" t="str">
        <f>_xlfn.XLOOKUP(E17,Component!B:B,Component!C:C)</f>
        <v>18V ONE+ 4AH LITHIUM BATTERY</v>
      </c>
      <c r="G17">
        <v>1</v>
      </c>
      <c r="H17" t="s">
        <v>18</v>
      </c>
      <c r="I17">
        <v>-1</v>
      </c>
      <c r="J17" t="str">
        <f>_xlfn.XLOOKUP(A17,Product!C:C,Product!H:H)</f>
        <v>https://cdn.shopify.com/s/files/1/0651/3668/9323/files/92027ce58045422c8db708ddaa9d1541_600x600.jpg?v=1734042305&amp;width=100&amp;crop=center</v>
      </c>
    </row>
    <row r="18" spans="1:10" x14ac:dyDescent="0.25">
      <c r="A18" t="s">
        <v>954</v>
      </c>
      <c r="B18" t="s">
        <v>953</v>
      </c>
      <c r="C18" s="7">
        <v>229</v>
      </c>
      <c r="D18" t="s">
        <v>955</v>
      </c>
      <c r="E18" t="s">
        <v>2103</v>
      </c>
      <c r="F18" t="str">
        <f>_xlfn.XLOOKUP(E18,Component!B:B,Component!C:C)</f>
        <v>18V ONE+ 4AH LITHIUM-ION HIGH PERFORMANCE BATTERY</v>
      </c>
      <c r="G18">
        <v>1</v>
      </c>
      <c r="H18" t="s">
        <v>18</v>
      </c>
      <c r="I18">
        <v>-1</v>
      </c>
      <c r="J18" t="str">
        <f>_xlfn.XLOOKUP(A18,Product!C:C,Product!H:H)</f>
        <v>https://cdn.shopify.com/s/files/1/0651/3668/9323/files/843f0fcc37d34f6c88d991c86dbdc91f_600x600.jpg?v=1734042011&amp;width=100&amp;crop=center</v>
      </c>
    </row>
    <row r="19" spans="1:10" x14ac:dyDescent="0.25">
      <c r="A19" t="s">
        <v>1309</v>
      </c>
      <c r="B19" t="s">
        <v>132</v>
      </c>
      <c r="C19" s="7">
        <v>179</v>
      </c>
      <c r="D19" t="s">
        <v>1310</v>
      </c>
      <c r="E19" t="s">
        <v>2103</v>
      </c>
      <c r="F19" t="str">
        <f>_xlfn.XLOOKUP(E19,Component!B:B,Component!C:C)</f>
        <v>18V ONE+ 4AH LITHIUM-ION HIGH PERFORMANCE BATTERY</v>
      </c>
      <c r="G19">
        <v>1</v>
      </c>
      <c r="H19" t="s">
        <v>18</v>
      </c>
      <c r="I19">
        <v>-1</v>
      </c>
      <c r="J19" t="str">
        <f>_xlfn.XLOOKUP(A19,Product!C:C,Product!H:H)</f>
        <v>https://cdn.shopify.com/s/files/1/0651/3668/9323/files/eb73ce9babb84af08d30ccf0d33e6ceb_600x600.jpg?v=1734043253&amp;width=100&amp;crop=center</v>
      </c>
    </row>
    <row r="20" spans="1:10" x14ac:dyDescent="0.25">
      <c r="A20" t="s">
        <v>2046</v>
      </c>
      <c r="B20" t="s">
        <v>2045</v>
      </c>
      <c r="C20" s="7">
        <v>109</v>
      </c>
      <c r="D20" t="s">
        <v>2047</v>
      </c>
      <c r="E20" t="s">
        <v>2085</v>
      </c>
      <c r="F20" t="str">
        <f>_xlfn.XLOOKUP(E20,Component!B:B,Component!C:C)</f>
        <v>18V ONE+ 4AH LITHIUM BATTERY</v>
      </c>
      <c r="G20">
        <v>1</v>
      </c>
      <c r="H20" t="s">
        <v>18</v>
      </c>
      <c r="I20">
        <v>-1</v>
      </c>
      <c r="J20" t="str">
        <f>_xlfn.XLOOKUP(A20,Product!C:C,Product!H:H)</f>
        <v>https://cdn.shopify.com/s/files/1/0651/3668/9323/files/5bd9143a965e486b8ef4dd325addfd15_600x600.jpg?v=1737055132&amp;width=100&amp;crop=center</v>
      </c>
    </row>
    <row r="21" spans="1:10" x14ac:dyDescent="0.25">
      <c r="A21" t="s">
        <v>1978</v>
      </c>
      <c r="B21" t="s">
        <v>1977</v>
      </c>
      <c r="C21" s="7">
        <v>649</v>
      </c>
      <c r="D21" t="s">
        <v>1979</v>
      </c>
      <c r="E21" t="s">
        <v>1656</v>
      </c>
      <c r="F21" t="str">
        <f>_xlfn.XLOOKUP(E21,Component!B:B,Component!C:C)</f>
        <v>18V ONE+ AIRSTRIKE 18GA BRAD NAILER</v>
      </c>
      <c r="G21">
        <v>1</v>
      </c>
      <c r="H21" t="s">
        <v>18</v>
      </c>
      <c r="I21">
        <v>-1</v>
      </c>
      <c r="J21" t="str">
        <f>_xlfn.XLOOKUP(A21,Product!C:C,Product!H:H)</f>
        <v>https://cdn.shopify.com/s/files/1/0651/3668/9323/files/d6cc5919efd743c8807c205250f8ac30_600x600.jpg?v=1734042981&amp;width=100&amp;crop=center</v>
      </c>
    </row>
    <row r="22" spans="1:10" x14ac:dyDescent="0.25">
      <c r="A22" t="s">
        <v>1991</v>
      </c>
      <c r="B22" t="s">
        <v>1990</v>
      </c>
      <c r="C22" s="7">
        <v>499</v>
      </c>
      <c r="D22" t="s">
        <v>1992</v>
      </c>
      <c r="E22" t="s">
        <v>1656</v>
      </c>
      <c r="F22" t="str">
        <f>_xlfn.XLOOKUP(E22,Component!B:B,Component!C:C)</f>
        <v>18V ONE+ AIRSTRIKE 18GA BRAD NAILER</v>
      </c>
      <c r="G22">
        <v>1</v>
      </c>
      <c r="H22" t="s">
        <v>18</v>
      </c>
      <c r="I22">
        <v>-1</v>
      </c>
      <c r="J22" t="str">
        <f>_xlfn.XLOOKUP(A22,Product!C:C,Product!H:H)</f>
        <v>https://cdn.shopify.com/s/files/1/0651/3668/9323/files/213d6ee0c2844e1cbb4577d4be83f2cf_600x600.jpg?v=1734041834&amp;width=100&amp;crop=center</v>
      </c>
    </row>
    <row r="23" spans="1:10" x14ac:dyDescent="0.25">
      <c r="A23" t="s">
        <v>432</v>
      </c>
      <c r="B23" t="s">
        <v>431</v>
      </c>
      <c r="C23" s="7">
        <v>189</v>
      </c>
      <c r="D23" t="s">
        <v>433</v>
      </c>
      <c r="E23" t="s">
        <v>2009</v>
      </c>
      <c r="F23" t="str">
        <f>_xlfn.XLOOKUP(E23,Component!B:B,Component!C:C)</f>
        <v>18V ONE+ CHARGER</v>
      </c>
      <c r="G23">
        <v>1</v>
      </c>
      <c r="H23" t="s">
        <v>18</v>
      </c>
      <c r="I23">
        <v>-1</v>
      </c>
      <c r="J23" t="str">
        <f>_xlfn.XLOOKUP(A23,Product!C:C,Product!H:H)</f>
        <v>https://cdn.shopify.com/s/files/1/0651/3668/9323/files/9eabba6426ac4843b97bffa845500a4a_600x600.jpg?v=1734041368&amp;width=100&amp;crop=center</v>
      </c>
    </row>
    <row r="24" spans="1:10" x14ac:dyDescent="0.25">
      <c r="A24" t="s">
        <v>538</v>
      </c>
      <c r="B24" t="s">
        <v>537</v>
      </c>
      <c r="C24" s="7">
        <v>119.9</v>
      </c>
      <c r="D24" t="s">
        <v>540</v>
      </c>
      <c r="E24" t="s">
        <v>2009</v>
      </c>
      <c r="F24" t="str">
        <f>_xlfn.XLOOKUP(E24,Component!B:B,Component!C:C)</f>
        <v>18V ONE+ CHARGER</v>
      </c>
      <c r="G24">
        <v>1</v>
      </c>
      <c r="H24" t="s">
        <v>18</v>
      </c>
      <c r="I24">
        <v>-1</v>
      </c>
      <c r="J24" t="str">
        <f>_xlfn.XLOOKUP(A24,Product!C:C,Product!H:H)</f>
        <v>https://cdn.shopify.com/s/files/1/0651/3668/9323/files/6800e196685247739c0175bbd2e8a119_600x600.jpg?v=1734042165&amp;width=100&amp;crop=center</v>
      </c>
    </row>
    <row r="25" spans="1:10" x14ac:dyDescent="0.25">
      <c r="A25" t="s">
        <v>621</v>
      </c>
      <c r="B25" t="s">
        <v>620</v>
      </c>
      <c r="C25" s="7">
        <v>179.16</v>
      </c>
      <c r="D25" t="s">
        <v>623</v>
      </c>
      <c r="E25" t="s">
        <v>2009</v>
      </c>
      <c r="F25" t="str">
        <f>_xlfn.XLOOKUP(E25,Component!B:B,Component!C:C)</f>
        <v>18V ONE+ CHARGER</v>
      </c>
      <c r="G25">
        <v>1</v>
      </c>
      <c r="H25" t="s">
        <v>18</v>
      </c>
      <c r="I25">
        <v>-1</v>
      </c>
      <c r="J25" t="str">
        <f>_xlfn.XLOOKUP(A25,Product!C:C,Product!H:H)</f>
        <v>https://cdn.shopify.com/s/files/1/0651/3668/9323/files/0840b54fcaec4046822a9c06a30bd49f_600x600.jpg?v=1737054965&amp;width=100&amp;crop=center</v>
      </c>
    </row>
    <row r="26" spans="1:10" x14ac:dyDescent="0.25">
      <c r="A26" t="s">
        <v>700</v>
      </c>
      <c r="B26" t="s">
        <v>699</v>
      </c>
      <c r="C26" s="7">
        <v>109.29</v>
      </c>
      <c r="D26" t="s">
        <v>702</v>
      </c>
      <c r="E26" t="s">
        <v>2009</v>
      </c>
      <c r="F26" t="str">
        <f>_xlfn.XLOOKUP(E26,Component!B:B,Component!C:C)</f>
        <v>18V ONE+ CHARGER</v>
      </c>
      <c r="G26">
        <v>1</v>
      </c>
      <c r="H26" t="s">
        <v>18</v>
      </c>
      <c r="I26">
        <v>-1</v>
      </c>
      <c r="J26" t="str">
        <f>_xlfn.XLOOKUP(A26,Product!C:C,Product!H:H)</f>
        <v>https://cdn.shopify.com/s/files/1/0651/3668/9323/files/3e837c3cc2304b50ad5e9399d0a4f3b4_600x600.jpg?v=1734040939&amp;width=100&amp;crop=center</v>
      </c>
    </row>
    <row r="27" spans="1:10" x14ac:dyDescent="0.25">
      <c r="A27" t="s">
        <v>713</v>
      </c>
      <c r="B27" t="s">
        <v>712</v>
      </c>
      <c r="C27" s="7">
        <v>99</v>
      </c>
      <c r="D27" t="s">
        <v>714</v>
      </c>
      <c r="E27" t="s">
        <v>2009</v>
      </c>
      <c r="F27" t="str">
        <f>_xlfn.XLOOKUP(E27,Component!B:B,Component!C:C)</f>
        <v>18V ONE+ CHARGER</v>
      </c>
      <c r="G27">
        <v>1</v>
      </c>
      <c r="H27" t="s">
        <v>18</v>
      </c>
      <c r="I27">
        <v>-1</v>
      </c>
      <c r="J27" t="str">
        <f>_xlfn.XLOOKUP(A27,Product!C:C,Product!H:H)</f>
        <v>https://cdn.shopify.com/s/files/1/0651/3668/9323/files/c93480bfe08d48528fdebfcaf6e577be_600x600.jpg?v=1734042887&amp;width=100&amp;crop=center</v>
      </c>
    </row>
    <row r="28" spans="1:10" x14ac:dyDescent="0.25">
      <c r="A28" t="s">
        <v>728</v>
      </c>
      <c r="B28" t="s">
        <v>727</v>
      </c>
      <c r="C28" s="7" t="s">
        <v>18</v>
      </c>
      <c r="D28" t="s">
        <v>729</v>
      </c>
      <c r="E28" t="s">
        <v>2009</v>
      </c>
      <c r="F28" t="str">
        <f>_xlfn.XLOOKUP(E28,Component!B:B,Component!C:C)</f>
        <v>18V ONE+ CHARGER</v>
      </c>
      <c r="G28">
        <v>1</v>
      </c>
      <c r="H28" t="s">
        <v>18</v>
      </c>
      <c r="I28">
        <v>-1</v>
      </c>
      <c r="J28" t="str">
        <f>_xlfn.XLOOKUP(A28,Product!C:C,Product!H:H)</f>
        <v>https://cdn.shopify.com/s/files/1/0651/3668/9323/files/473e844c046a488d9c6a892e026c9356_2df45095-1691-4304-a1c9-bcf533694186_600x600.jpg?v=1734041908&amp;width=100&amp;crop=center</v>
      </c>
    </row>
    <row r="29" spans="1:10" x14ac:dyDescent="0.25">
      <c r="A29" t="s">
        <v>910</v>
      </c>
      <c r="B29" t="s">
        <v>909</v>
      </c>
      <c r="C29" s="7">
        <v>169</v>
      </c>
      <c r="D29" t="s">
        <v>911</v>
      </c>
      <c r="E29" t="s">
        <v>2137</v>
      </c>
      <c r="F29" t="str">
        <f>_xlfn.XLOOKUP(E29,Component!B:B,Component!C:C)</f>
        <v>18V ONE+ Charger</v>
      </c>
      <c r="G29">
        <v>1</v>
      </c>
      <c r="H29" t="s">
        <v>18</v>
      </c>
      <c r="I29">
        <v>-1</v>
      </c>
      <c r="J29" t="str">
        <f>_xlfn.XLOOKUP(A29,Product!C:C,Product!H:H)</f>
        <v>https://cdn.shopify.com/s/files/1/0651/3668/9323/files/47377576920643a08951740855a8315b_600x600.jpg?v=1734042459&amp;width=100&amp;crop=center</v>
      </c>
    </row>
    <row r="30" spans="1:10" x14ac:dyDescent="0.25">
      <c r="A30" t="s">
        <v>944</v>
      </c>
      <c r="B30" t="s">
        <v>126</v>
      </c>
      <c r="C30" s="7">
        <v>159</v>
      </c>
      <c r="D30" t="s">
        <v>945</v>
      </c>
      <c r="E30" t="s">
        <v>2009</v>
      </c>
      <c r="F30" t="str">
        <f>_xlfn.XLOOKUP(E30,Component!B:B,Component!C:C)</f>
        <v>18V ONE+ CHARGER</v>
      </c>
      <c r="G30">
        <v>1</v>
      </c>
      <c r="H30" t="s">
        <v>18</v>
      </c>
      <c r="I30">
        <v>-1</v>
      </c>
      <c r="J30" t="str">
        <f>_xlfn.XLOOKUP(A30,Product!C:C,Product!H:H)</f>
        <v>https://cdn.shopify.com/s/files/1/0651/3668/9323/files/a669bd6cbfe449e696a661facdeded2b_600x600.jpg?v=1734042540&amp;width=100&amp;crop=center</v>
      </c>
    </row>
    <row r="31" spans="1:10" x14ac:dyDescent="0.25">
      <c r="A31" t="s">
        <v>954</v>
      </c>
      <c r="B31" t="s">
        <v>953</v>
      </c>
      <c r="C31" s="7">
        <v>229</v>
      </c>
      <c r="D31" t="s">
        <v>955</v>
      </c>
      <c r="E31" t="s">
        <v>2009</v>
      </c>
      <c r="F31" t="str">
        <f>_xlfn.XLOOKUP(E31,Component!B:B,Component!C:C)</f>
        <v>18V ONE+ CHARGER</v>
      </c>
      <c r="G31">
        <v>1</v>
      </c>
      <c r="H31" t="s">
        <v>18</v>
      </c>
      <c r="I31">
        <v>-1</v>
      </c>
      <c r="J31" t="str">
        <f>_xlfn.XLOOKUP(A31,Product!C:C,Product!H:H)</f>
        <v>https://cdn.shopify.com/s/files/1/0651/3668/9323/files/843f0fcc37d34f6c88d991c86dbdc91f_600x600.jpg?v=1734042011&amp;width=100&amp;crop=center</v>
      </c>
    </row>
    <row r="32" spans="1:10" x14ac:dyDescent="0.25">
      <c r="A32" t="s">
        <v>1309</v>
      </c>
      <c r="B32" t="s">
        <v>132</v>
      </c>
      <c r="C32" s="7">
        <v>179</v>
      </c>
      <c r="D32" t="s">
        <v>1310</v>
      </c>
      <c r="E32" t="s">
        <v>2009</v>
      </c>
      <c r="F32" t="str">
        <f>_xlfn.XLOOKUP(E32,Component!B:B,Component!C:C)</f>
        <v>18V ONE+ CHARGER</v>
      </c>
      <c r="G32">
        <v>1</v>
      </c>
      <c r="H32" t="s">
        <v>18</v>
      </c>
      <c r="I32">
        <v>-1</v>
      </c>
      <c r="J32" t="str">
        <f>_xlfn.XLOOKUP(A32,Product!C:C,Product!H:H)</f>
        <v>https://cdn.shopify.com/s/files/1/0651/3668/9323/files/eb73ce9babb84af08d30ccf0d33e6ceb_600x600.jpg?v=1734043253&amp;width=100&amp;crop=center</v>
      </c>
    </row>
    <row r="33" spans="1:10" x14ac:dyDescent="0.25">
      <c r="A33" t="s">
        <v>1357</v>
      </c>
      <c r="B33" t="s">
        <v>1356</v>
      </c>
      <c r="C33" s="7">
        <v>299</v>
      </c>
      <c r="D33" t="s">
        <v>1358</v>
      </c>
      <c r="E33" t="s">
        <v>2009</v>
      </c>
      <c r="F33" t="str">
        <f>_xlfn.XLOOKUP(E33,Component!B:B,Component!C:C)</f>
        <v>18V ONE+ CHARGER</v>
      </c>
      <c r="G33">
        <v>1</v>
      </c>
      <c r="H33" t="s">
        <v>18</v>
      </c>
      <c r="I33">
        <v>-1</v>
      </c>
      <c r="J33" t="str">
        <f>_xlfn.XLOOKUP(A33,Product!C:C,Product!H:H)</f>
        <v>https://cdn.shopify.com/s/files/1/0651/3668/9323/files/3eee70febfeb41d9a3f74c9a674e9d68_600x600.jpg?v=1734040944&amp;width=100&amp;crop=center</v>
      </c>
    </row>
    <row r="34" spans="1:10" x14ac:dyDescent="0.25">
      <c r="A34" t="s">
        <v>1363</v>
      </c>
      <c r="B34" t="s">
        <v>1362</v>
      </c>
      <c r="C34" s="7">
        <v>199</v>
      </c>
      <c r="D34" t="s">
        <v>1364</v>
      </c>
      <c r="E34" t="s">
        <v>2009</v>
      </c>
      <c r="F34" t="str">
        <f>_xlfn.XLOOKUP(E34,Component!B:B,Component!C:C)</f>
        <v>18V ONE+ CHARGER</v>
      </c>
      <c r="G34">
        <v>1</v>
      </c>
      <c r="H34" t="s">
        <v>18</v>
      </c>
      <c r="I34">
        <v>-1</v>
      </c>
      <c r="J34" t="str">
        <f>_xlfn.XLOOKUP(A34,Product!C:C,Product!H:H)</f>
        <v>https://cdn.shopify.com/s/files/1/0651/3668/9323/files/3e67459cfb374be081e614587e97e566_600x600.jpg?v=1737054304&amp;width=100&amp;crop=center</v>
      </c>
    </row>
    <row r="35" spans="1:10" x14ac:dyDescent="0.25">
      <c r="A35" t="s">
        <v>1973</v>
      </c>
      <c r="B35" t="s">
        <v>1972</v>
      </c>
      <c r="C35" s="7">
        <v>162</v>
      </c>
      <c r="D35" t="s">
        <v>1975</v>
      </c>
      <c r="E35" t="s">
        <v>2009</v>
      </c>
      <c r="F35" t="str">
        <f>_xlfn.XLOOKUP(E35,Component!B:B,Component!C:C)</f>
        <v>18V ONE+ CHARGER</v>
      </c>
      <c r="G35">
        <v>1</v>
      </c>
      <c r="H35" t="s">
        <v>18</v>
      </c>
      <c r="I35">
        <v>-1</v>
      </c>
      <c r="J35" t="str">
        <f>_xlfn.XLOOKUP(A35,Product!C:C,Product!H:H)</f>
        <v>https://cdn.shopify.com/s/files/1/0651/3668/9323/files/85c7a967e3724fa1afb9bf22e12eb175_600x600.jpg?v=1734041731&amp;width=100&amp;crop=center</v>
      </c>
    </row>
    <row r="36" spans="1:10" x14ac:dyDescent="0.25">
      <c r="A36" t="s">
        <v>2054</v>
      </c>
      <c r="B36" t="s">
        <v>2053</v>
      </c>
      <c r="C36" s="7">
        <v>79</v>
      </c>
      <c r="D36" t="s">
        <v>2055</v>
      </c>
      <c r="E36" t="s">
        <v>2009</v>
      </c>
      <c r="F36" t="str">
        <f>_xlfn.XLOOKUP(E36,Component!B:B,Component!C:C)</f>
        <v>18V ONE+ CHARGER</v>
      </c>
      <c r="G36">
        <v>1</v>
      </c>
      <c r="H36" t="s">
        <v>18</v>
      </c>
      <c r="I36">
        <v>-1</v>
      </c>
      <c r="J36" t="str">
        <f>_xlfn.XLOOKUP(A36,Product!C:C,Product!H:H)</f>
        <v>https://cdn.shopify.com/s/files/1/0651/3668/9323/files/77d3fe94510a42c6a5089df5bbf2f920_600x600.jpg?v=1734041693&amp;width=100&amp;crop=center</v>
      </c>
    </row>
    <row r="37" spans="1:10" x14ac:dyDescent="0.25">
      <c r="A37" t="s">
        <v>2060</v>
      </c>
      <c r="B37" t="s">
        <v>2059</v>
      </c>
      <c r="C37" s="7">
        <v>109</v>
      </c>
      <c r="D37" t="s">
        <v>2061</v>
      </c>
      <c r="E37" t="s">
        <v>2009</v>
      </c>
      <c r="F37" t="str">
        <f>_xlfn.XLOOKUP(E37,Component!B:B,Component!C:C)</f>
        <v>18V ONE+ CHARGER</v>
      </c>
      <c r="G37">
        <v>1</v>
      </c>
      <c r="H37" t="s">
        <v>18</v>
      </c>
      <c r="I37">
        <v>-1</v>
      </c>
      <c r="J37" t="str">
        <f>_xlfn.XLOOKUP(A37,Product!C:C,Product!H:H)</f>
        <v>https://cdn.shopify.com/s/files/1/0651/3668/9323/files/dac94ed32fda476d848951212c3bf673_600x600.jpg?v=1734043087&amp;width=100&amp;crop=center</v>
      </c>
    </row>
    <row r="38" spans="1:10" x14ac:dyDescent="0.25">
      <c r="A38" t="s">
        <v>2066</v>
      </c>
      <c r="B38" t="s">
        <v>2065</v>
      </c>
      <c r="C38" s="7">
        <v>89</v>
      </c>
      <c r="D38" t="s">
        <v>2067</v>
      </c>
      <c r="E38" t="s">
        <v>2009</v>
      </c>
      <c r="F38" t="str">
        <f>_xlfn.XLOOKUP(E38,Component!B:B,Component!C:C)</f>
        <v>18V ONE+ CHARGER</v>
      </c>
      <c r="G38">
        <v>1</v>
      </c>
      <c r="H38" t="s">
        <v>18</v>
      </c>
      <c r="I38">
        <v>-1</v>
      </c>
      <c r="J38" t="str">
        <f>_xlfn.XLOOKUP(A38,Product!C:C,Product!H:H)</f>
        <v>https://cdn.shopify.com/s/files/1/0651/3668/9323/files/de91c05b26e14fbbb57dd413659e7ed8_600x600.jpg?v=1732648240&amp;width=100&amp;crop=center</v>
      </c>
    </row>
    <row r="39" spans="1:10" x14ac:dyDescent="0.25">
      <c r="A39" t="s">
        <v>2098</v>
      </c>
      <c r="B39" t="s">
        <v>2097</v>
      </c>
      <c r="C39" s="7" t="s">
        <v>18</v>
      </c>
      <c r="D39" t="s">
        <v>2099</v>
      </c>
      <c r="E39" t="s">
        <v>2009</v>
      </c>
      <c r="F39" t="str">
        <f>_xlfn.XLOOKUP(E39,Component!B:B,Component!C:C)</f>
        <v>18V ONE+ CHARGER</v>
      </c>
      <c r="G39">
        <v>1</v>
      </c>
      <c r="H39" t="s">
        <v>18</v>
      </c>
      <c r="I39">
        <v>-1</v>
      </c>
      <c r="J39" t="str">
        <f>_xlfn.XLOOKUP(A39,Product!C:C,Product!H:H)</f>
        <v>https://cdn.shopify.com/s/files/1/0651/3668/9323/files/abcd62323cee4e67b743f99276da6cf7_600x600.jpg?v=1734042577&amp;width=100&amp;crop=center</v>
      </c>
    </row>
    <row r="40" spans="1:10" x14ac:dyDescent="0.25">
      <c r="A40" t="s">
        <v>678</v>
      </c>
      <c r="B40" t="s">
        <v>677</v>
      </c>
      <c r="C40" s="7">
        <v>149</v>
      </c>
      <c r="D40" t="s">
        <v>679</v>
      </c>
      <c r="E40" t="s">
        <v>2009</v>
      </c>
      <c r="F40" t="str">
        <f>_xlfn.XLOOKUP(E40,Component!B:B,Component!C:C)</f>
        <v>18V ONE+ CHARGER</v>
      </c>
      <c r="G40">
        <v>1</v>
      </c>
      <c r="H40" t="s">
        <v>18</v>
      </c>
      <c r="I40">
        <v>-1</v>
      </c>
      <c r="J40" t="str">
        <f>_xlfn.XLOOKUP(A40,Product!C:C,Product!H:H)</f>
        <v>https://cdn.shopify.com/s/files/1/0651/3668/9323/files/ebc774237dd74e838e341bb22d8f76d6_600x600.jpg?v=1734043264&amp;width=100&amp;crop=center</v>
      </c>
    </row>
    <row r="41" spans="1:10" x14ac:dyDescent="0.25">
      <c r="A41" t="s">
        <v>1009</v>
      </c>
      <c r="B41" t="s">
        <v>1008</v>
      </c>
      <c r="C41" s="7">
        <v>34.97</v>
      </c>
      <c r="D41" t="s">
        <v>1011</v>
      </c>
      <c r="E41" t="s">
        <v>1009</v>
      </c>
      <c r="F41" t="str">
        <f>_xlfn.XLOOKUP(E41,Component!B:B,Component!C:C)</f>
        <v>18V ONE+ COMPACT GLUE GUN</v>
      </c>
      <c r="G41">
        <v>1</v>
      </c>
      <c r="H41" t="s">
        <v>18</v>
      </c>
      <c r="I41">
        <v>-1</v>
      </c>
      <c r="J41" t="str">
        <f>_xlfn.XLOOKUP(A41,Product!C:C,Product!H:H)</f>
        <v>https://cdn.shopify.com/s/files/1/0651/3668/9323/files/db5e22efcc78475e865b8e6b0fa25669_600x600.jpg?v=1734043095&amp;width=100&amp;crop=center</v>
      </c>
    </row>
    <row r="42" spans="1:10" x14ac:dyDescent="0.25">
      <c r="A42" t="s">
        <v>700</v>
      </c>
      <c r="B42" t="s">
        <v>699</v>
      </c>
      <c r="C42" s="7">
        <v>109.29</v>
      </c>
      <c r="D42" t="s">
        <v>702</v>
      </c>
      <c r="E42" t="s">
        <v>2552</v>
      </c>
      <c r="F42" t="str">
        <f>_xlfn.XLOOKUP(E42,Component!B:B,Component!C:C)</f>
        <v>18V ONE+ ROTARY TOOL STATION</v>
      </c>
      <c r="G42">
        <v>1</v>
      </c>
      <c r="H42" t="s">
        <v>18</v>
      </c>
      <c r="I42">
        <v>-1</v>
      </c>
      <c r="J42" t="str">
        <f>_xlfn.XLOOKUP(A42,Product!C:C,Product!H:H)</f>
        <v>https://cdn.shopify.com/s/files/1/0651/3668/9323/files/3e837c3cc2304b50ad5e9399d0a4f3b4_600x600.jpg?v=1734040939&amp;width=100&amp;crop=center</v>
      </c>
    </row>
    <row r="43" spans="1:10" x14ac:dyDescent="0.25">
      <c r="A43" t="s">
        <v>790</v>
      </c>
      <c r="B43" t="s">
        <v>789</v>
      </c>
      <c r="C43" s="7">
        <v>79</v>
      </c>
      <c r="D43" t="s">
        <v>791</v>
      </c>
      <c r="E43" t="s">
        <v>790</v>
      </c>
      <c r="F43" t="str">
        <f>_xlfn.XLOOKUP(E43,Component!B:B,Component!C:C)</f>
        <v>18V ONE+ DRAIN AUGER</v>
      </c>
      <c r="G43">
        <v>1</v>
      </c>
      <c r="H43" t="s">
        <v>18</v>
      </c>
      <c r="I43">
        <v>-1</v>
      </c>
      <c r="J43" t="str">
        <f>_xlfn.XLOOKUP(A43,Product!C:C,Product!H:H)</f>
        <v>https://cdn.shopify.com/s/files/1/0651/3668/9323/files/9c013d71a47a46fb81349ea9c6306a0e_600x600.jpg?v=1734041350&amp;width=100&amp;crop=center</v>
      </c>
    </row>
    <row r="44" spans="1:10" x14ac:dyDescent="0.25">
      <c r="A44" t="s">
        <v>961</v>
      </c>
      <c r="B44" t="s">
        <v>960</v>
      </c>
      <c r="C44" s="7">
        <v>48.97</v>
      </c>
      <c r="D44" t="s">
        <v>963</v>
      </c>
      <c r="E44" t="s">
        <v>961</v>
      </c>
      <c r="F44" t="str">
        <f>_xlfn.XLOOKUP(E44,Component!B:B,Component!C:C)</f>
        <v>18V ONE+ DUAL TEMPERATURE GLUE GUN</v>
      </c>
      <c r="G44">
        <v>1</v>
      </c>
      <c r="H44" t="s">
        <v>18</v>
      </c>
      <c r="I44">
        <v>-1</v>
      </c>
      <c r="J44" t="str">
        <f>_xlfn.XLOOKUP(A44,Product!C:C,Product!H:H)</f>
        <v>https://cdn.shopify.com/s/files/1/0651/3668/9323/files/17827ba69d3946f293d394dfe579388a_600x600.jpg?v=1737053293&amp;width=100&amp;crop=center</v>
      </c>
    </row>
    <row r="45" spans="1:10" x14ac:dyDescent="0.25">
      <c r="A45" t="s">
        <v>2098</v>
      </c>
      <c r="B45" t="s">
        <v>2097</v>
      </c>
      <c r="C45" s="7" t="s">
        <v>18</v>
      </c>
      <c r="D45" t="s">
        <v>2099</v>
      </c>
      <c r="E45" t="s">
        <v>2255</v>
      </c>
      <c r="F45" t="str">
        <f>_xlfn.XLOOKUP(E45,Component!B:B,Component!C:C)</f>
        <v>18V ONE+ HAND VACUUM</v>
      </c>
      <c r="G45">
        <v>1</v>
      </c>
      <c r="H45" t="s">
        <v>18</v>
      </c>
      <c r="I45">
        <v>-1</v>
      </c>
      <c r="J45" t="str">
        <f>_xlfn.XLOOKUP(A45,Product!C:C,Product!H:H)</f>
        <v>https://cdn.shopify.com/s/files/1/0651/3668/9323/files/abcd62323cee4e67b743f99276da6cf7_600x600.jpg?v=1734042577&amp;width=100&amp;crop=center</v>
      </c>
    </row>
    <row r="46" spans="1:10" x14ac:dyDescent="0.25">
      <c r="A46" t="s">
        <v>2127</v>
      </c>
      <c r="B46" t="s">
        <v>2126</v>
      </c>
      <c r="C46" s="7">
        <v>39.97</v>
      </c>
      <c r="D46" t="s">
        <v>2128</v>
      </c>
      <c r="E46" t="s">
        <v>2255</v>
      </c>
      <c r="F46" t="str">
        <f>_xlfn.XLOOKUP(E46,Component!B:B,Component!C:C)</f>
        <v>18V ONE+ HAND VACUUM</v>
      </c>
      <c r="G46">
        <v>1</v>
      </c>
      <c r="H46" t="s">
        <v>18</v>
      </c>
      <c r="I46">
        <v>-1</v>
      </c>
      <c r="J46" t="str">
        <f>_xlfn.XLOOKUP(A46,Product!C:C,Product!H:H)</f>
        <v>https://cdn.shopify.com/s/files/1/0651/3668/9323/files/4567b66ab23549a2954eccd4fae29f72_600x600.jpg?v=1734042121&amp;width=100&amp;crop=center</v>
      </c>
    </row>
    <row r="47" spans="1:10" x14ac:dyDescent="0.25">
      <c r="A47" t="s">
        <v>1319</v>
      </c>
      <c r="B47" t="s">
        <v>1318</v>
      </c>
      <c r="C47" s="7" t="s">
        <v>18</v>
      </c>
      <c r="D47" t="s">
        <v>1320</v>
      </c>
      <c r="E47" t="s">
        <v>1861</v>
      </c>
      <c r="F47" t="str">
        <f>_xlfn.XLOOKUP(E47,Component!B:B,Component!C:C)</f>
        <v>18V ONE+ HP BRUSHLESS 1" SDS-PLUS ROTARY HAMMER</v>
      </c>
      <c r="G47">
        <v>1</v>
      </c>
      <c r="H47" t="s">
        <v>18</v>
      </c>
      <c r="I47">
        <v>-1</v>
      </c>
      <c r="J47" t="str">
        <f>_xlfn.XLOOKUP(A47,Product!C:C,Product!H:H)</f>
        <v>https://cdn.shopify.com/s/files/1/0651/3668/9323/files/78cbcd9278ea4f4eabb10f364fe60551_600x600.jpg?v=1734041697&amp;width=100&amp;crop=center</v>
      </c>
    </row>
    <row r="48" spans="1:10" x14ac:dyDescent="0.25">
      <c r="A48" t="s">
        <v>1861</v>
      </c>
      <c r="B48" t="s">
        <v>1860</v>
      </c>
      <c r="C48" s="7">
        <v>189</v>
      </c>
      <c r="D48" t="s">
        <v>1862</v>
      </c>
      <c r="E48" t="s">
        <v>1861</v>
      </c>
      <c r="F48" t="str">
        <f>_xlfn.XLOOKUP(E48,Component!B:B,Component!C:C)</f>
        <v>18V ONE+ HP BRUSHLESS 1" SDS-PLUS ROTARY HAMMER</v>
      </c>
      <c r="G48">
        <v>1</v>
      </c>
      <c r="H48" t="s">
        <v>18</v>
      </c>
      <c r="I48">
        <v>-1</v>
      </c>
      <c r="J48" t="str">
        <f>_xlfn.XLOOKUP(A48,Product!C:C,Product!H:H)</f>
        <v>https://cdn.shopify.com/s/files/1/0651/3668/9323/files/7804f289857d40b7b136acce48394380_600x600.jpg?v=1734042183&amp;width=100&amp;crop=center</v>
      </c>
    </row>
    <row r="49" spans="1:10" x14ac:dyDescent="0.25">
      <c r="A49" t="s">
        <v>944</v>
      </c>
      <c r="B49" t="s">
        <v>126</v>
      </c>
      <c r="C49" s="7">
        <v>159</v>
      </c>
      <c r="D49" t="s">
        <v>945</v>
      </c>
      <c r="E49" t="s">
        <v>2182</v>
      </c>
      <c r="F49" t="str">
        <f>_xlfn.XLOOKUP(E49,Component!B:B,Component!C:C)</f>
        <v>18V ONE+ HP BRUSHLESS 1/2" DRILL/DRIVER</v>
      </c>
      <c r="G49">
        <v>1</v>
      </c>
      <c r="H49" t="s">
        <v>18</v>
      </c>
      <c r="I49">
        <v>-1</v>
      </c>
      <c r="J49" t="str">
        <f>_xlfn.XLOOKUP(A49,Product!C:C,Product!H:H)</f>
        <v>https://cdn.shopify.com/s/files/1/0651/3668/9323/files/a669bd6cbfe449e696a661facdeded2b_600x600.jpg?v=1734042540&amp;width=100&amp;crop=center</v>
      </c>
    </row>
    <row r="50" spans="1:10" x14ac:dyDescent="0.25">
      <c r="A50" t="s">
        <v>954</v>
      </c>
      <c r="B50" t="s">
        <v>953</v>
      </c>
      <c r="C50" s="7">
        <v>229</v>
      </c>
      <c r="D50" t="s">
        <v>955</v>
      </c>
      <c r="E50" t="s">
        <v>2185</v>
      </c>
      <c r="F50" t="str">
        <f>_xlfn.XLOOKUP(E50,Component!B:B,Component!C:C)</f>
        <v>18V ONE+ HP BRUSHLESS 1/2" HAMMER DRILL</v>
      </c>
      <c r="G50">
        <v>1</v>
      </c>
      <c r="H50" t="s">
        <v>18</v>
      </c>
      <c r="I50">
        <v>-1</v>
      </c>
      <c r="J50" t="str">
        <f>_xlfn.XLOOKUP(A50,Product!C:C,Product!H:H)</f>
        <v>https://cdn.shopify.com/s/files/1/0651/3668/9323/files/843f0fcc37d34f6c88d991c86dbdc91f_600x600.jpg?v=1734042011&amp;width=100&amp;crop=center</v>
      </c>
    </row>
    <row r="51" spans="1:10" x14ac:dyDescent="0.25">
      <c r="A51" t="s">
        <v>1309</v>
      </c>
      <c r="B51" t="s">
        <v>132</v>
      </c>
      <c r="C51" s="7">
        <v>179</v>
      </c>
      <c r="D51" t="s">
        <v>1310</v>
      </c>
      <c r="E51" t="s">
        <v>2185</v>
      </c>
      <c r="F51" t="str">
        <f>_xlfn.XLOOKUP(E51,Component!B:B,Component!C:C)</f>
        <v>18V ONE+ HP BRUSHLESS 1/2" HAMMER DRILL</v>
      </c>
      <c r="G51">
        <v>1</v>
      </c>
      <c r="H51" t="s">
        <v>18</v>
      </c>
      <c r="I51">
        <v>-1</v>
      </c>
      <c r="J51" t="str">
        <f>_xlfn.XLOOKUP(A51,Product!C:C,Product!H:H)</f>
        <v>https://cdn.shopify.com/s/files/1/0651/3668/9323/files/eb73ce9babb84af08d30ccf0d33e6ceb_600x600.jpg?v=1734043253&amp;width=100&amp;crop=center</v>
      </c>
    </row>
    <row r="52" spans="1:10" x14ac:dyDescent="0.25">
      <c r="A52" t="s">
        <v>1702</v>
      </c>
      <c r="B52" t="s">
        <v>72</v>
      </c>
      <c r="C52" s="7">
        <v>129</v>
      </c>
      <c r="D52" t="s">
        <v>1703</v>
      </c>
      <c r="E52" t="s">
        <v>2185</v>
      </c>
      <c r="F52" t="str">
        <f>_xlfn.XLOOKUP(E52,Component!B:B,Component!C:C)</f>
        <v>18V ONE+ HP BRUSHLESS 1/2" HAMMER DRILL</v>
      </c>
      <c r="G52">
        <v>1</v>
      </c>
      <c r="H52" t="s">
        <v>18</v>
      </c>
      <c r="I52">
        <v>-1</v>
      </c>
      <c r="J52" t="str">
        <f>_xlfn.XLOOKUP(A52,Product!C:C,Product!H:H)</f>
        <v>https://cdn.shopify.com/s/files/1/0651/3668/9323/files/3ae66cf263ba4ca8950f3dbba2a4939e_600x600.jpg?v=1734040905&amp;width=100&amp;crop=center</v>
      </c>
    </row>
    <row r="53" spans="1:10" x14ac:dyDescent="0.25">
      <c r="A53" t="s">
        <v>1304</v>
      </c>
      <c r="B53" t="s">
        <v>1303</v>
      </c>
      <c r="C53" s="7">
        <v>89</v>
      </c>
      <c r="D53" t="s">
        <v>1305</v>
      </c>
      <c r="E53" t="s">
        <v>2189</v>
      </c>
      <c r="F53" t="str">
        <f>_xlfn.XLOOKUP(E53,Component!B:B,Component!C:C)</f>
        <v>18V ONE+ HP BRUSHLESS 1/4" IMPACT DRIVER</v>
      </c>
      <c r="G53">
        <v>1</v>
      </c>
      <c r="H53" t="s">
        <v>18</v>
      </c>
      <c r="I53">
        <v>-1</v>
      </c>
      <c r="J53" t="str">
        <f>_xlfn.XLOOKUP(A53,Product!C:C,Product!H:H)</f>
        <v>https://cdn.shopify.com/s/files/1/0651/3668/9323/files/cc2cb8e85a58428aa9c033786b77fc20_600x600.jpg?v=1734042913&amp;width=100&amp;crop=center</v>
      </c>
    </row>
    <row r="54" spans="1:10" x14ac:dyDescent="0.25">
      <c r="A54" t="s">
        <v>1874</v>
      </c>
      <c r="B54" t="s">
        <v>1411</v>
      </c>
      <c r="C54" s="7">
        <v>129</v>
      </c>
      <c r="D54" t="s">
        <v>1875</v>
      </c>
      <c r="E54" t="s">
        <v>2177</v>
      </c>
      <c r="F54" t="str">
        <f>_xlfn.XLOOKUP(E54,Component!B:B,Component!C:C)</f>
        <v>18V ONE+ HP BRUSHLESS 4-1/2" ANGLE GRINDER/CUT-OFF TOOL</v>
      </c>
      <c r="G54">
        <v>1</v>
      </c>
      <c r="H54" t="s">
        <v>18</v>
      </c>
      <c r="I54">
        <v>-1</v>
      </c>
      <c r="J54" t="str">
        <f>_xlfn.XLOOKUP(A54,Product!C:C,Product!H:H)</f>
        <v>https://cdn.shopify.com/s/files/1/0651/3668/9323/files/b3c5d7e8fb5e43eaa2bb5cd49e3d50a5_600x600.jpg?v=1734042631&amp;width=100&amp;crop=center</v>
      </c>
    </row>
    <row r="55" spans="1:10" x14ac:dyDescent="0.25">
      <c r="A55" t="s">
        <v>954</v>
      </c>
      <c r="B55" t="s">
        <v>953</v>
      </c>
      <c r="C55" s="7">
        <v>229</v>
      </c>
      <c r="D55" t="s">
        <v>955</v>
      </c>
      <c r="E55" t="s">
        <v>2191</v>
      </c>
      <c r="F55" t="str">
        <f>_xlfn.XLOOKUP(E55,Component!B:B,Component!C:C)</f>
        <v>18V ONE+ HP BRUSHLESS 4-MODE 1/4" HEX IMPACT DRIVER</v>
      </c>
      <c r="G55">
        <v>1</v>
      </c>
      <c r="H55" t="s">
        <v>18</v>
      </c>
      <c r="I55">
        <v>-1</v>
      </c>
      <c r="J55" t="str">
        <f>_xlfn.XLOOKUP(A55,Product!C:C,Product!H:H)</f>
        <v>https://cdn.shopify.com/s/files/1/0651/3668/9323/files/843f0fcc37d34f6c88d991c86dbdc91f_600x600.jpg?v=1734042011&amp;width=100&amp;crop=center</v>
      </c>
    </row>
    <row r="56" spans="1:10" x14ac:dyDescent="0.25">
      <c r="A56" t="s">
        <v>1827</v>
      </c>
      <c r="B56" t="s">
        <v>1826</v>
      </c>
      <c r="C56" s="7">
        <v>119</v>
      </c>
      <c r="D56" t="s">
        <v>1828</v>
      </c>
      <c r="E56" t="s">
        <v>2191</v>
      </c>
      <c r="F56" t="str">
        <f>_xlfn.XLOOKUP(E56,Component!B:B,Component!C:C)</f>
        <v>18V ONE+ HP BRUSHLESS 4-MODE 1/4" HEX IMPACT DRIVER</v>
      </c>
      <c r="G56">
        <v>1</v>
      </c>
      <c r="H56" t="s">
        <v>18</v>
      </c>
      <c r="I56">
        <v>-1</v>
      </c>
      <c r="J56" t="str">
        <f>_xlfn.XLOOKUP(A56,Product!C:C,Product!H:H)</f>
        <v>https://cdn.shopify.com/s/files/1/0651/3668/9323/files/6b72ca3240f240798400f4bee5482ab8_600x600.jpg?v=1734041134&amp;width=100&amp;crop=center</v>
      </c>
    </row>
    <row r="57" spans="1:10" x14ac:dyDescent="0.25">
      <c r="A57" t="s">
        <v>1767</v>
      </c>
      <c r="B57" t="s">
        <v>93</v>
      </c>
      <c r="C57" s="7" t="s">
        <v>18</v>
      </c>
      <c r="D57" t="s">
        <v>1768</v>
      </c>
      <c r="E57" t="s">
        <v>2180</v>
      </c>
      <c r="F57" t="str">
        <f>_xlfn.XLOOKUP(E57,Component!B:B,Component!C:C)</f>
        <v>18V ONE+ HP BRUSHLESS 7-1/4" CIRCULAR SAW</v>
      </c>
      <c r="G57">
        <v>1</v>
      </c>
      <c r="H57" t="s">
        <v>18</v>
      </c>
      <c r="I57">
        <v>-1</v>
      </c>
      <c r="J57" t="str">
        <f>_xlfn.XLOOKUP(A57,Product!C:C,Product!H:H)</f>
        <v>https://cdn.shopify.com/s/files/1/0651/3668/9323/files/b2bf754937b34353be973b980cd9a6ba_600x600.jpg?v=1734042626&amp;width=100&amp;crop=center</v>
      </c>
    </row>
    <row r="58" spans="1:10" x14ac:dyDescent="0.25">
      <c r="A58" t="s">
        <v>1373</v>
      </c>
      <c r="B58" t="s">
        <v>1372</v>
      </c>
      <c r="C58" s="7">
        <v>160.81</v>
      </c>
      <c r="D58" t="s">
        <v>1375</v>
      </c>
      <c r="E58" t="s">
        <v>2180</v>
      </c>
      <c r="F58" t="str">
        <f>_xlfn.XLOOKUP(E58,Component!B:B,Component!C:C)</f>
        <v>18V ONE+ HP BRUSHLESS 7-1/4" CIRCULAR SAW</v>
      </c>
      <c r="G58">
        <v>1</v>
      </c>
      <c r="H58" t="s">
        <v>18</v>
      </c>
      <c r="I58">
        <v>-1</v>
      </c>
      <c r="J58" t="str">
        <f>_xlfn.XLOOKUP(A58,Product!C:C,Product!H:H)</f>
        <v>https://cdn.shopify.com/s/files/1/0651/3668/9323/files/5322c382a59443a5b5f8bc9b3d8fc416_600x600.jpg?v=1734042137&amp;width=100&amp;crop=center</v>
      </c>
    </row>
    <row r="59" spans="1:10" x14ac:dyDescent="0.25">
      <c r="A59" t="s">
        <v>1779</v>
      </c>
      <c r="B59" t="s">
        <v>1778</v>
      </c>
      <c r="C59" s="7">
        <v>99</v>
      </c>
      <c r="D59" t="s">
        <v>1780</v>
      </c>
      <c r="E59" t="s">
        <v>1779</v>
      </c>
      <c r="F59" t="str">
        <f>_xlfn.XLOOKUP(E59,Component!B:B,Component!C:C)</f>
        <v>18V ONE+ HP BRUSHLESS EZCLEAN POWER CLEANER</v>
      </c>
      <c r="G59">
        <v>1</v>
      </c>
      <c r="H59" t="s">
        <v>18</v>
      </c>
      <c r="I59">
        <v>-1</v>
      </c>
      <c r="J59" t="str">
        <f>_xlfn.XLOOKUP(A59,Product!C:C,Product!H:H)</f>
        <v>https://cdn.shopify.com/s/files/1/0651/3668/9323/files/a69f293f3202499485e8e5fd73ec7aa3_600x600.jpg?v=1734042521&amp;width=100&amp;crop=center</v>
      </c>
    </row>
    <row r="60" spans="1:10" x14ac:dyDescent="0.25">
      <c r="A60" t="s">
        <v>1746</v>
      </c>
      <c r="B60" t="s">
        <v>81</v>
      </c>
      <c r="C60" s="7" t="s">
        <v>18</v>
      </c>
      <c r="D60" t="s">
        <v>1747</v>
      </c>
      <c r="E60" t="s">
        <v>2553</v>
      </c>
      <c r="F60" t="str">
        <f>_xlfn.XLOOKUP(E60,Component!B:B,Component!C:C)</f>
        <v>18V ONE+ HP BRUSHLESS RECIPROCATING SAW</v>
      </c>
      <c r="G60">
        <v>1</v>
      </c>
      <c r="H60" t="s">
        <v>18</v>
      </c>
      <c r="I60">
        <v>-1</v>
      </c>
      <c r="J60" t="str">
        <f>_xlfn.XLOOKUP(A60,Product!C:C,Product!H:H)</f>
        <v>https://cdn.shopify.com/s/files/1/0651/3668/9323/files/794657be4d924f68aaab2574bba66f9e_600x600.jpg?v=1734042364&amp;width=100&amp;crop=center</v>
      </c>
    </row>
    <row r="61" spans="1:10" x14ac:dyDescent="0.25">
      <c r="A61" t="s">
        <v>1738</v>
      </c>
      <c r="B61" t="s">
        <v>1737</v>
      </c>
      <c r="C61" s="7" t="s">
        <v>18</v>
      </c>
      <c r="D61" t="s">
        <v>1739</v>
      </c>
      <c r="E61" t="s">
        <v>2264</v>
      </c>
      <c r="F61" t="str">
        <f>_xlfn.XLOOKUP(E61,Component!B:B,Component!C:C)</f>
        <v>18V ONE+ HYBRID WHISPER SERIES 7.5" FAN</v>
      </c>
      <c r="G61">
        <v>1</v>
      </c>
      <c r="H61" t="s">
        <v>18</v>
      </c>
      <c r="I61">
        <v>-1</v>
      </c>
      <c r="J61" t="str">
        <f>_xlfn.XLOOKUP(A61,Product!C:C,Product!H:H)</f>
        <v>https://cdn.shopify.com/s/files/1/0651/3668/9323/files/ea63d60baa27423d963b4705d477efda_600x600.jpg?v=1734043248&amp;width=100&amp;crop=center</v>
      </c>
    </row>
    <row r="62" spans="1:10" x14ac:dyDescent="0.25">
      <c r="A62" t="s">
        <v>1271</v>
      </c>
      <c r="B62" t="s">
        <v>1270</v>
      </c>
      <c r="C62" s="7">
        <v>39.97</v>
      </c>
      <c r="D62" t="s">
        <v>1272</v>
      </c>
      <c r="E62" t="s">
        <v>2554</v>
      </c>
      <c r="F62" t="str">
        <f>_xlfn.XLOOKUP(E62,Component!B:B,Component!C:C)</f>
        <v>18V ONE+ LED AREA LIGHT</v>
      </c>
      <c r="G62">
        <v>1</v>
      </c>
      <c r="H62" t="s">
        <v>18</v>
      </c>
      <c r="I62">
        <v>-1</v>
      </c>
      <c r="J62" t="str">
        <f>_xlfn.XLOOKUP(A62,Product!C:C,Product!H:H)</f>
        <v>https://cdn.shopify.com/s/files/1/0651/3668/9323/files/PCL662B_600x600.png?v=1737563592&amp;width=100&amp;crop=center</v>
      </c>
    </row>
    <row r="63" spans="1:10" x14ac:dyDescent="0.25">
      <c r="A63" t="s">
        <v>2070</v>
      </c>
      <c r="B63" t="s">
        <v>2069</v>
      </c>
      <c r="C63" s="7">
        <v>44.97</v>
      </c>
      <c r="D63" t="s">
        <v>2071</v>
      </c>
      <c r="E63" t="s">
        <v>2070</v>
      </c>
      <c r="F63" t="str">
        <f>_xlfn.XLOOKUP(E63,Component!B:B,Component!C:C)</f>
        <v>18V ONE+ 1.5AH LITHIUM BATTERY</v>
      </c>
      <c r="G63">
        <v>1</v>
      </c>
      <c r="H63" t="s">
        <v>18</v>
      </c>
      <c r="I63">
        <v>-1</v>
      </c>
      <c r="J63" t="str">
        <f>_xlfn.XLOOKUP(A63,Product!C:C,Product!H:H)</f>
        <v>https://cdn.shopify.com/s/files/1/0651/3668/9323/files/5df102dcbec3497f9316412cf03023be_600x600.jpg?v=1734041088&amp;width=100&amp;crop=center</v>
      </c>
    </row>
    <row r="64" spans="1:10" x14ac:dyDescent="0.25">
      <c r="A64" t="s">
        <v>2103</v>
      </c>
      <c r="B64" t="s">
        <v>2102</v>
      </c>
      <c r="C64" s="7">
        <v>119</v>
      </c>
      <c r="D64" t="s">
        <v>2104</v>
      </c>
      <c r="E64" t="s">
        <v>2103</v>
      </c>
      <c r="F64" t="str">
        <f>_xlfn.XLOOKUP(E64,Component!B:B,Component!C:C)</f>
        <v>18V ONE+ 4AH LITHIUM-ION HIGH PERFORMANCE BATTERY</v>
      </c>
      <c r="G64">
        <v>1</v>
      </c>
      <c r="H64" t="s">
        <v>18</v>
      </c>
      <c r="I64">
        <v>-1</v>
      </c>
      <c r="J64" t="str">
        <f>_xlfn.XLOOKUP(A64,Product!C:C,Product!H:H)</f>
        <v>https://cdn.shopify.com/s/files/1/0651/3668/9323/files/1566a1da0dc140458ce25e7f0c19e08b_600x600.jpg?v=1734042067&amp;width=100&amp;crop=center</v>
      </c>
    </row>
    <row r="65" spans="1:10" x14ac:dyDescent="0.25">
      <c r="A65" t="s">
        <v>454</v>
      </c>
      <c r="B65" t="s">
        <v>453</v>
      </c>
      <c r="C65" s="7">
        <v>80.44</v>
      </c>
      <c r="D65" t="s">
        <v>456</v>
      </c>
      <c r="E65" t="s">
        <v>2555</v>
      </c>
      <c r="F65" t="str">
        <f>_xlfn.XLOOKUP(E65,Component!B:B,Component!C:C)</f>
        <v>18V ONE+ MAGNIFYING LED CLAMP LIGHT</v>
      </c>
      <c r="G65">
        <v>1</v>
      </c>
      <c r="H65" t="s">
        <v>18</v>
      </c>
      <c r="I65">
        <v>-1</v>
      </c>
      <c r="J65" t="str">
        <f>_xlfn.XLOOKUP(A65,Product!C:C,Product!H:H)</f>
        <v>https://cdn.shopify.com/s/files/1/0651/3668/9323/files/7f0ab29ac171463e85bf28365c320d6e_600x600.jpg?v=1734041238&amp;width=100&amp;crop=center</v>
      </c>
    </row>
    <row r="66" spans="1:10" x14ac:dyDescent="0.25">
      <c r="A66" t="s">
        <v>713</v>
      </c>
      <c r="B66" t="s">
        <v>712</v>
      </c>
      <c r="C66" s="7">
        <v>99</v>
      </c>
      <c r="D66" t="s">
        <v>714</v>
      </c>
      <c r="E66" t="s">
        <v>2556</v>
      </c>
      <c r="F66" t="str">
        <f>_xlfn.XLOOKUP(E66,Component!B:B,Component!C:C)</f>
        <v>18V ONE+ PERFORMANCE HAND VACUUM</v>
      </c>
      <c r="G66">
        <v>1</v>
      </c>
      <c r="H66" t="s">
        <v>18</v>
      </c>
      <c r="I66">
        <v>-1</v>
      </c>
      <c r="J66" t="str">
        <f>_xlfn.XLOOKUP(A66,Product!C:C,Product!H:H)</f>
        <v>https://cdn.shopify.com/s/files/1/0651/3668/9323/files/c93480bfe08d48528fdebfcaf6e577be_600x600.jpg?v=1734042887&amp;width=100&amp;crop=center</v>
      </c>
    </row>
    <row r="67" spans="1:10" x14ac:dyDescent="0.25">
      <c r="A67" t="s">
        <v>1632</v>
      </c>
      <c r="B67" t="s">
        <v>1631</v>
      </c>
      <c r="C67" s="7">
        <v>49.98</v>
      </c>
      <c r="D67" t="s">
        <v>1634</v>
      </c>
      <c r="E67" t="s">
        <v>2556</v>
      </c>
      <c r="F67" t="str">
        <f>_xlfn.XLOOKUP(E67,Component!B:B,Component!C:C)</f>
        <v>18V ONE+ PERFORMANCE HAND VACUUM</v>
      </c>
      <c r="G67">
        <v>1</v>
      </c>
      <c r="H67" t="s">
        <v>18</v>
      </c>
      <c r="I67">
        <v>-1</v>
      </c>
      <c r="J67" t="str">
        <f>_xlfn.XLOOKUP(A67,Product!C:C,Product!H:H)</f>
        <v>https://cdn.shopify.com/s/files/1/0651/3668/9323/files/4a09bc4aa78440c69510198eaf444675_600x600.jpg?v=1734040958&amp;width=100&amp;crop=center</v>
      </c>
    </row>
    <row r="68" spans="1:10" x14ac:dyDescent="0.25">
      <c r="A68" t="s">
        <v>2054</v>
      </c>
      <c r="B68" t="s">
        <v>2053</v>
      </c>
      <c r="C68" s="7">
        <v>79</v>
      </c>
      <c r="D68" t="s">
        <v>2055</v>
      </c>
      <c r="E68" t="s">
        <v>2301</v>
      </c>
      <c r="F68" t="str">
        <f>_xlfn.XLOOKUP(E68,Component!B:B,Component!C:C)</f>
        <v>18V ONE+ PRECISION CRAFT ROTARY TOOL</v>
      </c>
      <c r="G68">
        <v>1</v>
      </c>
      <c r="H68" t="s">
        <v>18</v>
      </c>
      <c r="I68">
        <v>-1</v>
      </c>
      <c r="J68" t="str">
        <f>_xlfn.XLOOKUP(A68,Product!C:C,Product!H:H)</f>
        <v>https://cdn.shopify.com/s/files/1/0651/3668/9323/files/77d3fe94510a42c6a5089df5bbf2f920_600x600.jpg?v=1734041693&amp;width=100&amp;crop=center</v>
      </c>
    </row>
    <row r="69" spans="1:10" x14ac:dyDescent="0.25">
      <c r="A69" t="s">
        <v>1742</v>
      </c>
      <c r="B69" t="s">
        <v>1741</v>
      </c>
      <c r="C69" s="7">
        <v>49.97</v>
      </c>
      <c r="D69" t="s">
        <v>1743</v>
      </c>
      <c r="E69" t="s">
        <v>2301</v>
      </c>
      <c r="F69" t="str">
        <f>_xlfn.XLOOKUP(E69,Component!B:B,Component!C:C)</f>
        <v>18V ONE+ PRECISION CRAFT ROTARY TOOL</v>
      </c>
      <c r="G69">
        <v>1</v>
      </c>
      <c r="H69" t="s">
        <v>18</v>
      </c>
      <c r="I69">
        <v>-1</v>
      </c>
      <c r="J69" t="str">
        <f>_xlfn.XLOOKUP(A69,Product!C:C,Product!H:H)</f>
        <v>https://cdn.shopify.com/s/files/1/0651/3668/9323/files/29c87bf81c3f4c71b8625087f2c7329e_600x600.jpg?v=1734041472&amp;width=100&amp;crop=center</v>
      </c>
    </row>
    <row r="70" spans="1:10" x14ac:dyDescent="0.25">
      <c r="A70" t="s">
        <v>2060</v>
      </c>
      <c r="B70" t="s">
        <v>2059</v>
      </c>
      <c r="C70" s="7">
        <v>109</v>
      </c>
      <c r="D70" t="s">
        <v>2061</v>
      </c>
      <c r="E70" t="s">
        <v>2557</v>
      </c>
      <c r="F70" t="str">
        <f>_xlfn.XLOOKUP(E70,Component!B:B,Component!C:C)</f>
        <v>18V ONE+ WET/DRY HAND VACUUM</v>
      </c>
      <c r="G70">
        <v>1</v>
      </c>
      <c r="H70" t="s">
        <v>18</v>
      </c>
      <c r="I70">
        <v>-1</v>
      </c>
      <c r="J70" t="str">
        <f>_xlfn.XLOOKUP(A70,Product!C:C,Product!H:H)</f>
        <v>https://cdn.shopify.com/s/files/1/0651/3668/9323/files/dac94ed32fda476d848951212c3bf673_600x600.jpg?v=1734043087&amp;width=100&amp;crop=center</v>
      </c>
    </row>
    <row r="71" spans="1:10" x14ac:dyDescent="0.25">
      <c r="A71" t="s">
        <v>2121</v>
      </c>
      <c r="B71" t="s">
        <v>2120</v>
      </c>
      <c r="C71" s="7" t="s">
        <v>18</v>
      </c>
      <c r="D71" t="s">
        <v>2122</v>
      </c>
      <c r="E71" t="s">
        <v>2557</v>
      </c>
      <c r="F71" t="str">
        <f>_xlfn.XLOOKUP(E71,Component!B:B,Component!C:C)</f>
        <v>18V ONE+ WET/DRY HAND VACUUM</v>
      </c>
      <c r="G71">
        <v>1</v>
      </c>
      <c r="H71" t="s">
        <v>18</v>
      </c>
      <c r="I71">
        <v>-1</v>
      </c>
      <c r="J71" t="str">
        <f>_xlfn.XLOOKUP(A71,Product!C:C,Product!H:H)</f>
        <v>https://cdn.shopify.com/s/files/1/0651/3668/9323/files/147f888157bc4de1816caaf4a97fae8f_600x600.jpg?v=1734041820&amp;width=100&amp;crop=center</v>
      </c>
    </row>
    <row r="72" spans="1:10" x14ac:dyDescent="0.25">
      <c r="A72" t="s">
        <v>639</v>
      </c>
      <c r="B72" t="s">
        <v>638</v>
      </c>
      <c r="C72" s="7">
        <v>192</v>
      </c>
      <c r="D72" t="s">
        <v>641</v>
      </c>
      <c r="E72" t="s">
        <v>2558</v>
      </c>
      <c r="F72" t="str">
        <f>_xlfn.XLOOKUP(E72,Component!B:B,Component!C:C)</f>
        <v>18V ONE+ 12" HYBRID MISTING AIR CANNON FAN</v>
      </c>
      <c r="G72">
        <v>1</v>
      </c>
      <c r="H72" t="s">
        <v>18</v>
      </c>
      <c r="I72">
        <v>-1</v>
      </c>
      <c r="J72" t="str">
        <f>_xlfn.XLOOKUP(A72,Product!C:C,Product!H:H)</f>
        <v>https://cdn.shopify.com/s/files/1/0651/3668/9323/files/af8ddacdc5ab4938b6432592a0d845e5_600x600.jpg?v=1734042604&amp;width=100&amp;crop=center</v>
      </c>
    </row>
    <row r="73" spans="1:10" x14ac:dyDescent="0.25">
      <c r="A73" t="s">
        <v>863</v>
      </c>
      <c r="B73" t="s">
        <v>862</v>
      </c>
      <c r="C73" s="7">
        <v>149</v>
      </c>
      <c r="D73" t="s">
        <v>864</v>
      </c>
      <c r="E73" t="s">
        <v>2558</v>
      </c>
      <c r="F73" t="str">
        <f>_xlfn.XLOOKUP(E73,Component!B:B,Component!C:C)</f>
        <v>18V ONE+ 12" HYBRID MISTING AIR CANNON FAN</v>
      </c>
      <c r="G73">
        <v>1</v>
      </c>
      <c r="H73" t="s">
        <v>18</v>
      </c>
      <c r="I73">
        <v>-1</v>
      </c>
      <c r="J73" t="str">
        <f>_xlfn.XLOOKUP(A73,Product!C:C,Product!H:H)</f>
        <v>https://cdn.shopify.com/s/files/1/0651/3668/9323/files/b275e16427a84d419cf0ec579dfe41d6_600x600.jpg?v=1734042698&amp;width=100&amp;crop=center</v>
      </c>
    </row>
    <row r="74" spans="1:10" x14ac:dyDescent="0.25">
      <c r="A74" t="s">
        <v>1127</v>
      </c>
      <c r="B74" t="s">
        <v>1126</v>
      </c>
      <c r="C74" s="7">
        <v>209</v>
      </c>
      <c r="D74" t="s">
        <v>1129</v>
      </c>
      <c r="E74" t="s">
        <v>2553</v>
      </c>
      <c r="F74" t="str">
        <f>_xlfn.XLOOKUP(E74,Component!B:B,Component!C:C)</f>
        <v>18V ONE+ HP BRUSHLESS RECIPROCATING SAW</v>
      </c>
      <c r="G74">
        <v>1</v>
      </c>
      <c r="H74" t="s">
        <v>18</v>
      </c>
      <c r="I74">
        <v>-1</v>
      </c>
      <c r="J74" t="str">
        <f>_xlfn.XLOOKUP(A74,Product!C:C,Product!H:H)</f>
        <v>https://cdn.shopify.com/s/files/1/0651/3668/9323/files/2a03202153244361bb8167b0d79a635e_600x600.jpg?v=1734040853&amp;width=100&amp;crop=center</v>
      </c>
    </row>
    <row r="75" spans="1:10" x14ac:dyDescent="0.25">
      <c r="A75" t="s">
        <v>2012</v>
      </c>
      <c r="B75" t="s">
        <v>2011</v>
      </c>
      <c r="C75" s="7">
        <v>199</v>
      </c>
      <c r="D75" t="s">
        <v>2013</v>
      </c>
      <c r="E75" t="s">
        <v>1648</v>
      </c>
      <c r="F75" t="str">
        <f>_xlfn.XLOOKUP(E75,Component!B:B,Component!C:C)</f>
        <v>18V ONE+™ GREASE GUN</v>
      </c>
      <c r="G75">
        <v>1</v>
      </c>
      <c r="J75" t="str">
        <f>_xlfn.XLOOKUP(A75,Product!C:C,Product!H:H)</f>
        <v>https://cdn.shopify.com/s/files/1/0651/3668/9323/files/368208e798d3455e8308343bba80f3e3_600x600.jpg?v=1737054259&amp;width=100&amp;crop=center</v>
      </c>
    </row>
    <row r="76" spans="1:10" x14ac:dyDescent="0.25">
      <c r="A76" t="s">
        <v>2012</v>
      </c>
      <c r="B76" t="s">
        <v>2011</v>
      </c>
      <c r="C76" s="7">
        <v>199</v>
      </c>
      <c r="D76" t="s">
        <v>2013</v>
      </c>
      <c r="E76" t="s">
        <v>2082</v>
      </c>
      <c r="F76" t="str">
        <f>_xlfn.XLOOKUP(E76,Component!B:B,Component!C:C)</f>
        <v>18V ONE+ 2AH LITHIUM BATTERY</v>
      </c>
      <c r="G76">
        <v>1</v>
      </c>
      <c r="H76" t="s">
        <v>18</v>
      </c>
      <c r="I76">
        <v>-1</v>
      </c>
      <c r="J76" t="str">
        <f>_xlfn.XLOOKUP(A76,Product!C:C,Product!H:H)</f>
        <v>https://cdn.shopify.com/s/files/1/0651/3668/9323/files/368208e798d3455e8308343bba80f3e3_600x600.jpg?v=1737054259&amp;width=100&amp;crop=center</v>
      </c>
    </row>
    <row r="77" spans="1:10" x14ac:dyDescent="0.25">
      <c r="A77" t="s">
        <v>776</v>
      </c>
      <c r="B77" t="s">
        <v>775</v>
      </c>
      <c r="C77" s="7">
        <v>159</v>
      </c>
      <c r="D77" t="s">
        <v>777</v>
      </c>
      <c r="E77" t="s">
        <v>776</v>
      </c>
      <c r="F77" t="str">
        <f>_xlfn.XLOOKUP(E77,Component!B:B,Component!C:C)</f>
        <v>18V ONE+ 2-1/2" COMPACT BAND SAW</v>
      </c>
      <c r="G77">
        <v>1</v>
      </c>
      <c r="H77" t="s">
        <v>18</v>
      </c>
      <c r="I77">
        <v>-1</v>
      </c>
      <c r="J77" t="str">
        <f>_xlfn.XLOOKUP(A77,Product!C:C,Product!H:H)</f>
        <v>https://cdn.shopify.com/s/files/1/0651/3668/9323/files/dceeec89c6164b76b5279ce139dd2a24_600x600.jpg?v=1734043117&amp;width=100&amp;crop=center</v>
      </c>
    </row>
    <row r="78" spans="1:10" x14ac:dyDescent="0.25">
      <c r="A78" t="s">
        <v>1319</v>
      </c>
      <c r="B78" t="s">
        <v>1318</v>
      </c>
      <c r="C78" s="7" t="s">
        <v>18</v>
      </c>
      <c r="D78" t="s">
        <v>1320</v>
      </c>
      <c r="E78" t="s">
        <v>2103</v>
      </c>
      <c r="F78" t="str">
        <f>_xlfn.XLOOKUP(E78,Component!B:B,Component!C:C)</f>
        <v>18V ONE+ 4AH LITHIUM-ION HIGH PERFORMANCE BATTERY</v>
      </c>
      <c r="G78">
        <v>1</v>
      </c>
      <c r="H78" t="s">
        <v>18</v>
      </c>
      <c r="I78">
        <v>-1</v>
      </c>
      <c r="J78" t="str">
        <f>_xlfn.XLOOKUP(A78,Product!C:C,Product!H:H)</f>
        <v>https://cdn.shopify.com/s/files/1/0651/3668/9323/files/78cbcd9278ea4f4eabb10f364fe60551_600x600.jpg?v=1734041697&amp;width=100&amp;crop=center</v>
      </c>
    </row>
    <row r="79" spans="1:10" x14ac:dyDescent="0.25">
      <c r="A79" t="s">
        <v>1373</v>
      </c>
      <c r="B79" t="s">
        <v>1372</v>
      </c>
      <c r="C79" s="7">
        <v>160.81</v>
      </c>
      <c r="D79" t="s">
        <v>1375</v>
      </c>
      <c r="E79" t="s">
        <v>2103</v>
      </c>
      <c r="F79" t="str">
        <f>_xlfn.XLOOKUP(E79,Component!B:B,Component!C:C)</f>
        <v>18V ONE+ 4AH LITHIUM-ION HIGH PERFORMANCE BATTERY</v>
      </c>
      <c r="G79">
        <v>1</v>
      </c>
      <c r="H79" t="s">
        <v>18</v>
      </c>
      <c r="I79">
        <v>-1</v>
      </c>
      <c r="J79" t="str">
        <f>_xlfn.XLOOKUP(A79,Product!C:C,Product!H:H)</f>
        <v>https://cdn.shopify.com/s/files/1/0651/3668/9323/files/5322c382a59443a5b5f8bc9b3d8fc416_600x600.jpg?v=1734042137&amp;width=100&amp;crop=center</v>
      </c>
    </row>
    <row r="80" spans="1:10" x14ac:dyDescent="0.25">
      <c r="A80" t="s">
        <v>842</v>
      </c>
      <c r="B80" t="s">
        <v>206</v>
      </c>
      <c r="C80" s="7" t="s">
        <v>18</v>
      </c>
      <c r="D80" t="s">
        <v>843</v>
      </c>
      <c r="E80" t="s">
        <v>2009</v>
      </c>
      <c r="F80" t="str">
        <f>_xlfn.XLOOKUP(E80,Component!B:B,Component!C:C)</f>
        <v>18V ONE+ CHARGER</v>
      </c>
      <c r="G80">
        <v>1</v>
      </c>
      <c r="H80" t="s">
        <v>18</v>
      </c>
      <c r="I80">
        <v>-1</v>
      </c>
      <c r="J80" t="str">
        <f>_xlfn.XLOOKUP(A80,Product!C:C,Product!H:H)</f>
        <v>https://cdn.shopify.com/s/files/1/0651/3668/9323/files/a56bab6f11784fffa613bc36a3fa4aaa_600x600.jpg?v=1734042513&amp;width=100&amp;crop=center</v>
      </c>
    </row>
    <row r="81" spans="1:10" x14ac:dyDescent="0.25">
      <c r="A81" t="s">
        <v>1127</v>
      </c>
      <c r="B81" t="s">
        <v>1126</v>
      </c>
      <c r="C81" s="7">
        <v>209</v>
      </c>
      <c r="D81" t="s">
        <v>1129</v>
      </c>
      <c r="E81" t="s">
        <v>2009</v>
      </c>
      <c r="F81" t="str">
        <f>_xlfn.XLOOKUP(E81,Component!B:B,Component!C:C)</f>
        <v>18V ONE+ CHARGER</v>
      </c>
      <c r="G81">
        <v>1</v>
      </c>
      <c r="H81" t="s">
        <v>18</v>
      </c>
      <c r="I81">
        <v>-1</v>
      </c>
      <c r="J81" t="str">
        <f>_xlfn.XLOOKUP(A81,Product!C:C,Product!H:H)</f>
        <v>https://cdn.shopify.com/s/files/1/0651/3668/9323/files/2a03202153244361bb8167b0d79a635e_600x600.jpg?v=1734040853&amp;width=100&amp;crop=center</v>
      </c>
    </row>
    <row r="82" spans="1:10" x14ac:dyDescent="0.25">
      <c r="A82" t="s">
        <v>1282</v>
      </c>
      <c r="B82" t="s">
        <v>212</v>
      </c>
      <c r="C82" s="7">
        <v>199</v>
      </c>
      <c r="D82" t="s">
        <v>1283</v>
      </c>
      <c r="E82" t="s">
        <v>2009</v>
      </c>
      <c r="F82" t="str">
        <f>_xlfn.XLOOKUP(E82,Component!B:B,Component!C:C)</f>
        <v>18V ONE+ CHARGER</v>
      </c>
      <c r="G82">
        <v>1</v>
      </c>
      <c r="H82" t="s">
        <v>18</v>
      </c>
      <c r="I82">
        <v>-1</v>
      </c>
      <c r="J82" t="str">
        <f>_xlfn.XLOOKUP(A82,Product!C:C,Product!H:H)</f>
        <v>https://cdn.shopify.com/s/files/1/0651/3668/9323/files/8ee2b748f71e405683967656b8113db0_600x600.jpg?v=1734041308&amp;width=100&amp;crop=center</v>
      </c>
    </row>
    <row r="83" spans="1:10" x14ac:dyDescent="0.25">
      <c r="A83" t="s">
        <v>1289</v>
      </c>
      <c r="B83" t="s">
        <v>1288</v>
      </c>
      <c r="C83" s="7">
        <v>159</v>
      </c>
      <c r="D83" t="s">
        <v>1290</v>
      </c>
      <c r="E83" t="s">
        <v>2009</v>
      </c>
      <c r="F83" t="str">
        <f>_xlfn.XLOOKUP(E83,Component!B:B,Component!C:C)</f>
        <v>18V ONE+ CHARGER</v>
      </c>
      <c r="G83">
        <v>1</v>
      </c>
      <c r="H83" t="s">
        <v>18</v>
      </c>
      <c r="I83">
        <v>-1</v>
      </c>
      <c r="J83" t="str">
        <f>_xlfn.XLOOKUP(A83,Product!C:C,Product!H:H)</f>
        <v>https://cdn.shopify.com/s/files/1/0651/3668/9323/files/d047c91e80b848f5aef26de2b5d026c7_600x600.jpg?v=1734043010&amp;width=100&amp;crop=center</v>
      </c>
    </row>
    <row r="84" spans="1:10" x14ac:dyDescent="0.25">
      <c r="A84" t="s">
        <v>1319</v>
      </c>
      <c r="B84" t="s">
        <v>1318</v>
      </c>
      <c r="C84" s="7" t="s">
        <v>18</v>
      </c>
      <c r="D84" t="s">
        <v>1320</v>
      </c>
      <c r="E84" t="s">
        <v>2009</v>
      </c>
      <c r="F84" t="str">
        <f>_xlfn.XLOOKUP(E84,Component!B:B,Component!C:C)</f>
        <v>18V ONE+ CHARGER</v>
      </c>
      <c r="G84">
        <v>1</v>
      </c>
      <c r="H84" t="s">
        <v>18</v>
      </c>
      <c r="I84">
        <v>-1</v>
      </c>
      <c r="J84" t="str">
        <f>_xlfn.XLOOKUP(A84,Product!C:C,Product!H:H)</f>
        <v>https://cdn.shopify.com/s/files/1/0651/3668/9323/files/78cbcd9278ea4f4eabb10f364fe60551_600x600.jpg?v=1734041697&amp;width=100&amp;crop=center</v>
      </c>
    </row>
    <row r="85" spans="1:10" x14ac:dyDescent="0.25">
      <c r="A85" t="s">
        <v>1346</v>
      </c>
      <c r="B85" t="s">
        <v>1345</v>
      </c>
      <c r="C85" s="7">
        <v>175.42</v>
      </c>
      <c r="D85" t="s">
        <v>1348</v>
      </c>
      <c r="E85" t="s">
        <v>2009</v>
      </c>
      <c r="F85" t="str">
        <f>_xlfn.XLOOKUP(E85,Component!B:B,Component!C:C)</f>
        <v>18V ONE+ CHARGER</v>
      </c>
      <c r="G85">
        <v>1</v>
      </c>
      <c r="H85" t="s">
        <v>18</v>
      </c>
      <c r="I85">
        <v>-1</v>
      </c>
      <c r="J85" t="str">
        <f>_xlfn.XLOOKUP(A85,Product!C:C,Product!H:H)</f>
        <v>https://cdn.shopify.com/s/files/1/0651/3668/9323/files/3fb01b9c720f4ebcb8b9393a72eadd13_600x600.jpg?v=1734040950&amp;width=100&amp;crop=center</v>
      </c>
    </row>
    <row r="86" spans="1:10" x14ac:dyDescent="0.25">
      <c r="A86" t="s">
        <v>1373</v>
      </c>
      <c r="B86" t="s">
        <v>1372</v>
      </c>
      <c r="C86" s="7">
        <v>160.81</v>
      </c>
      <c r="D86" t="s">
        <v>1375</v>
      </c>
      <c r="E86" t="s">
        <v>2009</v>
      </c>
      <c r="F86" t="str">
        <f>_xlfn.XLOOKUP(E86,Component!B:B,Component!C:C)</f>
        <v>18V ONE+ CHARGER</v>
      </c>
      <c r="G86">
        <v>1</v>
      </c>
      <c r="H86" t="s">
        <v>18</v>
      </c>
      <c r="I86">
        <v>-1</v>
      </c>
      <c r="J86" t="str">
        <f>_xlfn.XLOOKUP(A86,Product!C:C,Product!H:H)</f>
        <v>https://cdn.shopify.com/s/files/1/0651/3668/9323/files/5322c382a59443a5b5f8bc9b3d8fc416_600x600.jpg?v=1734042137&amp;width=100&amp;crop=center</v>
      </c>
    </row>
    <row r="87" spans="1:10" x14ac:dyDescent="0.25">
      <c r="A87" t="s">
        <v>2018</v>
      </c>
      <c r="B87" t="s">
        <v>2017</v>
      </c>
      <c r="C87" s="7">
        <v>299</v>
      </c>
      <c r="D87" t="s">
        <v>2019</v>
      </c>
      <c r="E87" t="s">
        <v>2009</v>
      </c>
      <c r="F87" t="str">
        <f>_xlfn.XLOOKUP(E87,Component!B:B,Component!C:C)</f>
        <v>18V ONE+ CHARGER</v>
      </c>
      <c r="G87">
        <v>1</v>
      </c>
      <c r="H87" t="s">
        <v>18</v>
      </c>
      <c r="I87">
        <v>-1</v>
      </c>
      <c r="J87" t="str">
        <f>_xlfn.XLOOKUP(A87,Product!C:C,Product!H:H)</f>
        <v>https://cdn.shopify.com/s/files/1/0651/3668/9323/files/212c20f2ff2d4a70b5492a781c4f4fb2_600x600.jpg?v=1734041831&amp;width=100&amp;crop=center</v>
      </c>
    </row>
    <row r="88" spans="1:10" x14ac:dyDescent="0.25">
      <c r="A88" t="s">
        <v>2026</v>
      </c>
      <c r="B88" t="s">
        <v>2025</v>
      </c>
      <c r="C88" s="7">
        <v>367.08</v>
      </c>
      <c r="D88" t="s">
        <v>2028</v>
      </c>
      <c r="E88" t="s">
        <v>2009</v>
      </c>
      <c r="F88" t="str">
        <f>_xlfn.XLOOKUP(E88,Component!B:B,Component!C:C)</f>
        <v>18V ONE+ CHARGER</v>
      </c>
      <c r="G88">
        <v>1</v>
      </c>
      <c r="H88" t="s">
        <v>18</v>
      </c>
      <c r="I88">
        <v>-1</v>
      </c>
      <c r="J88" t="str">
        <f>_xlfn.XLOOKUP(A88,Product!C:C,Product!H:H)</f>
        <v>https://cdn.shopify.com/s/files/1/0651/3668/9323/files/5558e2aeb3014cbc892b772b54ee8111_600x600.jpg?v=1734042142&amp;width=100&amp;crop=center</v>
      </c>
    </row>
    <row r="89" spans="1:10" x14ac:dyDescent="0.25">
      <c r="A89" t="s">
        <v>371</v>
      </c>
      <c r="B89" t="s">
        <v>370</v>
      </c>
      <c r="C89" s="7">
        <v>299</v>
      </c>
      <c r="D89" t="s">
        <v>372</v>
      </c>
      <c r="E89" t="s">
        <v>2212</v>
      </c>
      <c r="F89" t="str">
        <f>_xlfn.XLOOKUP(E89,Component!B:B,Component!C:C)</f>
        <v>ADVANCED STICK VACUUM 4AH CHARGING DOCKING STATION</v>
      </c>
      <c r="G89">
        <v>1</v>
      </c>
      <c r="H89" t="s">
        <v>18</v>
      </c>
      <c r="I89">
        <v>-1</v>
      </c>
      <c r="J89" t="str">
        <f>_xlfn.XLOOKUP(A89,Product!C:C,Product!H:H)</f>
        <v>https://cdn.shopify.com/s/files/1/0651/3668/9323/files/298d8693f3c240aea2992c9fe6408163_600x600.jpg?v=1734041858&amp;width=100&amp;crop=center</v>
      </c>
    </row>
    <row r="90" spans="1:10" x14ac:dyDescent="0.25">
      <c r="A90" t="s">
        <v>854</v>
      </c>
      <c r="B90" t="s">
        <v>853</v>
      </c>
      <c r="C90" s="7">
        <v>119</v>
      </c>
      <c r="D90" t="s">
        <v>855</v>
      </c>
      <c r="E90" t="s">
        <v>2236</v>
      </c>
      <c r="F90" t="str">
        <f>_xlfn.XLOOKUP(E90,Component!B:B,Component!C:C)</f>
        <v>18V ONE+ 5-1/2" CIRCULAR SAW</v>
      </c>
      <c r="G90">
        <v>1</v>
      </c>
      <c r="H90" t="s">
        <v>18</v>
      </c>
      <c r="I90">
        <v>-1</v>
      </c>
      <c r="J90" t="str">
        <f>_xlfn.XLOOKUP(A90,Product!C:C,Product!H:H)</f>
        <v>https://cdn.shopify.com/s/files/1/0651/3668/9323/files/8616d24bee8d4125a0c143a6ffccdb89_600x600.jpg?v=1737054409&amp;width=100&amp;crop=center</v>
      </c>
    </row>
    <row r="91" spans="1:10" x14ac:dyDescent="0.25">
      <c r="A91" t="s">
        <v>1237</v>
      </c>
      <c r="B91" t="s">
        <v>1229</v>
      </c>
      <c r="C91" s="7">
        <v>129</v>
      </c>
      <c r="D91" t="s">
        <v>1238</v>
      </c>
      <c r="E91" t="s">
        <v>2140</v>
      </c>
      <c r="F91" t="str">
        <f>_xlfn.XLOOKUP(E91,Component!B:B,Component!C:C)</f>
        <v>18V ONE+ 1.3Ah Battery</v>
      </c>
      <c r="G91">
        <v>1</v>
      </c>
      <c r="H91" t="s">
        <v>18</v>
      </c>
      <c r="I91">
        <v>-1</v>
      </c>
      <c r="J91" t="str">
        <f>_xlfn.XLOOKUP(A91,Product!C:C,Product!H:H)</f>
        <v>https://cdn.shopify.com/s/files/1/0651/3668/9323/files/d131860eea0b4088a09997cf042ed685_600x600.jpg?v=1734043068&amp;width=100&amp;crop=center</v>
      </c>
    </row>
    <row r="92" spans="1:10" x14ac:dyDescent="0.25">
      <c r="A92" t="s">
        <v>1080</v>
      </c>
      <c r="B92" t="s">
        <v>1079</v>
      </c>
      <c r="C92" s="7">
        <v>149</v>
      </c>
      <c r="D92" t="s">
        <v>1081</v>
      </c>
      <c r="E92" t="s">
        <v>2141</v>
      </c>
      <c r="F92" t="str">
        <f>_xlfn.XLOOKUP(E92,Component!B:B,Component!C:C)</f>
        <v>18V ONE+ 4Ah Battery</v>
      </c>
      <c r="G92">
        <v>1</v>
      </c>
      <c r="H92" t="s">
        <v>18</v>
      </c>
      <c r="I92">
        <v>-1</v>
      </c>
      <c r="J92" t="str">
        <f>_xlfn.XLOOKUP(A92,Product!C:C,Product!H:H)</f>
        <v>https://cdn.shopify.com/s/files/1/0651/3668/9323/files/15b4b93fa4d34ff090fcb9152321d240_600x600.jpg?v=1734041415&amp;width=100&amp;crop=center</v>
      </c>
    </row>
    <row r="93" spans="1:10" x14ac:dyDescent="0.25">
      <c r="A93" t="s">
        <v>1047</v>
      </c>
      <c r="B93" t="s">
        <v>1046</v>
      </c>
      <c r="C93" s="7">
        <v>499</v>
      </c>
      <c r="D93" t="s">
        <v>1048</v>
      </c>
      <c r="E93" s="4" t="s">
        <v>4237</v>
      </c>
      <c r="F93" t="str">
        <f>_xlfn.XLOOKUP(E93,Component!B:B,Component!C:C)</f>
        <v>18V ONE+ HP BRUSHLESS 20" SELF-PROPELLED MULTI-BLADE MOWER</v>
      </c>
      <c r="G93">
        <v>1</v>
      </c>
      <c r="H93" t="s">
        <v>18</v>
      </c>
      <c r="I93">
        <v>-1</v>
      </c>
      <c r="J93" t="str">
        <f>_xlfn.XLOOKUP(A93,Product!C:C,Product!H:H)</f>
        <v>https://cdn.shopify.com/s/files/1/0651/3668/9323/files/e836ea84af71468a869b6d5c23f68e58_600x600.jpg?v=1736809989&amp;width=100&amp;crop=center</v>
      </c>
    </row>
    <row r="94" spans="1:10" x14ac:dyDescent="0.25">
      <c r="A94" t="s">
        <v>1075</v>
      </c>
      <c r="B94" t="s">
        <v>1074</v>
      </c>
      <c r="C94" s="7">
        <v>249</v>
      </c>
      <c r="D94" t="s">
        <v>1076</v>
      </c>
      <c r="E94" t="s">
        <v>2142</v>
      </c>
      <c r="F94" t="str">
        <f>_xlfn.XLOOKUP(E94,Component!B:B,Component!C:C)</f>
        <v>18V ONE+ 13" PUSH MOWER</v>
      </c>
      <c r="G94">
        <v>1</v>
      </c>
      <c r="H94" t="s">
        <v>18</v>
      </c>
      <c r="I94">
        <v>-1</v>
      </c>
      <c r="J94" t="str">
        <f>_xlfn.XLOOKUP(A94,Product!C:C,Product!H:H)</f>
        <v>https://cdn.shopify.com/s/files/1/0651/3668/9323/files/82f12ce52f774d2dabba0ed659daa98f_600x600.jpg?v=1734041720&amp;width=100&amp;crop=center</v>
      </c>
    </row>
    <row r="95" spans="1:10" x14ac:dyDescent="0.25">
      <c r="A95" t="s">
        <v>897</v>
      </c>
      <c r="B95" t="s">
        <v>896</v>
      </c>
      <c r="C95" s="7">
        <v>299</v>
      </c>
      <c r="D95" t="s">
        <v>898</v>
      </c>
      <c r="E95" t="s">
        <v>2143</v>
      </c>
      <c r="F95" t="str">
        <f>_xlfn.XLOOKUP(E95,Component!B:B,Component!C:C)</f>
        <v>18V ONE+ HP BRUSHLESS 16" PUSH MOWER</v>
      </c>
      <c r="G95">
        <v>1</v>
      </c>
      <c r="H95" t="s">
        <v>18</v>
      </c>
      <c r="I95">
        <v>-1</v>
      </c>
      <c r="J95" t="str">
        <f>_xlfn.XLOOKUP(A95,Product!C:C,Product!H:H)</f>
        <v>https://cdn.shopify.com/s/files/1/0651/3668/9323/files/1e2bd6d7d55541d8b7b6177dec82947a_600x600.jpg?v=1736912743&amp;width=100&amp;crop=center</v>
      </c>
    </row>
    <row r="96" spans="1:10" x14ac:dyDescent="0.25">
      <c r="A96" t="s">
        <v>1072</v>
      </c>
      <c r="B96" t="s">
        <v>1071</v>
      </c>
      <c r="C96" s="7">
        <v>229</v>
      </c>
      <c r="D96" t="s">
        <v>1073</v>
      </c>
      <c r="E96" t="s">
        <v>2143</v>
      </c>
      <c r="F96" t="str">
        <f>_xlfn.XLOOKUP(E96,Component!B:B,Component!C:C)</f>
        <v>18V ONE+ HP BRUSHLESS 16" PUSH MOWER</v>
      </c>
      <c r="G96">
        <v>1</v>
      </c>
      <c r="H96" t="s">
        <v>18</v>
      </c>
      <c r="I96">
        <v>-1</v>
      </c>
      <c r="J96" t="str">
        <f>_xlfn.XLOOKUP(A96,Product!C:C,Product!H:H)</f>
        <v>https://cdn.shopify.com/s/files/1/0651/3668/9323/files/51f806f1b79d4d518d210a8369b7d419_600x600.jpg?v=1734041568&amp;width=100&amp;crop=center</v>
      </c>
    </row>
    <row r="97" spans="1:10" x14ac:dyDescent="0.25">
      <c r="A97" t="s">
        <v>802</v>
      </c>
      <c r="B97" t="s">
        <v>801</v>
      </c>
      <c r="C97" s="7">
        <v>429</v>
      </c>
      <c r="D97" t="s">
        <v>804</v>
      </c>
      <c r="E97" t="s">
        <v>2144</v>
      </c>
      <c r="F97" t="str">
        <f>_xlfn.XLOOKUP(E97,Component!B:B,Component!C:C)</f>
        <v>18V ONE+ Charger</v>
      </c>
      <c r="G97">
        <v>1</v>
      </c>
      <c r="H97" t="s">
        <v>18</v>
      </c>
      <c r="I97">
        <v>-1</v>
      </c>
      <c r="J97" t="str">
        <f>_xlfn.XLOOKUP(A97,Product!C:C,Product!H:H)</f>
        <v>https://cdn.shopify.com/s/files/1/0651/3668/9323/files/af2b571d19774055ac20ff81e70df88d_600x600.jpg?v=1736808539&amp;width=100&amp;crop=center</v>
      </c>
    </row>
    <row r="98" spans="1:10" x14ac:dyDescent="0.25">
      <c r="A98" t="s">
        <v>1047</v>
      </c>
      <c r="B98" t="s">
        <v>1046</v>
      </c>
      <c r="C98" s="7">
        <v>499</v>
      </c>
      <c r="D98" t="s">
        <v>1048</v>
      </c>
      <c r="E98" t="s">
        <v>2144</v>
      </c>
      <c r="F98" t="str">
        <f>_xlfn.XLOOKUP(E98,Component!B:B,Component!C:C)</f>
        <v>18V ONE+ Charger</v>
      </c>
      <c r="G98">
        <v>1</v>
      </c>
      <c r="H98" t="s">
        <v>18</v>
      </c>
      <c r="I98">
        <v>-1</v>
      </c>
      <c r="J98" t="str">
        <f>_xlfn.XLOOKUP(A98,Product!C:C,Product!H:H)</f>
        <v>https://cdn.shopify.com/s/files/1/0651/3668/9323/files/e836ea84af71468a869b6d5c23f68e58_600x600.jpg?v=1736809989&amp;width=100&amp;crop=center</v>
      </c>
    </row>
    <row r="99" spans="1:10" x14ac:dyDescent="0.25">
      <c r="A99" t="s">
        <v>504</v>
      </c>
      <c r="B99" t="s">
        <v>503</v>
      </c>
      <c r="C99" s="7">
        <v>189</v>
      </c>
      <c r="D99" t="s">
        <v>505</v>
      </c>
      <c r="E99" t="s">
        <v>2145</v>
      </c>
      <c r="F99" t="str">
        <f>_xlfn.XLOOKUP(E99,Component!B:B,Component!C:C)</f>
        <v>18V ONE+ 2.0 Ah Battery</v>
      </c>
      <c r="G99">
        <v>1</v>
      </c>
      <c r="H99" t="s">
        <v>18</v>
      </c>
      <c r="I99">
        <v>-1</v>
      </c>
      <c r="J99" t="str">
        <f>_xlfn.XLOOKUP(A99,Product!C:C,Product!H:H)</f>
        <v>https://cdn.shopify.com/s/files/1/0651/3668/9323/files/a5fefeba575f4f8384d56c947b8a4be3_600x600.jpg?v=1734042489&amp;width=100&amp;crop=center</v>
      </c>
    </row>
    <row r="100" spans="1:10" x14ac:dyDescent="0.25">
      <c r="A100" t="s">
        <v>669</v>
      </c>
      <c r="B100" t="s">
        <v>668</v>
      </c>
      <c r="C100" s="7">
        <v>189</v>
      </c>
      <c r="D100" t="s">
        <v>670</v>
      </c>
      <c r="E100" t="s">
        <v>2145</v>
      </c>
      <c r="F100" t="str">
        <f>_xlfn.XLOOKUP(E100,Component!B:B,Component!C:C)</f>
        <v>18V ONE+ 2.0 Ah Battery</v>
      </c>
      <c r="G100">
        <v>1</v>
      </c>
      <c r="H100" t="s">
        <v>18</v>
      </c>
      <c r="I100">
        <v>-1</v>
      </c>
      <c r="J100" t="str">
        <f>_xlfn.XLOOKUP(A100,Product!C:C,Product!H:H)</f>
        <v>https://cdn.shopify.com/s/files/1/0651/3668/9323/files/aab13e115cdd422fa7ed66eb10a51f9a_600x600.jpg?v=1737586546&amp;width=100&amp;crop=center</v>
      </c>
    </row>
    <row r="101" spans="1:10" x14ac:dyDescent="0.25">
      <c r="A101" t="s">
        <v>897</v>
      </c>
      <c r="B101" t="s">
        <v>896</v>
      </c>
      <c r="C101" s="7">
        <v>299</v>
      </c>
      <c r="D101" t="s">
        <v>898</v>
      </c>
      <c r="E101" t="s">
        <v>2145</v>
      </c>
      <c r="F101" t="str">
        <f>_xlfn.XLOOKUP(E101,Component!B:B,Component!C:C)</f>
        <v>18V ONE+ 2.0 Ah Battery</v>
      </c>
      <c r="G101">
        <v>1</v>
      </c>
      <c r="H101" t="s">
        <v>18</v>
      </c>
      <c r="I101">
        <v>-1</v>
      </c>
      <c r="J101" t="str">
        <f>_xlfn.XLOOKUP(A101,Product!C:C,Product!H:H)</f>
        <v>https://cdn.shopify.com/s/files/1/0651/3668/9323/files/1e2bd6d7d55541d8b7b6177dec82947a_600x600.jpg?v=1736912743&amp;width=100&amp;crop=center</v>
      </c>
    </row>
    <row r="102" spans="1:10" x14ac:dyDescent="0.25">
      <c r="A102" t="s">
        <v>1075</v>
      </c>
      <c r="B102" t="s">
        <v>1074</v>
      </c>
      <c r="C102" s="7">
        <v>249</v>
      </c>
      <c r="D102" t="s">
        <v>1076</v>
      </c>
      <c r="E102" t="s">
        <v>2145</v>
      </c>
      <c r="F102" t="str">
        <f>_xlfn.XLOOKUP(E102,Component!B:B,Component!C:C)</f>
        <v>18V ONE+ 2.0 Ah Battery</v>
      </c>
      <c r="G102">
        <v>1</v>
      </c>
      <c r="H102" t="s">
        <v>18</v>
      </c>
      <c r="I102">
        <v>-1</v>
      </c>
      <c r="J102" t="str">
        <f>_xlfn.XLOOKUP(A102,Product!C:C,Product!H:H)</f>
        <v>https://cdn.shopify.com/s/files/1/0651/3668/9323/files/82f12ce52f774d2dabba0ed659daa98f_600x600.jpg?v=1734041720&amp;width=100&amp;crop=center</v>
      </c>
    </row>
    <row r="103" spans="1:10" x14ac:dyDescent="0.25">
      <c r="A103" t="s">
        <v>1204</v>
      </c>
      <c r="B103" t="s">
        <v>1203</v>
      </c>
      <c r="C103" s="7">
        <v>99</v>
      </c>
      <c r="D103" t="s">
        <v>1205</v>
      </c>
      <c r="E103" t="s">
        <v>2145</v>
      </c>
      <c r="F103" t="str">
        <f>_xlfn.XLOOKUP(E103,Component!B:B,Component!C:C)</f>
        <v>18V ONE+ 2.0 Ah Battery</v>
      </c>
      <c r="G103">
        <v>1</v>
      </c>
      <c r="H103" t="s">
        <v>18</v>
      </c>
      <c r="I103">
        <v>-1</v>
      </c>
      <c r="J103" t="str">
        <f>_xlfn.XLOOKUP(A103,Product!C:C,Product!H:H)</f>
        <v>https://cdn.shopify.com/s/files/1/0651/3668/9323/files/097b6d8ad60f499ea7a5a02e9e00e293_600x600.jpg?v=1736911614&amp;width=100&amp;crop=center</v>
      </c>
    </row>
    <row r="104" spans="1:10" x14ac:dyDescent="0.25">
      <c r="A104" t="s">
        <v>574</v>
      </c>
      <c r="B104" t="s">
        <v>573</v>
      </c>
      <c r="C104" s="7">
        <v>149</v>
      </c>
      <c r="D104" t="s">
        <v>575</v>
      </c>
      <c r="E104" t="s">
        <v>2145</v>
      </c>
      <c r="F104" t="str">
        <f>_xlfn.XLOOKUP(E104,Component!B:B,Component!C:C)</f>
        <v>18V ONE+ 2.0 Ah Battery</v>
      </c>
      <c r="G104">
        <v>1</v>
      </c>
      <c r="H104" t="s">
        <v>18</v>
      </c>
      <c r="I104">
        <v>-1</v>
      </c>
      <c r="J104" t="str">
        <f>_xlfn.XLOOKUP(A104,Product!C:C,Product!H:H)</f>
        <v>https://cdn.shopify.com/s/files/1/0651/3668/9323/files/468e9bb7bff04d55a23b8fbb477879b4_600x600.png?v=1737123106&amp;width=100&amp;crop=center</v>
      </c>
    </row>
    <row r="105" spans="1:10" x14ac:dyDescent="0.25">
      <c r="A105" t="s">
        <v>697</v>
      </c>
      <c r="B105" t="s">
        <v>696</v>
      </c>
      <c r="C105" s="7">
        <v>129</v>
      </c>
      <c r="D105" t="s">
        <v>698</v>
      </c>
      <c r="E105" t="s">
        <v>2145</v>
      </c>
      <c r="F105" t="str">
        <f>_xlfn.XLOOKUP(E105,Component!B:B,Component!C:C)</f>
        <v>18V ONE+ 2.0 Ah Battery</v>
      </c>
      <c r="G105">
        <v>1</v>
      </c>
      <c r="H105" t="s">
        <v>18</v>
      </c>
      <c r="I105">
        <v>-1</v>
      </c>
      <c r="J105" t="str">
        <f>_xlfn.XLOOKUP(A105,Product!C:C,Product!H:H)</f>
        <v>https://cdn.shopify.com/s/files/1/0651/3668/9323/files/895f3f34400b423996a826bcaf31da97_600x600.jpg?v=1734042027&amp;width=100&amp;crop=center</v>
      </c>
    </row>
    <row r="106" spans="1:10" x14ac:dyDescent="0.25">
      <c r="A106" t="s">
        <v>723</v>
      </c>
      <c r="B106" t="s">
        <v>722</v>
      </c>
      <c r="C106" s="7">
        <v>229</v>
      </c>
      <c r="D106" t="s">
        <v>724</v>
      </c>
      <c r="E106" t="s">
        <v>2145</v>
      </c>
      <c r="F106" t="str">
        <f>_xlfn.XLOOKUP(E106,Component!B:B,Component!C:C)</f>
        <v>18V ONE+ 2.0 Ah Battery</v>
      </c>
      <c r="G106">
        <v>1</v>
      </c>
      <c r="H106" t="s">
        <v>18</v>
      </c>
      <c r="I106">
        <v>-1</v>
      </c>
      <c r="J106" t="str">
        <f>_xlfn.XLOOKUP(A106,Product!C:C,Product!H:H)</f>
        <v>https://cdn.shopify.com/s/files/1/0651/3668/9323/files/e36b7b2884f74575afed3e5734ea60d4_600x600.jpg?v=1734043188&amp;width=100&amp;crop=center</v>
      </c>
    </row>
    <row r="107" spans="1:10" x14ac:dyDescent="0.25">
      <c r="A107" t="s">
        <v>794</v>
      </c>
      <c r="B107" t="s">
        <v>793</v>
      </c>
      <c r="C107" s="7">
        <v>219</v>
      </c>
      <c r="D107" t="s">
        <v>795</v>
      </c>
      <c r="E107" t="s">
        <v>2145</v>
      </c>
      <c r="F107" t="str">
        <f>_xlfn.XLOOKUP(E107,Component!B:B,Component!C:C)</f>
        <v>18V ONE+ 2.0 Ah Battery</v>
      </c>
      <c r="G107">
        <v>1</v>
      </c>
      <c r="H107" t="s">
        <v>18</v>
      </c>
      <c r="I107">
        <v>-1</v>
      </c>
      <c r="J107" t="str">
        <f>_xlfn.XLOOKUP(A107,Product!C:C,Product!H:H)</f>
        <v>https://cdn.shopify.com/s/files/1/0651/3668/9323/files/74110bf2fa0543d8bc7d78f02a5db4ab_600x600.jpg?v=1734042291&amp;width=100&amp;crop=center</v>
      </c>
    </row>
    <row r="108" spans="1:10" x14ac:dyDescent="0.25">
      <c r="A108" t="s">
        <v>798</v>
      </c>
      <c r="B108" t="s">
        <v>797</v>
      </c>
      <c r="C108" s="7">
        <v>129</v>
      </c>
      <c r="D108" t="s">
        <v>799</v>
      </c>
      <c r="E108" t="s">
        <v>2145</v>
      </c>
      <c r="F108" t="str">
        <f>_xlfn.XLOOKUP(E108,Component!B:B,Component!C:C)</f>
        <v>18V ONE+ 2.0 Ah Battery</v>
      </c>
      <c r="G108">
        <v>1</v>
      </c>
      <c r="H108" t="s">
        <v>18</v>
      </c>
      <c r="I108">
        <v>-1</v>
      </c>
      <c r="J108" t="str">
        <f>_xlfn.XLOOKUP(A108,Product!C:C,Product!H:H)</f>
        <v>https://cdn.shopify.com/s/files/1/0651/3668/9323/files/9133b488aefd4db79b5f86788e1a11f0_600x600.jpg?v=1736818825&amp;width=100&amp;crop=center</v>
      </c>
    </row>
    <row r="109" spans="1:10" x14ac:dyDescent="0.25">
      <c r="A109" t="s">
        <v>984</v>
      </c>
      <c r="B109" t="s">
        <v>983</v>
      </c>
      <c r="C109" s="7">
        <v>398</v>
      </c>
      <c r="D109" t="s">
        <v>986</v>
      </c>
      <c r="E109" t="s">
        <v>2145</v>
      </c>
      <c r="F109" t="str">
        <f>_xlfn.XLOOKUP(E109,Component!B:B,Component!C:C)</f>
        <v>18V ONE+ 2.0 Ah Battery</v>
      </c>
      <c r="G109">
        <v>1</v>
      </c>
      <c r="H109" t="s">
        <v>18</v>
      </c>
      <c r="I109">
        <v>-1</v>
      </c>
      <c r="J109" t="str">
        <f>_xlfn.XLOOKUP(A109,Product!C:C,Product!H:H)</f>
        <v>https://cdn.shopify.com/s/files/1/0651/3668/9323/files/edf7b77b2b4944e893810f12f9d7938f_600x600.jpg?v=1734043284&amp;width=100&amp;crop=center</v>
      </c>
    </row>
    <row r="110" spans="1:10" x14ac:dyDescent="0.25">
      <c r="A110" t="s">
        <v>1058</v>
      </c>
      <c r="B110" t="s">
        <v>1057</v>
      </c>
      <c r="C110" s="7">
        <v>199</v>
      </c>
      <c r="D110" t="s">
        <v>1059</v>
      </c>
      <c r="E110" t="s">
        <v>2145</v>
      </c>
      <c r="F110" t="str">
        <f>_xlfn.XLOOKUP(E110,Component!B:B,Component!C:C)</f>
        <v>18V ONE+ 2.0 Ah Battery</v>
      </c>
      <c r="G110">
        <v>1</v>
      </c>
      <c r="H110" t="s">
        <v>18</v>
      </c>
      <c r="I110">
        <v>-1</v>
      </c>
      <c r="J110" t="str">
        <f>_xlfn.XLOOKUP(A110,Product!C:C,Product!H:H)</f>
        <v>https://cdn.shopify.com/s/files/1/0651/3668/9323/files/b4ed699ce3f3402fa678b3e2c1ecf2af_600x600.jpg?v=1736809426&amp;width=100&amp;crop=center</v>
      </c>
    </row>
    <row r="111" spans="1:10" x14ac:dyDescent="0.25">
      <c r="A111" t="s">
        <v>1080</v>
      </c>
      <c r="B111" t="s">
        <v>1079</v>
      </c>
      <c r="C111" s="7">
        <v>149</v>
      </c>
      <c r="D111" t="s">
        <v>1081</v>
      </c>
      <c r="E111" t="s">
        <v>2145</v>
      </c>
      <c r="F111" t="str">
        <f>_xlfn.XLOOKUP(E111,Component!B:B,Component!C:C)</f>
        <v>18V ONE+ 2.0 Ah Battery</v>
      </c>
      <c r="G111">
        <v>1</v>
      </c>
      <c r="H111" t="s">
        <v>18</v>
      </c>
      <c r="I111">
        <v>-1</v>
      </c>
      <c r="J111" t="str">
        <f>_xlfn.XLOOKUP(A111,Product!C:C,Product!H:H)</f>
        <v>https://cdn.shopify.com/s/files/1/0651/3668/9323/files/15b4b93fa4d34ff090fcb9152321d240_600x600.jpg?v=1734041415&amp;width=100&amp;crop=center</v>
      </c>
    </row>
    <row r="112" spans="1:10" x14ac:dyDescent="0.25">
      <c r="A112" t="s">
        <v>1101</v>
      </c>
      <c r="B112" t="s">
        <v>1100</v>
      </c>
      <c r="C112" s="7">
        <v>129</v>
      </c>
      <c r="D112" t="s">
        <v>1102</v>
      </c>
      <c r="E112" t="s">
        <v>2145</v>
      </c>
      <c r="F112" t="str">
        <f>_xlfn.XLOOKUP(E112,Component!B:B,Component!C:C)</f>
        <v>18V ONE+ 2.0 Ah Battery</v>
      </c>
      <c r="G112">
        <v>1</v>
      </c>
      <c r="H112" t="s">
        <v>18</v>
      </c>
      <c r="I112">
        <v>-1</v>
      </c>
      <c r="J112" t="str">
        <f>_xlfn.XLOOKUP(A112,Product!C:C,Product!H:H)</f>
        <v>https://cdn.shopify.com/s/files/1/0651/3668/9323/files/535178362b224258b2ba34feb7fb4bac_600x600.jpg?v=1734042432&amp;width=100&amp;crop=center</v>
      </c>
    </row>
    <row r="113" spans="1:10" x14ac:dyDescent="0.25">
      <c r="A113" t="s">
        <v>1105</v>
      </c>
      <c r="B113" t="s">
        <v>1104</v>
      </c>
      <c r="C113" s="7">
        <v>80</v>
      </c>
      <c r="D113" t="s">
        <v>1107</v>
      </c>
      <c r="E113" t="s">
        <v>2145</v>
      </c>
      <c r="F113" t="str">
        <f>_xlfn.XLOOKUP(E113,Component!B:B,Component!C:C)</f>
        <v>18V ONE+ 2.0 Ah Battery</v>
      </c>
      <c r="G113">
        <v>1</v>
      </c>
      <c r="H113" t="s">
        <v>18</v>
      </c>
      <c r="I113">
        <v>-1</v>
      </c>
      <c r="J113" t="str">
        <f>_xlfn.XLOOKUP(A113,Product!C:C,Product!H:H)</f>
        <v>https://cdn.shopify.com/s/files/1/0651/3668/9323/files/07bdb51a6ff548cfafb80c4e095fc28b_600x600.jpg?v=1736950384&amp;width=100&amp;crop=center</v>
      </c>
    </row>
    <row r="114" spans="1:10" x14ac:dyDescent="0.25">
      <c r="A114" t="s">
        <v>1173</v>
      </c>
      <c r="B114" t="s">
        <v>1172</v>
      </c>
      <c r="C114" s="7">
        <v>201.95</v>
      </c>
      <c r="D114" t="s">
        <v>1175</v>
      </c>
      <c r="E114" t="s">
        <v>2145</v>
      </c>
      <c r="F114" t="str">
        <f>_xlfn.XLOOKUP(E114,Component!B:B,Component!C:C)</f>
        <v>18V ONE+ 2.0 Ah Battery</v>
      </c>
      <c r="G114">
        <v>1</v>
      </c>
      <c r="H114" t="s">
        <v>18</v>
      </c>
      <c r="I114">
        <v>-1</v>
      </c>
      <c r="J114" t="str">
        <f>_xlfn.XLOOKUP(A114,Product!C:C,Product!H:H)</f>
        <v>https://cdn.shopify.com/s/files/1/0651/3668/9323/files/b68abf88135346fdacb0281d7c138fad_600x600.jpg?v=1734042680&amp;width=100&amp;crop=center</v>
      </c>
    </row>
    <row r="115" spans="1:10" x14ac:dyDescent="0.25">
      <c r="A115" t="s">
        <v>1179</v>
      </c>
      <c r="B115" t="s">
        <v>1178</v>
      </c>
      <c r="C115" s="7">
        <v>279</v>
      </c>
      <c r="D115" t="s">
        <v>1180</v>
      </c>
      <c r="E115" t="s">
        <v>2145</v>
      </c>
      <c r="F115" t="str">
        <f>_xlfn.XLOOKUP(E115,Component!B:B,Component!C:C)</f>
        <v>18V ONE+ 2.0 Ah Battery</v>
      </c>
      <c r="G115">
        <v>1</v>
      </c>
      <c r="H115" t="s">
        <v>18</v>
      </c>
      <c r="I115">
        <v>-1</v>
      </c>
      <c r="J115" t="str">
        <f>_xlfn.XLOOKUP(A115,Product!C:C,Product!H:H)</f>
        <v>https://cdn.shopify.com/s/files/1/0651/3668/9323/files/P2750_2V2_Final_600x600.jpg?v=1737396193&amp;width=100&amp;crop=center</v>
      </c>
    </row>
    <row r="116" spans="1:10" x14ac:dyDescent="0.25">
      <c r="A116" t="s">
        <v>1183</v>
      </c>
      <c r="B116" t="s">
        <v>1182</v>
      </c>
      <c r="C116" s="7">
        <v>99</v>
      </c>
      <c r="D116" t="s">
        <v>1184</v>
      </c>
      <c r="E116" t="s">
        <v>2145</v>
      </c>
      <c r="F116" t="str">
        <f>_xlfn.XLOOKUP(E116,Component!B:B,Component!C:C)</f>
        <v>18V ONE+ 2.0 Ah Battery</v>
      </c>
      <c r="G116">
        <v>1</v>
      </c>
      <c r="H116" t="s">
        <v>18</v>
      </c>
      <c r="I116">
        <v>-1</v>
      </c>
      <c r="J116" t="str">
        <f>_xlfn.XLOOKUP(A116,Product!C:C,Product!H:H)</f>
        <v>https://cdn.shopify.com/s/files/1/0651/3668/9323/files/8a54787b6b60409a90204f0d75b0feb7_600x600.jpg?v=1722287889&amp;width=100&amp;crop=center</v>
      </c>
    </row>
    <row r="117" spans="1:10" x14ac:dyDescent="0.25">
      <c r="A117" t="s">
        <v>1200</v>
      </c>
      <c r="B117" t="s">
        <v>1199</v>
      </c>
      <c r="C117" s="7">
        <v>139</v>
      </c>
      <c r="D117" t="s">
        <v>1201</v>
      </c>
      <c r="E117" t="s">
        <v>2145</v>
      </c>
      <c r="F117" t="str">
        <f>_xlfn.XLOOKUP(E117,Component!B:B,Component!C:C)</f>
        <v>18V ONE+ 2.0 Ah Battery</v>
      </c>
      <c r="G117">
        <v>1</v>
      </c>
      <c r="H117" t="s">
        <v>18</v>
      </c>
      <c r="I117">
        <v>-1</v>
      </c>
      <c r="J117" t="str">
        <f>_xlfn.XLOOKUP(A117,Product!C:C,Product!H:H)</f>
        <v>https://cdn.shopify.com/s/files/1/0651/3668/9323/files/5ad2da9c2fb345e6aa0865b5322aff08_600x600.jpg?v=1734041043&amp;width=100&amp;crop=center</v>
      </c>
    </row>
    <row r="118" spans="1:10" x14ac:dyDescent="0.25">
      <c r="A118" t="s">
        <v>1230</v>
      </c>
      <c r="B118" t="s">
        <v>1229</v>
      </c>
      <c r="C118" s="7">
        <v>159</v>
      </c>
      <c r="D118" t="s">
        <v>1231</v>
      </c>
      <c r="E118" t="s">
        <v>2145</v>
      </c>
      <c r="F118" t="str">
        <f>_xlfn.XLOOKUP(E118,Component!B:B,Component!C:C)</f>
        <v>18V ONE+ 2.0 Ah Battery</v>
      </c>
      <c r="G118">
        <v>1</v>
      </c>
      <c r="H118" t="s">
        <v>18</v>
      </c>
      <c r="I118">
        <v>-1</v>
      </c>
      <c r="J118" t="str">
        <f>_xlfn.XLOOKUP(A118,Product!C:C,Product!H:H)</f>
        <v>https://cdn.shopify.com/s/files/1/0651/3668/9323/files/99e6b213a554456e9ccf4e5f07b6c740_600x600.jpg?v=1734041800&amp;width=100&amp;crop=center</v>
      </c>
    </row>
    <row r="119" spans="1:10" x14ac:dyDescent="0.25">
      <c r="A119" t="s">
        <v>1237</v>
      </c>
      <c r="B119" t="s">
        <v>1229</v>
      </c>
      <c r="C119" s="7">
        <v>129</v>
      </c>
      <c r="D119" t="s">
        <v>1238</v>
      </c>
      <c r="E119" t="s">
        <v>2145</v>
      </c>
      <c r="F119" t="str">
        <f>_xlfn.XLOOKUP(E119,Component!B:B,Component!C:C)</f>
        <v>18V ONE+ 2.0 Ah Battery</v>
      </c>
      <c r="G119">
        <v>1</v>
      </c>
      <c r="H119" t="s">
        <v>18</v>
      </c>
      <c r="I119">
        <v>-1</v>
      </c>
      <c r="J119" t="str">
        <f>_xlfn.XLOOKUP(A119,Product!C:C,Product!H:H)</f>
        <v>https://cdn.shopify.com/s/files/1/0651/3668/9323/files/d131860eea0b4088a09997cf042ed685_600x600.jpg?v=1734043068&amp;width=100&amp;crop=center</v>
      </c>
    </row>
    <row r="120" spans="1:10" x14ac:dyDescent="0.25">
      <c r="A120" t="s">
        <v>169</v>
      </c>
      <c r="B120" t="s">
        <v>168</v>
      </c>
      <c r="C120" s="7">
        <v>49.97</v>
      </c>
      <c r="D120" t="s">
        <v>171</v>
      </c>
      <c r="E120" t="s">
        <v>2146</v>
      </c>
      <c r="F120" t="str">
        <f>_xlfn.XLOOKUP(E120,Component!B:B,Component!C:C)</f>
        <v>18V ONE+ CHARGER</v>
      </c>
      <c r="G120">
        <v>1</v>
      </c>
      <c r="H120" t="s">
        <v>18</v>
      </c>
      <c r="I120">
        <v>-1</v>
      </c>
      <c r="J120" t="str">
        <f>_xlfn.XLOOKUP(A120,Product!C:C,Product!H:H)</f>
        <v>https://cdn.shopify.com/s/files/1/0651/3668/9323/files/a766b6f5ef2c4fc9b1da927560e49411_600x600.jpg?v=1734042544&amp;width=100&amp;crop=center</v>
      </c>
    </row>
    <row r="121" spans="1:10" x14ac:dyDescent="0.25">
      <c r="A121" t="s">
        <v>237</v>
      </c>
      <c r="B121" t="s">
        <v>236</v>
      </c>
      <c r="C121" s="7">
        <v>49.97</v>
      </c>
      <c r="D121" t="s">
        <v>238</v>
      </c>
      <c r="E121" t="s">
        <v>2146</v>
      </c>
      <c r="F121" t="str">
        <f>_xlfn.XLOOKUP(E121,Component!B:B,Component!C:C)</f>
        <v>18V ONE+ CHARGER</v>
      </c>
      <c r="G121">
        <v>1</v>
      </c>
      <c r="H121" t="s">
        <v>18</v>
      </c>
      <c r="I121">
        <v>-1</v>
      </c>
      <c r="J121" t="str">
        <f>_xlfn.XLOOKUP(A121,Product!C:C,Product!H:H)</f>
        <v>https://cdn.shopify.com/s/files/1/0651/3668/9323/files/5e5a8b7f31124c909b5d5ac2034e58c8_600x600.jpg?v=1734041093&amp;width=100&amp;crop=center</v>
      </c>
    </row>
    <row r="122" spans="1:10" x14ac:dyDescent="0.25">
      <c r="A122" t="s">
        <v>866</v>
      </c>
      <c r="B122" t="s">
        <v>865</v>
      </c>
      <c r="C122" s="7">
        <v>79</v>
      </c>
      <c r="D122" t="s">
        <v>867</v>
      </c>
      <c r="E122" t="s">
        <v>2146</v>
      </c>
      <c r="F122" t="str">
        <f>_xlfn.XLOOKUP(E122,Component!B:B,Component!C:C)</f>
        <v>18V ONE+ CHARGER</v>
      </c>
      <c r="G122">
        <v>1</v>
      </c>
      <c r="H122" t="s">
        <v>18</v>
      </c>
      <c r="I122">
        <v>-1</v>
      </c>
      <c r="J122" t="str">
        <f>_xlfn.XLOOKUP(A122,Product!C:C,Product!H:H)</f>
        <v>https://cdn.shopify.com/s/files/1/0651/3668/9323/files/06f2a9fb0c804b53a88344d531acb5d0_600x600.jpg?v=1734041176&amp;width=100&amp;crop=center</v>
      </c>
    </row>
    <row r="123" spans="1:10" x14ac:dyDescent="0.25">
      <c r="A123" t="s">
        <v>449</v>
      </c>
      <c r="B123" t="s">
        <v>448</v>
      </c>
      <c r="C123" s="7">
        <v>99</v>
      </c>
      <c r="D123" t="s">
        <v>450</v>
      </c>
      <c r="E123" t="s">
        <v>2146</v>
      </c>
      <c r="F123" t="str">
        <f>_xlfn.XLOOKUP(E123,Component!B:B,Component!C:C)</f>
        <v>18V ONE+ CHARGER</v>
      </c>
      <c r="G123">
        <v>1</v>
      </c>
      <c r="H123" t="s">
        <v>18</v>
      </c>
      <c r="I123">
        <v>-1</v>
      </c>
      <c r="J123" t="str">
        <f>_xlfn.XLOOKUP(A123,Product!C:C,Product!H:H)</f>
        <v>https://cdn.shopify.com/s/files/1/0651/3668/9323/files/6aa16266083a4f1fb2ca207ed565ee0c_600x600.jpg?v=1734041121&amp;width=100&amp;crop=center</v>
      </c>
    </row>
    <row r="124" spans="1:10" x14ac:dyDescent="0.25">
      <c r="A124" t="s">
        <v>454</v>
      </c>
      <c r="B124" t="s">
        <v>453</v>
      </c>
      <c r="C124" s="7">
        <v>80.44</v>
      </c>
      <c r="D124" t="s">
        <v>456</v>
      </c>
      <c r="E124" t="s">
        <v>2146</v>
      </c>
      <c r="F124" t="str">
        <f>_xlfn.XLOOKUP(E124,Component!B:B,Component!C:C)</f>
        <v>18V ONE+ CHARGER</v>
      </c>
      <c r="G124">
        <v>1</v>
      </c>
      <c r="H124" t="s">
        <v>18</v>
      </c>
      <c r="I124">
        <v>-1</v>
      </c>
      <c r="J124" t="str">
        <f>_xlfn.XLOOKUP(A124,Product!C:C,Product!H:H)</f>
        <v>https://cdn.shopify.com/s/files/1/0651/3668/9323/files/7f0ab29ac171463e85bf28365c320d6e_600x600.jpg?v=1734041238&amp;width=100&amp;crop=center</v>
      </c>
    </row>
    <row r="125" spans="1:10" x14ac:dyDescent="0.25">
      <c r="A125" t="s">
        <v>1204</v>
      </c>
      <c r="B125" t="s">
        <v>1203</v>
      </c>
      <c r="C125" s="7">
        <v>99</v>
      </c>
      <c r="D125" t="s">
        <v>1205</v>
      </c>
      <c r="E125" t="s">
        <v>2147</v>
      </c>
      <c r="F125" t="str">
        <f>_xlfn.XLOOKUP(E125,Component!B:B,Component!C:C)</f>
        <v>18V ONE+ 1.5 Ah Battery</v>
      </c>
      <c r="G125">
        <v>1</v>
      </c>
      <c r="H125" t="s">
        <v>18</v>
      </c>
      <c r="I125">
        <v>-1</v>
      </c>
      <c r="J125" t="str">
        <f>_xlfn.XLOOKUP(A125,Product!C:C,Product!H:H)</f>
        <v>https://cdn.shopify.com/s/files/1/0651/3668/9323/files/097b6d8ad60f499ea7a5a02e9e00e293_600x600.jpg?v=1736911614&amp;width=100&amp;crop=center</v>
      </c>
    </row>
    <row r="126" spans="1:10" x14ac:dyDescent="0.25">
      <c r="A126" t="s">
        <v>1105</v>
      </c>
      <c r="B126" t="s">
        <v>1104</v>
      </c>
      <c r="C126" s="7">
        <v>80</v>
      </c>
      <c r="D126" t="s">
        <v>1107</v>
      </c>
      <c r="E126" t="s">
        <v>2147</v>
      </c>
      <c r="F126" t="str">
        <f>_xlfn.XLOOKUP(E126,Component!B:B,Component!C:C)</f>
        <v>18V ONE+ 1.5 Ah Battery</v>
      </c>
      <c r="G126">
        <v>1</v>
      </c>
      <c r="H126" t="s">
        <v>18</v>
      </c>
      <c r="I126">
        <v>-1</v>
      </c>
      <c r="J126" t="str">
        <f>_xlfn.XLOOKUP(A126,Product!C:C,Product!H:H)</f>
        <v>https://cdn.shopify.com/s/files/1/0651/3668/9323/files/07bdb51a6ff548cfafb80c4e095fc28b_600x600.jpg?v=1736950384&amp;width=100&amp;crop=center</v>
      </c>
    </row>
    <row r="127" spans="1:10" x14ac:dyDescent="0.25">
      <c r="A127" t="s">
        <v>1230</v>
      </c>
      <c r="B127" t="s">
        <v>1229</v>
      </c>
      <c r="C127" s="7">
        <v>159</v>
      </c>
      <c r="D127" t="s">
        <v>1231</v>
      </c>
      <c r="E127" t="s">
        <v>2147</v>
      </c>
      <c r="F127" t="str">
        <f>_xlfn.XLOOKUP(E127,Component!B:B,Component!C:C)</f>
        <v>18V ONE+ 1.5 Ah Battery</v>
      </c>
      <c r="G127">
        <v>1</v>
      </c>
      <c r="H127" t="s">
        <v>18</v>
      </c>
      <c r="I127">
        <v>-1</v>
      </c>
      <c r="J127" t="str">
        <f>_xlfn.XLOOKUP(A127,Product!C:C,Product!H:H)</f>
        <v>https://cdn.shopify.com/s/files/1/0651/3668/9323/files/99e6b213a554456e9ccf4e5f07b6c740_600x600.jpg?v=1734041800&amp;width=100&amp;crop=center</v>
      </c>
    </row>
    <row r="128" spans="1:10" x14ac:dyDescent="0.25">
      <c r="A128" t="s">
        <v>669</v>
      </c>
      <c r="B128" t="s">
        <v>668</v>
      </c>
      <c r="C128" s="7">
        <v>189</v>
      </c>
      <c r="D128" t="s">
        <v>670</v>
      </c>
      <c r="E128" t="s">
        <v>2148</v>
      </c>
      <c r="F128" t="str">
        <f>_xlfn.XLOOKUP(E128,Component!B:B,Component!C:C)</f>
        <v>18V ONE+ 2Ah Battery</v>
      </c>
      <c r="G128">
        <v>1</v>
      </c>
      <c r="H128" t="s">
        <v>18</v>
      </c>
      <c r="I128">
        <v>-1</v>
      </c>
      <c r="J128" t="str">
        <f>_xlfn.XLOOKUP(A128,Product!C:C,Product!H:H)</f>
        <v>https://cdn.shopify.com/s/files/1/0651/3668/9323/files/aab13e115cdd422fa7ed66eb10a51f9a_600x600.jpg?v=1737586546&amp;width=100&amp;crop=center</v>
      </c>
    </row>
    <row r="129" spans="1:10" x14ac:dyDescent="0.25">
      <c r="A129" t="s">
        <v>1101</v>
      </c>
      <c r="B129" t="s">
        <v>1100</v>
      </c>
      <c r="C129" s="7">
        <v>129</v>
      </c>
      <c r="D129" t="s">
        <v>1102</v>
      </c>
      <c r="E129" t="s">
        <v>2148</v>
      </c>
      <c r="F129" t="str">
        <f>_xlfn.XLOOKUP(E129,Component!B:B,Component!C:C)</f>
        <v>18V ONE+ 2Ah Battery</v>
      </c>
      <c r="G129">
        <v>1</v>
      </c>
      <c r="H129" t="s">
        <v>18</v>
      </c>
      <c r="I129">
        <v>-1</v>
      </c>
      <c r="J129" t="str">
        <f>_xlfn.XLOOKUP(A129,Product!C:C,Product!H:H)</f>
        <v>https://cdn.shopify.com/s/files/1/0651/3668/9323/files/535178362b224258b2ba34feb7fb4bac_600x600.jpg?v=1734042432&amp;width=100&amp;crop=center</v>
      </c>
    </row>
    <row r="130" spans="1:10" x14ac:dyDescent="0.25">
      <c r="A130" t="s">
        <v>1183</v>
      </c>
      <c r="B130" t="s">
        <v>1182</v>
      </c>
      <c r="C130" s="7">
        <v>99</v>
      </c>
      <c r="D130" t="s">
        <v>1184</v>
      </c>
      <c r="E130" t="s">
        <v>2148</v>
      </c>
      <c r="F130" t="str">
        <f>_xlfn.XLOOKUP(E130,Component!B:B,Component!C:C)</f>
        <v>18V ONE+ 2Ah Battery</v>
      </c>
      <c r="G130">
        <v>1</v>
      </c>
      <c r="H130" t="s">
        <v>18</v>
      </c>
      <c r="I130">
        <v>-1</v>
      </c>
      <c r="J130" t="str">
        <f>_xlfn.XLOOKUP(A130,Product!C:C,Product!H:H)</f>
        <v>https://cdn.shopify.com/s/files/1/0651/3668/9323/files/8a54787b6b60409a90204f0d75b0feb7_600x600.jpg?v=1722287889&amp;width=100&amp;crop=center</v>
      </c>
    </row>
    <row r="131" spans="1:10" x14ac:dyDescent="0.25">
      <c r="A131" t="s">
        <v>984</v>
      </c>
      <c r="B131" t="s">
        <v>983</v>
      </c>
      <c r="C131" s="7">
        <v>398</v>
      </c>
      <c r="D131" t="s">
        <v>986</v>
      </c>
      <c r="E131" t="s">
        <v>2148</v>
      </c>
      <c r="F131" t="str">
        <f>_xlfn.XLOOKUP(E131,Component!B:B,Component!C:C)</f>
        <v>18V ONE+ 2Ah Battery</v>
      </c>
      <c r="G131">
        <v>1</v>
      </c>
      <c r="H131" t="s">
        <v>18</v>
      </c>
      <c r="I131">
        <v>-1</v>
      </c>
      <c r="J131" t="str">
        <f>_xlfn.XLOOKUP(A131,Product!C:C,Product!H:H)</f>
        <v>https://cdn.shopify.com/s/files/1/0651/3668/9323/files/edf7b77b2b4944e893810f12f9d7938f_600x600.jpg?v=1734043284&amp;width=100&amp;crop=center</v>
      </c>
    </row>
    <row r="132" spans="1:10" x14ac:dyDescent="0.25">
      <c r="A132" t="s">
        <v>887</v>
      </c>
      <c r="B132" t="s">
        <v>886</v>
      </c>
      <c r="C132" s="7">
        <v>69.97</v>
      </c>
      <c r="D132" t="s">
        <v>888</v>
      </c>
      <c r="E132" t="s">
        <v>2564</v>
      </c>
      <c r="F132" t="str">
        <f>_xlfn.XLOOKUP(E132,Component!B:B,Component!C:C)</f>
        <v>18V ONE+ 13" STRING TRIMMER/EDGER</v>
      </c>
      <c r="G132">
        <v>1</v>
      </c>
      <c r="H132" t="s">
        <v>18</v>
      </c>
      <c r="I132">
        <v>-1</v>
      </c>
      <c r="J132" t="str">
        <f>_xlfn.XLOOKUP(A132,Product!C:C,Product!H:H)</f>
        <v>https://cdn.shopify.com/s/files/1/0651/3668/9323/files/7b68f0782df44f44be335a391008a4c2_600x600.jpg?v=1734041207&amp;width=100&amp;crop=center</v>
      </c>
    </row>
    <row r="133" spans="1:10" x14ac:dyDescent="0.25">
      <c r="A133" t="s">
        <v>1183</v>
      </c>
      <c r="B133" t="s">
        <v>1182</v>
      </c>
      <c r="C133" s="7">
        <v>99</v>
      </c>
      <c r="D133" t="s">
        <v>1184</v>
      </c>
      <c r="E133" t="s">
        <v>2564</v>
      </c>
      <c r="F133" t="str">
        <f>_xlfn.XLOOKUP(E133,Component!B:B,Component!C:C)</f>
        <v>18V ONE+ 13" STRING TRIMMER/EDGER</v>
      </c>
      <c r="G133">
        <v>1</v>
      </c>
      <c r="H133" t="s">
        <v>18</v>
      </c>
      <c r="I133">
        <v>-1</v>
      </c>
      <c r="J133" t="str">
        <f>_xlfn.XLOOKUP(A133,Product!C:C,Product!H:H)</f>
        <v>https://cdn.shopify.com/s/files/1/0651/3668/9323/files/8a54787b6b60409a90204f0d75b0feb7_600x600.jpg?v=1722287889&amp;width=100&amp;crop=center</v>
      </c>
    </row>
    <row r="134" spans="1:10" x14ac:dyDescent="0.25">
      <c r="A134" t="s">
        <v>1173</v>
      </c>
      <c r="B134" t="s">
        <v>1172</v>
      </c>
      <c r="C134" s="7">
        <v>201.95</v>
      </c>
      <c r="D134" t="s">
        <v>1175</v>
      </c>
      <c r="E134" t="s">
        <v>2149</v>
      </c>
      <c r="F134" t="str">
        <f>_xlfn.XLOOKUP(E134,Component!B:B,Component!C:C)</f>
        <v>18V ONE+ 3-in-1 Mower, String Trimmer, and Edger</v>
      </c>
      <c r="G134">
        <v>1</v>
      </c>
      <c r="H134" t="s">
        <v>18</v>
      </c>
      <c r="I134">
        <v>-1</v>
      </c>
      <c r="J134" t="str">
        <f>_xlfn.XLOOKUP(A134,Product!C:C,Product!H:H)</f>
        <v>https://cdn.shopify.com/s/files/1/0651/3668/9323/files/b68abf88135346fdacb0281d7c138fad_600x600.jpg?v=1734042680&amp;width=100&amp;crop=center</v>
      </c>
    </row>
    <row r="135" spans="1:10" x14ac:dyDescent="0.25">
      <c r="A135" t="s">
        <v>233</v>
      </c>
      <c r="B135" t="s">
        <v>232</v>
      </c>
      <c r="C135" s="7">
        <v>199</v>
      </c>
      <c r="D135" t="s">
        <v>234</v>
      </c>
      <c r="E135" t="s">
        <v>2150</v>
      </c>
      <c r="F135" t="str">
        <f>_xlfn.XLOOKUP(E135,Component!B:B,Component!C:C)</f>
        <v>18V ONE+ 13" String Trimmer/Edger</v>
      </c>
      <c r="G135">
        <v>1</v>
      </c>
      <c r="H135" t="s">
        <v>18</v>
      </c>
      <c r="I135">
        <v>-1</v>
      </c>
      <c r="J135" t="str">
        <f>_xlfn.XLOOKUP(A135,Product!C:C,Product!H:H)</f>
        <v>https://cdn.shopify.com/s/files/1/0651/3668/9323/files/1_PCLCK202K_600x600.jpg?v=1737552411&amp;width=100&amp;crop=center</v>
      </c>
    </row>
    <row r="136" spans="1:10" x14ac:dyDescent="0.25">
      <c r="A136" t="s">
        <v>1640</v>
      </c>
      <c r="B136" t="s">
        <v>1639</v>
      </c>
      <c r="C136" s="7">
        <v>99</v>
      </c>
      <c r="D136" t="s">
        <v>1641</v>
      </c>
      <c r="E136" t="s">
        <v>2150</v>
      </c>
      <c r="F136" t="str">
        <f>_xlfn.XLOOKUP(E136,Component!B:B,Component!C:C)</f>
        <v>18V ONE+ 13" String Trimmer/Edger</v>
      </c>
      <c r="G136">
        <v>1</v>
      </c>
      <c r="H136" t="s">
        <v>18</v>
      </c>
      <c r="I136">
        <v>-1</v>
      </c>
      <c r="J136" t="str">
        <f>_xlfn.XLOOKUP(A136,Product!C:C,Product!H:H)</f>
        <v>https://cdn.shopify.com/s/files/1/0651/3668/9323/files/89d32cbb35264b66b5719c13e6c262f3_600x600.jpg?v=1734041748&amp;width=100&amp;crop=center</v>
      </c>
    </row>
    <row r="137" spans="1:10" x14ac:dyDescent="0.25">
      <c r="A137" t="s">
        <v>1200</v>
      </c>
      <c r="B137" t="s">
        <v>1199</v>
      </c>
      <c r="C137" s="7">
        <v>139</v>
      </c>
      <c r="D137" t="s">
        <v>1201</v>
      </c>
      <c r="E137" t="s">
        <v>2150</v>
      </c>
      <c r="F137" t="str">
        <f>_xlfn.XLOOKUP(E137,Component!B:B,Component!C:C)</f>
        <v>18V ONE+ 13" String Trimmer/Edger</v>
      </c>
      <c r="G137">
        <v>1</v>
      </c>
      <c r="H137" t="s">
        <v>18</v>
      </c>
      <c r="I137">
        <v>-1</v>
      </c>
      <c r="J137" t="str">
        <f>_xlfn.XLOOKUP(A137,Product!C:C,Product!H:H)</f>
        <v>https://cdn.shopify.com/s/files/1/0651/3668/9323/files/5ad2da9c2fb345e6aa0865b5322aff08_600x600.jpg?v=1734041043&amp;width=100&amp;crop=center</v>
      </c>
    </row>
    <row r="138" spans="1:10" x14ac:dyDescent="0.25">
      <c r="A138" t="s">
        <v>794</v>
      </c>
      <c r="B138" t="s">
        <v>793</v>
      </c>
      <c r="C138" s="7">
        <v>219</v>
      </c>
      <c r="D138" t="s">
        <v>795</v>
      </c>
      <c r="E138" t="s">
        <v>2151</v>
      </c>
      <c r="F138" t="str">
        <f>_xlfn.XLOOKUP(E138,Component!B:B,Component!C:C)</f>
        <v>18 ONE+ HP Brushless 15” String Trimmer</v>
      </c>
      <c r="G138">
        <v>1</v>
      </c>
      <c r="H138" t="s">
        <v>18</v>
      </c>
      <c r="I138">
        <v>-1</v>
      </c>
      <c r="J138" t="str">
        <f>_xlfn.XLOOKUP(A138,Product!C:C,Product!H:H)</f>
        <v>https://cdn.shopify.com/s/files/1/0651/3668/9323/files/74110bf2fa0543d8bc7d78f02a5db4ab_600x600.jpg?v=1734042291&amp;width=100&amp;crop=center</v>
      </c>
    </row>
    <row r="139" spans="1:10" x14ac:dyDescent="0.25">
      <c r="A139" t="s">
        <v>135</v>
      </c>
      <c r="B139" t="s">
        <v>5</v>
      </c>
      <c r="C139" s="7">
        <v>279</v>
      </c>
      <c r="D139" t="s">
        <v>137</v>
      </c>
      <c r="E139" t="s">
        <v>2151</v>
      </c>
      <c r="F139" t="str">
        <f>_xlfn.XLOOKUP(E139,Component!B:B,Component!C:C)</f>
        <v>18 ONE+ HP Brushless 15” String Trimmer</v>
      </c>
      <c r="G139">
        <v>1</v>
      </c>
      <c r="H139" t="s">
        <v>18</v>
      </c>
      <c r="I139">
        <v>-1</v>
      </c>
      <c r="J139" t="str">
        <f>_xlfn.XLOOKUP(A139,Product!C:C,Product!H:H)</f>
        <v>https://cdn.shopify.com/s/files/1/0651/3668/9323/files/PBLCK201K_2_Final_600x600.png?v=1737573919&amp;width=100&amp;crop=center</v>
      </c>
    </row>
    <row r="140" spans="1:10" x14ac:dyDescent="0.25">
      <c r="A140" t="s">
        <v>1636</v>
      </c>
      <c r="B140" t="s">
        <v>1635</v>
      </c>
      <c r="C140" s="7" t="s">
        <v>18</v>
      </c>
      <c r="D140" t="s">
        <v>1637</v>
      </c>
      <c r="E140" t="s">
        <v>2151</v>
      </c>
      <c r="F140" t="str">
        <f>_xlfn.XLOOKUP(E140,Component!B:B,Component!C:C)</f>
        <v>18 ONE+ HP Brushless 15” String Trimmer</v>
      </c>
      <c r="G140">
        <v>1</v>
      </c>
      <c r="H140" t="s">
        <v>18</v>
      </c>
      <c r="I140">
        <v>-1</v>
      </c>
      <c r="J140" t="str">
        <f>_xlfn.XLOOKUP(A140,Product!C:C,Product!H:H)</f>
        <v>https://cdn.shopify.com/s/files/1/0651/3668/9323/files/df8b792eacf24e4ebc541ba2e36b1079_600x600.jpg?v=1734043138&amp;width=100&amp;crop=center</v>
      </c>
    </row>
    <row r="141" spans="1:10" x14ac:dyDescent="0.25">
      <c r="A141" t="s">
        <v>1644</v>
      </c>
      <c r="B141" t="s">
        <v>1643</v>
      </c>
      <c r="C141" s="7">
        <v>149</v>
      </c>
      <c r="D141" t="s">
        <v>1645</v>
      </c>
      <c r="E141" t="s">
        <v>2152</v>
      </c>
      <c r="F141" t="str">
        <f>_xlfn.XLOOKUP(E141,Component!B:B,Component!C:C)</f>
        <v>18V ONE+ 3-in-1 Mower, String Trimmer, and Edger</v>
      </c>
      <c r="G141">
        <v>1</v>
      </c>
      <c r="H141" t="s">
        <v>18</v>
      </c>
      <c r="I141">
        <v>-1</v>
      </c>
      <c r="J141" t="str">
        <f>_xlfn.XLOOKUP(A141,Product!C:C,Product!H:H)</f>
        <v>https://cdn.shopify.com/s/files/1/0651/3668/9323/files/4df413e934414bc9abe2f3d644905c06_600x600.jpg?v=1734041002&amp;width=100&amp;crop=center</v>
      </c>
    </row>
    <row r="142" spans="1:10" x14ac:dyDescent="0.25">
      <c r="A142" t="s">
        <v>1262</v>
      </c>
      <c r="B142" t="s">
        <v>886</v>
      </c>
      <c r="C142" s="7" t="s">
        <v>18</v>
      </c>
      <c r="D142" t="s">
        <v>1263</v>
      </c>
      <c r="E142" t="s">
        <v>2153</v>
      </c>
      <c r="F142" t="str">
        <f>_xlfn.XLOOKUP(E142,Component!B:B,Component!C:C)</f>
        <v>18V ONE+ 13" String Trimmer</v>
      </c>
      <c r="G142">
        <v>1</v>
      </c>
      <c r="H142" t="s">
        <v>18</v>
      </c>
      <c r="I142">
        <v>-1</v>
      </c>
      <c r="J142" t="str">
        <f>_xlfn.XLOOKUP(A142,Product!C:C,Product!H:H)</f>
        <v>https://cdn.shopify.com/s/files/1/0651/3668/9323/files/91e78d294d9e42969716792245d56b91_600x600.jpg?v=1734041757&amp;width=100&amp;crop=center</v>
      </c>
    </row>
    <row r="143" spans="1:10" x14ac:dyDescent="0.25">
      <c r="A143" t="s">
        <v>240</v>
      </c>
      <c r="B143" t="s">
        <v>232</v>
      </c>
      <c r="C143" s="7">
        <v>119</v>
      </c>
      <c r="D143" t="s">
        <v>242</v>
      </c>
      <c r="E143" t="s">
        <v>2154</v>
      </c>
      <c r="F143" t="str">
        <f>_xlfn.XLOOKUP(E143,Component!B:B,Component!C:C)</f>
        <v>18V ONE+ 250 CFM BLOWER</v>
      </c>
      <c r="G143">
        <v>1</v>
      </c>
      <c r="H143" t="s">
        <v>18</v>
      </c>
      <c r="I143">
        <v>-1</v>
      </c>
      <c r="J143" t="str">
        <f>_xlfn.XLOOKUP(A143,Product!C:C,Product!H:H)</f>
        <v>https://cdn.shopify.com/s/files/1/0651/3668/9323/files/1_PCLCK201K_600x600.jpg?v=1737495950&amp;width=100&amp;crop=center</v>
      </c>
    </row>
    <row r="144" spans="1:10" x14ac:dyDescent="0.25">
      <c r="A144" t="s">
        <v>1911</v>
      </c>
      <c r="B144" t="s">
        <v>1910</v>
      </c>
      <c r="C144" s="7">
        <v>79</v>
      </c>
      <c r="D144" t="s">
        <v>1912</v>
      </c>
      <c r="E144" t="s">
        <v>2154</v>
      </c>
      <c r="F144" t="str">
        <f>_xlfn.XLOOKUP(E144,Component!B:B,Component!C:C)</f>
        <v>18V ONE+ 250 CFM BLOWER</v>
      </c>
      <c r="G144">
        <v>1</v>
      </c>
      <c r="H144" t="s">
        <v>18</v>
      </c>
      <c r="I144">
        <v>-1</v>
      </c>
      <c r="J144" t="str">
        <f>_xlfn.XLOOKUP(A144,Product!C:C,Product!H:H)</f>
        <v>https://cdn.shopify.com/s/files/1/0651/3668/9323/files/617eb17a4f5946c4b406ae24ab5bc0e0_600x600.jpg?v=1734041953&amp;width=100&amp;crop=center</v>
      </c>
    </row>
    <row r="145" spans="1:10" x14ac:dyDescent="0.25">
      <c r="A145" t="s">
        <v>869</v>
      </c>
      <c r="B145" t="s">
        <v>868</v>
      </c>
      <c r="C145" s="7" t="s">
        <v>18</v>
      </c>
      <c r="D145" t="s">
        <v>870</v>
      </c>
      <c r="E145" t="s">
        <v>2155</v>
      </c>
      <c r="F145" t="str">
        <f>_xlfn.XLOOKUP(E145,Component!B:B,Component!C:C)</f>
        <v>18V ONE+ HP Brushless 450 CFM Whisper Series Blower</v>
      </c>
      <c r="G145">
        <v>1</v>
      </c>
      <c r="H145" t="s">
        <v>18</v>
      </c>
      <c r="I145">
        <v>-1</v>
      </c>
      <c r="J145" t="str">
        <f>_xlfn.XLOOKUP(A145,Product!C:C,Product!H:H)</f>
        <v>https://cdn.shopify.com/s/files/1/0651/3668/9323/files/8c08cfdea3c14385b8c6edab5b993574_600x600.jpg?v=1734041271&amp;width=100&amp;crop=center</v>
      </c>
    </row>
    <row r="146" spans="1:10" x14ac:dyDescent="0.25">
      <c r="A146" t="s">
        <v>1101</v>
      </c>
      <c r="B146" t="s">
        <v>1100</v>
      </c>
      <c r="C146" s="7">
        <v>129</v>
      </c>
      <c r="D146" t="s">
        <v>1102</v>
      </c>
      <c r="E146" t="s">
        <v>2156</v>
      </c>
      <c r="F146" t="str">
        <f>_xlfn.XLOOKUP(E146,Component!B:B,Component!C:C)</f>
        <v>18V ONE+ Edger</v>
      </c>
      <c r="G146">
        <v>1</v>
      </c>
      <c r="H146" t="s">
        <v>18</v>
      </c>
      <c r="I146">
        <v>-1</v>
      </c>
      <c r="J146" t="str">
        <f>_xlfn.XLOOKUP(A146,Product!C:C,Product!H:H)</f>
        <v>https://cdn.shopify.com/s/files/1/0651/3668/9323/files/535178362b224258b2ba34feb7fb4bac_600x600.jpg?v=1734042432&amp;width=100&amp;crop=center</v>
      </c>
    </row>
    <row r="147" spans="1:10" x14ac:dyDescent="0.25">
      <c r="A147" t="s">
        <v>1713</v>
      </c>
      <c r="B147" t="s">
        <v>1712</v>
      </c>
      <c r="C147" s="7">
        <v>99</v>
      </c>
      <c r="D147" t="s">
        <v>1714</v>
      </c>
      <c r="E147" t="s">
        <v>2156</v>
      </c>
      <c r="F147" t="str">
        <f>_xlfn.XLOOKUP(E147,Component!B:B,Component!C:C)</f>
        <v>18V ONE+ Edger</v>
      </c>
      <c r="G147">
        <v>1</v>
      </c>
      <c r="H147" t="s">
        <v>18</v>
      </c>
      <c r="I147">
        <v>-1</v>
      </c>
      <c r="J147" t="str">
        <f>_xlfn.XLOOKUP(A147,Product!C:C,Product!H:H)</f>
        <v>https://cdn.shopify.com/s/files/1/0651/3668/9323/files/8e33218ba56d4e02b37764eaa88d8c24_600x600.jpg?v=1734041304&amp;width=100&amp;crop=center</v>
      </c>
    </row>
    <row r="148" spans="1:10" x14ac:dyDescent="0.25">
      <c r="A148" t="s">
        <v>347</v>
      </c>
      <c r="B148" t="s">
        <v>346</v>
      </c>
      <c r="C148" s="7">
        <v>219</v>
      </c>
      <c r="D148" t="s">
        <v>348</v>
      </c>
      <c r="E148" t="s">
        <v>2157</v>
      </c>
      <c r="F148" t="str">
        <f>_xlfn.XLOOKUP(E148,Component!B:B,Component!C:C)</f>
        <v>18V ONE+ HP Brushless Edger</v>
      </c>
      <c r="G148">
        <v>1</v>
      </c>
      <c r="H148" t="s">
        <v>18</v>
      </c>
      <c r="I148">
        <v>-1</v>
      </c>
      <c r="J148" t="str">
        <f>_xlfn.XLOOKUP(A148,Product!C:C,Product!H:H)</f>
        <v>https://cdn.shopify.com/s/files/1/0651/3668/9323/files/dcf9160870664d0daddbbc86c99de654_600x600.jpg?v=1734043118&amp;width=100&amp;crop=center</v>
      </c>
    </row>
    <row r="149" spans="1:10" x14ac:dyDescent="0.25">
      <c r="A149" t="s">
        <v>1497</v>
      </c>
      <c r="B149" t="s">
        <v>1496</v>
      </c>
      <c r="C149" s="7">
        <v>159</v>
      </c>
      <c r="D149" t="s">
        <v>1498</v>
      </c>
      <c r="E149" t="s">
        <v>2157</v>
      </c>
      <c r="F149" t="str">
        <f>_xlfn.XLOOKUP(E149,Component!B:B,Component!C:C)</f>
        <v>18V ONE+ HP Brushless Edger</v>
      </c>
      <c r="G149">
        <v>1</v>
      </c>
      <c r="H149" t="s">
        <v>18</v>
      </c>
      <c r="I149">
        <v>-1</v>
      </c>
      <c r="J149" t="str">
        <f>_xlfn.XLOOKUP(A149,Product!C:C,Product!H:H)</f>
        <v>https://cdn.shopify.com/s/files/1/0651/3668/9323/files/P2302BTL_600x600.png?v=1737570145&amp;width=100&amp;crop=center</v>
      </c>
    </row>
    <row r="150" spans="1:10" x14ac:dyDescent="0.25">
      <c r="A150" t="s">
        <v>678</v>
      </c>
      <c r="B150" t="s">
        <v>677</v>
      </c>
      <c r="C150" s="7">
        <v>149</v>
      </c>
      <c r="D150" t="s">
        <v>679</v>
      </c>
      <c r="E150" t="s">
        <v>2158</v>
      </c>
      <c r="F150" t="str">
        <f>_xlfn.XLOOKUP(E150,Component!B:B,Component!C:C)</f>
        <v>18V ONE+ Pruning Shear</v>
      </c>
      <c r="G150">
        <v>1</v>
      </c>
      <c r="H150" t="s">
        <v>18</v>
      </c>
      <c r="I150">
        <v>-1</v>
      </c>
      <c r="J150" t="str">
        <f>_xlfn.XLOOKUP(A150,Product!C:C,Product!H:H)</f>
        <v>https://cdn.shopify.com/s/files/1/0651/3668/9323/files/ebc774237dd74e838e341bb22d8f76d6_600x600.jpg?v=1734043264&amp;width=100&amp;crop=center</v>
      </c>
    </row>
    <row r="151" spans="1:10" x14ac:dyDescent="0.25">
      <c r="A151" t="s">
        <v>1579</v>
      </c>
      <c r="B151" t="s">
        <v>1578</v>
      </c>
      <c r="C151" s="7">
        <v>99</v>
      </c>
      <c r="D151" t="s">
        <v>1580</v>
      </c>
      <c r="E151" t="s">
        <v>2158</v>
      </c>
      <c r="F151" t="str">
        <f>_xlfn.XLOOKUP(E151,Component!B:B,Component!C:C)</f>
        <v>18V ONE+ Pruning Shear</v>
      </c>
      <c r="G151">
        <v>1</v>
      </c>
      <c r="H151" t="s">
        <v>18</v>
      </c>
      <c r="I151">
        <v>-1</v>
      </c>
      <c r="J151" t="str">
        <f>_xlfn.XLOOKUP(A151,Product!C:C,Product!H:H)</f>
        <v>https://cdn.shopify.com/s/files/1/0651/3668/9323/files/b4b6aacc7975467b960a6d91a9657a7a_600x600.jpg?v=1736816184&amp;width=100&amp;crop=center</v>
      </c>
    </row>
    <row r="152" spans="1:10" x14ac:dyDescent="0.25">
      <c r="A152" t="s">
        <v>1618</v>
      </c>
      <c r="B152" t="s">
        <v>1617</v>
      </c>
      <c r="C152" s="7">
        <v>149</v>
      </c>
      <c r="D152" t="s">
        <v>1619</v>
      </c>
      <c r="E152" t="s">
        <v>2559</v>
      </c>
      <c r="F152" t="str">
        <f>_xlfn.XLOOKUP(E152,Component!B:B,Component!C:C)</f>
        <v>18V ONE+ HP Brushless Pruning Shear</v>
      </c>
      <c r="G152">
        <v>1</v>
      </c>
      <c r="H152" t="s">
        <v>18</v>
      </c>
      <c r="I152">
        <v>-1</v>
      </c>
      <c r="J152" t="str">
        <f>_xlfn.XLOOKUP(A152,Product!C:C,Product!H:H)</f>
        <v>https://cdn.shopify.com/s/files/1/0651/3668/9323/files/97744205849443cea068d097e1a39d45_600x600.jpg?v=1734042463&amp;width=100&amp;crop=center</v>
      </c>
    </row>
    <row r="153" spans="1:10" x14ac:dyDescent="0.25">
      <c r="A153" t="s">
        <v>1160</v>
      </c>
      <c r="B153" t="s">
        <v>1159</v>
      </c>
      <c r="C153" s="7">
        <v>279</v>
      </c>
      <c r="D153" t="s">
        <v>1161</v>
      </c>
      <c r="E153" t="s">
        <v>2560</v>
      </c>
      <c r="F153" t="str">
        <f>_xlfn.XLOOKUP(E153,Component!B:B,Component!C:C)</f>
        <v>18V ONE+ Lopper</v>
      </c>
      <c r="G153">
        <v>1</v>
      </c>
      <c r="H153" t="s">
        <v>18</v>
      </c>
      <c r="I153">
        <v>-1</v>
      </c>
      <c r="J153" t="str">
        <f>_xlfn.XLOOKUP(A153,Product!C:C,Product!H:H)</f>
        <v>https://cdn.shopify.com/s/files/1/0651/3668/9323/files/237d67078ff4401a94de43a22f998a92_600x600.jpg?v=1734041838&amp;width=100&amp;crop=center</v>
      </c>
    </row>
    <row r="154" spans="1:10" x14ac:dyDescent="0.25">
      <c r="A154" t="s">
        <v>1169</v>
      </c>
      <c r="B154" t="s">
        <v>1168</v>
      </c>
      <c r="C154" s="7">
        <v>169</v>
      </c>
      <c r="D154" t="s">
        <v>1170</v>
      </c>
      <c r="E154" t="s">
        <v>2561</v>
      </c>
      <c r="F154" t="str">
        <f>_xlfn.XLOOKUP(E154,Component!B:B,Component!C:C)</f>
        <v>18V ONE+ 18" Pole Hedge Trimmer</v>
      </c>
      <c r="G154">
        <v>1</v>
      </c>
      <c r="H154" t="s">
        <v>18</v>
      </c>
      <c r="I154">
        <v>-1</v>
      </c>
      <c r="J154" t="str">
        <f>_xlfn.XLOOKUP(A154,Product!C:C,Product!H:H)</f>
        <v>https://cdn.shopify.com/s/files/1/0651/3668/9323/files/d50316bbd2c54b9badea402bf3731c24_600x600.jpg?v=1734043060&amp;width=100&amp;crop=center</v>
      </c>
    </row>
    <row r="155" spans="1:10" x14ac:dyDescent="0.25">
      <c r="A155" t="s">
        <v>2124</v>
      </c>
      <c r="B155" t="s">
        <v>2123</v>
      </c>
      <c r="C155" s="7">
        <v>149</v>
      </c>
      <c r="D155" t="s">
        <v>2125</v>
      </c>
      <c r="E155" t="s">
        <v>2561</v>
      </c>
      <c r="F155" t="str">
        <f>_xlfn.XLOOKUP(E155,Component!B:B,Component!C:C)</f>
        <v>18V ONE+ 18" Pole Hedge Trimmer</v>
      </c>
      <c r="G155">
        <v>1</v>
      </c>
      <c r="H155" t="s">
        <v>18</v>
      </c>
      <c r="I155">
        <v>-1</v>
      </c>
      <c r="J155" t="str">
        <f>_xlfn.XLOOKUP(A155,Product!C:C,Product!H:H)</f>
        <v>https://cdn.shopify.com/s/files/1/0651/3668/9323/files/100cb65b7db84055a64550619448e81a_600x600.jpg?v=1734041805&amp;width=100&amp;crop=center</v>
      </c>
    </row>
    <row r="156" spans="1:10" x14ac:dyDescent="0.25">
      <c r="A156" t="s">
        <v>1058</v>
      </c>
      <c r="B156" t="s">
        <v>1057</v>
      </c>
      <c r="C156" s="7">
        <v>199</v>
      </c>
      <c r="D156" t="s">
        <v>1059</v>
      </c>
      <c r="E156" t="s">
        <v>2159</v>
      </c>
      <c r="F156" t="str">
        <f>_xlfn.XLOOKUP(E156,Component!B:B,Component!C:C)</f>
        <v>18V ONE+ HP Brushless WHISPER SERIES 24" Hedge Trimmer</v>
      </c>
      <c r="G156">
        <v>1</v>
      </c>
      <c r="H156" t="s">
        <v>18</v>
      </c>
      <c r="I156">
        <v>-1</v>
      </c>
      <c r="J156" t="str">
        <f>_xlfn.XLOOKUP(A156,Product!C:C,Product!H:H)</f>
        <v>https://cdn.shopify.com/s/files/1/0651/3668/9323/files/b4ed699ce3f3402fa678b3e2c1ecf2af_600x600.jpg?v=1736809426&amp;width=100&amp;crop=center</v>
      </c>
    </row>
    <row r="157" spans="1:10" x14ac:dyDescent="0.25">
      <c r="A157" t="s">
        <v>1662</v>
      </c>
      <c r="B157" t="s">
        <v>1661</v>
      </c>
      <c r="C157" s="7">
        <v>174</v>
      </c>
      <c r="D157" t="s">
        <v>1664</v>
      </c>
      <c r="E157" t="s">
        <v>2159</v>
      </c>
      <c r="F157" t="str">
        <f>_xlfn.XLOOKUP(E157,Component!B:B,Component!C:C)</f>
        <v>18V ONE+ HP Brushless WHISPER SERIES 24" Hedge Trimmer</v>
      </c>
      <c r="G157">
        <v>1</v>
      </c>
      <c r="H157" t="s">
        <v>18</v>
      </c>
      <c r="I157">
        <v>-1</v>
      </c>
      <c r="J157" t="str">
        <f>_xlfn.XLOOKUP(A157,Product!C:C,Product!H:H)</f>
        <v>https://cdn.shopify.com/s/files/1/0651/3668/9323/files/a7a7e55de2d448d78dab7559aedf156e_600x600.jpg?v=1736808876&amp;width=100&amp;crop=center</v>
      </c>
    </row>
    <row r="158" spans="1:10" x14ac:dyDescent="0.25">
      <c r="A158" t="s">
        <v>1204</v>
      </c>
      <c r="B158" t="s">
        <v>1203</v>
      </c>
      <c r="C158" s="7">
        <v>99</v>
      </c>
      <c r="D158" t="s">
        <v>1205</v>
      </c>
      <c r="E158" t="s">
        <v>2160</v>
      </c>
      <c r="F158" t="str">
        <f>_xlfn.XLOOKUP(E158,Component!B:B,Component!C:C)</f>
        <v>18V ONE+ 18" Cordless Hedge Trimmer</v>
      </c>
      <c r="G158">
        <v>1</v>
      </c>
      <c r="H158" t="s">
        <v>18</v>
      </c>
      <c r="I158">
        <v>-1</v>
      </c>
      <c r="J158" t="str">
        <f>_xlfn.XLOOKUP(A158,Product!C:C,Product!H:H)</f>
        <v>https://cdn.shopify.com/s/files/1/0651/3668/9323/files/097b6d8ad60f499ea7a5a02e9e00e293_600x600.jpg?v=1736911614&amp;width=100&amp;crop=center</v>
      </c>
    </row>
    <row r="159" spans="1:10" x14ac:dyDescent="0.25">
      <c r="A159" t="s">
        <v>1678</v>
      </c>
      <c r="B159" t="s">
        <v>1677</v>
      </c>
      <c r="C159" s="7" t="s">
        <v>18</v>
      </c>
      <c r="D159" t="s">
        <v>1679</v>
      </c>
      <c r="E159" t="s">
        <v>2160</v>
      </c>
      <c r="F159" t="str">
        <f>_xlfn.XLOOKUP(E159,Component!B:B,Component!C:C)</f>
        <v>18V ONE+ 18" Cordless Hedge Trimmer</v>
      </c>
      <c r="G159">
        <v>1</v>
      </c>
      <c r="H159" t="s">
        <v>18</v>
      </c>
      <c r="I159">
        <v>-1</v>
      </c>
      <c r="J159" t="str">
        <f>_xlfn.XLOOKUP(A159,Product!C:C,Product!H:H)</f>
        <v>https://cdn.shopify.com/s/files/1/0651/3668/9323/files/c271026e364a4c558c560032bef9c01c_600x600.jpg?v=1734042889&amp;width=100&amp;crop=center</v>
      </c>
    </row>
    <row r="160" spans="1:10" x14ac:dyDescent="0.25">
      <c r="A160" t="s">
        <v>1164</v>
      </c>
      <c r="B160" t="s">
        <v>1163</v>
      </c>
      <c r="C160" s="7">
        <v>129</v>
      </c>
      <c r="D160" t="s">
        <v>1165</v>
      </c>
      <c r="E160" t="s">
        <v>2161</v>
      </c>
      <c r="F160" t="str">
        <f>_xlfn.XLOOKUP(E160,Component!B:B,Component!C:C)</f>
        <v>18V ONE+ 22" Hedge Trimmer</v>
      </c>
      <c r="G160">
        <v>1</v>
      </c>
      <c r="H160" t="s">
        <v>18</v>
      </c>
      <c r="I160">
        <v>-1</v>
      </c>
      <c r="J160" t="str">
        <f>_xlfn.XLOOKUP(A160,Product!C:C,Product!H:H)</f>
        <v>https://cdn.shopify.com/s/files/1/0651/3668/9323/files/a83e5123c2c74688a0c74f01a706c299_600x600.jpg?v=1734042525&amp;width=100&amp;crop=center</v>
      </c>
    </row>
    <row r="161" spans="1:10" x14ac:dyDescent="0.25">
      <c r="A161" t="s">
        <v>1666</v>
      </c>
      <c r="B161" t="s">
        <v>1665</v>
      </c>
      <c r="C161" s="7">
        <v>99</v>
      </c>
      <c r="D161" t="s">
        <v>1667</v>
      </c>
      <c r="E161" t="s">
        <v>2161</v>
      </c>
      <c r="F161" t="str">
        <f>_xlfn.XLOOKUP(E161,Component!B:B,Component!C:C)</f>
        <v>18V ONE+ 22" Hedge Trimmer</v>
      </c>
      <c r="G161">
        <v>1</v>
      </c>
      <c r="H161" t="s">
        <v>18</v>
      </c>
      <c r="I161">
        <v>-1</v>
      </c>
      <c r="J161" t="str">
        <f>_xlfn.XLOOKUP(A161,Product!C:C,Product!H:H)</f>
        <v>https://cdn.shopify.com/s/files/1/0651/3668/9323/files/b9f42f3aed6240aa950116ed24c2bf75_600x600.jpg?v=1734042652&amp;width=100&amp;crop=center</v>
      </c>
    </row>
    <row r="162" spans="1:10" x14ac:dyDescent="0.25">
      <c r="A162" t="s">
        <v>802</v>
      </c>
      <c r="B162" t="s">
        <v>801</v>
      </c>
      <c r="C162" s="7">
        <v>429</v>
      </c>
      <c r="D162" t="s">
        <v>804</v>
      </c>
      <c r="E162" t="s">
        <v>2562</v>
      </c>
      <c r="F162" t="str">
        <f>_xlfn.XLOOKUP(E162,Component!B:B,Component!C:C)</f>
        <v>18V ONE+ 14" Dethatcher/Aerator</v>
      </c>
      <c r="G162">
        <v>1</v>
      </c>
      <c r="H162" t="s">
        <v>18</v>
      </c>
      <c r="I162">
        <v>-1</v>
      </c>
      <c r="J162" t="str">
        <f>_xlfn.XLOOKUP(A162,Product!C:C,Product!H:H)</f>
        <v>https://cdn.shopify.com/s/files/1/0651/3668/9323/files/af2b571d19774055ac20ff81e70df88d_600x600.jpg?v=1736808539&amp;width=100&amp;crop=center</v>
      </c>
    </row>
    <row r="163" spans="1:10" x14ac:dyDescent="0.25">
      <c r="A163" t="s">
        <v>1179</v>
      </c>
      <c r="B163" t="s">
        <v>1178</v>
      </c>
      <c r="C163" s="7">
        <v>279</v>
      </c>
      <c r="D163" t="s">
        <v>1180</v>
      </c>
      <c r="E163" t="s">
        <v>2563</v>
      </c>
      <c r="F163" t="str">
        <f>_xlfn.XLOOKUP(E163,Component!B:B,Component!C:C)</f>
        <v>18V ONE+ 8" CULTIVATOR</v>
      </c>
      <c r="G163">
        <v>1</v>
      </c>
      <c r="H163" t="s">
        <v>18</v>
      </c>
      <c r="I163">
        <v>-1</v>
      </c>
      <c r="J163" t="str">
        <f>_xlfn.XLOOKUP(A163,Product!C:C,Product!H:H)</f>
        <v>https://cdn.shopify.com/s/files/1/0651/3668/9323/files/P2750_2V2_Final_600x600.jpg?v=1737396193&amp;width=100&amp;crop=center</v>
      </c>
    </row>
    <row r="164" spans="1:10" x14ac:dyDescent="0.25">
      <c r="A164" t="s">
        <v>1697</v>
      </c>
      <c r="B164" t="s">
        <v>1696</v>
      </c>
      <c r="C164" s="7">
        <v>189</v>
      </c>
      <c r="D164" t="s">
        <v>1698</v>
      </c>
      <c r="E164" t="s">
        <v>2563</v>
      </c>
      <c r="F164" t="str">
        <f>_xlfn.XLOOKUP(E164,Component!B:B,Component!C:C)</f>
        <v>18V ONE+ 8" CULTIVATOR</v>
      </c>
      <c r="G164">
        <v>1</v>
      </c>
      <c r="H164" t="s">
        <v>18</v>
      </c>
      <c r="I164">
        <v>-1</v>
      </c>
      <c r="J164" t="str">
        <f>_xlfn.XLOOKUP(A164,Product!C:C,Product!H:H)</f>
        <v>https://cdn.shopify.com/s/files/1/0651/3668/9323/files/b81d854d19924088ae38d30611afe18a_600x600.jpg?v=1734042687&amp;width=100&amp;crop=center</v>
      </c>
    </row>
    <row r="165" spans="1:10" x14ac:dyDescent="0.25">
      <c r="A165" t="s">
        <v>520</v>
      </c>
      <c r="B165" t="s">
        <v>519</v>
      </c>
      <c r="C165" s="7">
        <v>169</v>
      </c>
      <c r="D165" t="s">
        <v>521</v>
      </c>
      <c r="E165" t="s">
        <v>2162</v>
      </c>
      <c r="F165" t="str">
        <f>_xlfn.XLOOKUP(E165,Component!B:B,Component!C:C)</f>
        <v>18V ONE+ 10" SNOW SHOVEL</v>
      </c>
      <c r="G165">
        <v>1</v>
      </c>
      <c r="H165" t="s">
        <v>18</v>
      </c>
      <c r="I165">
        <v>-1</v>
      </c>
      <c r="J165" t="str">
        <f>_xlfn.XLOOKUP(A165,Product!C:C,Product!H:H)</f>
        <v>https://cdn.shopify.com/s/files/1/0651/3668/9323/files/7d1e44deafee447a800f4df711fd6a11_600x600.jpg?v=1737127526&amp;width=100&amp;crop=center</v>
      </c>
    </row>
    <row r="166" spans="1:10" x14ac:dyDescent="0.25">
      <c r="A166" t="s">
        <v>693</v>
      </c>
      <c r="B166" t="s">
        <v>692</v>
      </c>
      <c r="C166" s="7">
        <v>79.97</v>
      </c>
      <c r="D166" t="s">
        <v>694</v>
      </c>
      <c r="E166" t="s">
        <v>2565</v>
      </c>
      <c r="F166" t="str">
        <f>_xlfn.XLOOKUP(E166,Component!B:B,Component!C:C)</f>
        <v>18V ONE+ COMPACT SPRAYER</v>
      </c>
      <c r="G166">
        <v>1</v>
      </c>
      <c r="H166" t="s">
        <v>18</v>
      </c>
      <c r="I166">
        <v>-1</v>
      </c>
      <c r="J166" t="str">
        <f>_xlfn.XLOOKUP(A166,Product!C:C,Product!H:H)</f>
        <v>https://cdn.shopify.com/s/files/1/0651/3668/9323/files/283e4905e74549d380070b5af855fe93_600x600.jpg?v=1734041853&amp;width=100&amp;crop=center</v>
      </c>
    </row>
    <row r="167" spans="1:10" x14ac:dyDescent="0.25">
      <c r="A167" t="s">
        <v>697</v>
      </c>
      <c r="B167" t="s">
        <v>696</v>
      </c>
      <c r="C167" s="7">
        <v>129</v>
      </c>
      <c r="D167" t="s">
        <v>698</v>
      </c>
      <c r="E167" t="s">
        <v>2565</v>
      </c>
      <c r="F167" t="str">
        <f>_xlfn.XLOOKUP(E167,Component!B:B,Component!C:C)</f>
        <v>18V ONE+ COMPACT SPRAYER</v>
      </c>
      <c r="G167">
        <v>1</v>
      </c>
      <c r="H167" t="s">
        <v>18</v>
      </c>
      <c r="I167">
        <v>-1</v>
      </c>
      <c r="J167" t="str">
        <f>_xlfn.XLOOKUP(A167,Product!C:C,Product!H:H)</f>
        <v>https://cdn.shopify.com/s/files/1/0651/3668/9323/files/895f3f34400b423996a826bcaf31da97_600x600.jpg?v=1734042027&amp;width=100&amp;crop=center</v>
      </c>
    </row>
    <row r="168" spans="1:10" x14ac:dyDescent="0.25">
      <c r="A168" t="s">
        <v>1213</v>
      </c>
      <c r="B168" t="s">
        <v>1212</v>
      </c>
      <c r="C168" s="7">
        <v>329</v>
      </c>
      <c r="D168" t="s">
        <v>1215</v>
      </c>
      <c r="E168" t="s">
        <v>2163</v>
      </c>
      <c r="F168" t="str">
        <f>_xlfn.XLOOKUP(E168,Component!B:B,Component!C:C)</f>
        <v>18V 3 Gallon Backpack Blower/Sprayer</v>
      </c>
      <c r="G168">
        <v>1</v>
      </c>
      <c r="H168" t="s">
        <v>18</v>
      </c>
      <c r="I168">
        <v>-1</v>
      </c>
      <c r="J168" t="str">
        <f>_xlfn.XLOOKUP(A168,Product!C:C,Product!H:H)</f>
        <v>https://cdn.shopify.com/s/files/1/0651/3668/9323/files/a1ea9ac4bf6f47d8b5e2c40c464ab20b_600x600.jpg?v=1734042473&amp;width=100&amp;crop=center</v>
      </c>
    </row>
    <row r="169" spans="1:10" x14ac:dyDescent="0.25">
      <c r="A169" t="s">
        <v>1700</v>
      </c>
      <c r="B169" t="s">
        <v>1699</v>
      </c>
      <c r="C169" s="7">
        <v>299</v>
      </c>
      <c r="D169" t="s">
        <v>1701</v>
      </c>
      <c r="E169" t="s">
        <v>2163</v>
      </c>
      <c r="F169" t="str">
        <f>_xlfn.XLOOKUP(E169,Component!B:B,Component!C:C)</f>
        <v>18V 3 Gallon Backpack Blower/Sprayer</v>
      </c>
      <c r="G169">
        <v>1</v>
      </c>
      <c r="H169" t="s">
        <v>18</v>
      </c>
      <c r="I169">
        <v>-1</v>
      </c>
      <c r="J169" t="str">
        <f>_xlfn.XLOOKUP(A169,Product!C:C,Product!H:H)</f>
        <v>https://cdn.shopify.com/s/files/1/0651/3668/9323/files/3a33f1382ba54c61a33c3d9a090b8878_600x600.jpg?v=1734040900&amp;width=100&amp;crop=center</v>
      </c>
    </row>
    <row r="170" spans="1:10" x14ac:dyDescent="0.25">
      <c r="A170" t="s">
        <v>1705</v>
      </c>
      <c r="B170" t="s">
        <v>1704</v>
      </c>
      <c r="C170" s="7">
        <v>108.05</v>
      </c>
      <c r="D170" t="s">
        <v>1707</v>
      </c>
      <c r="E170" t="s">
        <v>2569</v>
      </c>
      <c r="F170" t="str">
        <f>_xlfn.XLOOKUP(E170,Component!B:B,Component!C:C)</f>
        <v>18V ONE+ Shear/Shrubber Trimmer</v>
      </c>
      <c r="G170">
        <v>1</v>
      </c>
      <c r="H170" t="s">
        <v>18</v>
      </c>
      <c r="I170">
        <v>-1</v>
      </c>
      <c r="J170" t="str">
        <f>_xlfn.XLOOKUP(A170,Product!C:C,Product!H:H)</f>
        <v>https://cdn.shopify.com/s/files/1/0651/3668/9323/files/cabc95a490414d1487a503a3df326602_600x600.jpg?v=1734042905&amp;width=100&amp;crop=center</v>
      </c>
    </row>
    <row r="171" spans="1:10" x14ac:dyDescent="0.25">
      <c r="A171" t="s">
        <v>472</v>
      </c>
      <c r="B171" t="s">
        <v>471</v>
      </c>
      <c r="C171" s="7">
        <v>199</v>
      </c>
      <c r="D171" t="s">
        <v>473</v>
      </c>
      <c r="E171" t="s">
        <v>2164</v>
      </c>
      <c r="F171" t="str">
        <f>_xlfn.XLOOKUP(E171,Component!B:B,Component!C:C)</f>
        <v>18V ONE+ GARDEN HOE</v>
      </c>
      <c r="G171">
        <v>1</v>
      </c>
      <c r="H171" t="s">
        <v>18</v>
      </c>
      <c r="I171">
        <v>-1</v>
      </c>
      <c r="J171" t="str">
        <f>_xlfn.XLOOKUP(A171,Product!C:C,Product!H:H)</f>
        <v>https://cdn.shopify.com/s/files/1/0651/3668/9323/files/f0aa50c7e92e47298756bd3fd32b9760_600x600.jpg?v=1734043307&amp;width=100&amp;crop=center</v>
      </c>
    </row>
    <row r="172" spans="1:10" x14ac:dyDescent="0.25">
      <c r="A172" t="s">
        <v>1539</v>
      </c>
      <c r="B172" t="s">
        <v>1538</v>
      </c>
      <c r="C172" s="7">
        <v>149</v>
      </c>
      <c r="D172" t="s">
        <v>1540</v>
      </c>
      <c r="E172" t="s">
        <v>2164</v>
      </c>
      <c r="F172" t="str">
        <f>_xlfn.XLOOKUP(E172,Component!B:B,Component!C:C)</f>
        <v>18V ONE+ GARDEN HOE</v>
      </c>
      <c r="G172">
        <v>1</v>
      </c>
      <c r="H172" t="s">
        <v>18</v>
      </c>
      <c r="I172">
        <v>-1</v>
      </c>
      <c r="J172" t="str">
        <f>_xlfn.XLOOKUP(A172,Product!C:C,Product!H:H)</f>
        <v>https://cdn.shopify.com/s/files/1/0651/3668/9323/files/56d485033f1f4dbb83cef28584b3c1a3_600x600.jpg?v=1734041595&amp;width=100&amp;crop=center</v>
      </c>
    </row>
    <row r="173" spans="1:10" x14ac:dyDescent="0.25">
      <c r="A173" t="s">
        <v>574</v>
      </c>
      <c r="B173" t="s">
        <v>573</v>
      </c>
      <c r="C173" s="7">
        <v>149</v>
      </c>
      <c r="D173" t="s">
        <v>575</v>
      </c>
      <c r="E173" t="s">
        <v>2566</v>
      </c>
      <c r="F173" t="str">
        <f>_xlfn.XLOOKUP(E173,Component!B:B,Component!C:C)</f>
        <v>18V ONE+ BUG ZAPPER</v>
      </c>
      <c r="G173">
        <v>1</v>
      </c>
      <c r="H173" t="s">
        <v>18</v>
      </c>
      <c r="I173">
        <v>-1</v>
      </c>
      <c r="J173" t="str">
        <f>_xlfn.XLOOKUP(A173,Product!C:C,Product!H:H)</f>
        <v>https://cdn.shopify.com/s/files/1/0651/3668/9323/files/468e9bb7bff04d55a23b8fbb477879b4_600x600.png?v=1737123106&amp;width=100&amp;crop=center</v>
      </c>
    </row>
    <row r="174" spans="1:10" x14ac:dyDescent="0.25">
      <c r="A174" t="s">
        <v>1597</v>
      </c>
      <c r="B174" t="s">
        <v>1596</v>
      </c>
      <c r="C174" s="7">
        <v>99.97</v>
      </c>
      <c r="D174" t="s">
        <v>1598</v>
      </c>
      <c r="E174" t="s">
        <v>2566</v>
      </c>
      <c r="F174" t="str">
        <f>_xlfn.XLOOKUP(E174,Component!B:B,Component!C:C)</f>
        <v>18V ONE+ BUG ZAPPER</v>
      </c>
      <c r="G174">
        <v>1</v>
      </c>
      <c r="H174" t="s">
        <v>18</v>
      </c>
      <c r="I174">
        <v>-1</v>
      </c>
      <c r="J174" t="str">
        <f>_xlfn.XLOOKUP(A174,Product!C:C,Product!H:H)</f>
        <v>https://cdn.shopify.com/s/files/1/0651/3668/9323/files/e34ae4e9bf3c40b9901550a054a67a31_600x600.jpg?v=1734043186&amp;width=100&amp;crop=center</v>
      </c>
    </row>
    <row r="175" spans="1:10" x14ac:dyDescent="0.25">
      <c r="A175" t="s">
        <v>674</v>
      </c>
      <c r="B175" t="s">
        <v>673</v>
      </c>
      <c r="C175" s="7">
        <v>149</v>
      </c>
      <c r="D175" t="s">
        <v>675</v>
      </c>
      <c r="E175" t="s">
        <v>2567</v>
      </c>
      <c r="F175" t="str">
        <f>_xlfn.XLOOKUP(E175,Component!B:B,Component!C:C)</f>
        <v>18V ONE+ Compact Cultivator</v>
      </c>
      <c r="G175">
        <v>1</v>
      </c>
      <c r="H175" t="s">
        <v>18</v>
      </c>
      <c r="I175">
        <v>-1</v>
      </c>
      <c r="J175" t="str">
        <f>_xlfn.XLOOKUP(A175,Product!C:C,Product!H:H)</f>
        <v>https://cdn.shopify.com/s/files/1/0651/3668/9323/files/032795a501ba41ef969e204ea9e516b6_600x600.jpg?v=1734042246&amp;width=100&amp;crop=center</v>
      </c>
    </row>
    <row r="176" spans="1:10" x14ac:dyDescent="0.25">
      <c r="A176" t="s">
        <v>1583</v>
      </c>
      <c r="B176" t="s">
        <v>1582</v>
      </c>
      <c r="C176" s="7">
        <v>99</v>
      </c>
      <c r="D176" t="s">
        <v>1584</v>
      </c>
      <c r="E176" t="s">
        <v>2567</v>
      </c>
      <c r="F176" t="str">
        <f>_xlfn.XLOOKUP(E176,Component!B:B,Component!C:C)</f>
        <v>18V ONE+ Compact Cultivator</v>
      </c>
      <c r="G176">
        <v>1</v>
      </c>
      <c r="H176" t="s">
        <v>18</v>
      </c>
      <c r="I176">
        <v>-1</v>
      </c>
      <c r="J176" t="str">
        <f>_xlfn.XLOOKUP(A176,Product!C:C,Product!H:H)</f>
        <v>https://cdn.shopify.com/s/files/1/0651/3668/9323/files/66c5356f014a45dba69583de4bf2540a_600x600.jpg?v=1737039989&amp;width=100&amp;crop=center</v>
      </c>
    </row>
    <row r="177" spans="1:10" x14ac:dyDescent="0.25">
      <c r="A177" t="s">
        <v>490</v>
      </c>
      <c r="B177" t="s">
        <v>489</v>
      </c>
      <c r="C177" s="7">
        <v>199</v>
      </c>
      <c r="D177" t="s">
        <v>491</v>
      </c>
      <c r="E177" t="s">
        <v>2165</v>
      </c>
      <c r="F177" t="str">
        <f>_xlfn.XLOOKUP(E177,Component!B:B,Component!C:C)</f>
        <v>18V ONE+ Submersible Water Transfer Pump</v>
      </c>
      <c r="G177">
        <v>1</v>
      </c>
      <c r="H177" t="s">
        <v>18</v>
      </c>
      <c r="I177">
        <v>-1</v>
      </c>
      <c r="J177" t="str">
        <f>_xlfn.XLOOKUP(A177,Product!C:C,Product!H:H)</f>
        <v>https://cdn.shopify.com/s/files/1/0651/3668/9323/files/0dc150dec2a14aeea19345e0f02fabab_600x600.jpg?v=1734040741&amp;width=100&amp;crop=center</v>
      </c>
    </row>
    <row r="178" spans="1:10" x14ac:dyDescent="0.25">
      <c r="A178" t="s">
        <v>1542</v>
      </c>
      <c r="B178" t="s">
        <v>1541</v>
      </c>
      <c r="C178" s="7">
        <v>179</v>
      </c>
      <c r="D178" t="s">
        <v>1543</v>
      </c>
      <c r="E178" t="s">
        <v>2165</v>
      </c>
      <c r="F178" t="str">
        <f>_xlfn.XLOOKUP(E178,Component!B:B,Component!C:C)</f>
        <v>18V ONE+ Submersible Water Transfer Pump</v>
      </c>
      <c r="G178">
        <v>1</v>
      </c>
      <c r="H178" t="s">
        <v>18</v>
      </c>
      <c r="I178">
        <v>-1</v>
      </c>
      <c r="J178" t="str">
        <f>_xlfn.XLOOKUP(A178,Product!C:C,Product!H:H)</f>
        <v>https://cdn.shopify.com/s/files/1/0651/3668/9323/files/652d8ab2a50c4816ac0af4a1a35ce84f_600x600.jpg?v=1734041965&amp;width=100&amp;crop=center</v>
      </c>
    </row>
    <row r="179" spans="1:10" x14ac:dyDescent="0.25">
      <c r="A179" t="s">
        <v>2003</v>
      </c>
      <c r="B179" t="s">
        <v>2002</v>
      </c>
      <c r="C179" s="7">
        <v>119</v>
      </c>
      <c r="D179" t="s">
        <v>2004</v>
      </c>
      <c r="E179" t="s">
        <v>2166</v>
      </c>
      <c r="F179" t="str">
        <f>_xlfn.XLOOKUP(E179,Component!B:B,Component!C:C)</f>
        <v>18V ONE+ 40-Watt Soldering Iron</v>
      </c>
      <c r="G179">
        <v>1</v>
      </c>
      <c r="H179" t="s">
        <v>18</v>
      </c>
      <c r="I179">
        <v>-1</v>
      </c>
      <c r="J179" t="str">
        <f>_xlfn.XLOOKUP(A179,Product!C:C,Product!H:H)</f>
        <v>https://cdn.shopify.com/s/files/1/0651/3668/9323/files/d7da764b369442ef845e92624ea51024_600x600.jpg?v=1734042986&amp;width=100&amp;crop=center</v>
      </c>
    </row>
    <row r="180" spans="1:10" x14ac:dyDescent="0.25">
      <c r="A180" t="s">
        <v>984</v>
      </c>
      <c r="B180" t="s">
        <v>983</v>
      </c>
      <c r="C180" s="7">
        <v>398</v>
      </c>
      <c r="D180" t="s">
        <v>986</v>
      </c>
      <c r="E180" t="s">
        <v>2167</v>
      </c>
      <c r="F180" t="str">
        <f>_xlfn.XLOOKUP(E180,Component!B:B,Component!C:C)</f>
        <v>18V ONE+ HYBRID 50' DRAIN AUGER</v>
      </c>
      <c r="G180">
        <v>1</v>
      </c>
      <c r="H180" t="s">
        <v>18</v>
      </c>
      <c r="I180">
        <v>-1</v>
      </c>
      <c r="J180" t="str">
        <f>_xlfn.XLOOKUP(A180,Product!C:C,Product!H:H)</f>
        <v>https://cdn.shopify.com/s/files/1/0651/3668/9323/files/edf7b77b2b4944e893810f12f9d7938f_600x600.jpg?v=1734043284&amp;width=100&amp;crop=center</v>
      </c>
    </row>
    <row r="181" spans="1:10" x14ac:dyDescent="0.25">
      <c r="A181" t="s">
        <v>1237</v>
      </c>
      <c r="B181" t="s">
        <v>1229</v>
      </c>
      <c r="C181" s="7">
        <v>129</v>
      </c>
      <c r="D181" t="s">
        <v>1238</v>
      </c>
      <c r="E181" t="s">
        <v>2570</v>
      </c>
      <c r="F181" t="str">
        <f>_xlfn.XLOOKUP(E181,Component!B:B,Component!C:C)</f>
        <v>18V ONE+ 8" Pole Saw</v>
      </c>
      <c r="G181">
        <v>1</v>
      </c>
      <c r="H181" t="s">
        <v>18</v>
      </c>
      <c r="I181">
        <v>-1</v>
      </c>
      <c r="J181" t="str">
        <f>_xlfn.XLOOKUP(A181,Product!C:C,Product!H:H)</f>
        <v>https://cdn.shopify.com/s/files/1/0651/3668/9323/files/d131860eea0b4088a09997cf042ed685_600x600.jpg?v=1734043068&amp;width=100&amp;crop=center</v>
      </c>
    </row>
    <row r="182" spans="1:10" x14ac:dyDescent="0.25">
      <c r="A182" t="s">
        <v>1105</v>
      </c>
      <c r="B182" t="s">
        <v>1104</v>
      </c>
      <c r="C182" s="7">
        <v>80</v>
      </c>
      <c r="D182" t="s">
        <v>1107</v>
      </c>
      <c r="E182" t="s">
        <v>2168</v>
      </c>
      <c r="F182" t="str">
        <f>_xlfn.XLOOKUP(E182,Component!B:B,Component!C:C)</f>
        <v>18V ONE+ 10" Chainsaw</v>
      </c>
      <c r="G182">
        <v>1</v>
      </c>
      <c r="H182" t="s">
        <v>18</v>
      </c>
      <c r="I182">
        <v>-1</v>
      </c>
      <c r="J182" t="str">
        <f>_xlfn.XLOOKUP(A182,Product!C:C,Product!H:H)</f>
        <v>https://cdn.shopify.com/s/files/1/0651/3668/9323/files/07bdb51a6ff548cfafb80c4e095fc28b_600x600.jpg?v=1736950384&amp;width=100&amp;crop=center</v>
      </c>
    </row>
    <row r="183" spans="1:10" x14ac:dyDescent="0.25">
      <c r="A183" t="s">
        <v>1815</v>
      </c>
      <c r="B183" t="s">
        <v>1814</v>
      </c>
      <c r="C183" s="7">
        <v>119</v>
      </c>
      <c r="D183" t="s">
        <v>1816</v>
      </c>
      <c r="E183" t="s">
        <v>2168</v>
      </c>
      <c r="F183" t="str">
        <f>_xlfn.XLOOKUP(E183,Component!B:B,Component!C:C)</f>
        <v>18V ONE+ 10" Chainsaw</v>
      </c>
      <c r="G183">
        <v>1</v>
      </c>
      <c r="H183" t="s">
        <v>18</v>
      </c>
      <c r="I183">
        <v>-1</v>
      </c>
      <c r="J183" t="str">
        <f>_xlfn.XLOOKUP(A183,Product!C:C,Product!H:H)</f>
        <v>https://cdn.shopify.com/s/files/1/0651/3668/9323/files/160ef34c79c144da948e466439b38bed_600x600.jpg?v=1736950499&amp;width=100&amp;crop=center</v>
      </c>
    </row>
    <row r="184" spans="1:10" x14ac:dyDescent="0.25">
      <c r="A184" t="s">
        <v>320</v>
      </c>
      <c r="B184" t="s">
        <v>319</v>
      </c>
      <c r="C184" s="7">
        <v>199</v>
      </c>
      <c r="D184" t="s">
        <v>321</v>
      </c>
      <c r="E184" t="s">
        <v>2169</v>
      </c>
      <c r="F184" t="str">
        <f>_xlfn.XLOOKUP(E184,Component!B:B,Component!C:C)</f>
        <v>18V ONE+ Jump Starter</v>
      </c>
      <c r="G184">
        <v>1</v>
      </c>
      <c r="H184" t="s">
        <v>18</v>
      </c>
      <c r="I184">
        <v>-1</v>
      </c>
      <c r="J184" t="str">
        <f>_xlfn.XLOOKUP(A184,Product!C:C,Product!H:H)</f>
        <v>https://cdn.shopify.com/s/files/1/0651/3668/9323/files/c9768e556b0e4b588ea9073d39b3dc95_600x600.jpg?v=1734042880&amp;width=100&amp;crop=center</v>
      </c>
    </row>
    <row r="185" spans="1:10" x14ac:dyDescent="0.25">
      <c r="A185" t="s">
        <v>1482</v>
      </c>
      <c r="B185" t="s">
        <v>1481</v>
      </c>
      <c r="C185" s="7">
        <v>179</v>
      </c>
      <c r="D185" t="s">
        <v>1483</v>
      </c>
      <c r="E185" t="s">
        <v>2169</v>
      </c>
      <c r="F185" t="str">
        <f>_xlfn.XLOOKUP(E185,Component!B:B,Component!C:C)</f>
        <v>18V ONE+ Jump Starter</v>
      </c>
      <c r="G185">
        <v>1</v>
      </c>
      <c r="H185" t="s">
        <v>18</v>
      </c>
      <c r="I185">
        <v>-1</v>
      </c>
      <c r="J185" t="str">
        <f>_xlfn.XLOOKUP(A185,Product!C:C,Product!H:H)</f>
        <v>https://cdn.shopify.com/s/files/1/0651/3668/9323/files/371b7f72472345f6a92191ad83698008_600x600.jpg?v=1734041877&amp;width=100&amp;crop=center</v>
      </c>
    </row>
    <row r="186" spans="1:10" x14ac:dyDescent="0.25">
      <c r="A186" t="s">
        <v>476</v>
      </c>
      <c r="B186" t="s">
        <v>475</v>
      </c>
      <c r="C186" s="7" t="s">
        <v>18</v>
      </c>
      <c r="D186" t="s">
        <v>477</v>
      </c>
      <c r="E186" t="s">
        <v>2170</v>
      </c>
      <c r="F186" t="str">
        <f>_xlfn.XLOOKUP(E186,Component!B:B,Component!C:C)</f>
        <v>18V ONE+ LED Compact Area Light</v>
      </c>
      <c r="G186">
        <v>1</v>
      </c>
      <c r="H186" t="s">
        <v>18</v>
      </c>
      <c r="I186">
        <v>-1</v>
      </c>
      <c r="J186" t="str">
        <f>_xlfn.XLOOKUP(A186,Product!C:C,Product!H:H)</f>
        <v>https://cdn.shopify.com/s/files/1/0651/3668/9323/files/c01c31c1e9054bb88bf2bd1e4f4a70e0_600x600.jpg?v=1734042789&amp;width=100&amp;crop=center</v>
      </c>
    </row>
    <row r="187" spans="1:10" x14ac:dyDescent="0.25">
      <c r="A187" t="s">
        <v>476</v>
      </c>
      <c r="B187" t="s">
        <v>475</v>
      </c>
      <c r="C187" s="7" t="s">
        <v>18</v>
      </c>
      <c r="D187" t="s">
        <v>477</v>
      </c>
      <c r="E187" t="s">
        <v>2171</v>
      </c>
      <c r="F187" t="str">
        <f>_xlfn.XLOOKUP(E187,Component!B:B,Component!C:C)</f>
        <v>18V ONE+ Cordless Compact Speaker</v>
      </c>
      <c r="G187">
        <v>1</v>
      </c>
      <c r="H187" t="s">
        <v>18</v>
      </c>
      <c r="I187">
        <v>-1</v>
      </c>
      <c r="J187" t="str">
        <f>_xlfn.XLOOKUP(A187,Product!C:C,Product!H:H)</f>
        <v>https://cdn.shopify.com/s/files/1/0651/3668/9323/files/c01c31c1e9054bb88bf2bd1e4f4a70e0_600x600.jpg?v=1734042789&amp;width=100&amp;crop=center</v>
      </c>
    </row>
    <row r="188" spans="1:10" x14ac:dyDescent="0.25">
      <c r="A188" t="s">
        <v>1329</v>
      </c>
      <c r="B188" t="s">
        <v>1328</v>
      </c>
      <c r="C188" s="7">
        <v>129</v>
      </c>
      <c r="D188" t="s">
        <v>1330</v>
      </c>
      <c r="E188" t="s">
        <v>2172</v>
      </c>
      <c r="F188" t="str">
        <f>_xlfn.XLOOKUP(E188,Component!B:B,Component!C:C)</f>
        <v>18V ONE+ 3" Variable Speed Detail Polisher/Sander</v>
      </c>
      <c r="G188">
        <v>1</v>
      </c>
      <c r="H188" t="s">
        <v>18</v>
      </c>
      <c r="I188">
        <v>-1</v>
      </c>
      <c r="J188" t="str">
        <f>_xlfn.XLOOKUP(A188,Product!C:C,Product!H:H)</f>
        <v>https://cdn.shopify.com/s/files/1/0651/3668/9323/files/1fdf6dcd3203426d8709c792a08ddb6a_600x600.jpg?v=1737051958&amp;width=100&amp;crop=center</v>
      </c>
    </row>
    <row r="189" spans="1:10" x14ac:dyDescent="0.25">
      <c r="A189" t="s">
        <v>63</v>
      </c>
      <c r="B189" t="s">
        <v>62</v>
      </c>
      <c r="C189" s="7">
        <v>219</v>
      </c>
      <c r="D189" t="s">
        <v>65</v>
      </c>
      <c r="E189" t="s">
        <v>2173</v>
      </c>
      <c r="F189" t="str">
        <f>_xlfn.XLOOKUP(E189,Component!B:B,Component!C:C)</f>
        <v>18V ONE+ HP BRUSHLESS 18-GAUGE NARROW CROWN STAPLER</v>
      </c>
      <c r="G189">
        <v>1</v>
      </c>
      <c r="H189" t="s">
        <v>18</v>
      </c>
      <c r="I189">
        <v>-1</v>
      </c>
      <c r="J189" t="str">
        <f>_xlfn.XLOOKUP(A189,Product!C:C,Product!H:H)</f>
        <v>https://cdn.shopify.com/s/files/1/0651/3668/9323/files/PBL324_2v1_Final_600x600.jpg?v=1738790313&amp;width=100&amp;crop=center</v>
      </c>
    </row>
    <row r="190" spans="1:10" x14ac:dyDescent="0.25">
      <c r="A190" t="s">
        <v>515</v>
      </c>
      <c r="B190" t="s">
        <v>514</v>
      </c>
      <c r="C190" s="7">
        <v>365.7</v>
      </c>
      <c r="D190" t="s">
        <v>517</v>
      </c>
      <c r="E190" t="s">
        <v>2174</v>
      </c>
      <c r="F190" t="str">
        <f>_xlfn.XLOOKUP(E190,Component!B:B,Component!C:C)</f>
        <v>18V ONE+ HP BRUSHLESS AIRSTRIKE 21° FRAMING NAILER</v>
      </c>
      <c r="G190">
        <v>1</v>
      </c>
      <c r="H190" t="s">
        <v>18</v>
      </c>
      <c r="I190">
        <v>-1</v>
      </c>
      <c r="J190" t="str">
        <f>_xlfn.XLOOKUP(A190,Product!C:C,Product!H:H)</f>
        <v>https://cdn.shopify.com/s/files/1/0651/3668/9323/files/55ff8f0bb36a44739b5f001236f0adca_600x600.jpg?v=1734041590&amp;width=100&amp;crop=center</v>
      </c>
    </row>
    <row r="191" spans="1:10" x14ac:dyDescent="0.25">
      <c r="A191" t="s">
        <v>1569</v>
      </c>
      <c r="B191" t="s">
        <v>1568</v>
      </c>
      <c r="C191" s="7">
        <v>299</v>
      </c>
      <c r="D191" t="s">
        <v>1570</v>
      </c>
      <c r="E191" t="s">
        <v>2174</v>
      </c>
      <c r="F191" t="str">
        <f>_xlfn.XLOOKUP(E191,Component!B:B,Component!C:C)</f>
        <v>18V ONE+ HP BRUSHLESS AIRSTRIKE 21° FRAMING NAILER</v>
      </c>
      <c r="G191">
        <v>1</v>
      </c>
      <c r="H191" t="s">
        <v>18</v>
      </c>
      <c r="I191">
        <v>-1</v>
      </c>
      <c r="J191" t="str">
        <f>_xlfn.XLOOKUP(A191,Product!C:C,Product!H:H)</f>
        <v>https://cdn.shopify.com/s/files/1/0651/3668/9323/files/1471ca00f0244765bcc84de218a71117_600x600.jpg?v=1734042063&amp;width=100&amp;crop=center</v>
      </c>
    </row>
    <row r="192" spans="1:10" x14ac:dyDescent="0.25">
      <c r="A192" t="s">
        <v>510</v>
      </c>
      <c r="B192" t="s">
        <v>509</v>
      </c>
      <c r="C192" s="7">
        <v>389</v>
      </c>
      <c r="D192" t="s">
        <v>512</v>
      </c>
      <c r="E192" t="s">
        <v>2175</v>
      </c>
      <c r="F192" t="str">
        <f>_xlfn.XLOOKUP(E192,Component!B:B,Component!C:C)</f>
        <v>18V ONE+ HP Brushless AirStrike 30° Framing Nailer</v>
      </c>
      <c r="G192">
        <v>1</v>
      </c>
      <c r="H192" t="s">
        <v>18</v>
      </c>
      <c r="I192">
        <v>-1</v>
      </c>
      <c r="J192" t="str">
        <f>_xlfn.XLOOKUP(A192,Product!C:C,Product!H:H)</f>
        <v>https://cdn.shopify.com/s/files/1/0651/3668/9323/files/64bd52a628b5421596d67c59d47a659b_600x600.jpg?v=1734041626&amp;width=100&amp;crop=center</v>
      </c>
    </row>
    <row r="193" spans="1:10" x14ac:dyDescent="0.25">
      <c r="A193" t="s">
        <v>1561</v>
      </c>
      <c r="B193" t="s">
        <v>1560</v>
      </c>
      <c r="C193" s="7">
        <v>299</v>
      </c>
      <c r="D193" t="s">
        <v>1562</v>
      </c>
      <c r="E193" t="s">
        <v>2175</v>
      </c>
      <c r="F193" t="str">
        <f>_xlfn.XLOOKUP(E193,Component!B:B,Component!C:C)</f>
        <v>18V ONE+ HP Brushless AirStrike 30° Framing Nailer</v>
      </c>
      <c r="G193">
        <v>1</v>
      </c>
      <c r="H193" t="s">
        <v>18</v>
      </c>
      <c r="I193">
        <v>-1</v>
      </c>
      <c r="J193" t="str">
        <f>_xlfn.XLOOKUP(A193,Product!C:C,Product!H:H)</f>
        <v>https://cdn.shopify.com/s/files/1/0651/3668/9323/files/0d5769ec5dba4c6695508f054149c8cf_600x600.jpg?v=1734040736&amp;width=100&amp;crop=center</v>
      </c>
    </row>
    <row r="194" spans="1:10" x14ac:dyDescent="0.25">
      <c r="A194" t="s">
        <v>68</v>
      </c>
      <c r="B194" t="s">
        <v>67</v>
      </c>
      <c r="C194" s="7">
        <v>249</v>
      </c>
      <c r="D194" t="s">
        <v>70</v>
      </c>
      <c r="E194" t="s">
        <v>2176</v>
      </c>
      <c r="F194" t="str">
        <f>_xlfn.XLOOKUP(E194,Component!B:B,Component!C:C)</f>
        <v>18V ONE+ HP BRUSHLESS 16-GAUGE STRAIGHT FINISH NAILER</v>
      </c>
      <c r="G194">
        <v>1</v>
      </c>
      <c r="H194" t="s">
        <v>18</v>
      </c>
      <c r="I194">
        <v>-1</v>
      </c>
      <c r="J194" t="str">
        <f>_xlfn.XLOOKUP(A194,Product!C:C,Product!H:H)</f>
        <v>https://cdn.shopify.com/s/files/1/0651/3668/9323/files/PBL370_2v1_Final_600x600.jpg?v=1738790844&amp;width=100&amp;crop=center</v>
      </c>
    </row>
    <row r="195" spans="1:10" x14ac:dyDescent="0.25">
      <c r="A195" t="s">
        <v>1282</v>
      </c>
      <c r="B195" t="s">
        <v>212</v>
      </c>
      <c r="C195" s="7">
        <v>199</v>
      </c>
      <c r="D195" t="s">
        <v>1283</v>
      </c>
      <c r="E195" t="s">
        <v>2177</v>
      </c>
      <c r="F195" t="str">
        <f>_xlfn.XLOOKUP(E195,Component!B:B,Component!C:C)</f>
        <v>18V ONE+ HP BRUSHLESS 4-1/2" ANGLE GRINDER/CUT-OFF TOOL</v>
      </c>
      <c r="G195">
        <v>1</v>
      </c>
      <c r="H195" t="s">
        <v>18</v>
      </c>
      <c r="I195">
        <v>-1</v>
      </c>
      <c r="J195" t="str">
        <f>_xlfn.XLOOKUP(A195,Product!C:C,Product!H:H)</f>
        <v>https://cdn.shopify.com/s/files/1/0651/3668/9323/files/8ee2b748f71e405683967656b8113db0_600x600.jpg?v=1734041308&amp;width=100&amp;crop=center</v>
      </c>
    </row>
    <row r="196" spans="1:10" x14ac:dyDescent="0.25">
      <c r="A196" t="s">
        <v>213</v>
      </c>
      <c r="B196" t="s">
        <v>212</v>
      </c>
      <c r="C196" s="7">
        <v>199</v>
      </c>
      <c r="D196" t="s">
        <v>214</v>
      </c>
      <c r="E196" t="s">
        <v>2178</v>
      </c>
      <c r="F196" t="str">
        <f>_xlfn.XLOOKUP(E196,Component!B:B,Component!C:C)</f>
        <v>18V ONE+ HP BRUSHLESS 4-1/2" ANGLE GRINDER/CUT-OFF TOOL</v>
      </c>
      <c r="G196">
        <v>1</v>
      </c>
      <c r="H196" t="s">
        <v>18</v>
      </c>
      <c r="I196">
        <v>-1</v>
      </c>
      <c r="J196" t="str">
        <f>_xlfn.XLOOKUP(A196,Product!C:C,Product!H:H)</f>
        <v>https://cdn.shopify.com/s/files/1/0651/3668/9323/files/4d5518e8816548af81dedec97f93c74c_600x600.jpg?v=1734040994&amp;width=100&amp;crop=center</v>
      </c>
    </row>
    <row r="197" spans="1:10" x14ac:dyDescent="0.25">
      <c r="A197" t="s">
        <v>1412</v>
      </c>
      <c r="B197" t="s">
        <v>1411</v>
      </c>
      <c r="C197" s="7" t="s">
        <v>18</v>
      </c>
      <c r="D197" t="s">
        <v>1413</v>
      </c>
      <c r="E197" t="s">
        <v>2178</v>
      </c>
      <c r="F197" t="str">
        <f>_xlfn.XLOOKUP(E197,Component!B:B,Component!C:C)</f>
        <v>18V ONE+ HP BRUSHLESS 4-1/2" ANGLE GRINDER/CUT-OFF TOOL</v>
      </c>
      <c r="G197">
        <v>1</v>
      </c>
      <c r="H197" t="s">
        <v>18</v>
      </c>
      <c r="I197">
        <v>-1</v>
      </c>
      <c r="J197" t="str">
        <f>_xlfn.XLOOKUP(A197,Product!C:C,Product!H:H)</f>
        <v>https://cdn.shopify.com/s/files/1/0651/3668/9323/files/5cf95d3ff7da43119525dd007cd7cea5_600x600.jpg?v=1747170627&amp;width=100&amp;crop=center</v>
      </c>
    </row>
    <row r="198" spans="1:10" x14ac:dyDescent="0.25">
      <c r="A198" t="s">
        <v>1392</v>
      </c>
      <c r="B198" t="s">
        <v>1391</v>
      </c>
      <c r="C198" s="7">
        <v>349</v>
      </c>
      <c r="D198" t="s">
        <v>1393</v>
      </c>
      <c r="E198" t="s">
        <v>2179</v>
      </c>
      <c r="F198" t="str">
        <f>_xlfn.XLOOKUP(E198,Component!B:B,Component!C:C)</f>
        <v>18V ONE+ HP BRUSHLESS BRUSH CUTTER/STRING TRIMMER</v>
      </c>
      <c r="G198">
        <v>1</v>
      </c>
      <c r="H198" t="s">
        <v>18</v>
      </c>
      <c r="I198">
        <v>-1</v>
      </c>
      <c r="J198" t="str">
        <f>_xlfn.XLOOKUP(A198,Product!C:C,Product!H:H)</f>
        <v>https://cdn.shopify.com/s/files/1/0651/3668/9323/files/6004d137640b43f58199228059405603_600x600.jpg?v=1734042151&amp;width=100&amp;crop=center</v>
      </c>
    </row>
    <row r="199" spans="1:10" x14ac:dyDescent="0.25">
      <c r="A199" t="s">
        <v>2026</v>
      </c>
      <c r="B199" t="s">
        <v>2025</v>
      </c>
      <c r="C199" s="7">
        <v>367.08</v>
      </c>
      <c r="D199" t="s">
        <v>2028</v>
      </c>
      <c r="E199" t="s">
        <v>2180</v>
      </c>
      <c r="F199" t="str">
        <f>_xlfn.XLOOKUP(E199,Component!B:B,Component!C:C)</f>
        <v>18V ONE+ HP BRUSHLESS 7-1/4" CIRCULAR SAW</v>
      </c>
      <c r="G199">
        <v>1</v>
      </c>
      <c r="H199" t="s">
        <v>18</v>
      </c>
      <c r="I199">
        <v>-1</v>
      </c>
      <c r="J199" t="str">
        <f>_xlfn.XLOOKUP(A199,Product!C:C,Product!H:H)</f>
        <v>https://cdn.shopify.com/s/files/1/0651/3668/9323/files/5558e2aeb3014cbc892b772b54ee8111_600x600.jpg?v=1734042142&amp;width=100&amp;crop=center</v>
      </c>
    </row>
    <row r="200" spans="1:10" x14ac:dyDescent="0.25">
      <c r="A200" t="s">
        <v>94</v>
      </c>
      <c r="B200" t="s">
        <v>93</v>
      </c>
      <c r="C200" s="7">
        <v>139</v>
      </c>
      <c r="D200" t="s">
        <v>95</v>
      </c>
      <c r="E200" t="s">
        <v>2181</v>
      </c>
      <c r="F200" t="str">
        <f>_xlfn.XLOOKUP(E200,Component!B:B,Component!C:C)</f>
        <v>18V ONE+ HP BRUSHLESS 7-1/4" CIRCULAR SAW</v>
      </c>
      <c r="G200">
        <v>1</v>
      </c>
      <c r="H200" t="s">
        <v>18</v>
      </c>
      <c r="I200">
        <v>-1</v>
      </c>
      <c r="J200" t="str">
        <f>_xlfn.XLOOKUP(A200,Product!C:C,Product!H:H)</f>
        <v>https://cdn.shopify.com/s/files/1/0651/3668/9323/files/PBLCS302_2v2_Final_600x600.jpg?v=1737757515&amp;width=100&amp;crop=center</v>
      </c>
    </row>
    <row r="201" spans="1:10" x14ac:dyDescent="0.25">
      <c r="A201" t="s">
        <v>948</v>
      </c>
      <c r="B201" t="s">
        <v>5</v>
      </c>
      <c r="C201" s="7" t="s">
        <v>18</v>
      </c>
      <c r="D201" t="s">
        <v>949</v>
      </c>
      <c r="E201" t="s">
        <v>2182</v>
      </c>
      <c r="F201" t="str">
        <f>_xlfn.XLOOKUP(E201,Component!B:B,Component!C:C)</f>
        <v>18V ONE+ HP BRUSHLESS 1/2" DRILL/DRIVER</v>
      </c>
      <c r="G201">
        <v>1</v>
      </c>
      <c r="H201" t="s">
        <v>18</v>
      </c>
      <c r="I201">
        <v>-1</v>
      </c>
      <c r="J201" t="str">
        <f>_xlfn.XLOOKUP(A201,Product!C:C,Product!H:H)</f>
        <v>https://cdn.shopify.com/s/files/1/0651/3668/9323/files/dd74d81b2a4f438584bfa255c341990e_600x600.jpg?v=1734043125&amp;width=100&amp;crop=center</v>
      </c>
    </row>
    <row r="202" spans="1:10" x14ac:dyDescent="0.25">
      <c r="A202" t="s">
        <v>2026</v>
      </c>
      <c r="B202" t="s">
        <v>2025</v>
      </c>
      <c r="C202" s="7">
        <v>367.08</v>
      </c>
      <c r="D202" t="s">
        <v>2028</v>
      </c>
      <c r="E202" t="s">
        <v>2182</v>
      </c>
      <c r="F202" t="str">
        <f>_xlfn.XLOOKUP(E202,Component!B:B,Component!C:C)</f>
        <v>18V ONE+ HP BRUSHLESS 1/2" DRILL/DRIVER</v>
      </c>
      <c r="G202">
        <v>1</v>
      </c>
      <c r="H202" t="s">
        <v>18</v>
      </c>
      <c r="I202">
        <v>-1</v>
      </c>
      <c r="J202" t="str">
        <f>_xlfn.XLOOKUP(A202,Product!C:C,Product!H:H)</f>
        <v>https://cdn.shopify.com/s/files/1/0651/3668/9323/files/5558e2aeb3014cbc892b772b54ee8111_600x600.jpg?v=1734042142&amp;width=100&amp;crop=center</v>
      </c>
    </row>
    <row r="203" spans="1:10" x14ac:dyDescent="0.25">
      <c r="A203" t="s">
        <v>86</v>
      </c>
      <c r="B203" t="s">
        <v>5</v>
      </c>
      <c r="C203" s="7">
        <v>199</v>
      </c>
      <c r="D203" t="s">
        <v>88</v>
      </c>
      <c r="E203" t="s">
        <v>2183</v>
      </c>
      <c r="F203" t="str">
        <f>_xlfn.XLOOKUP(E203,Component!B:B,Component!C:C)</f>
        <v>18V ONE+ HP BRUSHLESS 1/2" DRILL/DRIVER</v>
      </c>
      <c r="G203">
        <v>1</v>
      </c>
      <c r="H203" t="s">
        <v>18</v>
      </c>
      <c r="I203">
        <v>-1</v>
      </c>
      <c r="J203" t="str">
        <f>_xlfn.XLOOKUP(A203,Product!C:C,Product!H:H)</f>
        <v>https://cdn.shopify.com/s/files/1/0651/3668/9323/files/PBLCK112K2_2_Final_600x600.jpg?v=1744212794&amp;width=100&amp;crop=center</v>
      </c>
    </row>
    <row r="204" spans="1:10" x14ac:dyDescent="0.25">
      <c r="A204" t="s">
        <v>127</v>
      </c>
      <c r="B204" t="s">
        <v>126</v>
      </c>
      <c r="C204" s="7" t="s">
        <v>18</v>
      </c>
      <c r="D204" t="s">
        <v>128</v>
      </c>
      <c r="E204" t="s">
        <v>2183</v>
      </c>
      <c r="F204" t="str">
        <f>_xlfn.XLOOKUP(E204,Component!B:B,Component!C:C)</f>
        <v>18V ONE+ HP BRUSHLESS 1/2" DRILL/DRIVER</v>
      </c>
      <c r="G204">
        <v>1</v>
      </c>
      <c r="H204" t="s">
        <v>18</v>
      </c>
      <c r="I204">
        <v>-1</v>
      </c>
      <c r="J204" t="str">
        <f>_xlfn.XLOOKUP(A204,Product!C:C,Product!H:H)</f>
        <v>https://cdn.shopify.com/s/files/1/0651/3668/9323/files/image_15_600x600.jpg?v=1738763956&amp;width=100&amp;crop=center</v>
      </c>
    </row>
    <row r="205" spans="1:10" x14ac:dyDescent="0.25">
      <c r="A205" t="s">
        <v>98</v>
      </c>
      <c r="B205" t="s">
        <v>97</v>
      </c>
      <c r="C205" s="7">
        <v>199</v>
      </c>
      <c r="D205" t="s">
        <v>99</v>
      </c>
      <c r="E205" t="s">
        <v>2184</v>
      </c>
      <c r="F205" t="str">
        <f>_xlfn.XLOOKUP(E205,Component!B:B,Component!C:C)</f>
        <v>18V ONE+ HP BRUSHLESS 24" HEDGE TRIMMER</v>
      </c>
      <c r="G205">
        <v>1</v>
      </c>
      <c r="H205" t="s">
        <v>18</v>
      </c>
      <c r="I205">
        <v>-1</v>
      </c>
      <c r="J205" t="str">
        <f>_xlfn.XLOOKUP(A205,Product!C:C,Product!H:H)</f>
        <v>https://cdn.shopify.com/s/files/1/0651/3668/9323/files/PBLHG01K_THD14_600x600.jpg?v=1737405018&amp;width=100&amp;crop=center</v>
      </c>
    </row>
    <row r="206" spans="1:10" x14ac:dyDescent="0.25">
      <c r="A206" t="s">
        <v>110</v>
      </c>
      <c r="B206" t="s">
        <v>109</v>
      </c>
      <c r="C206" s="7">
        <v>139</v>
      </c>
      <c r="D206" t="s">
        <v>111</v>
      </c>
      <c r="E206" t="s">
        <v>2184</v>
      </c>
      <c r="F206" t="str">
        <f>_xlfn.XLOOKUP(E206,Component!B:B,Component!C:C)</f>
        <v>18V ONE+ HP BRUSHLESS 24" HEDGE TRIMMER</v>
      </c>
      <c r="G206">
        <v>1</v>
      </c>
      <c r="H206" t="s">
        <v>18</v>
      </c>
      <c r="I206">
        <v>-1</v>
      </c>
      <c r="J206" t="str">
        <f>_xlfn.XLOOKUP(A206,Product!C:C,Product!H:H)</f>
        <v>https://cdn.shopify.com/s/files/1/0651/3668/9323/files/PBLHG01B_THD14_600x600.jpg?v=1737405260&amp;width=100&amp;crop=center</v>
      </c>
    </row>
    <row r="207" spans="1:10" x14ac:dyDescent="0.25">
      <c r="A207" t="s">
        <v>73</v>
      </c>
      <c r="B207" t="s">
        <v>72</v>
      </c>
      <c r="C207" s="7">
        <v>129</v>
      </c>
      <c r="D207" t="s">
        <v>75</v>
      </c>
      <c r="E207" t="s">
        <v>2185</v>
      </c>
      <c r="F207" t="str">
        <f>_xlfn.XLOOKUP(E207,Component!B:B,Component!C:C)</f>
        <v>18V ONE+ HP BRUSHLESS 1/2" HAMMER DRILL</v>
      </c>
      <c r="G207">
        <v>1</v>
      </c>
      <c r="H207" t="s">
        <v>18</v>
      </c>
      <c r="I207">
        <v>-1</v>
      </c>
      <c r="J207" t="str">
        <f>_xlfn.XLOOKUP(A207,Product!C:C,Product!H:H)</f>
        <v>https://cdn.shopify.com/s/files/1/0651/3668/9323/files/PBLHM102_2v1_Final_920cd4a2-6de9-42fd-8a6c-4d2f379fc2b6_600x600.jpg?v=1737985396&amp;width=100&amp;crop=center</v>
      </c>
    </row>
    <row r="208" spans="1:10" x14ac:dyDescent="0.25">
      <c r="A208" t="s">
        <v>133</v>
      </c>
      <c r="B208" t="s">
        <v>132</v>
      </c>
      <c r="C208" s="7">
        <v>179</v>
      </c>
      <c r="D208" t="s">
        <v>134</v>
      </c>
      <c r="E208" t="s">
        <v>2185</v>
      </c>
      <c r="F208" t="str">
        <f>_xlfn.XLOOKUP(E208,Component!B:B,Component!C:C)</f>
        <v>18V ONE+ HP BRUSHLESS 1/2" HAMMER DRILL</v>
      </c>
      <c r="G208">
        <v>1</v>
      </c>
      <c r="H208" t="s">
        <v>18</v>
      </c>
      <c r="I208">
        <v>-1</v>
      </c>
      <c r="J208" t="str">
        <f>_xlfn.XLOOKUP(A208,Product!C:C,Product!H:H)</f>
        <v>https://cdn.shopify.com/s/files/1/0651/3668/9323/files/PBLHM102_2v2_Final_8430bd32-a383-4c30-8413-b324e7e23d10_600x600.jpg?v=1737756029&amp;width=100&amp;crop=center</v>
      </c>
    </row>
    <row r="209" spans="1:10" x14ac:dyDescent="0.25">
      <c r="A209" t="s">
        <v>6</v>
      </c>
      <c r="B209" t="s">
        <v>5</v>
      </c>
      <c r="C209" s="7">
        <v>239</v>
      </c>
      <c r="D209" t="s">
        <v>8</v>
      </c>
      <c r="E209" t="s">
        <v>2185</v>
      </c>
      <c r="F209" t="str">
        <f>_xlfn.XLOOKUP(E209,Component!B:B,Component!C:C)</f>
        <v>18V ONE+ HP BRUSHLESS 1/2" HAMMER DRILL</v>
      </c>
      <c r="G209">
        <v>1</v>
      </c>
      <c r="H209" t="s">
        <v>18</v>
      </c>
      <c r="I209">
        <v>-1</v>
      </c>
      <c r="J209" t="str">
        <f>_xlfn.XLOOKUP(A209,Product!C:C,Product!H:H)</f>
        <v>https://cdn.shopify.com/s/files/1/0651/3668/9323/files/ryobi-power-tool-combo-kits-pblc_1_600x600.jpg?v=1759346197&amp;width=100&amp;crop=center</v>
      </c>
    </row>
    <row r="210" spans="1:10" x14ac:dyDescent="0.25">
      <c r="A210" t="s">
        <v>415</v>
      </c>
      <c r="B210" t="s">
        <v>414</v>
      </c>
      <c r="C210" s="7">
        <v>259</v>
      </c>
      <c r="D210" t="s">
        <v>417</v>
      </c>
      <c r="E210" t="s">
        <v>2186</v>
      </c>
      <c r="F210" t="str">
        <f>_xlfn.XLOOKUP(E210,Component!B:B,Component!C:C)</f>
        <v>18V ONE+ BRUSHLESS 5" HANDHELD TILE/MASONRY SAW</v>
      </c>
      <c r="G210">
        <v>1</v>
      </c>
      <c r="H210" t="s">
        <v>18</v>
      </c>
      <c r="I210">
        <v>-1</v>
      </c>
      <c r="J210" t="str">
        <f>_xlfn.XLOOKUP(A210,Product!C:C,Product!H:H)</f>
        <v>https://cdn.shopify.com/s/files/1/0651/3668/9323/files/9919a66c894645949838bf6d7314c9a6_600x600.jpg?v=1734042214&amp;width=100&amp;crop=center</v>
      </c>
    </row>
    <row r="211" spans="1:10" x14ac:dyDescent="0.25">
      <c r="A211" t="s">
        <v>1488</v>
      </c>
      <c r="B211" t="s">
        <v>1487</v>
      </c>
      <c r="C211" s="7">
        <v>179</v>
      </c>
      <c r="D211" t="s">
        <v>1489</v>
      </c>
      <c r="E211" t="s">
        <v>2186</v>
      </c>
      <c r="F211" t="str">
        <f>_xlfn.XLOOKUP(E211,Component!B:B,Component!C:C)</f>
        <v>18V ONE+ BRUSHLESS 5" HANDHELD TILE/MASONRY SAW</v>
      </c>
      <c r="G211">
        <v>1</v>
      </c>
      <c r="H211" t="s">
        <v>18</v>
      </c>
      <c r="I211">
        <v>-1</v>
      </c>
      <c r="J211" t="str">
        <f>_xlfn.XLOOKUP(A211,Product!C:C,Product!H:H)</f>
        <v>https://cdn.shopify.com/s/files/1/0651/3668/9323/files/b67a020b54324e79b3726c70590ac50c_600x600.jpg?v=1734042680&amp;width=100&amp;crop=center</v>
      </c>
    </row>
    <row r="212" spans="1:10" x14ac:dyDescent="0.25">
      <c r="A212" t="s">
        <v>927</v>
      </c>
      <c r="B212" t="s">
        <v>926</v>
      </c>
      <c r="C212" s="7">
        <v>179</v>
      </c>
      <c r="D212" t="s">
        <v>928</v>
      </c>
      <c r="E212" t="s">
        <v>2187</v>
      </c>
      <c r="F212" t="str">
        <f>_xlfn.XLOOKUP(E212,Component!B:B,Component!C:C)</f>
        <v>18V ONE+ HP BRUSHLESS JOBSITE HAND VACUUM</v>
      </c>
      <c r="G212">
        <v>1</v>
      </c>
      <c r="H212" t="s">
        <v>18</v>
      </c>
      <c r="I212">
        <v>-1</v>
      </c>
      <c r="J212" t="str">
        <f>_xlfn.XLOOKUP(A212,Product!C:C,Product!H:H)</f>
        <v>https://cdn.shopify.com/s/files/1/0651/3668/9323/files/56da278edc0b4425ae1ed7d20218c85d_600x600.jpg?v=1734041597&amp;width=100&amp;crop=center</v>
      </c>
    </row>
    <row r="213" spans="1:10" x14ac:dyDescent="0.25">
      <c r="A213" t="s">
        <v>1801</v>
      </c>
      <c r="B213" t="s">
        <v>1800</v>
      </c>
      <c r="C213" s="7">
        <v>119</v>
      </c>
      <c r="D213" t="s">
        <v>1802</v>
      </c>
      <c r="E213" t="s">
        <v>2187</v>
      </c>
      <c r="F213" t="str">
        <f>_xlfn.XLOOKUP(E213,Component!B:B,Component!C:C)</f>
        <v>18V ONE+ HP BRUSHLESS JOBSITE HAND VACUUM</v>
      </c>
      <c r="G213">
        <v>1</v>
      </c>
      <c r="H213" t="s">
        <v>18</v>
      </c>
      <c r="I213">
        <v>-1</v>
      </c>
      <c r="J213" t="str">
        <f>_xlfn.XLOOKUP(A213,Product!C:C,Product!H:H)</f>
        <v>https://cdn.shopify.com/s/files/1/0651/3668/9323/files/a10d0e10170045f7b1f0e12eb2a50544_600x600.jpg?v=1734042506&amp;width=100&amp;crop=center</v>
      </c>
    </row>
    <row r="214" spans="1:10" x14ac:dyDescent="0.25">
      <c r="A214" t="s">
        <v>439</v>
      </c>
      <c r="B214" t="s">
        <v>438</v>
      </c>
      <c r="C214" s="7">
        <v>219</v>
      </c>
      <c r="D214" t="s">
        <v>440</v>
      </c>
      <c r="E214" t="s">
        <v>2188</v>
      </c>
      <c r="F214" t="str">
        <f>_xlfn.XLOOKUP(E214,Component!B:B,Component!C:C)</f>
        <v>18V ONE+ HP SWIFTCLEAN MID-SIZE SPOT &amp; CARPET CLEANER</v>
      </c>
      <c r="G214">
        <v>1</v>
      </c>
      <c r="H214" t="s">
        <v>18</v>
      </c>
      <c r="I214">
        <v>-1</v>
      </c>
      <c r="J214" t="str">
        <f>_xlfn.XLOOKUP(A214,Product!C:C,Product!H:H)</f>
        <v>https://cdn.shopify.com/s/files/1/0651/3668/9323/files/ed39444be1184c83844ca7993c5f4b10_600x600.jpg?v=1734043279&amp;width=100&amp;crop=center</v>
      </c>
    </row>
    <row r="215" spans="1:10" x14ac:dyDescent="0.25">
      <c r="A215" t="s">
        <v>1463</v>
      </c>
      <c r="B215" t="s">
        <v>1462</v>
      </c>
      <c r="C215" s="7" t="s">
        <v>18</v>
      </c>
      <c r="D215" t="s">
        <v>1464</v>
      </c>
      <c r="E215" t="s">
        <v>2188</v>
      </c>
      <c r="F215" t="str">
        <f>_xlfn.XLOOKUP(E215,Component!B:B,Component!C:C)</f>
        <v>18V ONE+ HP SWIFTCLEAN MID-SIZE SPOT &amp; CARPET CLEANER</v>
      </c>
      <c r="G215">
        <v>1</v>
      </c>
      <c r="H215" t="s">
        <v>18</v>
      </c>
      <c r="I215">
        <v>-1</v>
      </c>
      <c r="J215" t="str">
        <f>_xlfn.XLOOKUP(A215,Product!C:C,Product!H:H)</f>
        <v>https://cdn.shopify.com/s/files/1/0651/3668/9323/files/a39b48ccbff9487bb88688b5c18e6d5a_600x600.jpg?v=1734042511&amp;width=100&amp;crop=center</v>
      </c>
    </row>
    <row r="216" spans="1:10" x14ac:dyDescent="0.25">
      <c r="A216" t="s">
        <v>86</v>
      </c>
      <c r="B216" t="s">
        <v>5</v>
      </c>
      <c r="C216" s="7">
        <v>199</v>
      </c>
      <c r="D216" t="s">
        <v>88</v>
      </c>
      <c r="E216" t="s">
        <v>2189</v>
      </c>
      <c r="F216" t="str">
        <f>_xlfn.XLOOKUP(E216,Component!B:B,Component!C:C)</f>
        <v>18V ONE+ HP BRUSHLESS 1/4" IMPACT DRIVER</v>
      </c>
      <c r="G216">
        <v>1</v>
      </c>
      <c r="H216" t="s">
        <v>18</v>
      </c>
      <c r="I216">
        <v>-1</v>
      </c>
      <c r="J216" t="str">
        <f>_xlfn.XLOOKUP(A216,Product!C:C,Product!H:H)</f>
        <v>https://cdn.shopify.com/s/files/1/0651/3668/9323/files/PBLCK112K2_2_Final_600x600.jpg?v=1744212794&amp;width=100&amp;crop=center</v>
      </c>
    </row>
    <row r="217" spans="1:10" x14ac:dyDescent="0.25">
      <c r="A217" t="s">
        <v>948</v>
      </c>
      <c r="B217" t="s">
        <v>5</v>
      </c>
      <c r="C217" s="7" t="s">
        <v>18</v>
      </c>
      <c r="D217" t="s">
        <v>949</v>
      </c>
      <c r="E217" t="s">
        <v>2189</v>
      </c>
      <c r="F217" t="str">
        <f>_xlfn.XLOOKUP(E217,Component!B:B,Component!C:C)</f>
        <v>18V ONE+ HP BRUSHLESS 1/4" IMPACT DRIVER</v>
      </c>
      <c r="G217">
        <v>1</v>
      </c>
      <c r="H217" t="s">
        <v>18</v>
      </c>
      <c r="I217">
        <v>-1</v>
      </c>
      <c r="J217" t="str">
        <f>_xlfn.XLOOKUP(A217,Product!C:C,Product!H:H)</f>
        <v>https://cdn.shopify.com/s/files/1/0651/3668/9323/files/dd74d81b2a4f438584bfa255c341990e_600x600.jpg?v=1734043125&amp;width=100&amp;crop=center</v>
      </c>
    </row>
    <row r="218" spans="1:10" x14ac:dyDescent="0.25">
      <c r="A218" t="s">
        <v>2026</v>
      </c>
      <c r="B218" t="s">
        <v>2025</v>
      </c>
      <c r="C218" s="7">
        <v>367.08</v>
      </c>
      <c r="D218" t="s">
        <v>2028</v>
      </c>
      <c r="E218" t="s">
        <v>2189</v>
      </c>
      <c r="F218" t="str">
        <f>_xlfn.XLOOKUP(E218,Component!B:B,Component!C:C)</f>
        <v>18V ONE+ HP BRUSHLESS 1/4" IMPACT DRIVER</v>
      </c>
      <c r="G218">
        <v>1</v>
      </c>
      <c r="H218" t="s">
        <v>18</v>
      </c>
      <c r="I218">
        <v>-1</v>
      </c>
      <c r="J218" t="str">
        <f>_xlfn.XLOOKUP(A218,Product!C:C,Product!H:H)</f>
        <v>https://cdn.shopify.com/s/files/1/0651/3668/9323/files/5558e2aeb3014cbc892b772b54ee8111_600x600.jpg?v=1734042142&amp;width=100&amp;crop=center</v>
      </c>
    </row>
    <row r="219" spans="1:10" x14ac:dyDescent="0.25">
      <c r="A219" t="s">
        <v>1346</v>
      </c>
      <c r="B219" t="s">
        <v>1345</v>
      </c>
      <c r="C219" s="7">
        <v>175.42</v>
      </c>
      <c r="D219" t="s">
        <v>1348</v>
      </c>
      <c r="E219" t="s">
        <v>2190</v>
      </c>
      <c r="F219" t="str">
        <f>_xlfn.XLOOKUP(E219,Component!B:B,Component!C:C)</f>
        <v>18V ONE+ HP BRUSHLESS 4-MODE 1/4" IMPACT DRIVER</v>
      </c>
      <c r="G219">
        <v>1</v>
      </c>
      <c r="H219" t="s">
        <v>18</v>
      </c>
      <c r="I219">
        <v>-1</v>
      </c>
      <c r="J219" t="str">
        <f>_xlfn.XLOOKUP(A219,Product!C:C,Product!H:H)</f>
        <v>https://cdn.shopify.com/s/files/1/0651/3668/9323/files/3fb01b9c720f4ebcb8b9393a72eadd13_600x600.jpg?v=1734040950&amp;width=100&amp;crop=center</v>
      </c>
    </row>
    <row r="220" spans="1:10" x14ac:dyDescent="0.25">
      <c r="A220" t="s">
        <v>6</v>
      </c>
      <c r="B220" t="s">
        <v>5</v>
      </c>
      <c r="C220" s="7">
        <v>239</v>
      </c>
      <c r="D220" t="s">
        <v>8</v>
      </c>
      <c r="E220" t="s">
        <v>2191</v>
      </c>
      <c r="F220" t="str">
        <f>_xlfn.XLOOKUP(E220,Component!B:B,Component!C:C)</f>
        <v>18V ONE+ HP BRUSHLESS 4-MODE 1/4" HEX IMPACT DRIVER</v>
      </c>
      <c r="G220">
        <v>1</v>
      </c>
      <c r="H220" t="s">
        <v>18</v>
      </c>
      <c r="I220">
        <v>-1</v>
      </c>
      <c r="J220" t="str">
        <f>_xlfn.XLOOKUP(A220,Product!C:C,Product!H:H)</f>
        <v>https://cdn.shopify.com/s/files/1/0651/3668/9323/files/ryobi-power-tool-combo-kits-pblc_1_600x600.jpg?v=1759346197&amp;width=100&amp;crop=center</v>
      </c>
    </row>
    <row r="221" spans="1:10" x14ac:dyDescent="0.25">
      <c r="A221" t="s">
        <v>78</v>
      </c>
      <c r="B221" t="s">
        <v>77</v>
      </c>
      <c r="C221" s="7">
        <v>129</v>
      </c>
      <c r="D221" t="s">
        <v>79</v>
      </c>
      <c r="E221" t="s">
        <v>2191</v>
      </c>
      <c r="F221" t="str">
        <f>_xlfn.XLOOKUP(E221,Component!B:B,Component!C:C)</f>
        <v>18V ONE+ HP BRUSHLESS 4-MODE 1/4" HEX IMPACT DRIVER</v>
      </c>
      <c r="G221">
        <v>1</v>
      </c>
      <c r="H221" t="s">
        <v>18</v>
      </c>
      <c r="I221">
        <v>-1</v>
      </c>
      <c r="J221" t="str">
        <f>_xlfn.XLOOKUP(A221,Product!C:C,Product!H:H)</f>
        <v>https://cdn.shopify.com/s/files/1/0651/3668/9323/files/PBLID04_2v1_Final_600x600.jpg?v=1737756282&amp;width=100&amp;crop=center</v>
      </c>
    </row>
    <row r="222" spans="1:10" x14ac:dyDescent="0.25">
      <c r="A222" t="s">
        <v>207</v>
      </c>
      <c r="B222" t="s">
        <v>206</v>
      </c>
      <c r="C222" s="7">
        <v>447.3</v>
      </c>
      <c r="D222" t="s">
        <v>209</v>
      </c>
      <c r="E222" t="s">
        <v>2192</v>
      </c>
      <c r="F222" t="str">
        <f>_xlfn.XLOOKUP(E222,Component!B:B,Component!C:C)</f>
        <v>18V ONE+ HP BRUSHLESS 4-MODE 1/2" HIGH TORQUE IMPACT WRENCH</v>
      </c>
      <c r="G222">
        <v>1</v>
      </c>
      <c r="H222" t="s">
        <v>18</v>
      </c>
      <c r="I222">
        <v>-1</v>
      </c>
      <c r="J222" t="str">
        <f>_xlfn.XLOOKUP(A222,Product!C:C,Product!H:H)</f>
        <v>https://cdn.shopify.com/s/files/1/0651/3668/9323/files/82d73d70eed24715bde1d1fd7f612885_600x600.png?v=1737492540&amp;width=100&amp;crop=center</v>
      </c>
    </row>
    <row r="223" spans="1:10" x14ac:dyDescent="0.25">
      <c r="A223" t="s">
        <v>842</v>
      </c>
      <c r="B223" t="s">
        <v>206</v>
      </c>
      <c r="C223" s="7" t="s">
        <v>18</v>
      </c>
      <c r="D223" t="s">
        <v>843</v>
      </c>
      <c r="E223" t="s">
        <v>2192</v>
      </c>
      <c r="F223" t="str">
        <f>_xlfn.XLOOKUP(E223,Component!B:B,Component!C:C)</f>
        <v>18V ONE+ HP BRUSHLESS 4-MODE 1/2" HIGH TORQUE IMPACT WRENCH</v>
      </c>
      <c r="G223">
        <v>1</v>
      </c>
      <c r="H223" t="s">
        <v>18</v>
      </c>
      <c r="I223">
        <v>-1</v>
      </c>
      <c r="J223" t="str">
        <f>_xlfn.XLOOKUP(A223,Product!C:C,Product!H:H)</f>
        <v>https://cdn.shopify.com/s/files/1/0651/3668/9323/files/a56bab6f11784fffa613bc36a3fa4aaa_600x600.jpg?v=1734042513&amp;width=100&amp;crop=center</v>
      </c>
    </row>
    <row r="224" spans="1:10" x14ac:dyDescent="0.25">
      <c r="A224" t="s">
        <v>1724</v>
      </c>
      <c r="B224" t="s">
        <v>1723</v>
      </c>
      <c r="C224" s="7">
        <v>219</v>
      </c>
      <c r="D224" t="s">
        <v>1725</v>
      </c>
      <c r="E224" t="s">
        <v>2192</v>
      </c>
      <c r="F224" t="str">
        <f>_xlfn.XLOOKUP(E224,Component!B:B,Component!C:C)</f>
        <v>18V ONE+ HP BRUSHLESS 4-MODE 1/2" HIGH TORQUE IMPACT WRENCH</v>
      </c>
      <c r="G224">
        <v>1</v>
      </c>
      <c r="H224" t="s">
        <v>18</v>
      </c>
      <c r="I224">
        <v>-1</v>
      </c>
      <c r="J224" t="str">
        <f>_xlfn.XLOOKUP(A224,Product!C:C,Product!H:H)</f>
        <v>https://cdn.shopify.com/s/files/1/0651/3668/9323/files/4f165da4a7b0420a880787c6988ac6cd_600x600.jpg?v=1734041025&amp;width=100&amp;crop=center</v>
      </c>
    </row>
    <row r="225" spans="1:10" x14ac:dyDescent="0.25">
      <c r="A225" t="s">
        <v>135</v>
      </c>
      <c r="B225" t="s">
        <v>5</v>
      </c>
      <c r="C225" s="7">
        <v>279</v>
      </c>
      <c r="D225" t="s">
        <v>137</v>
      </c>
      <c r="E225" t="s">
        <v>2193</v>
      </c>
      <c r="F225" t="str">
        <f>_xlfn.XLOOKUP(E225,Component!B:B,Component!C:C)</f>
        <v>18V ONE+ HP BRUSHLESS 510 CFM WHISPER SERIES BLOWER</v>
      </c>
      <c r="G225">
        <v>1</v>
      </c>
      <c r="H225" t="s">
        <v>18</v>
      </c>
      <c r="I225">
        <v>-1</v>
      </c>
      <c r="J225" t="str">
        <f>_xlfn.XLOOKUP(A225,Product!C:C,Product!H:H)</f>
        <v>https://cdn.shopify.com/s/files/1/0651/3668/9323/files/PBLCK201K_2_Final_600x600.png?v=1737573919&amp;width=100&amp;crop=center</v>
      </c>
    </row>
    <row r="226" spans="1:10" x14ac:dyDescent="0.25">
      <c r="A226" t="s">
        <v>248</v>
      </c>
      <c r="B226" t="s">
        <v>247</v>
      </c>
      <c r="C226" s="7">
        <v>229</v>
      </c>
      <c r="D226" t="s">
        <v>250</v>
      </c>
      <c r="E226" t="s">
        <v>2193</v>
      </c>
      <c r="F226" t="str">
        <f>_xlfn.XLOOKUP(E226,Component!B:B,Component!C:C)</f>
        <v>18V ONE+ HP BRUSHLESS 510 CFM WHISPER SERIES BLOWER</v>
      </c>
      <c r="G226">
        <v>1</v>
      </c>
      <c r="H226" t="s">
        <v>18</v>
      </c>
      <c r="I226">
        <v>-1</v>
      </c>
      <c r="J226" t="str">
        <f>_xlfn.XLOOKUP(A226,Product!C:C,Product!H:H)</f>
        <v>https://cdn.shopify.com/s/files/1/0651/3668/9323/files/268a3bc28f704861a4cf989f03bdbaf7_600x600.jpg?v=1734041847&amp;width=100&amp;crop=center</v>
      </c>
    </row>
    <row r="227" spans="1:10" x14ac:dyDescent="0.25">
      <c r="A227" t="s">
        <v>1428</v>
      </c>
      <c r="B227" t="s">
        <v>1427</v>
      </c>
      <c r="C227" s="7">
        <v>149</v>
      </c>
      <c r="D227" t="s">
        <v>1429</v>
      </c>
      <c r="E227" t="s">
        <v>2193</v>
      </c>
      <c r="F227" t="str">
        <f>_xlfn.XLOOKUP(E227,Component!B:B,Component!C:C)</f>
        <v>18V ONE+ HP BRUSHLESS 510 CFM WHISPER SERIES BLOWER</v>
      </c>
      <c r="G227">
        <v>1</v>
      </c>
      <c r="H227" t="s">
        <v>18</v>
      </c>
      <c r="I227">
        <v>-1</v>
      </c>
      <c r="J227" t="str">
        <f>_xlfn.XLOOKUP(A227,Product!C:C,Product!H:H)</f>
        <v>https://cdn.shopify.com/s/files/1/0651/3668/9323/files/52f63dfd15d64a408fefaf40bf7379b3_600x600.jpg?v=1734041575&amp;width=100&amp;crop=center</v>
      </c>
    </row>
    <row r="228" spans="1:10" x14ac:dyDescent="0.25">
      <c r="A228" t="s">
        <v>103</v>
      </c>
      <c r="B228" t="s">
        <v>102</v>
      </c>
      <c r="C228" s="7">
        <v>459</v>
      </c>
      <c r="D228" t="s">
        <v>105</v>
      </c>
      <c r="E228" t="s">
        <v>2194</v>
      </c>
      <c r="F228" t="str">
        <f>_xlfn.XLOOKUP(E228,Component!B:B,Component!C:C)</f>
        <v>18V ONE+ HP BRUSHLESS 20" SELF-PROPELLED MOWER</v>
      </c>
      <c r="G228">
        <v>1</v>
      </c>
      <c r="H228" t="s">
        <v>18</v>
      </c>
      <c r="I228">
        <v>-1</v>
      </c>
      <c r="J228" t="str">
        <f>_xlfn.XLOOKUP(A228,Product!C:C,Product!H:H)</f>
        <v>https://cdn.shopify.com/s/files/1/0651/3668/9323/files/PBLLM05K2_THD14_600x600.jpg?v=1737401906&amp;width=100&amp;crop=center</v>
      </c>
    </row>
    <row r="229" spans="1:10" x14ac:dyDescent="0.25">
      <c r="A229" t="s">
        <v>411</v>
      </c>
      <c r="B229" t="s">
        <v>410</v>
      </c>
      <c r="C229" s="7">
        <v>249</v>
      </c>
      <c r="D229" t="s">
        <v>412</v>
      </c>
      <c r="E229" t="s">
        <v>2195</v>
      </c>
      <c r="F229" t="str">
        <f>_xlfn.XLOOKUP(E229,Component!B:B,Component!C:C)</f>
        <v>18V ONE+ HP BRUSHLESS 1/2" MUD MIXER</v>
      </c>
      <c r="G229">
        <v>1</v>
      </c>
      <c r="H229" t="s">
        <v>18</v>
      </c>
      <c r="I229">
        <v>-1</v>
      </c>
      <c r="J229" t="str">
        <f>_xlfn.XLOOKUP(A229,Product!C:C,Product!H:H)</f>
        <v>https://cdn.shopify.com/s/files/1/0651/3668/9323/files/014b7976abde4e31b3bfd4ce7d24abde_600x600.jpg?v=1734041406&amp;width=100&amp;crop=center</v>
      </c>
    </row>
    <row r="230" spans="1:10" x14ac:dyDescent="0.25">
      <c r="A230" t="s">
        <v>1507</v>
      </c>
      <c r="B230" t="s">
        <v>1506</v>
      </c>
      <c r="C230" s="7">
        <v>179</v>
      </c>
      <c r="D230" t="s">
        <v>1508</v>
      </c>
      <c r="E230" t="s">
        <v>2195</v>
      </c>
      <c r="F230" t="str">
        <f>_xlfn.XLOOKUP(E230,Component!B:B,Component!C:C)</f>
        <v>18V ONE+ HP BRUSHLESS 1/2" MUD MIXER</v>
      </c>
      <c r="G230">
        <v>1</v>
      </c>
      <c r="H230" t="s">
        <v>18</v>
      </c>
      <c r="I230">
        <v>-1</v>
      </c>
      <c r="J230" t="str">
        <f>_xlfn.XLOOKUP(A230,Product!C:C,Product!H:H)</f>
        <v>https://cdn.shopify.com/s/files/1/0651/3668/9323/files/6f53aa1e42d2458b81e7a98d209b32e3_600x600.jpg?v=1734041183&amp;width=100&amp;crop=center</v>
      </c>
    </row>
    <row r="231" spans="1:10" x14ac:dyDescent="0.25">
      <c r="A231" t="s">
        <v>651</v>
      </c>
      <c r="B231" t="s">
        <v>650</v>
      </c>
      <c r="C231" s="7" t="s">
        <v>18</v>
      </c>
      <c r="D231" t="s">
        <v>652</v>
      </c>
      <c r="E231" t="s">
        <v>2196</v>
      </c>
      <c r="F231" t="str">
        <f>_xlfn.XLOOKUP(E231,Component!B:B,Component!C:C)</f>
        <v>18V ONE+ HP BRUSHLESS 10" SLIDING COMPOUND MITER SAW</v>
      </c>
      <c r="G231">
        <v>1</v>
      </c>
      <c r="H231" t="s">
        <v>18</v>
      </c>
      <c r="I231">
        <v>-1</v>
      </c>
      <c r="J231" t="str">
        <f>_xlfn.XLOOKUP(A231,Product!C:C,Product!H:H)</f>
        <v>https://cdn.shopify.com/s/files/1/0651/3668/9323/files/83f8f0ba148347f5b4f9057e8f75b949_600x600.jpg?v=1734041726&amp;width=100&amp;crop=center</v>
      </c>
    </row>
    <row r="232" spans="1:10" x14ac:dyDescent="0.25">
      <c r="A232" t="s">
        <v>1762</v>
      </c>
      <c r="B232" t="s">
        <v>1761</v>
      </c>
      <c r="C232" s="7">
        <v>249</v>
      </c>
      <c r="D232" t="s">
        <v>1763</v>
      </c>
      <c r="E232" t="s">
        <v>2196</v>
      </c>
      <c r="F232" t="str">
        <f>_xlfn.XLOOKUP(E232,Component!B:B,Component!C:C)</f>
        <v>18V ONE+ HP BRUSHLESS 10" SLIDING COMPOUND MITER SAW</v>
      </c>
      <c r="G232">
        <v>1</v>
      </c>
      <c r="H232" t="s">
        <v>18</v>
      </c>
      <c r="I232">
        <v>-1</v>
      </c>
      <c r="J232" t="str">
        <f>_xlfn.XLOOKUP(A232,Product!C:C,Product!H:H)</f>
        <v>https://cdn.shopify.com/s/files/1/0651/3668/9323/files/23ecab1446f94f1e96be854ef0013731_600x600.jpg?v=1734041447&amp;width=100&amp;crop=center</v>
      </c>
    </row>
    <row r="233" spans="1:10" x14ac:dyDescent="0.25">
      <c r="A233" t="s">
        <v>2026</v>
      </c>
      <c r="B233" t="s">
        <v>2025</v>
      </c>
      <c r="C233" s="7">
        <v>367.08</v>
      </c>
      <c r="D233" t="s">
        <v>2028</v>
      </c>
      <c r="E233" t="s">
        <v>2197</v>
      </c>
      <c r="F233" t="str">
        <f>_xlfn.XLOOKUP(E233,Component!B:B,Component!C:C)</f>
        <v>18V ONE+ HP Brushless Multi-Tool</v>
      </c>
      <c r="G233">
        <v>1</v>
      </c>
      <c r="H233" t="s">
        <v>18</v>
      </c>
      <c r="I233">
        <v>-1</v>
      </c>
      <c r="J233" t="str">
        <f>_xlfn.XLOOKUP(A233,Product!C:C,Product!H:H)</f>
        <v>https://cdn.shopify.com/s/files/1/0651/3668/9323/files/5558e2aeb3014cbc892b772b54ee8111_600x600.jpg?v=1734042142&amp;width=100&amp;crop=center</v>
      </c>
    </row>
    <row r="234" spans="1:10" x14ac:dyDescent="0.25">
      <c r="A234" t="s">
        <v>432</v>
      </c>
      <c r="B234" t="s">
        <v>431</v>
      </c>
      <c r="C234" s="7">
        <v>189</v>
      </c>
      <c r="D234" t="s">
        <v>433</v>
      </c>
      <c r="E234" t="s">
        <v>2198</v>
      </c>
      <c r="F234" t="str">
        <f>_xlfn.XLOOKUP(E234,Component!B:B,Component!C:C)</f>
        <v>18V ONE+ HP BRUSHLESS MULTI-TOOL</v>
      </c>
      <c r="G234">
        <v>1</v>
      </c>
      <c r="H234" t="s">
        <v>18</v>
      </c>
      <c r="I234">
        <v>-1</v>
      </c>
      <c r="J234" t="str">
        <f>_xlfn.XLOOKUP(A234,Product!C:C,Product!H:H)</f>
        <v>https://cdn.shopify.com/s/files/1/0651/3668/9323/files/9eabba6426ac4843b97bffa845500a4a_600x600.jpg?v=1734041368&amp;width=100&amp;crop=center</v>
      </c>
    </row>
    <row r="235" spans="1:10" x14ac:dyDescent="0.25">
      <c r="A235" t="s">
        <v>1494</v>
      </c>
      <c r="B235" t="s">
        <v>1493</v>
      </c>
      <c r="C235" s="7">
        <v>129</v>
      </c>
      <c r="D235" t="s">
        <v>1495</v>
      </c>
      <c r="E235" t="s">
        <v>2198</v>
      </c>
      <c r="F235" t="str">
        <f>_xlfn.XLOOKUP(E235,Component!B:B,Component!C:C)</f>
        <v>18V ONE+ HP BRUSHLESS MULTI-TOOL</v>
      </c>
      <c r="G235">
        <v>1</v>
      </c>
      <c r="H235" t="s">
        <v>18</v>
      </c>
      <c r="I235">
        <v>-1</v>
      </c>
      <c r="J235" t="str">
        <f>_xlfn.XLOOKUP(A235,Product!C:C,Product!H:H)</f>
        <v>https://cdn.shopify.com/s/files/1/0651/3668/9323/files/81315f413bb2492c937c5a98f42111c3_600x600.jpg?v=1734042298&amp;width=100&amp;crop=center</v>
      </c>
    </row>
    <row r="236" spans="1:10" x14ac:dyDescent="0.25">
      <c r="A236" t="s">
        <v>1818</v>
      </c>
      <c r="B236" t="s">
        <v>1817</v>
      </c>
      <c r="C236" s="7">
        <v>169</v>
      </c>
      <c r="D236" t="s">
        <v>1819</v>
      </c>
      <c r="E236" t="s">
        <v>2199</v>
      </c>
      <c r="F236" t="str">
        <f>_xlfn.XLOOKUP(E236,Component!B:B,Component!C:C)</f>
        <v>18V ONE+ HP BRUSHLESS 1/4" EXTENDED REACH RATCHET</v>
      </c>
      <c r="G236">
        <v>1</v>
      </c>
      <c r="H236" t="s">
        <v>18</v>
      </c>
      <c r="I236">
        <v>-1</v>
      </c>
      <c r="J236" t="str">
        <f>_xlfn.XLOOKUP(A236,Product!C:C,Product!H:H)</f>
        <v>https://cdn.shopify.com/s/files/1/0651/3668/9323/files/1a842f48f51f4204a1d8046bf02e0e44_600x600.jpg?v=1734040769&amp;width=100&amp;crop=center</v>
      </c>
    </row>
    <row r="237" spans="1:10" x14ac:dyDescent="0.25">
      <c r="A237" t="s">
        <v>919</v>
      </c>
      <c r="B237" t="s">
        <v>918</v>
      </c>
      <c r="C237" s="7">
        <v>216.57</v>
      </c>
      <c r="D237" t="s">
        <v>921</v>
      </c>
      <c r="E237" t="s">
        <v>2199</v>
      </c>
      <c r="F237" t="str">
        <f>_xlfn.XLOOKUP(E237,Component!B:B,Component!C:C)</f>
        <v>18V ONE+ HP BRUSHLESS 1/4" EXTENDED REACH RATCHET</v>
      </c>
      <c r="G237">
        <v>1</v>
      </c>
      <c r="H237" t="s">
        <v>18</v>
      </c>
      <c r="I237">
        <v>-1</v>
      </c>
      <c r="J237" t="str">
        <f>_xlfn.XLOOKUP(A237,Product!C:C,Product!H:H)</f>
        <v>https://cdn.shopify.com/s/files/1/0651/3668/9323/files/58e0d5cf84594e18b2090f1d6eac1776_600x600.jpg?v=1734041607&amp;width=100&amp;crop=center</v>
      </c>
    </row>
    <row r="238" spans="1:10" x14ac:dyDescent="0.25">
      <c r="A238" t="s">
        <v>1115</v>
      </c>
      <c r="B238" t="s">
        <v>1114</v>
      </c>
      <c r="C238" s="7">
        <v>199</v>
      </c>
      <c r="D238" t="s">
        <v>1116</v>
      </c>
      <c r="E238" t="s">
        <v>2200</v>
      </c>
      <c r="F238" t="str">
        <f>_xlfn.XLOOKUP(E238,Component!B:B,Component!C:C)</f>
        <v>18V ONE+ HP BRUSHLESS 3/8" EXTENDED REACH RATCHET</v>
      </c>
      <c r="G238">
        <v>1</v>
      </c>
      <c r="H238" t="s">
        <v>18</v>
      </c>
      <c r="I238">
        <v>-1</v>
      </c>
      <c r="J238" t="str">
        <f>_xlfn.XLOOKUP(A238,Product!C:C,Product!H:H)</f>
        <v>https://cdn.shopify.com/s/files/1/0651/3668/9323/files/152ea295d0eb4c14820c6e2da4e8e4ee_600x600.jpg?v=1734041820&amp;width=100&amp;crop=center</v>
      </c>
    </row>
    <row r="239" spans="1:10" x14ac:dyDescent="0.25">
      <c r="A239" t="s">
        <v>424</v>
      </c>
      <c r="B239" t="s">
        <v>423</v>
      </c>
      <c r="C239" s="7">
        <v>149</v>
      </c>
      <c r="D239" t="s">
        <v>425</v>
      </c>
      <c r="E239" t="s">
        <v>2201</v>
      </c>
      <c r="F239" t="str">
        <f>_xlfn.XLOOKUP(E239,Component!B:B,Component!C:C)</f>
        <v>18V ONE+ HP BRUSHLESS COMPACT ROUTER</v>
      </c>
      <c r="G239">
        <v>1</v>
      </c>
      <c r="H239" t="s">
        <v>18</v>
      </c>
      <c r="I239">
        <v>-1</v>
      </c>
      <c r="J239" t="str">
        <f>_xlfn.XLOOKUP(A239,Product!C:C,Product!H:H)</f>
        <v>https://cdn.shopify.com/s/files/1/0651/3668/9323/files/bf11fd9e44e44abeb9e4e5082a330588_600x600.jpg?v=1734042776&amp;width=100&amp;crop=center</v>
      </c>
    </row>
    <row r="240" spans="1:10" x14ac:dyDescent="0.25">
      <c r="A240" t="s">
        <v>1526</v>
      </c>
      <c r="B240" t="s">
        <v>1525</v>
      </c>
      <c r="C240" s="7">
        <v>129</v>
      </c>
      <c r="D240" t="s">
        <v>1527</v>
      </c>
      <c r="E240" t="s">
        <v>2201</v>
      </c>
      <c r="F240" t="str">
        <f>_xlfn.XLOOKUP(E240,Component!B:B,Component!C:C)</f>
        <v>18V ONE+ HP BRUSHLESS COMPACT ROUTER</v>
      </c>
      <c r="G240">
        <v>1</v>
      </c>
      <c r="H240" t="s">
        <v>18</v>
      </c>
      <c r="I240">
        <v>-1</v>
      </c>
      <c r="J240" t="str">
        <f>_xlfn.XLOOKUP(A240,Product!C:C,Product!H:H)</f>
        <v>https://cdn.shopify.com/s/files/1/0651/3668/9323/files/11c7d36d2f1d4036b87ca8fbb0385b0f_600x600.jpg?v=1734041388&amp;width=100&amp;crop=center</v>
      </c>
    </row>
    <row r="241" spans="1:10" x14ac:dyDescent="0.25">
      <c r="A241" t="s">
        <v>82</v>
      </c>
      <c r="B241" t="s">
        <v>81</v>
      </c>
      <c r="C241" s="7">
        <v>139</v>
      </c>
      <c r="D241" t="s">
        <v>84</v>
      </c>
      <c r="E241" t="s">
        <v>2202</v>
      </c>
      <c r="F241" t="str">
        <f>_xlfn.XLOOKUP(E241,Component!B:B,Component!C:C)</f>
        <v>18V ONE+ HP BRUSHLESS RECIPROCATING SAW</v>
      </c>
      <c r="G241">
        <v>1</v>
      </c>
      <c r="H241" t="s">
        <v>18</v>
      </c>
      <c r="I241">
        <v>-1</v>
      </c>
      <c r="J241" t="str">
        <f>_xlfn.XLOOKUP(A241,Product!C:C,Product!H:H)</f>
        <v>https://cdn.shopify.com/s/files/1/0651/3668/9323/files/PBLRS02B_RT_600x600.jpg?v=1757430532&amp;width=100&amp;crop=center</v>
      </c>
    </row>
    <row r="242" spans="1:10" x14ac:dyDescent="0.25">
      <c r="A242" t="s">
        <v>24</v>
      </c>
      <c r="B242" t="s">
        <v>23</v>
      </c>
      <c r="C242" s="7">
        <v>499</v>
      </c>
      <c r="D242" t="s">
        <v>26</v>
      </c>
      <c r="E242" t="s">
        <v>2203</v>
      </c>
      <c r="F242" t="str">
        <f>_xlfn.XLOOKUP(E242,Component!B:B,Component!C:C)</f>
        <v>18V ONE+ HP Brushless 18" Single-Stage Snow Blower</v>
      </c>
      <c r="G242">
        <v>1</v>
      </c>
      <c r="H242" t="s">
        <v>18</v>
      </c>
      <c r="I242">
        <v>-1</v>
      </c>
      <c r="J242" t="str">
        <f>_xlfn.XLOOKUP(A242,Product!C:C,Product!H:H)</f>
        <v>https://cdn.shopify.com/s/files/1/0651/3668/9323/files/PBLSN01_f3abeb4c-c6ca-4141-bb98-3c2c6f96d52d_600x600.jpg?v=1755097460&amp;width=100&amp;crop=center</v>
      </c>
    </row>
    <row r="243" spans="1:10" x14ac:dyDescent="0.25">
      <c r="A243" t="s">
        <v>719</v>
      </c>
      <c r="B243" t="s">
        <v>718</v>
      </c>
      <c r="C243" s="7" t="s">
        <v>18</v>
      </c>
      <c r="D243" t="s">
        <v>720</v>
      </c>
      <c r="E243" t="s">
        <v>2204</v>
      </c>
      <c r="F243" t="str">
        <f>_xlfn.XLOOKUP(E243,Component!B:B,Component!C:C)</f>
        <v>18V ONE+ HP STICK VACUUM</v>
      </c>
      <c r="G243">
        <v>1</v>
      </c>
      <c r="H243" t="s">
        <v>18</v>
      </c>
      <c r="I243">
        <v>-1</v>
      </c>
      <c r="J243" t="str">
        <f>_xlfn.XLOOKUP(A243,Product!C:C,Product!H:H)</f>
        <v>https://cdn.shopify.com/s/files/1/0651/3668/9323/files/e79248faf2234251a347a9466fb944f6_600x600.jpg?v=1734043234&amp;width=100&amp;crop=center</v>
      </c>
    </row>
    <row r="244" spans="1:10" x14ac:dyDescent="0.25">
      <c r="A244" t="s">
        <v>1625</v>
      </c>
      <c r="B244" t="s">
        <v>1624</v>
      </c>
      <c r="C244" s="7" t="s">
        <v>18</v>
      </c>
      <c r="D244" t="s">
        <v>1626</v>
      </c>
      <c r="E244" t="s">
        <v>2204</v>
      </c>
      <c r="F244" t="str">
        <f>_xlfn.XLOOKUP(E244,Component!B:B,Component!C:C)</f>
        <v>18V ONE+ HP STICK VACUUM</v>
      </c>
      <c r="G244">
        <v>1</v>
      </c>
      <c r="H244" t="s">
        <v>18</v>
      </c>
      <c r="I244">
        <v>-1</v>
      </c>
      <c r="J244" t="str">
        <f>_xlfn.XLOOKUP(A244,Product!C:C,Product!H:H)</f>
        <v>https://cdn.shopify.com/s/files/1/0651/3668/9323/files/1be9bdaaf0d443edba7a71f908360964_600x600.jpg?v=1734040785&amp;width=100&amp;crop=center</v>
      </c>
    </row>
    <row r="245" spans="1:10" x14ac:dyDescent="0.25">
      <c r="A245" t="s">
        <v>366</v>
      </c>
      <c r="B245" t="s">
        <v>365</v>
      </c>
      <c r="C245" s="7">
        <v>299</v>
      </c>
      <c r="D245" t="s">
        <v>367</v>
      </c>
      <c r="E245" t="s">
        <v>2205</v>
      </c>
      <c r="F245" t="str">
        <f>_xlfn.XLOOKUP(E245,Component!B:B,Component!C:C)</f>
        <v>18V ONE+ HP HIGH-CAPACITY STICK VACUUM</v>
      </c>
      <c r="G245">
        <v>1</v>
      </c>
      <c r="H245" t="s">
        <v>18</v>
      </c>
      <c r="I245">
        <v>-1</v>
      </c>
      <c r="J245" t="str">
        <f>_xlfn.XLOOKUP(A245,Product!C:C,Product!H:H)</f>
        <v>https://cdn.shopify.com/s/files/1/0651/3668/9323/files/d9f7e5790d7d42de956442aedf8a15d7_600x600.jpg?v=1734042999&amp;width=100&amp;crop=center</v>
      </c>
    </row>
    <row r="246" spans="1:10" x14ac:dyDescent="0.25">
      <c r="A246" t="s">
        <v>1510</v>
      </c>
      <c r="B246" t="s">
        <v>1509</v>
      </c>
      <c r="C246" s="7">
        <v>229</v>
      </c>
      <c r="D246" t="s">
        <v>1511</v>
      </c>
      <c r="E246" t="s">
        <v>2205</v>
      </c>
      <c r="F246" t="str">
        <f>_xlfn.XLOOKUP(E246,Component!B:B,Component!C:C)</f>
        <v>18V ONE+ HP HIGH-CAPACITY STICK VACUUM</v>
      </c>
      <c r="G246">
        <v>1</v>
      </c>
      <c r="H246" t="s">
        <v>18</v>
      </c>
      <c r="I246">
        <v>-1</v>
      </c>
      <c r="J246" t="str">
        <f>_xlfn.XLOOKUP(A246,Product!C:C,Product!H:H)</f>
        <v>https://cdn.shopify.com/s/files/1/0651/3668/9323/files/612601cff4684b1db55c445116d08088_600x600.jpg?v=1734042346&amp;width=100&amp;crop=center</v>
      </c>
    </row>
    <row r="247" spans="1:10" x14ac:dyDescent="0.25">
      <c r="A247" t="s">
        <v>371</v>
      </c>
      <c r="B247" t="s">
        <v>370</v>
      </c>
      <c r="C247" s="7">
        <v>299</v>
      </c>
      <c r="D247" t="s">
        <v>372</v>
      </c>
      <c r="E247" t="s">
        <v>2206</v>
      </c>
      <c r="F247" t="str">
        <f>_xlfn.XLOOKUP(E247,Component!B:B,Component!C:C)</f>
        <v>18V ONE+ HP ADVANCED STICK VACUUM</v>
      </c>
      <c r="G247">
        <v>1</v>
      </c>
      <c r="H247" t="s">
        <v>18</v>
      </c>
      <c r="I247">
        <v>-1</v>
      </c>
      <c r="J247" t="str">
        <f>_xlfn.XLOOKUP(A247,Product!C:C,Product!H:H)</f>
        <v>https://cdn.shopify.com/s/files/1/0651/3668/9323/files/298d8693f3c240aea2992c9fe6408163_600x600.jpg?v=1734041858&amp;width=100&amp;crop=center</v>
      </c>
    </row>
    <row r="248" spans="1:10" x14ac:dyDescent="0.25">
      <c r="A248" t="s">
        <v>1513</v>
      </c>
      <c r="B248" t="s">
        <v>1512</v>
      </c>
      <c r="C248" s="7">
        <v>299</v>
      </c>
      <c r="D248" t="s">
        <v>1514</v>
      </c>
      <c r="E248" t="s">
        <v>2206</v>
      </c>
      <c r="F248" t="str">
        <f>_xlfn.XLOOKUP(E248,Component!B:B,Component!C:C)</f>
        <v>18V ONE+ HP ADVANCED STICK VACUUM</v>
      </c>
      <c r="G248">
        <v>1</v>
      </c>
      <c r="H248" t="s">
        <v>18</v>
      </c>
      <c r="I248">
        <v>-1</v>
      </c>
      <c r="J248" t="str">
        <f>_xlfn.XLOOKUP(A248,Product!C:C,Product!H:H)</f>
        <v>https://cdn.shopify.com/s/files/1/0651/3668/9323/files/33c70dc2679343ffa1d5bd370bbbc839_600x600.jpg?v=1734041485&amp;width=100&amp;crop=center</v>
      </c>
    </row>
    <row r="249" spans="1:10" x14ac:dyDescent="0.25">
      <c r="A249" t="s">
        <v>300</v>
      </c>
      <c r="B249" t="s">
        <v>299</v>
      </c>
      <c r="C249" s="7">
        <v>349</v>
      </c>
      <c r="D249" t="s">
        <v>302</v>
      </c>
      <c r="E249" t="s">
        <v>2207</v>
      </c>
      <c r="F249" t="str">
        <f>_xlfn.XLOOKUP(E249,Component!B:B,Component!C:C)</f>
        <v>18V ONE+ HP SWIFTCLEAN WET/DRY STICK VACUUM</v>
      </c>
      <c r="G249">
        <v>1</v>
      </c>
      <c r="H249" t="s">
        <v>18</v>
      </c>
      <c r="I249">
        <v>-1</v>
      </c>
      <c r="J249" t="str">
        <f>_xlfn.XLOOKUP(A249,Product!C:C,Product!H:H)</f>
        <v>https://cdn.shopify.com/s/files/1/0651/3668/9323/files/fa42a2b4962a4a16b70e5c0e1736f77c_600x600.jpg?v=1734043416&amp;width=100&amp;crop=center</v>
      </c>
    </row>
    <row r="250" spans="1:10" x14ac:dyDescent="0.25">
      <c r="A250" t="s">
        <v>1466</v>
      </c>
      <c r="B250" t="s">
        <v>1465</v>
      </c>
      <c r="C250" s="7">
        <v>329</v>
      </c>
      <c r="D250" t="s">
        <v>302</v>
      </c>
      <c r="E250" t="s">
        <v>2207</v>
      </c>
      <c r="F250" t="str">
        <f>_xlfn.XLOOKUP(E250,Component!B:B,Component!C:C)</f>
        <v>18V ONE+ HP SWIFTCLEAN WET/DRY STICK VACUUM</v>
      </c>
      <c r="G250">
        <v>1</v>
      </c>
      <c r="H250" t="s">
        <v>18</v>
      </c>
      <c r="I250">
        <v>-1</v>
      </c>
      <c r="J250" t="str">
        <f>_xlfn.XLOOKUP(A250,Product!C:C,Product!H:H)</f>
        <v>https://cdn.shopify.com/s/files/1/0651/3668/9323/files/69099bcac7554416b96c6fcaa9b99a51_600x600.jpg?v=1734042284&amp;width=100&amp;crop=center</v>
      </c>
    </row>
    <row r="251" spans="1:10" x14ac:dyDescent="0.25">
      <c r="A251" t="s">
        <v>660</v>
      </c>
      <c r="B251" t="s">
        <v>659</v>
      </c>
      <c r="C251" s="7" t="s">
        <v>18</v>
      </c>
      <c r="D251" t="s">
        <v>661</v>
      </c>
      <c r="E251" t="s">
        <v>2208</v>
      </c>
      <c r="F251" t="str">
        <f>_xlfn.XLOOKUP(E251,Component!B:B,Component!C:C)</f>
        <v>18V ONE+ HP BRUSHLESS 8-1/4" TABLE SAW</v>
      </c>
      <c r="G251">
        <v>1</v>
      </c>
      <c r="H251" t="s">
        <v>18</v>
      </c>
      <c r="I251">
        <v>-1</v>
      </c>
      <c r="J251" t="str">
        <f>_xlfn.XLOOKUP(A251,Product!C:C,Product!H:H)</f>
        <v>https://cdn.shopify.com/s/files/1/0651/3668/9323/files/54405e4e69bc4cbeab08672d1695d978_600x600.jpg?v=1734042261&amp;width=100&amp;crop=center</v>
      </c>
    </row>
    <row r="252" spans="1:10" x14ac:dyDescent="0.25">
      <c r="A252" t="s">
        <v>1682</v>
      </c>
      <c r="B252" t="s">
        <v>1681</v>
      </c>
      <c r="C252" s="7" t="s">
        <v>18</v>
      </c>
      <c r="D252" t="s">
        <v>1683</v>
      </c>
      <c r="E252" t="s">
        <v>2208</v>
      </c>
      <c r="F252" t="str">
        <f>_xlfn.XLOOKUP(E252,Component!B:B,Component!C:C)</f>
        <v>18V ONE+ HP BRUSHLESS 8-1/4" TABLE SAW</v>
      </c>
      <c r="G252">
        <v>1</v>
      </c>
      <c r="H252" t="s">
        <v>18</v>
      </c>
      <c r="I252">
        <v>-1</v>
      </c>
      <c r="J252" t="str">
        <f>_xlfn.XLOOKUP(A252,Product!C:C,Product!H:H)</f>
        <v>https://cdn.shopify.com/s/files/1/0651/3668/9323/files/ce8fb905722540c09c44228757aa7050_600x600.jpg?v=1734042943&amp;width=100&amp;crop=center</v>
      </c>
    </row>
    <row r="253" spans="1:10" x14ac:dyDescent="0.25">
      <c r="A253" t="s">
        <v>49</v>
      </c>
      <c r="B253" t="s">
        <v>48</v>
      </c>
      <c r="C253" s="7">
        <v>399</v>
      </c>
      <c r="D253" t="s">
        <v>51</v>
      </c>
      <c r="E253" t="s">
        <v>2209</v>
      </c>
      <c r="F253" t="str">
        <f>_xlfn.XLOOKUP(E253,Component!B:B,Component!C:C)</f>
        <v>18V ONE+ HP SWIFTCLEAN CARPET WASHER</v>
      </c>
      <c r="G253">
        <v>1</v>
      </c>
      <c r="H253" t="s">
        <v>18</v>
      </c>
      <c r="I253">
        <v>-1</v>
      </c>
      <c r="J253" t="str">
        <f>_xlfn.XLOOKUP(A253,Product!C:C,Product!H:H)</f>
        <v>https://cdn.shopify.com/s/files/1/0651/3668/9323/files/Untitleddesign_2_copy_600x600.jpg?v=1741011115&amp;width=100&amp;crop=center</v>
      </c>
    </row>
    <row r="254" spans="1:10" x14ac:dyDescent="0.25">
      <c r="A254" t="s">
        <v>59</v>
      </c>
      <c r="B254" t="s">
        <v>58</v>
      </c>
      <c r="C254" s="7">
        <v>299</v>
      </c>
      <c r="D254" t="s">
        <v>61</v>
      </c>
      <c r="E254" t="s">
        <v>2209</v>
      </c>
      <c r="F254" t="str">
        <f>_xlfn.XLOOKUP(E254,Component!B:B,Component!C:C)</f>
        <v>18V ONE+ HP SWIFTCLEAN CARPET WASHER</v>
      </c>
      <c r="G254">
        <v>1</v>
      </c>
      <c r="H254" t="s">
        <v>18</v>
      </c>
      <c r="I254">
        <v>-1</v>
      </c>
      <c r="J254" t="str">
        <f>_xlfn.XLOOKUP(A254,Product!C:C,Product!H:H)</f>
        <v>https://cdn.shopify.com/s/files/1/0651/3668/9323/files/PBLUV750_2v1_Final_600x600.jpg?v=1740682869&amp;width=100&amp;crop=center</v>
      </c>
    </row>
    <row r="255" spans="1:10" x14ac:dyDescent="0.25">
      <c r="A255" t="s">
        <v>533</v>
      </c>
      <c r="B255" t="s">
        <v>532</v>
      </c>
      <c r="C255" s="7">
        <v>219</v>
      </c>
      <c r="D255" t="s">
        <v>534</v>
      </c>
      <c r="E255" t="s">
        <v>2085</v>
      </c>
      <c r="F255" t="str">
        <f>_xlfn.XLOOKUP(E255,Component!B:B,Component!C:C)</f>
        <v>18V ONE+ 4AH LITHIUM BATTERY</v>
      </c>
      <c r="G255">
        <v>1</v>
      </c>
      <c r="H255" t="s">
        <v>18</v>
      </c>
      <c r="I255">
        <v>-1</v>
      </c>
      <c r="J255" t="str">
        <f>_xlfn.XLOOKUP(A255,Product!C:C,Product!H:H)</f>
        <v>https://cdn.shopify.com/s/files/1/0651/3668/9323/files/48933328101e495abb64543b48c39524_600x600.jpg?v=1734042454&amp;width=100&amp;crop=center</v>
      </c>
    </row>
    <row r="256" spans="1:10" x14ac:dyDescent="0.25">
      <c r="A256" t="s">
        <v>579</v>
      </c>
      <c r="B256" t="s">
        <v>578</v>
      </c>
      <c r="C256" s="7">
        <v>59.97</v>
      </c>
      <c r="D256" t="s">
        <v>581</v>
      </c>
      <c r="E256" t="s">
        <v>2211</v>
      </c>
      <c r="F256" t="str">
        <f>_xlfn.XLOOKUP(E256,Component!B:B,Component!C:C)</f>
        <v>18V ONE+ 4" CLAMP FAN</v>
      </c>
      <c r="G256">
        <v>1</v>
      </c>
      <c r="H256" t="s">
        <v>18</v>
      </c>
      <c r="I256">
        <v>-1</v>
      </c>
      <c r="J256" t="str">
        <f>_xlfn.XLOOKUP(A256,Product!C:C,Product!H:H)</f>
        <v>https://cdn.shopify.com/s/files/1/0651/3668/9323/files/5bdd7aaf3ab34d9690edba385420bd6d_600x600.jpg?v=1734041057&amp;width=100&amp;crop=center</v>
      </c>
    </row>
    <row r="257" spans="1:10" x14ac:dyDescent="0.25">
      <c r="A257" t="s">
        <v>1275</v>
      </c>
      <c r="B257" t="s">
        <v>1274</v>
      </c>
      <c r="C257" s="7">
        <v>29.97</v>
      </c>
      <c r="D257" t="s">
        <v>1276</v>
      </c>
      <c r="E257" t="s">
        <v>2211</v>
      </c>
      <c r="F257" t="str">
        <f>_xlfn.XLOOKUP(E257,Component!B:B,Component!C:C)</f>
        <v>18V ONE+ 4" CLAMP FAN</v>
      </c>
      <c r="G257">
        <v>1</v>
      </c>
      <c r="H257" t="s">
        <v>18</v>
      </c>
      <c r="I257">
        <v>-1</v>
      </c>
      <c r="J257" t="str">
        <f>_xlfn.XLOOKUP(A257,Product!C:C,Product!H:H)</f>
        <v>https://cdn.shopify.com/s/files/1/0651/3668/9323/files/1068669a2327485eb4d13f1095a48f15_600x600.jpg?v=1737054120&amp;width=100&amp;crop=center</v>
      </c>
    </row>
    <row r="258" spans="1:10" x14ac:dyDescent="0.25">
      <c r="A258" t="s">
        <v>476</v>
      </c>
      <c r="B258" t="s">
        <v>475</v>
      </c>
      <c r="C258" s="7" t="s">
        <v>18</v>
      </c>
      <c r="D258" t="s">
        <v>477</v>
      </c>
      <c r="E258" t="s">
        <v>2211</v>
      </c>
      <c r="F258" t="str">
        <f>_xlfn.XLOOKUP(E258,Component!B:B,Component!C:C)</f>
        <v>18V ONE+ 4" CLAMP FAN</v>
      </c>
      <c r="G258">
        <v>1</v>
      </c>
      <c r="H258" t="s">
        <v>18</v>
      </c>
      <c r="I258">
        <v>-1</v>
      </c>
      <c r="J258" t="str">
        <f>_xlfn.XLOOKUP(A258,Product!C:C,Product!H:H)</f>
        <v>https://cdn.shopify.com/s/files/1/0651/3668/9323/files/c01c31c1e9054bb88bf2bd1e4f4a70e0_600x600.jpg?v=1734042789&amp;width=100&amp;crop=center</v>
      </c>
    </row>
    <row r="259" spans="1:10" x14ac:dyDescent="0.25">
      <c r="A259" t="s">
        <v>1959</v>
      </c>
      <c r="B259" t="s">
        <v>1958</v>
      </c>
      <c r="C259" s="7">
        <v>59.97</v>
      </c>
      <c r="D259" t="s">
        <v>1960</v>
      </c>
      <c r="E259" t="s">
        <v>2212</v>
      </c>
      <c r="F259" t="str">
        <f>_xlfn.XLOOKUP(E259,Component!B:B,Component!C:C)</f>
        <v>ADVANCED STICK VACUUM 4AH CHARGING DOCKING STATION</v>
      </c>
      <c r="G259">
        <v>1</v>
      </c>
      <c r="H259" t="s">
        <v>18</v>
      </c>
      <c r="I259">
        <v>-1</v>
      </c>
      <c r="J259" t="str">
        <f>_xlfn.XLOOKUP(A259,Product!C:C,Product!H:H)</f>
        <v>https://cdn.shopify.com/s/files/1/0651/3668/9323/files/d71ad0b5a76245d492f44a2fe0e9a719_600x600.jpg?v=1734043018&amp;width=100&amp;crop=center</v>
      </c>
    </row>
    <row r="260" spans="1:10" x14ac:dyDescent="0.25">
      <c r="A260" t="s">
        <v>156</v>
      </c>
      <c r="B260" t="s">
        <v>155</v>
      </c>
      <c r="C260" s="7">
        <v>69.88</v>
      </c>
      <c r="D260" t="s">
        <v>158</v>
      </c>
      <c r="E260" t="s">
        <v>2213</v>
      </c>
      <c r="F260" t="str">
        <f>_xlfn.XLOOKUP(E260,Component!B:B,Component!C:C)</f>
        <v>18V ONE+ HIGH PRESSURE DIGITAL INFLATOR</v>
      </c>
      <c r="G260">
        <v>1</v>
      </c>
      <c r="H260" t="s">
        <v>18</v>
      </c>
      <c r="I260">
        <v>-1</v>
      </c>
      <c r="J260" t="str">
        <f>_xlfn.XLOOKUP(A260,Product!C:C,Product!H:H)</f>
        <v>https://cdn.shopify.com/s/files/1/0651/3668/9323/files/5763a85321de465a8600bb803d046331_600x600.jpg?v=1737468838&amp;width=100&amp;crop=center</v>
      </c>
    </row>
    <row r="261" spans="1:10" x14ac:dyDescent="0.25">
      <c r="A261" t="s">
        <v>1473</v>
      </c>
      <c r="B261" t="s">
        <v>1472</v>
      </c>
      <c r="C261" s="7" t="s">
        <v>18</v>
      </c>
      <c r="D261" t="s">
        <v>1474</v>
      </c>
      <c r="E261" t="s">
        <v>2213</v>
      </c>
      <c r="F261" t="str">
        <f>_xlfn.XLOOKUP(E261,Component!B:B,Component!C:C)</f>
        <v>18V ONE+ HIGH PRESSURE DIGITAL INFLATOR</v>
      </c>
      <c r="G261">
        <v>1</v>
      </c>
      <c r="H261" t="s">
        <v>18</v>
      </c>
      <c r="I261">
        <v>-1</v>
      </c>
      <c r="J261" t="str">
        <f>_xlfn.XLOOKUP(A261,Product!C:C,Product!H:H)</f>
        <v>https://cdn.shopify.com/s/files/1/0651/3668/9323/files/7bbc6d027a824898946e603141a4194f_600x600.jpg?v=1737468795&amp;width=100&amp;crop=center</v>
      </c>
    </row>
    <row r="262" spans="1:10" x14ac:dyDescent="0.25">
      <c r="A262" t="s">
        <v>227</v>
      </c>
      <c r="B262" t="s">
        <v>226</v>
      </c>
      <c r="C262" s="7">
        <v>89.97</v>
      </c>
      <c r="D262" t="s">
        <v>229</v>
      </c>
      <c r="E262" t="s">
        <v>2214</v>
      </c>
      <c r="F262" t="str">
        <f>_xlfn.XLOOKUP(E262,Component!B:B,Component!C:C)</f>
        <v>18V ONE+ WHISPER SERIES HIGH VOLUME INFLATOR</v>
      </c>
      <c r="G262">
        <v>1</v>
      </c>
      <c r="H262" t="s">
        <v>18</v>
      </c>
      <c r="I262">
        <v>-1</v>
      </c>
      <c r="J262" t="str">
        <f>_xlfn.XLOOKUP(A262,Product!C:C,Product!H:H)</f>
        <v>https://cdn.shopify.com/s/files/1/0651/3668/9323/files/98af523389d04d89b152bd5c18597181_600x600.jpg?v=1734041796&amp;width=100&amp;crop=center</v>
      </c>
    </row>
    <row r="263" spans="1:10" x14ac:dyDescent="0.25">
      <c r="A263" t="s">
        <v>1476</v>
      </c>
      <c r="B263" t="s">
        <v>1475</v>
      </c>
      <c r="C263" s="7">
        <v>39.97</v>
      </c>
      <c r="D263" t="s">
        <v>1477</v>
      </c>
      <c r="E263" t="s">
        <v>2214</v>
      </c>
      <c r="F263" t="str">
        <f>_xlfn.XLOOKUP(E263,Component!B:B,Component!C:C)</f>
        <v>18V ONE+ WHISPER SERIES HIGH VOLUME INFLATOR</v>
      </c>
      <c r="G263">
        <v>1</v>
      </c>
      <c r="H263" t="s">
        <v>18</v>
      </c>
      <c r="I263">
        <v>-1</v>
      </c>
      <c r="J263" t="str">
        <f>_xlfn.XLOOKUP(A263,Product!C:C,Product!H:H)</f>
        <v>https://cdn.shopify.com/s/files/1/0651/3668/9323/files/7e0942a8583b48ce8d0ddc69898e63ad_600x600.jpg?v=1734041236&amp;width=100&amp;crop=center</v>
      </c>
    </row>
    <row r="264" spans="1:10" x14ac:dyDescent="0.25">
      <c r="A264" t="s">
        <v>201</v>
      </c>
      <c r="B264" t="s">
        <v>200</v>
      </c>
      <c r="C264" s="7">
        <v>99</v>
      </c>
      <c r="D264" t="s">
        <v>203</v>
      </c>
      <c r="E264" t="s">
        <v>2215</v>
      </c>
      <c r="F264" t="str">
        <f>_xlfn.XLOOKUP(E264,Component!B:B,Component!C:C)</f>
        <v>18V ONE+ DUAL FUNCTION DIGITAL INFLATOR/DEFLATOR</v>
      </c>
      <c r="G264">
        <v>1</v>
      </c>
      <c r="H264" t="s">
        <v>18</v>
      </c>
      <c r="I264">
        <v>-1</v>
      </c>
      <c r="J264" t="str">
        <f>_xlfn.XLOOKUP(A264,Product!C:C,Product!H:H)</f>
        <v>https://cdn.shopify.com/s/files/1/0651/3668/9323/files/ddd2eb35ed6c4a6e97fdca37dd7e8c45_600x600.jpg?v=1734043128&amp;width=100&amp;crop=center</v>
      </c>
    </row>
    <row r="265" spans="1:10" x14ac:dyDescent="0.25">
      <c r="A265" t="s">
        <v>1485</v>
      </c>
      <c r="B265" t="s">
        <v>1484</v>
      </c>
      <c r="C265" s="7" t="s">
        <v>18</v>
      </c>
      <c r="D265" t="s">
        <v>1486</v>
      </c>
      <c r="E265" t="s">
        <v>2215</v>
      </c>
      <c r="F265" t="str">
        <f>_xlfn.XLOOKUP(E265,Component!B:B,Component!C:C)</f>
        <v>18V ONE+ DUAL FUNCTION DIGITAL INFLATOR/DEFLATOR</v>
      </c>
      <c r="G265">
        <v>1</v>
      </c>
      <c r="H265" t="s">
        <v>18</v>
      </c>
      <c r="I265">
        <v>-1</v>
      </c>
      <c r="J265" t="str">
        <f>_xlfn.XLOOKUP(A265,Product!C:C,Product!H:H)</f>
        <v>https://cdn.shopify.com/s/files/1/0651/3668/9323/files/73f853db4d4b423dbfa6cd7b7eb5131f_600x600.jpg?v=1737468925&amp;width=100&amp;crop=center</v>
      </c>
    </row>
    <row r="266" spans="1:10" x14ac:dyDescent="0.25">
      <c r="A266" t="s">
        <v>495</v>
      </c>
      <c r="B266" t="s">
        <v>494</v>
      </c>
      <c r="C266" s="7">
        <v>199</v>
      </c>
      <c r="D266" t="s">
        <v>496</v>
      </c>
      <c r="E266" t="s">
        <v>2216</v>
      </c>
      <c r="F266" t="str">
        <f>_xlfn.XLOOKUP(E266,Component!B:B,Component!C:C)</f>
        <v>18V ONE+ VORTEX SOAP DISPENSING TELESCOPING SCRUBBER</v>
      </c>
      <c r="G266">
        <v>1</v>
      </c>
      <c r="H266" t="s">
        <v>18</v>
      </c>
      <c r="I266">
        <v>-1</v>
      </c>
      <c r="J266" t="str">
        <f>_xlfn.XLOOKUP(A266,Product!C:C,Product!H:H)</f>
        <v>https://cdn.shopify.com/s/files/1/0651/3668/9323/files/Screenshot2025-09-25at11.40.05AM_600x600.png?v=1758814864&amp;width=100&amp;crop=center</v>
      </c>
    </row>
    <row r="267" spans="1:10" x14ac:dyDescent="0.25">
      <c r="A267" t="s">
        <v>1555</v>
      </c>
      <c r="B267" t="s">
        <v>1554</v>
      </c>
      <c r="C267" s="7">
        <v>169</v>
      </c>
      <c r="D267" t="s">
        <v>1556</v>
      </c>
      <c r="E267" t="s">
        <v>2216</v>
      </c>
      <c r="F267" t="str">
        <f>_xlfn.XLOOKUP(E267,Component!B:B,Component!C:C)</f>
        <v>18V ONE+ VORTEX SOAP DISPENSING TELESCOPING SCRUBBER</v>
      </c>
      <c r="G267">
        <v>1</v>
      </c>
      <c r="H267" t="s">
        <v>18</v>
      </c>
      <c r="I267">
        <v>-1</v>
      </c>
      <c r="J267" t="str">
        <f>_xlfn.XLOOKUP(A267,Product!C:C,Product!H:H)</f>
        <v>https://cdn.shopify.com/s/files/1/0651/3668/9323/files/PCL1701_2_Final_600x600.jpg?v=1758814621&amp;width=100&amp;crop=center</v>
      </c>
    </row>
    <row r="268" spans="1:10" x14ac:dyDescent="0.25">
      <c r="A268" t="s">
        <v>237</v>
      </c>
      <c r="B268" t="s">
        <v>236</v>
      </c>
      <c r="C268" s="7">
        <v>49.97</v>
      </c>
      <c r="D268" t="s">
        <v>238</v>
      </c>
      <c r="E268" t="s">
        <v>2217</v>
      </c>
      <c r="F268" t="str">
        <f>_xlfn.XLOOKUP(E268,Component!B:B,Component!C:C)</f>
        <v>18V ONE+ 3/8" DRILL</v>
      </c>
      <c r="G268">
        <v>1</v>
      </c>
      <c r="H268" t="s">
        <v>18</v>
      </c>
      <c r="I268">
        <v>-1</v>
      </c>
      <c r="J268" t="str">
        <f>_xlfn.XLOOKUP(A268,Product!C:C,Product!H:H)</f>
        <v>https://cdn.shopify.com/s/files/1/0651/3668/9323/files/5e5a8b7f31124c909b5d5ac2034e58c8_600x600.jpg?v=1734041093&amp;width=100&amp;crop=center</v>
      </c>
    </row>
    <row r="269" spans="1:10" x14ac:dyDescent="0.25">
      <c r="A269" t="s">
        <v>935</v>
      </c>
      <c r="B269" t="s">
        <v>232</v>
      </c>
      <c r="C269" s="7">
        <v>139</v>
      </c>
      <c r="D269" t="s">
        <v>936</v>
      </c>
      <c r="E269" t="s">
        <v>2218</v>
      </c>
      <c r="F269" t="str">
        <f>_xlfn.XLOOKUP(E269,Component!B:B,Component!C:C)</f>
        <v>18V ONE+ 1/2" DRILL/DRIVER</v>
      </c>
      <c r="G269">
        <v>1</v>
      </c>
      <c r="H269" t="s">
        <v>18</v>
      </c>
      <c r="I269">
        <v>-1</v>
      </c>
      <c r="J269" t="str">
        <f>_xlfn.XLOOKUP(A269,Product!C:C,Product!H:H)</f>
        <v>https://cdn.shopify.com/s/files/1/0651/3668/9323/files/1f9f23b4776742128686689079ffad45_600x600.jpg?v=1734040828&amp;width=100&amp;crop=center</v>
      </c>
    </row>
    <row r="270" spans="1:10" x14ac:dyDescent="0.25">
      <c r="A270" t="s">
        <v>1357</v>
      </c>
      <c r="B270" t="s">
        <v>1356</v>
      </c>
      <c r="C270" s="7">
        <v>299</v>
      </c>
      <c r="D270" t="s">
        <v>1358</v>
      </c>
      <c r="E270" t="s">
        <v>2218</v>
      </c>
      <c r="F270" t="str">
        <f>_xlfn.XLOOKUP(E270,Component!B:B,Component!C:C)</f>
        <v>18V ONE+ 1/2" DRILL/DRIVER</v>
      </c>
      <c r="G270">
        <v>1</v>
      </c>
      <c r="H270" t="s">
        <v>18</v>
      </c>
      <c r="I270">
        <v>-1</v>
      </c>
      <c r="J270" t="str">
        <f>_xlfn.XLOOKUP(A270,Product!C:C,Product!H:H)</f>
        <v>https://cdn.shopify.com/s/files/1/0651/3668/9323/files/3eee70febfeb41d9a3f74c9a674e9d68_600x600.jpg?v=1734040944&amp;width=100&amp;crop=center</v>
      </c>
    </row>
    <row r="271" spans="1:10" x14ac:dyDescent="0.25">
      <c r="A271" t="s">
        <v>1368</v>
      </c>
      <c r="B271" t="s">
        <v>232</v>
      </c>
      <c r="C271" s="7">
        <v>149</v>
      </c>
      <c r="D271" t="s">
        <v>1369</v>
      </c>
      <c r="E271" t="s">
        <v>2218</v>
      </c>
      <c r="F271" t="str">
        <f>_xlfn.XLOOKUP(E271,Component!B:B,Component!C:C)</f>
        <v>18V ONE+ 1/2" DRILL/DRIVER</v>
      </c>
      <c r="G271">
        <v>1</v>
      </c>
      <c r="H271" t="s">
        <v>18</v>
      </c>
      <c r="I271">
        <v>-1</v>
      </c>
      <c r="J271" t="str">
        <f>_xlfn.XLOOKUP(A271,Product!C:C,Product!H:H)</f>
        <v>https://cdn.shopify.com/s/files/1/0651/3668/9323/files/fcc2fd4c0b5c46179b673a151f1d3f87_600x600.jpg?v=1734043444&amp;width=100&amp;crop=center</v>
      </c>
    </row>
    <row r="272" spans="1:10" x14ac:dyDescent="0.25">
      <c r="A272" t="s">
        <v>1363</v>
      </c>
      <c r="B272" t="s">
        <v>1362</v>
      </c>
      <c r="C272" s="7">
        <v>199</v>
      </c>
      <c r="D272" t="s">
        <v>1364</v>
      </c>
      <c r="E272" t="s">
        <v>2218</v>
      </c>
      <c r="F272" t="str">
        <f>_xlfn.XLOOKUP(E272,Component!B:B,Component!C:C)</f>
        <v>18V ONE+ 1/2" DRILL/DRIVER</v>
      </c>
      <c r="G272">
        <v>1</v>
      </c>
      <c r="H272" t="s">
        <v>18</v>
      </c>
      <c r="I272">
        <v>-1</v>
      </c>
      <c r="J272" t="str">
        <f>_xlfn.XLOOKUP(A272,Product!C:C,Product!H:H)</f>
        <v>https://cdn.shopify.com/s/files/1/0651/3668/9323/files/3e67459cfb374be081e614587e97e566_600x600.jpg?v=1737054304&amp;width=100&amp;crop=center</v>
      </c>
    </row>
    <row r="273" spans="1:10" x14ac:dyDescent="0.25">
      <c r="A273" t="s">
        <v>169</v>
      </c>
      <c r="B273" t="s">
        <v>168</v>
      </c>
      <c r="C273" s="7">
        <v>49.97</v>
      </c>
      <c r="D273" t="s">
        <v>171</v>
      </c>
      <c r="E273" t="s">
        <v>2219</v>
      </c>
      <c r="F273" t="str">
        <f>_xlfn.XLOOKUP(E273,Component!B:B,Component!C:C)</f>
        <v>18V ONE+ 1/4" HEX SCREWDRIVER</v>
      </c>
      <c r="G273">
        <v>1</v>
      </c>
      <c r="H273" t="s">
        <v>18</v>
      </c>
      <c r="I273">
        <v>-1</v>
      </c>
      <c r="J273" t="str">
        <f>_xlfn.XLOOKUP(A273,Product!C:C,Product!H:H)</f>
        <v>https://cdn.shopify.com/s/files/1/0651/3668/9323/files/a766b6f5ef2c4fc9b1da927560e49411_600x600.jpg?v=1734042544&amp;width=100&amp;crop=center</v>
      </c>
    </row>
    <row r="274" spans="1:10" x14ac:dyDescent="0.25">
      <c r="A274" t="s">
        <v>1689</v>
      </c>
      <c r="B274" t="s">
        <v>1688</v>
      </c>
      <c r="C274" s="7">
        <v>79</v>
      </c>
      <c r="D274" t="s">
        <v>1690</v>
      </c>
      <c r="E274" t="s">
        <v>2220</v>
      </c>
      <c r="F274" t="str">
        <f>_xlfn.XLOOKUP(E274,Component!B:B,Component!C:C)</f>
        <v>18V ONE+ 1/2" HAMMER DRILL</v>
      </c>
      <c r="G274">
        <v>1</v>
      </c>
      <c r="H274" t="s">
        <v>18</v>
      </c>
      <c r="I274">
        <v>-1</v>
      </c>
      <c r="J274" t="str">
        <f>_xlfn.XLOOKUP(A274,Product!C:C,Product!H:H)</f>
        <v>https://cdn.shopify.com/s/files/1/0651/3668/9323/files/97389ae20a794745b7837632258b9a3a_600x600.jpg?v=1734042315&amp;width=100&amp;crop=center</v>
      </c>
    </row>
    <row r="275" spans="1:10" x14ac:dyDescent="0.25">
      <c r="A275" t="s">
        <v>858</v>
      </c>
      <c r="B275" t="s">
        <v>857</v>
      </c>
      <c r="C275" s="7">
        <v>129</v>
      </c>
      <c r="D275" t="s">
        <v>859</v>
      </c>
      <c r="E275" t="s">
        <v>2220</v>
      </c>
      <c r="F275" t="str">
        <f>_xlfn.XLOOKUP(E275,Component!B:B,Component!C:C)</f>
        <v>18V ONE+ 1/2" HAMMER DRILL</v>
      </c>
      <c r="G275">
        <v>1</v>
      </c>
      <c r="H275" t="s">
        <v>18</v>
      </c>
      <c r="I275">
        <v>-1</v>
      </c>
      <c r="J275" t="str">
        <f>_xlfn.XLOOKUP(A275,Product!C:C,Product!H:H)</f>
        <v>https://cdn.shopify.com/s/files/1/0651/3668/9323/files/54b052dee41a472abefa60ee8addaf6a_600x600.jpg?v=1722295439&amp;width=100&amp;crop=center</v>
      </c>
    </row>
    <row r="276" spans="1:10" x14ac:dyDescent="0.25">
      <c r="A276" t="s">
        <v>935</v>
      </c>
      <c r="B276" t="s">
        <v>232</v>
      </c>
      <c r="C276" s="7">
        <v>139</v>
      </c>
      <c r="D276" t="s">
        <v>936</v>
      </c>
      <c r="E276" t="s">
        <v>2221</v>
      </c>
      <c r="F276" t="str">
        <f>_xlfn.XLOOKUP(E276,Component!B:B,Component!C:C)</f>
        <v>18V ONE+ 1/4" IMPACT DRIVER</v>
      </c>
      <c r="G276">
        <v>1</v>
      </c>
      <c r="H276" t="s">
        <v>18</v>
      </c>
      <c r="I276">
        <v>-1</v>
      </c>
      <c r="J276" t="str">
        <f>_xlfn.XLOOKUP(A276,Product!C:C,Product!H:H)</f>
        <v>https://cdn.shopify.com/s/files/1/0651/3668/9323/files/1f9f23b4776742128686689079ffad45_600x600.jpg?v=1734040828&amp;width=100&amp;crop=center</v>
      </c>
    </row>
    <row r="277" spans="1:10" x14ac:dyDescent="0.25">
      <c r="A277" t="s">
        <v>941</v>
      </c>
      <c r="B277" t="s">
        <v>940</v>
      </c>
      <c r="C277" s="7">
        <v>99</v>
      </c>
      <c r="D277" t="s">
        <v>942</v>
      </c>
      <c r="E277" t="s">
        <v>2221</v>
      </c>
      <c r="F277" t="str">
        <f>_xlfn.XLOOKUP(E277,Component!B:B,Component!C:C)</f>
        <v>18V ONE+ 1/4" IMPACT DRIVER</v>
      </c>
      <c r="G277">
        <v>1</v>
      </c>
      <c r="H277" t="s">
        <v>18</v>
      </c>
      <c r="I277">
        <v>-1</v>
      </c>
      <c r="J277" t="str">
        <f>_xlfn.XLOOKUP(A277,Product!C:C,Product!H:H)</f>
        <v>https://cdn.shopify.com/s/files/1/0651/3668/9323/files/cd26c64a9a4f41f4a144e76caa897143_600x600.jpg?v=1734042927&amp;width=100&amp;crop=center</v>
      </c>
    </row>
    <row r="278" spans="1:10" x14ac:dyDescent="0.25">
      <c r="A278" t="s">
        <v>1357</v>
      </c>
      <c r="B278" t="s">
        <v>1356</v>
      </c>
      <c r="C278" s="7">
        <v>299</v>
      </c>
      <c r="D278" t="s">
        <v>1358</v>
      </c>
      <c r="E278" t="s">
        <v>2221</v>
      </c>
      <c r="F278" t="str">
        <f>_xlfn.XLOOKUP(E278,Component!B:B,Component!C:C)</f>
        <v>18V ONE+ 1/4" IMPACT DRIVER</v>
      </c>
      <c r="G278">
        <v>1</v>
      </c>
      <c r="H278" t="s">
        <v>18</v>
      </c>
      <c r="I278">
        <v>-1</v>
      </c>
      <c r="J278" t="str">
        <f>_xlfn.XLOOKUP(A278,Product!C:C,Product!H:H)</f>
        <v>https://cdn.shopify.com/s/files/1/0651/3668/9323/files/3eee70febfeb41d9a3f74c9a674e9d68_600x600.jpg?v=1734040944&amp;width=100&amp;crop=center</v>
      </c>
    </row>
    <row r="279" spans="1:10" x14ac:dyDescent="0.25">
      <c r="A279" t="s">
        <v>1363</v>
      </c>
      <c r="B279" t="s">
        <v>1362</v>
      </c>
      <c r="C279" s="7">
        <v>199</v>
      </c>
      <c r="D279" t="s">
        <v>1364</v>
      </c>
      <c r="E279" t="s">
        <v>2221</v>
      </c>
      <c r="F279" t="str">
        <f>_xlfn.XLOOKUP(E279,Component!B:B,Component!C:C)</f>
        <v>18V ONE+ 1/4" IMPACT DRIVER</v>
      </c>
      <c r="G279">
        <v>1</v>
      </c>
      <c r="H279" t="s">
        <v>18</v>
      </c>
      <c r="I279">
        <v>-1</v>
      </c>
      <c r="J279" t="str">
        <f>_xlfn.XLOOKUP(A279,Product!C:C,Product!H:H)</f>
        <v>https://cdn.shopify.com/s/files/1/0651/3668/9323/files/3e67459cfb374be081e614587e97e566_600x600.jpg?v=1737054304&amp;width=100&amp;crop=center</v>
      </c>
    </row>
    <row r="280" spans="1:10" x14ac:dyDescent="0.25">
      <c r="A280" t="s">
        <v>1731</v>
      </c>
      <c r="B280" t="s">
        <v>1730</v>
      </c>
      <c r="C280" s="7">
        <v>59</v>
      </c>
      <c r="D280" t="s">
        <v>1732</v>
      </c>
      <c r="E280" t="s">
        <v>2221</v>
      </c>
      <c r="F280" t="str">
        <f>_xlfn.XLOOKUP(E280,Component!B:B,Component!C:C)</f>
        <v>18V ONE+ 1/4" IMPACT DRIVER</v>
      </c>
      <c r="G280">
        <v>1</v>
      </c>
      <c r="H280" t="s">
        <v>18</v>
      </c>
      <c r="I280">
        <v>-1</v>
      </c>
      <c r="J280" t="str">
        <f>_xlfn.XLOOKUP(A280,Product!C:C,Product!H:H)</f>
        <v>https://cdn.shopify.com/s/files/1/0651/3668/9323/files/ec31f668a25b4da88b5d5550a03079b8_600x600.jpg?v=1734043267&amp;width=100&amp;crop=center</v>
      </c>
    </row>
    <row r="281" spans="1:10" x14ac:dyDescent="0.25">
      <c r="A281" t="s">
        <v>1978</v>
      </c>
      <c r="B281" t="s">
        <v>1977</v>
      </c>
      <c r="C281" s="7">
        <v>649</v>
      </c>
      <c r="D281" t="s">
        <v>1979</v>
      </c>
      <c r="E281" t="s">
        <v>2221</v>
      </c>
      <c r="F281" t="str">
        <f>_xlfn.XLOOKUP(E281,Component!B:B,Component!C:C)</f>
        <v>18V ONE+ 1/4" IMPACT DRIVER</v>
      </c>
      <c r="G281">
        <v>1</v>
      </c>
      <c r="H281" t="s">
        <v>18</v>
      </c>
      <c r="I281">
        <v>-1</v>
      </c>
      <c r="J281" t="str">
        <f>_xlfn.XLOOKUP(A281,Product!C:C,Product!H:H)</f>
        <v>https://cdn.shopify.com/s/files/1/0651/3668/9323/files/d6cc5919efd743c8807c205250f8ac30_600x600.jpg?v=1734042981&amp;width=100&amp;crop=center</v>
      </c>
    </row>
    <row r="282" spans="1:10" x14ac:dyDescent="0.25">
      <c r="A282" t="s">
        <v>1810</v>
      </c>
      <c r="B282" t="s">
        <v>734</v>
      </c>
      <c r="C282" s="7">
        <v>84.95</v>
      </c>
      <c r="D282" t="s">
        <v>1812</v>
      </c>
      <c r="E282" t="s">
        <v>2222</v>
      </c>
      <c r="F282" t="str">
        <f>_xlfn.XLOOKUP(E282,Component!B:B,Component!C:C)</f>
        <v>18V ONE+ 3/8" IMPACT WRENCH</v>
      </c>
      <c r="G282">
        <v>1</v>
      </c>
      <c r="H282" t="s">
        <v>18</v>
      </c>
      <c r="I282">
        <v>-1</v>
      </c>
      <c r="J282" t="str">
        <f>_xlfn.XLOOKUP(A282,Product!C:C,Product!H:H)</f>
        <v>https://cdn.shopify.com/s/files/1/0651/3668/9323/files/d553070b9c0a48f983c755d42b709071_600x600.jpg?v=1734043069&amp;width=100&amp;crop=center</v>
      </c>
    </row>
    <row r="283" spans="1:10" x14ac:dyDescent="0.25">
      <c r="A283" t="s">
        <v>1299</v>
      </c>
      <c r="B283" t="s">
        <v>1298</v>
      </c>
      <c r="C283" s="7">
        <v>104</v>
      </c>
      <c r="D283" t="s">
        <v>1301</v>
      </c>
      <c r="E283" t="s">
        <v>2222</v>
      </c>
      <c r="F283" t="str">
        <f>_xlfn.XLOOKUP(E283,Component!B:B,Component!C:C)</f>
        <v>18V ONE+ 3/8" IMPACT WRENCH</v>
      </c>
      <c r="G283">
        <v>1</v>
      </c>
      <c r="H283" t="s">
        <v>18</v>
      </c>
      <c r="I283">
        <v>-1</v>
      </c>
      <c r="J283" t="str">
        <f>_xlfn.XLOOKUP(A283,Product!C:C,Product!H:H)</f>
        <v>https://cdn.shopify.com/s/files/1/0651/3668/9323/files/f69ba78d76234137a750cf92caaddbc9_600x600.jpg?v=1734043360&amp;width=100&amp;crop=center</v>
      </c>
    </row>
    <row r="284" spans="1:10" x14ac:dyDescent="0.25">
      <c r="A284" t="s">
        <v>1978</v>
      </c>
      <c r="B284" t="s">
        <v>1977</v>
      </c>
      <c r="C284" s="7">
        <v>649</v>
      </c>
      <c r="D284" t="s">
        <v>1979</v>
      </c>
      <c r="E284" t="s">
        <v>2223</v>
      </c>
      <c r="F284" t="str">
        <f>_xlfn.XLOOKUP(E284,Component!B:B,Component!C:C)</f>
        <v>18V ONE+ 1/2” Impact Wrench</v>
      </c>
      <c r="G284">
        <v>1</v>
      </c>
      <c r="H284" t="s">
        <v>18</v>
      </c>
      <c r="I284">
        <v>-1</v>
      </c>
      <c r="J284" t="str">
        <f>_xlfn.XLOOKUP(A284,Product!C:C,Product!H:H)</f>
        <v>https://cdn.shopify.com/s/files/1/0651/3668/9323/files/d6cc5919efd743c8807c205250f8ac30_600x600.jpg?v=1734042981&amp;width=100&amp;crop=center</v>
      </c>
    </row>
    <row r="285" spans="1:10" x14ac:dyDescent="0.25">
      <c r="A285" t="s">
        <v>1111</v>
      </c>
      <c r="B285" t="s">
        <v>1110</v>
      </c>
      <c r="C285" s="7">
        <v>99</v>
      </c>
      <c r="D285" t="s">
        <v>1112</v>
      </c>
      <c r="E285" t="s">
        <v>2223</v>
      </c>
      <c r="F285" t="str">
        <f>_xlfn.XLOOKUP(E285,Component!B:B,Component!C:C)</f>
        <v>18V ONE+ 1/2” Impact Wrench</v>
      </c>
      <c r="G285">
        <v>1</v>
      </c>
      <c r="H285" t="s">
        <v>18</v>
      </c>
      <c r="I285">
        <v>-1</v>
      </c>
      <c r="J285" t="str">
        <f>_xlfn.XLOOKUP(A285,Product!C:C,Product!H:H)</f>
        <v>https://cdn.shopify.com/s/files/1/0651/3668/9323/files/cc40340607be4317ab31c5840a823dbf_600x600.jpg?v=1734042926&amp;width=100&amp;crop=center</v>
      </c>
    </row>
    <row r="286" spans="1:10" x14ac:dyDescent="0.25">
      <c r="A286" t="s">
        <v>1808</v>
      </c>
      <c r="B286" t="s">
        <v>1807</v>
      </c>
      <c r="C286" s="7">
        <v>99</v>
      </c>
      <c r="D286" t="s">
        <v>1809</v>
      </c>
      <c r="E286" t="s">
        <v>2223</v>
      </c>
      <c r="F286" t="str">
        <f>_xlfn.XLOOKUP(E286,Component!B:B,Component!C:C)</f>
        <v>18V ONE+ 1/2” Impact Wrench</v>
      </c>
      <c r="G286">
        <v>1</v>
      </c>
      <c r="H286" t="s">
        <v>18</v>
      </c>
      <c r="I286">
        <v>-1</v>
      </c>
      <c r="J286" t="str">
        <f>_xlfn.XLOOKUP(A286,Product!C:C,Product!H:H)</f>
        <v>https://cdn.shopify.com/s/files/1/0651/3668/9323/files/54b426c563224640bf4bf3efdb1e6abb_600x600.jpg?v=1737054119&amp;width=100&amp;crop=center</v>
      </c>
    </row>
    <row r="287" spans="1:10" x14ac:dyDescent="0.25">
      <c r="A287" t="s">
        <v>261</v>
      </c>
      <c r="B287" t="s">
        <v>260</v>
      </c>
      <c r="C287" s="7" t="s">
        <v>18</v>
      </c>
      <c r="D287" t="s">
        <v>262</v>
      </c>
      <c r="E287" t="s">
        <v>2224</v>
      </c>
      <c r="F287" t="str">
        <f>_xlfn.XLOOKUP(E287,Component!B:B,Component!C:C)</f>
        <v>18V ONE+ MULTI-SIZE RATCHET</v>
      </c>
      <c r="G287">
        <v>1</v>
      </c>
      <c r="H287" t="s">
        <v>18</v>
      </c>
      <c r="I287">
        <v>-1</v>
      </c>
      <c r="J287" t="str">
        <f>_xlfn.XLOOKUP(A287,Product!C:C,Product!H:H)</f>
        <v>https://cdn.shopify.com/s/files/1/0651/3668/9323/files/5bd5c6de10724261945530c1b64bb736_600x600.jpg?v=1734041056&amp;width=100&amp;crop=center</v>
      </c>
    </row>
    <row r="288" spans="1:10" x14ac:dyDescent="0.25">
      <c r="A288" t="s">
        <v>1479</v>
      </c>
      <c r="B288" t="s">
        <v>1478</v>
      </c>
      <c r="C288" s="7">
        <v>119</v>
      </c>
      <c r="D288" t="s">
        <v>1480</v>
      </c>
      <c r="E288" t="s">
        <v>2224</v>
      </c>
      <c r="F288" t="str">
        <f>_xlfn.XLOOKUP(E288,Component!B:B,Component!C:C)</f>
        <v>18V ONE+ MULTI-SIZE RATCHET</v>
      </c>
      <c r="G288">
        <v>1</v>
      </c>
      <c r="H288" t="s">
        <v>18</v>
      </c>
      <c r="I288">
        <v>-1</v>
      </c>
      <c r="J288" t="str">
        <f>_xlfn.XLOOKUP(A288,Product!C:C,Product!H:H)</f>
        <v>https://cdn.shopify.com/s/files/1/0651/3668/9323/files/6f1264e709f64ca0bbb2896afa1a0142_600x600.jpg?v=1734041184&amp;width=100&amp;crop=center</v>
      </c>
    </row>
    <row r="289" spans="1:10" x14ac:dyDescent="0.25">
      <c r="A289" t="s">
        <v>187</v>
      </c>
      <c r="B289" t="s">
        <v>186</v>
      </c>
      <c r="C289" s="7">
        <v>179</v>
      </c>
      <c r="D289" t="s">
        <v>188</v>
      </c>
      <c r="E289" t="s">
        <v>2225</v>
      </c>
      <c r="F289" t="str">
        <f>_xlfn.XLOOKUP(E289,Component!B:B,Component!C:C)</f>
        <v>18V ONE+ AIRSTRIKE 23GA PIN NAILER</v>
      </c>
      <c r="G289">
        <v>1</v>
      </c>
      <c r="H289" t="s">
        <v>18</v>
      </c>
      <c r="I289">
        <v>-1</v>
      </c>
      <c r="J289" t="str">
        <f>_xlfn.XLOOKUP(A289,Product!C:C,Product!H:H)</f>
        <v>https://cdn.shopify.com/s/files/1/0651/3668/9323/files/f11a6cb2d0ca48bab4231afef431f8bd_600x600.jpg?v=1734043349&amp;width=100&amp;crop=center</v>
      </c>
    </row>
    <row r="290" spans="1:10" x14ac:dyDescent="0.25">
      <c r="A290" t="s">
        <v>1460</v>
      </c>
      <c r="B290" t="s">
        <v>1459</v>
      </c>
      <c r="C290" s="7">
        <v>159</v>
      </c>
      <c r="D290" t="s">
        <v>1461</v>
      </c>
      <c r="E290" t="s">
        <v>2225</v>
      </c>
      <c r="F290" t="str">
        <f>_xlfn.XLOOKUP(E290,Component!B:B,Component!C:C)</f>
        <v>18V ONE+ AIRSTRIKE 23GA PIN NAILER</v>
      </c>
      <c r="G290">
        <v>1</v>
      </c>
      <c r="H290" t="s">
        <v>18</v>
      </c>
      <c r="I290">
        <v>-1</v>
      </c>
      <c r="J290" t="str">
        <f>_xlfn.XLOOKUP(A290,Product!C:C,Product!H:H)</f>
        <v>https://cdn.shopify.com/s/files/1/0651/3668/9323/files/f141917b2e1e4738ba7edd5e636212e7_600x600.jpg?v=1734043400&amp;width=100&amp;crop=center</v>
      </c>
    </row>
    <row r="291" spans="1:10" x14ac:dyDescent="0.25">
      <c r="A291" t="s">
        <v>1854</v>
      </c>
      <c r="B291" t="s">
        <v>1853</v>
      </c>
      <c r="C291" s="7">
        <v>59</v>
      </c>
      <c r="D291" t="s">
        <v>1855</v>
      </c>
      <c r="E291" t="s">
        <v>2226</v>
      </c>
      <c r="F291" t="str">
        <f>_xlfn.XLOOKUP(E291,Component!B:B,Component!C:C)</f>
        <v>18V ONE+ 1/4 SHEET SANDER</v>
      </c>
      <c r="G291">
        <v>1</v>
      </c>
      <c r="H291" t="s">
        <v>18</v>
      </c>
      <c r="I291">
        <v>-1</v>
      </c>
      <c r="J291" t="str">
        <f>_xlfn.XLOOKUP(A291,Product!C:C,Product!H:H)</f>
        <v>https://cdn.shopify.com/s/files/1/0651/3668/9323/files/9a3dbce43b3b456abb5cb1f7483d5a40_600x600.jpg?v=1734041325&amp;width=100&amp;crop=center</v>
      </c>
    </row>
    <row r="292" spans="1:10" x14ac:dyDescent="0.25">
      <c r="A292" t="s">
        <v>2037</v>
      </c>
      <c r="B292" t="s">
        <v>2036</v>
      </c>
      <c r="C292" s="7">
        <v>119</v>
      </c>
      <c r="D292" t="s">
        <v>2038</v>
      </c>
      <c r="E292" t="s">
        <v>2226</v>
      </c>
      <c r="F292" t="str">
        <f>_xlfn.XLOOKUP(E292,Component!B:B,Component!C:C)</f>
        <v>18V ONE+ 1/4 SHEET SANDER</v>
      </c>
      <c r="G292">
        <v>1</v>
      </c>
      <c r="H292" t="s">
        <v>18</v>
      </c>
      <c r="I292">
        <v>-1</v>
      </c>
      <c r="J292" t="str">
        <f>_xlfn.XLOOKUP(A292,Product!C:C,Product!H:H)</f>
        <v>https://cdn.shopify.com/s/files/1/0651/3668/9323/files/d92ec5d3f0b74d3b86cce0e130f7ddae_600x600.jpg?v=1737055077&amp;width=100&amp;crop=center</v>
      </c>
    </row>
    <row r="293" spans="1:10" x14ac:dyDescent="0.25">
      <c r="A293" t="s">
        <v>586</v>
      </c>
      <c r="B293" t="s">
        <v>585</v>
      </c>
      <c r="C293" s="7">
        <v>79</v>
      </c>
      <c r="D293" t="s">
        <v>588</v>
      </c>
      <c r="E293" t="s">
        <v>2227</v>
      </c>
      <c r="F293" t="str">
        <f>_xlfn.XLOOKUP(E293,Component!B:B,Component!C:C)</f>
        <v>18V ONE+ 5" RANDOM ORBIT SANDER</v>
      </c>
      <c r="G293">
        <v>1</v>
      </c>
      <c r="H293" t="s">
        <v>18</v>
      </c>
      <c r="I293">
        <v>-1</v>
      </c>
      <c r="J293" t="str">
        <f>_xlfn.XLOOKUP(A293,Product!C:C,Product!H:H)</f>
        <v>https://cdn.shopify.com/s/files/1/0651/3668/9323/files/ryobi-power-tool-combo-kits-pcl1_600x600.jpg?v=1751548544&amp;width=100&amp;crop=center</v>
      </c>
    </row>
    <row r="294" spans="1:10" x14ac:dyDescent="0.25">
      <c r="A294" t="s">
        <v>2051</v>
      </c>
      <c r="B294" t="s">
        <v>2050</v>
      </c>
      <c r="C294" s="7" t="s">
        <v>18</v>
      </c>
      <c r="D294" t="s">
        <v>2052</v>
      </c>
      <c r="E294" t="s">
        <v>2227</v>
      </c>
      <c r="F294" t="str">
        <f>_xlfn.XLOOKUP(E294,Component!B:B,Component!C:C)</f>
        <v>18V ONE+ 5" RANDOM ORBIT SANDER</v>
      </c>
      <c r="G294">
        <v>1</v>
      </c>
      <c r="H294" t="s">
        <v>18</v>
      </c>
      <c r="I294">
        <v>-1</v>
      </c>
      <c r="J294" t="str">
        <f>_xlfn.XLOOKUP(A294,Product!C:C,Product!H:H)</f>
        <v>https://cdn.shopify.com/s/files/1/0651/3668/9323/files/5a498728e0e648fc907c7ec5b222bc76_600x600.jpg?v=1734041042&amp;width=100&amp;crop=center</v>
      </c>
    </row>
    <row r="295" spans="1:10" x14ac:dyDescent="0.25">
      <c r="A295" t="s">
        <v>524</v>
      </c>
      <c r="B295" t="s">
        <v>523</v>
      </c>
      <c r="C295" s="7" t="s">
        <v>18</v>
      </c>
      <c r="D295" t="s">
        <v>525</v>
      </c>
      <c r="E295" t="s">
        <v>2227</v>
      </c>
      <c r="F295" t="str">
        <f>_xlfn.XLOOKUP(E295,Component!B:B,Component!C:C)</f>
        <v>18V ONE+ 5" RANDOM ORBIT SANDER</v>
      </c>
      <c r="G295">
        <v>1</v>
      </c>
      <c r="H295" t="s">
        <v>18</v>
      </c>
      <c r="I295">
        <v>-1</v>
      </c>
      <c r="J295" t="str">
        <f>_xlfn.XLOOKUP(A295,Product!C:C,Product!H:H)</f>
        <v>https://cdn.shopify.com/s/files/1/0651/3668/9323/files/5ecb1d00d47c41ac85cbad31c0948d1e_600x600.jpg?v=1734041097&amp;width=100&amp;crop=center</v>
      </c>
    </row>
    <row r="296" spans="1:10" x14ac:dyDescent="0.25">
      <c r="A296" t="s">
        <v>1858</v>
      </c>
      <c r="B296" t="s">
        <v>1857</v>
      </c>
      <c r="C296" s="7" t="s">
        <v>18</v>
      </c>
      <c r="D296" t="s">
        <v>1859</v>
      </c>
      <c r="E296" t="s">
        <v>2227</v>
      </c>
      <c r="F296" t="str">
        <f>_xlfn.XLOOKUP(E296,Component!B:B,Component!C:C)</f>
        <v>18V ONE+ 5" RANDOM ORBIT SANDER</v>
      </c>
      <c r="G296">
        <v>1</v>
      </c>
      <c r="H296" t="s">
        <v>18</v>
      </c>
      <c r="I296">
        <v>-1</v>
      </c>
      <c r="J296" t="str">
        <f>_xlfn.XLOOKUP(A296,Product!C:C,Product!H:H)</f>
        <v>https://cdn.shopify.com/s/files/1/0651/3668/9323/files/785f5577d2814a358f04989dd21fdb60_600x600.jpg?v=1734041992&amp;width=100&amp;crop=center</v>
      </c>
    </row>
    <row r="297" spans="1:10" x14ac:dyDescent="0.25">
      <c r="A297" t="s">
        <v>1978</v>
      </c>
      <c r="B297" t="s">
        <v>1977</v>
      </c>
      <c r="C297" s="7">
        <v>649</v>
      </c>
      <c r="D297" t="s">
        <v>1979</v>
      </c>
      <c r="E297" t="s">
        <v>2227</v>
      </c>
      <c r="F297" t="str">
        <f>_xlfn.XLOOKUP(E297,Component!B:B,Component!C:C)</f>
        <v>18V ONE+ 5" RANDOM ORBIT SANDER</v>
      </c>
      <c r="G297">
        <v>1</v>
      </c>
      <c r="H297" t="s">
        <v>18</v>
      </c>
      <c r="I297">
        <v>-1</v>
      </c>
      <c r="J297" t="str">
        <f>_xlfn.XLOOKUP(A297,Product!C:C,Product!H:H)</f>
        <v>https://cdn.shopify.com/s/files/1/0651/3668/9323/files/d6cc5919efd743c8807c205250f8ac30_600x600.jpg?v=1734042981&amp;width=100&amp;crop=center</v>
      </c>
    </row>
    <row r="298" spans="1:10" x14ac:dyDescent="0.25">
      <c r="A298" t="s">
        <v>1991</v>
      </c>
      <c r="B298" t="s">
        <v>1990</v>
      </c>
      <c r="C298" s="7">
        <v>499</v>
      </c>
      <c r="D298" t="s">
        <v>1992</v>
      </c>
      <c r="E298" t="s">
        <v>2227</v>
      </c>
      <c r="F298" t="str">
        <f>_xlfn.XLOOKUP(E298,Component!B:B,Component!C:C)</f>
        <v>18V ONE+ 5" RANDOM ORBIT SANDER</v>
      </c>
      <c r="G298">
        <v>1</v>
      </c>
      <c r="H298" t="s">
        <v>18</v>
      </c>
      <c r="I298">
        <v>-1</v>
      </c>
      <c r="J298" t="str">
        <f>_xlfn.XLOOKUP(A298,Product!C:C,Product!H:H)</f>
        <v>https://cdn.shopify.com/s/files/1/0651/3668/9323/files/213d6ee0c2844e1cbb4577d4be83f2cf_600x600.jpg?v=1734041834&amp;width=100&amp;crop=center</v>
      </c>
    </row>
    <row r="299" spans="1:10" x14ac:dyDescent="0.25">
      <c r="A299" t="s">
        <v>1994</v>
      </c>
      <c r="B299" t="s">
        <v>1993</v>
      </c>
      <c r="C299" s="7" t="s">
        <v>18</v>
      </c>
      <c r="D299" t="s">
        <v>1995</v>
      </c>
      <c r="E299" t="s">
        <v>2227</v>
      </c>
      <c r="F299" t="str">
        <f>_xlfn.XLOOKUP(E299,Component!B:B,Component!C:C)</f>
        <v>18V ONE+ 5" RANDOM ORBIT SANDER</v>
      </c>
      <c r="G299">
        <v>1</v>
      </c>
      <c r="H299" t="s">
        <v>18</v>
      </c>
      <c r="I299">
        <v>-1</v>
      </c>
      <c r="J299" t="str">
        <f>_xlfn.XLOOKUP(A299,Product!C:C,Product!H:H)</f>
        <v>https://cdn.shopify.com/s/files/1/0651/3668/9323/files/55597f7c560e4e449a20b7b1b798c495_600x600.jpg?v=1734042264&amp;width=100&amp;crop=center</v>
      </c>
    </row>
    <row r="300" spans="1:10" x14ac:dyDescent="0.25">
      <c r="A300" t="s">
        <v>2046</v>
      </c>
      <c r="B300" t="s">
        <v>2045</v>
      </c>
      <c r="C300" s="7">
        <v>109</v>
      </c>
      <c r="D300" t="s">
        <v>2047</v>
      </c>
      <c r="E300" t="s">
        <v>2228</v>
      </c>
      <c r="F300" t="str">
        <f>_xlfn.XLOOKUP(E300,Component!B:B,Component!C:C)</f>
        <v>18V ONE+ CORNER CAT FINISH SANDER</v>
      </c>
      <c r="G300">
        <v>1</v>
      </c>
      <c r="H300" t="s">
        <v>18</v>
      </c>
      <c r="I300">
        <v>-1</v>
      </c>
      <c r="J300" t="str">
        <f>_xlfn.XLOOKUP(A300,Product!C:C,Product!H:H)</f>
        <v>https://cdn.shopify.com/s/files/1/0651/3668/9323/files/5bd9143a965e486b8ef4dd325addfd15_600x600.jpg?v=1737055132&amp;width=100&amp;crop=center</v>
      </c>
    </row>
    <row r="301" spans="1:10" x14ac:dyDescent="0.25">
      <c r="A301" t="s">
        <v>1849</v>
      </c>
      <c r="B301" t="s">
        <v>1848</v>
      </c>
      <c r="C301" s="7">
        <v>49.97</v>
      </c>
      <c r="D301" t="s">
        <v>1850</v>
      </c>
      <c r="E301" t="s">
        <v>2228</v>
      </c>
      <c r="F301" t="str">
        <f>_xlfn.XLOOKUP(E301,Component!B:B,Component!C:C)</f>
        <v>18V ONE+ CORNER CAT FINISH SANDER</v>
      </c>
      <c r="G301">
        <v>1</v>
      </c>
      <c r="H301" t="s">
        <v>18</v>
      </c>
      <c r="I301">
        <v>-1</v>
      </c>
      <c r="J301" t="str">
        <f>_xlfn.XLOOKUP(A301,Product!C:C,Product!H:H)</f>
        <v>https://cdn.shopify.com/s/files/1/0651/3668/9323/files/473b038aec434e1b9b61509fbfc3066f_600x600.jpg?v=1734041905&amp;width=100&amp;crop=center</v>
      </c>
    </row>
    <row r="302" spans="1:10" x14ac:dyDescent="0.25">
      <c r="A302" t="s">
        <v>544</v>
      </c>
      <c r="B302" t="s">
        <v>543</v>
      </c>
      <c r="C302" s="7">
        <v>119</v>
      </c>
      <c r="D302" t="s">
        <v>545</v>
      </c>
      <c r="E302" t="s">
        <v>2229</v>
      </c>
      <c r="F302" t="str">
        <f>_xlfn.XLOOKUP(E302,Component!B:B,Component!C:C)</f>
        <v>18V ONE+ COMPACT ROUTER</v>
      </c>
      <c r="G302">
        <v>1</v>
      </c>
      <c r="H302" t="s">
        <v>18</v>
      </c>
      <c r="I302">
        <v>-1</v>
      </c>
      <c r="J302" t="str">
        <f>_xlfn.XLOOKUP(A302,Product!C:C,Product!H:H)</f>
        <v>https://cdn.shopify.com/s/files/1/0651/3668/9323/files/4325f96e578149f5bba4d50eefc1f50b_600x600.jpg?v=1734042116&amp;width=100&amp;crop=center</v>
      </c>
    </row>
    <row r="303" spans="1:10" x14ac:dyDescent="0.25">
      <c r="A303" t="s">
        <v>1765</v>
      </c>
      <c r="B303" t="s">
        <v>1764</v>
      </c>
      <c r="C303" s="7">
        <v>99</v>
      </c>
      <c r="D303" t="s">
        <v>1766</v>
      </c>
      <c r="E303" t="s">
        <v>2229</v>
      </c>
      <c r="F303" t="str">
        <f>_xlfn.XLOOKUP(E303,Component!B:B,Component!C:C)</f>
        <v>18V ONE+ COMPACT ROUTER</v>
      </c>
      <c r="G303">
        <v>1</v>
      </c>
      <c r="H303" t="s">
        <v>18</v>
      </c>
      <c r="I303">
        <v>-1</v>
      </c>
      <c r="J303" t="str">
        <f>_xlfn.XLOOKUP(A303,Product!C:C,Product!H:H)</f>
        <v>https://cdn.shopify.com/s/files/1/0651/3668/9323/files/1ea5f999221040248d9c297b33582dca_600x600.jpg?v=1734040819&amp;width=100&amp;crop=center</v>
      </c>
    </row>
    <row r="304" spans="1:10" x14ac:dyDescent="0.25">
      <c r="A304" t="s">
        <v>586</v>
      </c>
      <c r="B304" t="s">
        <v>585</v>
      </c>
      <c r="C304" s="7">
        <v>79</v>
      </c>
      <c r="D304" t="s">
        <v>588</v>
      </c>
      <c r="E304" t="s">
        <v>2230</v>
      </c>
      <c r="F304" t="str">
        <f>_xlfn.XLOOKUP(E304,Component!B:B,Component!C:C)</f>
        <v>18V ONE+ MULTI-TOOL</v>
      </c>
      <c r="G304">
        <v>1</v>
      </c>
      <c r="H304" t="s">
        <v>18</v>
      </c>
      <c r="I304">
        <v>-1</v>
      </c>
      <c r="J304" t="str">
        <f>_xlfn.XLOOKUP(A304,Product!C:C,Product!H:H)</f>
        <v>https://cdn.shopify.com/s/files/1/0651/3668/9323/files/ryobi-power-tool-combo-kits-pcl1_600x600.jpg?v=1751548544&amp;width=100&amp;crop=center</v>
      </c>
    </row>
    <row r="305" spans="1:10" x14ac:dyDescent="0.25">
      <c r="A305" t="s">
        <v>1357</v>
      </c>
      <c r="B305" t="s">
        <v>1356</v>
      </c>
      <c r="C305" s="7">
        <v>299</v>
      </c>
      <c r="D305" t="s">
        <v>1358</v>
      </c>
      <c r="E305" t="s">
        <v>2230</v>
      </c>
      <c r="F305" t="str">
        <f>_xlfn.XLOOKUP(E305,Component!B:B,Component!C:C)</f>
        <v>18V ONE+ MULTI-TOOL</v>
      </c>
      <c r="G305">
        <v>1</v>
      </c>
      <c r="H305" t="s">
        <v>18</v>
      </c>
      <c r="I305">
        <v>-1</v>
      </c>
      <c r="J305" t="str">
        <f>_xlfn.XLOOKUP(A305,Product!C:C,Product!H:H)</f>
        <v>https://cdn.shopify.com/s/files/1/0651/3668/9323/files/3eee70febfeb41d9a3f74c9a674e9d68_600x600.jpg?v=1734040944&amp;width=100&amp;crop=center</v>
      </c>
    </row>
    <row r="306" spans="1:10" x14ac:dyDescent="0.25">
      <c r="A306" t="s">
        <v>1341</v>
      </c>
      <c r="B306" t="s">
        <v>1340</v>
      </c>
      <c r="C306" s="7">
        <v>79</v>
      </c>
      <c r="D306" t="s">
        <v>1342</v>
      </c>
      <c r="E306" t="s">
        <v>2230</v>
      </c>
      <c r="F306" t="str">
        <f>_xlfn.XLOOKUP(E306,Component!B:B,Component!C:C)</f>
        <v>18V ONE+ MULTI-TOOL</v>
      </c>
      <c r="G306">
        <v>1</v>
      </c>
      <c r="H306" t="s">
        <v>18</v>
      </c>
      <c r="I306">
        <v>-1</v>
      </c>
      <c r="J306" t="str">
        <f>_xlfn.XLOOKUP(A306,Product!C:C,Product!H:H)</f>
        <v>https://cdn.shopify.com/s/files/1/0651/3668/9323/files/579a5200c47a4b309a71507cbeed6f50_600x600.jpg?v=1734041932&amp;width=100&amp;crop=center</v>
      </c>
    </row>
    <row r="307" spans="1:10" x14ac:dyDescent="0.25">
      <c r="A307" t="s">
        <v>1978</v>
      </c>
      <c r="B307" t="s">
        <v>1977</v>
      </c>
      <c r="C307" s="7">
        <v>649</v>
      </c>
      <c r="D307" t="s">
        <v>1979</v>
      </c>
      <c r="E307" t="s">
        <v>2230</v>
      </c>
      <c r="F307" t="str">
        <f>_xlfn.XLOOKUP(E307,Component!B:B,Component!C:C)</f>
        <v>18V ONE+ MULTI-TOOL</v>
      </c>
      <c r="G307">
        <v>1</v>
      </c>
      <c r="H307" t="s">
        <v>18</v>
      </c>
      <c r="I307">
        <v>-1</v>
      </c>
      <c r="J307" t="str">
        <f>_xlfn.XLOOKUP(A307,Product!C:C,Product!H:H)</f>
        <v>https://cdn.shopify.com/s/files/1/0651/3668/9323/files/d6cc5919efd743c8807c205250f8ac30_600x600.jpg?v=1734042981&amp;width=100&amp;crop=center</v>
      </c>
    </row>
    <row r="308" spans="1:10" x14ac:dyDescent="0.25">
      <c r="A308" t="s">
        <v>1991</v>
      </c>
      <c r="B308" t="s">
        <v>1990</v>
      </c>
      <c r="C308" s="7">
        <v>499</v>
      </c>
      <c r="D308" t="s">
        <v>1992</v>
      </c>
      <c r="E308" t="s">
        <v>2230</v>
      </c>
      <c r="F308" t="str">
        <f>_xlfn.XLOOKUP(E308,Component!B:B,Component!C:C)</f>
        <v>18V ONE+ MULTI-TOOL</v>
      </c>
      <c r="G308">
        <v>1</v>
      </c>
      <c r="H308" t="s">
        <v>18</v>
      </c>
      <c r="I308">
        <v>-1</v>
      </c>
      <c r="J308" t="str">
        <f>_xlfn.XLOOKUP(A308,Product!C:C,Product!H:H)</f>
        <v>https://cdn.shopify.com/s/files/1/0651/3668/9323/files/213d6ee0c2844e1cbb4577d4be83f2cf_600x600.jpg?v=1734041834&amp;width=100&amp;crop=center</v>
      </c>
    </row>
    <row r="309" spans="1:10" x14ac:dyDescent="0.25">
      <c r="A309" t="s">
        <v>1994</v>
      </c>
      <c r="B309" t="s">
        <v>1993</v>
      </c>
      <c r="C309" s="7" t="s">
        <v>18</v>
      </c>
      <c r="D309" t="s">
        <v>1995</v>
      </c>
      <c r="E309" t="s">
        <v>2230</v>
      </c>
      <c r="F309" t="str">
        <f>_xlfn.XLOOKUP(E309,Component!B:B,Component!C:C)</f>
        <v>18V ONE+ MULTI-TOOL</v>
      </c>
      <c r="G309">
        <v>1</v>
      </c>
      <c r="H309" t="s">
        <v>18</v>
      </c>
      <c r="I309">
        <v>-1</v>
      </c>
      <c r="J309" t="str">
        <f>_xlfn.XLOOKUP(A309,Product!C:C,Product!H:H)</f>
        <v>https://cdn.shopify.com/s/files/1/0651/3668/9323/files/55597f7c560e4e449a20b7b1b798c495_600x600.jpg?v=1734042264&amp;width=100&amp;crop=center</v>
      </c>
    </row>
    <row r="310" spans="1:10" x14ac:dyDescent="0.25">
      <c r="A310" t="s">
        <v>2115</v>
      </c>
      <c r="B310" t="s">
        <v>2114</v>
      </c>
      <c r="C310" s="7" t="s">
        <v>18</v>
      </c>
      <c r="D310" t="s">
        <v>2116</v>
      </c>
      <c r="E310" t="s">
        <v>2230</v>
      </c>
      <c r="F310" t="str">
        <f>_xlfn.XLOOKUP(E310,Component!B:B,Component!C:C)</f>
        <v>18V ONE+ MULTI-TOOL</v>
      </c>
      <c r="G310">
        <v>1</v>
      </c>
      <c r="H310" t="s">
        <v>18</v>
      </c>
      <c r="I310">
        <v>-1</v>
      </c>
      <c r="J310" t="str">
        <f>_xlfn.XLOOKUP(A310,Product!C:C,Product!H:H)</f>
        <v>https://cdn.shopify.com/s/files/1/0651/3668/9323/files/68d448566aac435f902b7ae6a4ae4dd0_600x600.jpg?v=1734041645&amp;width=100&amp;crop=center</v>
      </c>
    </row>
    <row r="311" spans="1:10" x14ac:dyDescent="0.25">
      <c r="A311" t="s">
        <v>538</v>
      </c>
      <c r="B311" t="s">
        <v>537</v>
      </c>
      <c r="C311" s="7">
        <v>119.9</v>
      </c>
      <c r="D311" t="s">
        <v>540</v>
      </c>
      <c r="E311" t="s">
        <v>2231</v>
      </c>
      <c r="F311" t="str">
        <f>_xlfn.XLOOKUP(E311,Component!B:B,Component!C:C)</f>
        <v>18V ONE+ 4-1/2" ANGLE GRINDER</v>
      </c>
      <c r="G311">
        <v>1</v>
      </c>
      <c r="H311" t="s">
        <v>18</v>
      </c>
      <c r="I311">
        <v>-1</v>
      </c>
      <c r="J311" t="str">
        <f>_xlfn.XLOOKUP(A311,Product!C:C,Product!H:H)</f>
        <v>https://cdn.shopify.com/s/files/1/0651/3668/9323/files/6800e196685247739c0175bbd2e8a119_600x600.jpg?v=1734042165&amp;width=100&amp;crop=center</v>
      </c>
    </row>
    <row r="312" spans="1:10" x14ac:dyDescent="0.25">
      <c r="A312" t="s">
        <v>1610</v>
      </c>
      <c r="B312" t="s">
        <v>1609</v>
      </c>
      <c r="C312" s="7">
        <v>59.97</v>
      </c>
      <c r="D312" t="s">
        <v>1611</v>
      </c>
      <c r="E312" t="s">
        <v>2231</v>
      </c>
      <c r="F312" t="str">
        <f>_xlfn.XLOOKUP(E312,Component!B:B,Component!C:C)</f>
        <v>18V ONE+ 4-1/2" ANGLE GRINDER</v>
      </c>
      <c r="G312">
        <v>1</v>
      </c>
      <c r="H312" t="s">
        <v>18</v>
      </c>
      <c r="I312">
        <v>-1</v>
      </c>
      <c r="J312" t="str">
        <f>_xlfn.XLOOKUP(A312,Product!C:C,Product!H:H)</f>
        <v>https://cdn.shopify.com/s/files/1/0651/3668/9323/files/41c2c61117614b70b4bc8f8226338c8b_600x600.jpg?v=1734041517&amp;width=100&amp;crop=center</v>
      </c>
    </row>
    <row r="313" spans="1:10" x14ac:dyDescent="0.25">
      <c r="A313" t="s">
        <v>1978</v>
      </c>
      <c r="B313" t="s">
        <v>1977</v>
      </c>
      <c r="C313" s="7">
        <v>649</v>
      </c>
      <c r="D313" t="s">
        <v>1979</v>
      </c>
      <c r="E313" t="s">
        <v>2231</v>
      </c>
      <c r="F313" t="str">
        <f>_xlfn.XLOOKUP(E313,Component!B:B,Component!C:C)</f>
        <v>18V ONE+ 4-1/2" ANGLE GRINDER</v>
      </c>
      <c r="G313">
        <v>1</v>
      </c>
      <c r="H313" t="s">
        <v>18</v>
      </c>
      <c r="I313">
        <v>-1</v>
      </c>
      <c r="J313" t="str">
        <f>_xlfn.XLOOKUP(A313,Product!C:C,Product!H:H)</f>
        <v>https://cdn.shopify.com/s/files/1/0651/3668/9323/files/d6cc5919efd743c8807c205250f8ac30_600x600.jpg?v=1734042981&amp;width=100&amp;crop=center</v>
      </c>
    </row>
    <row r="314" spans="1:10" x14ac:dyDescent="0.25">
      <c r="A314" t="s">
        <v>1991</v>
      </c>
      <c r="B314" t="s">
        <v>1990</v>
      </c>
      <c r="C314" s="7">
        <v>499</v>
      </c>
      <c r="D314" t="s">
        <v>1992</v>
      </c>
      <c r="E314" t="s">
        <v>2231</v>
      </c>
      <c r="F314" t="str">
        <f>_xlfn.XLOOKUP(E314,Component!B:B,Component!C:C)</f>
        <v>18V ONE+ 4-1/2" ANGLE GRINDER</v>
      </c>
      <c r="G314">
        <v>1</v>
      </c>
      <c r="H314" t="s">
        <v>18</v>
      </c>
      <c r="I314">
        <v>-1</v>
      </c>
      <c r="J314" t="str">
        <f>_xlfn.XLOOKUP(A314,Product!C:C,Product!H:H)</f>
        <v>https://cdn.shopify.com/s/files/1/0651/3668/9323/files/213d6ee0c2844e1cbb4577d4be83f2cf_600x600.jpg?v=1734041834&amp;width=100&amp;crop=center</v>
      </c>
    </row>
    <row r="315" spans="1:10" x14ac:dyDescent="0.25">
      <c r="A315" t="s">
        <v>37</v>
      </c>
      <c r="B315" t="s">
        <v>36</v>
      </c>
      <c r="C315" s="7">
        <v>89</v>
      </c>
      <c r="D315" t="s">
        <v>39</v>
      </c>
      <c r="E315" t="s">
        <v>2232</v>
      </c>
      <c r="F315" t="str">
        <f>_xlfn.XLOOKUP(E315,Component!B:B,Component!C:C)</f>
        <v>18V ONE+ 25' DRAIN AUGER</v>
      </c>
      <c r="G315">
        <v>1</v>
      </c>
      <c r="H315" t="s">
        <v>18</v>
      </c>
      <c r="I315">
        <v>-1</v>
      </c>
      <c r="J315" t="str">
        <f>_xlfn.XLOOKUP(A315,Product!C:C,Product!H:H)</f>
        <v>https://cdn.shopify.com/s/files/1/0651/3668/9323/files/PCL456_2v1_Final_600x600.jpg?v=1753285112&amp;width=100&amp;crop=center</v>
      </c>
    </row>
    <row r="316" spans="1:10" x14ac:dyDescent="0.25">
      <c r="A316" t="s">
        <v>31</v>
      </c>
      <c r="B316" t="s">
        <v>30</v>
      </c>
      <c r="C316" s="7">
        <v>179</v>
      </c>
      <c r="D316" t="s">
        <v>33</v>
      </c>
      <c r="E316" t="s">
        <v>2233</v>
      </c>
      <c r="F316" t="str">
        <f>_xlfn.XLOOKUP(E316,Component!B:B,Component!C:C)</f>
        <v>18V ONE+ 35' DRAIN AUGER</v>
      </c>
      <c r="G316">
        <v>1</v>
      </c>
      <c r="H316" t="s">
        <v>18</v>
      </c>
      <c r="I316">
        <v>-1</v>
      </c>
      <c r="J316" t="str">
        <f>_xlfn.XLOOKUP(A316,Product!C:C,Product!H:H)</f>
        <v>https://cdn.shopify.com/s/files/1/0651/3668/9323/files/PCL457_2v1_Final_600x600.jpg?v=1753281450&amp;width=100&amp;crop=center</v>
      </c>
    </row>
    <row r="317" spans="1:10" x14ac:dyDescent="0.25">
      <c r="A317" t="s">
        <v>1572</v>
      </c>
      <c r="B317" t="s">
        <v>1571</v>
      </c>
      <c r="C317" s="7">
        <v>44.97</v>
      </c>
      <c r="D317" t="s">
        <v>1573</v>
      </c>
      <c r="E317" t="s">
        <v>2234</v>
      </c>
      <c r="F317" t="str">
        <f>_xlfn.XLOOKUP(E317,Component!B:B,Component!C:C)</f>
        <v>18V ONE+ 6" TWO SPEED RANDOM ORBIT BUFFER</v>
      </c>
      <c r="G317">
        <v>1</v>
      </c>
      <c r="H317" t="s">
        <v>18</v>
      </c>
      <c r="I317">
        <v>-1</v>
      </c>
      <c r="J317" t="str">
        <f>_xlfn.XLOOKUP(A317,Product!C:C,Product!H:H)</f>
        <v>https://cdn.shopify.com/s/files/1/0651/3668/9323/files/bef721885e7e443d891b7ce2a0465398_600x600.jpg?v=1737055759&amp;width=100&amp;crop=center</v>
      </c>
    </row>
    <row r="318" spans="1:10" x14ac:dyDescent="0.25">
      <c r="A318" t="s">
        <v>284</v>
      </c>
      <c r="B318" t="s">
        <v>283</v>
      </c>
      <c r="C318" s="7">
        <v>118.75</v>
      </c>
      <c r="D318" t="s">
        <v>286</v>
      </c>
      <c r="E318" t="s">
        <v>2235</v>
      </c>
      <c r="F318" t="str">
        <f>_xlfn.XLOOKUP(E318,Component!B:B,Component!C:C)</f>
        <v>18V ONE+ 10” VARIABLE SPEED RANDOM ORBIT BUFFER</v>
      </c>
      <c r="G318">
        <v>1</v>
      </c>
      <c r="H318" t="s">
        <v>18</v>
      </c>
      <c r="I318">
        <v>-1</v>
      </c>
      <c r="J318" t="str">
        <f>_xlfn.XLOOKUP(A318,Product!C:C,Product!H:H)</f>
        <v>https://cdn.shopify.com/s/files/1/0651/3668/9323/files/e3f98345dd724399bd847d20e7fc4ee9_600x600.jpg?v=1734043162&amp;width=100&amp;crop=center</v>
      </c>
    </row>
    <row r="319" spans="1:10" x14ac:dyDescent="0.25">
      <c r="A319" t="s">
        <v>1545</v>
      </c>
      <c r="B319" t="s">
        <v>1544</v>
      </c>
      <c r="C319" s="7">
        <v>59.97</v>
      </c>
      <c r="D319" t="s">
        <v>1546</v>
      </c>
      <c r="E319" t="s">
        <v>2235</v>
      </c>
      <c r="F319" t="str">
        <f>_xlfn.XLOOKUP(E319,Component!B:B,Component!C:C)</f>
        <v>18V ONE+ 10” VARIABLE SPEED RANDOM ORBIT BUFFER</v>
      </c>
      <c r="G319">
        <v>1</v>
      </c>
      <c r="H319" t="s">
        <v>18</v>
      </c>
      <c r="I319">
        <v>-1</v>
      </c>
      <c r="J319" t="str">
        <f>_xlfn.XLOOKUP(A319,Product!C:C,Product!H:H)</f>
        <v>https://cdn.shopify.com/s/files/1/0651/3668/9323/files/fe4d9881f2f846138e6f83e5ca816487_600x600.jpg?v=1734043455&amp;width=100&amp;crop=center</v>
      </c>
    </row>
    <row r="320" spans="1:10" x14ac:dyDescent="0.25">
      <c r="A320" t="s">
        <v>1357</v>
      </c>
      <c r="B320" t="s">
        <v>1356</v>
      </c>
      <c r="C320" s="7">
        <v>299</v>
      </c>
      <c r="D320" t="s">
        <v>1358</v>
      </c>
      <c r="E320" t="s">
        <v>2236</v>
      </c>
      <c r="F320" t="str">
        <f>_xlfn.XLOOKUP(E320,Component!B:B,Component!C:C)</f>
        <v>18V ONE+ 5-1/2" CIRCULAR SAW</v>
      </c>
      <c r="G320">
        <v>1</v>
      </c>
      <c r="H320" t="s">
        <v>18</v>
      </c>
      <c r="I320">
        <v>-1</v>
      </c>
      <c r="J320" t="str">
        <f>_xlfn.XLOOKUP(A320,Product!C:C,Product!H:H)</f>
        <v>https://cdn.shopify.com/s/files/1/0651/3668/9323/files/3eee70febfeb41d9a3f74c9a674e9d68_600x600.jpg?v=1734040944&amp;width=100&amp;crop=center</v>
      </c>
    </row>
    <row r="321" spans="1:10" x14ac:dyDescent="0.25">
      <c r="A321" t="s">
        <v>1368</v>
      </c>
      <c r="B321" t="s">
        <v>232</v>
      </c>
      <c r="C321" s="7">
        <v>149</v>
      </c>
      <c r="D321" t="s">
        <v>1369</v>
      </c>
      <c r="E321" t="s">
        <v>2236</v>
      </c>
      <c r="F321" t="str">
        <f>_xlfn.XLOOKUP(E321,Component!B:B,Component!C:C)</f>
        <v>18V ONE+ 5-1/2" CIRCULAR SAW</v>
      </c>
      <c r="G321">
        <v>1</v>
      </c>
      <c r="H321" t="s">
        <v>18</v>
      </c>
      <c r="I321">
        <v>-1</v>
      </c>
      <c r="J321" t="str">
        <f>_xlfn.XLOOKUP(A321,Product!C:C,Product!H:H)</f>
        <v>https://cdn.shopify.com/s/files/1/0651/3668/9323/files/fcc2fd4c0b5c46179b673a151f1d3f87_600x600.jpg?v=1734043444&amp;width=100&amp;crop=center</v>
      </c>
    </row>
    <row r="322" spans="1:10" x14ac:dyDescent="0.25">
      <c r="A322" t="s">
        <v>1363</v>
      </c>
      <c r="B322" t="s">
        <v>1362</v>
      </c>
      <c r="C322" s="7">
        <v>199</v>
      </c>
      <c r="D322" t="s">
        <v>1364</v>
      </c>
      <c r="E322" t="s">
        <v>2236</v>
      </c>
      <c r="F322" t="str">
        <f>_xlfn.XLOOKUP(E322,Component!B:B,Component!C:C)</f>
        <v>18V ONE+ 5-1/2" CIRCULAR SAW</v>
      </c>
      <c r="G322">
        <v>1</v>
      </c>
      <c r="H322" t="s">
        <v>18</v>
      </c>
      <c r="I322">
        <v>-1</v>
      </c>
      <c r="J322" t="str">
        <f>_xlfn.XLOOKUP(A322,Product!C:C,Product!H:H)</f>
        <v>https://cdn.shopify.com/s/files/1/0651/3668/9323/files/3e67459cfb374be081e614587e97e566_600x600.jpg?v=1737054304&amp;width=100&amp;crop=center</v>
      </c>
    </row>
    <row r="323" spans="1:10" x14ac:dyDescent="0.25">
      <c r="A323" t="s">
        <v>932</v>
      </c>
      <c r="B323" t="s">
        <v>931</v>
      </c>
      <c r="C323" s="7">
        <v>129</v>
      </c>
      <c r="D323" t="s">
        <v>933</v>
      </c>
      <c r="E323" t="s">
        <v>2237</v>
      </c>
      <c r="F323" t="str">
        <f>_xlfn.XLOOKUP(E323,Component!B:B,Component!C:C)</f>
        <v>18V ONE+ RECIPROCATING SAW</v>
      </c>
      <c r="G323">
        <v>1</v>
      </c>
      <c r="H323" t="s">
        <v>18</v>
      </c>
      <c r="I323">
        <v>-1</v>
      </c>
      <c r="J323" t="str">
        <f>_xlfn.XLOOKUP(A323,Product!C:C,Product!H:H)</f>
        <v>https://cdn.shopify.com/s/files/1/0651/3668/9323/files/9eef4af8b1a54a63b6434a0dd7e03ce7_600x600.jpg?v=1734041373&amp;width=100&amp;crop=center</v>
      </c>
    </row>
    <row r="324" spans="1:10" x14ac:dyDescent="0.25">
      <c r="A324" t="s">
        <v>1357</v>
      </c>
      <c r="B324" t="s">
        <v>1356</v>
      </c>
      <c r="C324" s="7">
        <v>299</v>
      </c>
      <c r="D324" t="s">
        <v>1358</v>
      </c>
      <c r="E324" t="s">
        <v>2237</v>
      </c>
      <c r="F324" t="str">
        <f>_xlfn.XLOOKUP(E324,Component!B:B,Component!C:C)</f>
        <v>18V ONE+ RECIPROCATING SAW</v>
      </c>
      <c r="G324">
        <v>1</v>
      </c>
      <c r="H324" t="s">
        <v>18</v>
      </c>
      <c r="I324">
        <v>-1</v>
      </c>
      <c r="J324" t="str">
        <f>_xlfn.XLOOKUP(A324,Product!C:C,Product!H:H)</f>
        <v>https://cdn.shopify.com/s/files/1/0651/3668/9323/files/3eee70febfeb41d9a3f74c9a674e9d68_600x600.jpg?v=1734040944&amp;width=100&amp;crop=center</v>
      </c>
    </row>
    <row r="325" spans="1:10" x14ac:dyDescent="0.25">
      <c r="A325" t="s">
        <v>1991</v>
      </c>
      <c r="B325" t="s">
        <v>1990</v>
      </c>
      <c r="C325" s="7">
        <v>499</v>
      </c>
      <c r="D325" t="s">
        <v>1992</v>
      </c>
      <c r="E325" t="s">
        <v>2237</v>
      </c>
      <c r="F325" t="str">
        <f>_xlfn.XLOOKUP(E325,Component!B:B,Component!C:C)</f>
        <v>18V ONE+ RECIPROCATING SAW</v>
      </c>
      <c r="G325">
        <v>1</v>
      </c>
      <c r="H325" t="s">
        <v>18</v>
      </c>
      <c r="I325">
        <v>-1</v>
      </c>
      <c r="J325" t="str">
        <f>_xlfn.XLOOKUP(A325,Product!C:C,Product!H:H)</f>
        <v>https://cdn.shopify.com/s/files/1/0651/3668/9323/files/213d6ee0c2844e1cbb4577d4be83f2cf_600x600.jpg?v=1734041834&amp;width=100&amp;crop=center</v>
      </c>
    </row>
    <row r="326" spans="1:10" x14ac:dyDescent="0.25">
      <c r="A326" t="s">
        <v>1994</v>
      </c>
      <c r="B326" t="s">
        <v>1993</v>
      </c>
      <c r="C326" s="7" t="s">
        <v>18</v>
      </c>
      <c r="D326" t="s">
        <v>1995</v>
      </c>
      <c r="E326" t="s">
        <v>2237</v>
      </c>
      <c r="F326" t="str">
        <f>_xlfn.XLOOKUP(E326,Component!B:B,Component!C:C)</f>
        <v>18V ONE+ RECIPROCATING SAW</v>
      </c>
      <c r="G326">
        <v>1</v>
      </c>
      <c r="H326" t="s">
        <v>18</v>
      </c>
      <c r="I326">
        <v>-1</v>
      </c>
      <c r="J326" t="str">
        <f>_xlfn.XLOOKUP(A326,Product!C:C,Product!H:H)</f>
        <v>https://cdn.shopify.com/s/files/1/0651/3668/9323/files/55597f7c560e4e449a20b7b1b798c495_600x600.jpg?v=1734042264&amp;width=100&amp;crop=center</v>
      </c>
    </row>
    <row r="327" spans="1:10" x14ac:dyDescent="0.25">
      <c r="A327" t="s">
        <v>1978</v>
      </c>
      <c r="B327" t="s">
        <v>1977</v>
      </c>
      <c r="C327" s="7">
        <v>649</v>
      </c>
      <c r="D327" t="s">
        <v>1979</v>
      </c>
      <c r="E327" t="s">
        <v>2237</v>
      </c>
      <c r="F327" t="str">
        <f>_xlfn.XLOOKUP(E327,Component!B:B,Component!C:C)</f>
        <v>18V ONE+ RECIPROCATING SAW</v>
      </c>
      <c r="G327">
        <v>1</v>
      </c>
      <c r="H327" t="s">
        <v>18</v>
      </c>
      <c r="I327">
        <v>-1</v>
      </c>
      <c r="J327" t="str">
        <f>_xlfn.XLOOKUP(A327,Product!C:C,Product!H:H)</f>
        <v>https://cdn.shopify.com/s/files/1/0651/3668/9323/files/d6cc5919efd743c8807c205250f8ac30_600x600.jpg?v=1734042981&amp;width=100&amp;crop=center</v>
      </c>
    </row>
    <row r="328" spans="1:10" x14ac:dyDescent="0.25">
      <c r="A328" t="s">
        <v>570</v>
      </c>
      <c r="B328" t="s">
        <v>569</v>
      </c>
      <c r="C328" s="7" t="s">
        <v>18</v>
      </c>
      <c r="D328" t="s">
        <v>571</v>
      </c>
      <c r="E328" t="s">
        <v>2238</v>
      </c>
      <c r="F328" t="str">
        <f>_xlfn.XLOOKUP(E328,Component!B:B,Component!C:C)</f>
        <v>18V ONE+ JIG SAW</v>
      </c>
      <c r="G328">
        <v>1</v>
      </c>
      <c r="H328" t="s">
        <v>18</v>
      </c>
      <c r="I328">
        <v>-1</v>
      </c>
      <c r="J328" t="str">
        <f>_xlfn.XLOOKUP(A328,Product!C:C,Product!H:H)</f>
        <v>https://cdn.shopify.com/s/files/1/0651/3668/9323/files/389068c9760a43588ae8fc3819c3b7ef_600x600.jpg?v=1734042334&amp;width=100&amp;crop=center</v>
      </c>
    </row>
    <row r="329" spans="1:10" x14ac:dyDescent="0.25">
      <c r="A329" t="s">
        <v>1296</v>
      </c>
      <c r="B329" t="s">
        <v>1295</v>
      </c>
      <c r="C329" s="7">
        <v>109</v>
      </c>
      <c r="D329" t="s">
        <v>1297</v>
      </c>
      <c r="E329" t="s">
        <v>2238</v>
      </c>
      <c r="F329" t="str">
        <f>_xlfn.XLOOKUP(E329,Component!B:B,Component!C:C)</f>
        <v>18V ONE+ JIG SAW</v>
      </c>
      <c r="G329">
        <v>1</v>
      </c>
      <c r="H329" t="s">
        <v>18</v>
      </c>
      <c r="I329">
        <v>-1</v>
      </c>
      <c r="J329" t="str">
        <f>_xlfn.XLOOKUP(A329,Product!C:C,Product!H:H)</f>
        <v>https://cdn.shopify.com/s/files/1/0651/3668/9323/files/c9e5db00e8b349ba964e6006a9864277_600x600.jpg?v=1734042827&amp;width=100&amp;crop=center</v>
      </c>
    </row>
    <row r="330" spans="1:10" x14ac:dyDescent="0.25">
      <c r="A330" t="s">
        <v>1978</v>
      </c>
      <c r="B330" t="s">
        <v>1977</v>
      </c>
      <c r="C330" s="7">
        <v>649</v>
      </c>
      <c r="D330" t="s">
        <v>1979</v>
      </c>
      <c r="E330" t="s">
        <v>2238</v>
      </c>
      <c r="F330" t="str">
        <f>_xlfn.XLOOKUP(E330,Component!B:B,Component!C:C)</f>
        <v>18V ONE+ JIG SAW</v>
      </c>
      <c r="G330">
        <v>1</v>
      </c>
      <c r="H330" t="s">
        <v>18</v>
      </c>
      <c r="I330">
        <v>-1</v>
      </c>
      <c r="J330" t="str">
        <f>_xlfn.XLOOKUP(A330,Product!C:C,Product!H:H)</f>
        <v>https://cdn.shopify.com/s/files/1/0651/3668/9323/files/d6cc5919efd743c8807c205250f8ac30_600x600.jpg?v=1734042981&amp;width=100&amp;crop=center</v>
      </c>
    </row>
    <row r="331" spans="1:10" x14ac:dyDescent="0.25">
      <c r="A331" t="s">
        <v>1991</v>
      </c>
      <c r="B331" t="s">
        <v>1990</v>
      </c>
      <c r="C331" s="7">
        <v>499</v>
      </c>
      <c r="D331" t="s">
        <v>1992</v>
      </c>
      <c r="E331" t="s">
        <v>2238</v>
      </c>
      <c r="F331" t="str">
        <f>_xlfn.XLOOKUP(E331,Component!B:B,Component!C:C)</f>
        <v>18V ONE+ JIG SAW</v>
      </c>
      <c r="G331">
        <v>1</v>
      </c>
      <c r="H331" t="s">
        <v>18</v>
      </c>
      <c r="I331">
        <v>-1</v>
      </c>
      <c r="J331" t="str">
        <f>_xlfn.XLOOKUP(A331,Product!C:C,Product!H:H)</f>
        <v>https://cdn.shopify.com/s/files/1/0651/3668/9323/files/213d6ee0c2844e1cbb4577d4be83f2cf_600x600.jpg?v=1734041834&amp;width=100&amp;crop=center</v>
      </c>
    </row>
    <row r="332" spans="1:10" x14ac:dyDescent="0.25">
      <c r="A332" t="s">
        <v>1994</v>
      </c>
      <c r="B332" t="s">
        <v>1993</v>
      </c>
      <c r="C332" s="7" t="s">
        <v>18</v>
      </c>
      <c r="D332" t="s">
        <v>1995</v>
      </c>
      <c r="E332" t="s">
        <v>2238</v>
      </c>
      <c r="F332" t="str">
        <f>_xlfn.XLOOKUP(E332,Component!B:B,Component!C:C)</f>
        <v>18V ONE+ JIG SAW</v>
      </c>
      <c r="G332">
        <v>1</v>
      </c>
      <c r="H332" t="s">
        <v>18</v>
      </c>
      <c r="I332">
        <v>-1</v>
      </c>
      <c r="J332" t="str">
        <f>_xlfn.XLOOKUP(A332,Product!C:C,Product!H:H)</f>
        <v>https://cdn.shopify.com/s/files/1/0651/3668/9323/files/55597f7c560e4e449a20b7b1b798c495_600x600.jpg?v=1734042264&amp;width=100&amp;crop=center</v>
      </c>
    </row>
    <row r="333" spans="1:10" x14ac:dyDescent="0.25">
      <c r="A333" t="s">
        <v>1133</v>
      </c>
      <c r="B333" t="s">
        <v>1132</v>
      </c>
      <c r="C333" s="7" t="s">
        <v>18</v>
      </c>
      <c r="D333" t="s">
        <v>1134</v>
      </c>
      <c r="E333" t="s">
        <v>2239</v>
      </c>
      <c r="F333" t="str">
        <f>_xlfn.XLOOKUP(E333,Component!B:B,Component!C:C)</f>
        <v>18V ONE+ CUT-OUT TOOL</v>
      </c>
      <c r="G333">
        <v>1</v>
      </c>
      <c r="H333" t="s">
        <v>18</v>
      </c>
      <c r="I333">
        <v>-1</v>
      </c>
      <c r="J333" t="str">
        <f>_xlfn.XLOOKUP(A333,Product!C:C,Product!H:H)</f>
        <v>https://cdn.shopify.com/s/files/1/0651/3668/9323/files/00435183b2794c128c4c4f88b96ab955_600x600.jpg?v=1734042334&amp;width=100&amp;crop=center</v>
      </c>
    </row>
    <row r="334" spans="1:10" x14ac:dyDescent="0.25">
      <c r="A334" t="s">
        <v>1435</v>
      </c>
      <c r="B334" t="s">
        <v>1434</v>
      </c>
      <c r="C334" s="7">
        <v>59</v>
      </c>
      <c r="D334" t="s">
        <v>1436</v>
      </c>
      <c r="E334" t="s">
        <v>2239</v>
      </c>
      <c r="F334" t="str">
        <f>_xlfn.XLOOKUP(E334,Component!B:B,Component!C:C)</f>
        <v>18V ONE+ CUT-OUT TOOL</v>
      </c>
      <c r="G334">
        <v>1</v>
      </c>
      <c r="H334" t="s">
        <v>18</v>
      </c>
      <c r="I334">
        <v>-1</v>
      </c>
      <c r="J334" t="str">
        <f>_xlfn.XLOOKUP(A334,Product!C:C,Product!H:H)</f>
        <v>https://cdn.shopify.com/s/files/1/0651/3668/9323/files/5cae05a0cdcf4f1193870b09af4fb6d7_600x600.jpg?v=1734041069&amp;width=100&amp;crop=center</v>
      </c>
    </row>
    <row r="335" spans="1:10" x14ac:dyDescent="0.25">
      <c r="A335" t="s">
        <v>460</v>
      </c>
      <c r="B335" t="s">
        <v>459</v>
      </c>
      <c r="C335" s="7">
        <v>129</v>
      </c>
      <c r="D335" t="s">
        <v>461</v>
      </c>
      <c r="E335" t="s">
        <v>2240</v>
      </c>
      <c r="F335" t="str">
        <f>_xlfn.XLOOKUP(E335,Component!B:B,Component!C:C)</f>
        <v>18V ONE+ COMPACT BLUETOOTH RADIO/SPEAKER</v>
      </c>
      <c r="G335">
        <v>1</v>
      </c>
      <c r="H335" t="s">
        <v>18</v>
      </c>
      <c r="I335">
        <v>-1</v>
      </c>
      <c r="J335" t="str">
        <f>_xlfn.XLOOKUP(A335,Product!C:C,Product!H:H)</f>
        <v>https://cdn.shopify.com/s/files/1/0651/3668/9323/files/eeb9665a3ce3411581fc1a28ddbdb492_600x600.jpg?v=1734043290&amp;width=100&amp;crop=center</v>
      </c>
    </row>
    <row r="336" spans="1:10" x14ac:dyDescent="0.25">
      <c r="A336" t="s">
        <v>1312</v>
      </c>
      <c r="B336" t="s">
        <v>1311</v>
      </c>
      <c r="C336" s="7">
        <v>59.97</v>
      </c>
      <c r="D336" t="s">
        <v>1313</v>
      </c>
      <c r="E336" t="s">
        <v>2240</v>
      </c>
      <c r="F336" t="str">
        <f>_xlfn.XLOOKUP(E336,Component!B:B,Component!C:C)</f>
        <v>18V ONE+ COMPACT BLUETOOTH RADIO/SPEAKER</v>
      </c>
      <c r="G336">
        <v>1</v>
      </c>
      <c r="H336" t="s">
        <v>18</v>
      </c>
      <c r="I336">
        <v>-1</v>
      </c>
      <c r="J336" t="str">
        <f>_xlfn.XLOOKUP(A336,Product!C:C,Product!H:H)</f>
        <v>https://cdn.shopify.com/s/files/1/0651/3668/9323/files/8721c9ed834e4e7298b3d693294abc6a_600x600.jpg?v=1737053653&amp;width=100&amp;crop=center</v>
      </c>
    </row>
    <row r="337" spans="1:10" x14ac:dyDescent="0.25">
      <c r="A337" t="s">
        <v>273</v>
      </c>
      <c r="B337" t="s">
        <v>272</v>
      </c>
      <c r="C337" s="7">
        <v>199</v>
      </c>
      <c r="D337" t="s">
        <v>274</v>
      </c>
      <c r="E337" t="s">
        <v>2241</v>
      </c>
      <c r="F337" t="str">
        <f>_xlfn.XLOOKUP(E337,Component!B:B,Component!C:C)</f>
        <v>18V ONE+ HYBRID VERSE LINK BLUETOOTH® STEREO</v>
      </c>
      <c r="G337">
        <v>1</v>
      </c>
      <c r="H337" t="s">
        <v>18</v>
      </c>
      <c r="I337">
        <v>-1</v>
      </c>
      <c r="J337" t="str">
        <f>_xlfn.XLOOKUP(A337,Product!C:C,Product!H:H)</f>
        <v>https://cdn.shopify.com/s/files/1/0651/3668/9323/files/1be294ce3bee497d832624669794f3a3_600x600.jpg?v=1734040786&amp;width=100&amp;crop=center</v>
      </c>
    </row>
    <row r="338" spans="1:10" x14ac:dyDescent="0.25">
      <c r="A338" t="s">
        <v>385</v>
      </c>
      <c r="B338" t="s">
        <v>384</v>
      </c>
      <c r="C338" s="7">
        <v>99.97</v>
      </c>
      <c r="D338" t="s">
        <v>386</v>
      </c>
      <c r="E338" t="s">
        <v>2242</v>
      </c>
      <c r="F338" t="str">
        <f>_xlfn.XLOOKUP(E338,Component!B:B,Component!C:C)</f>
        <v>18V ONE+ VERSE Clamp Speaker</v>
      </c>
      <c r="G338">
        <v>1</v>
      </c>
      <c r="H338" t="s">
        <v>18</v>
      </c>
      <c r="I338">
        <v>-1</v>
      </c>
      <c r="J338" t="str">
        <f>_xlfn.XLOOKUP(A338,Product!C:C,Product!H:H)</f>
        <v>https://cdn.shopify.com/s/files/1/0651/3668/9323/files/a8f99ce21a1943b698edc0aa4347d9ed_600x600.jpg?v=1734042501&amp;width=100&amp;crop=center</v>
      </c>
    </row>
    <row r="339" spans="1:10" x14ac:dyDescent="0.25">
      <c r="A339" t="s">
        <v>1439</v>
      </c>
      <c r="B339" t="s">
        <v>1438</v>
      </c>
      <c r="C339" s="7" t="s">
        <v>18</v>
      </c>
      <c r="D339" t="s">
        <v>1440</v>
      </c>
      <c r="E339" t="s">
        <v>2242</v>
      </c>
      <c r="F339" t="str">
        <f>_xlfn.XLOOKUP(E339,Component!B:B,Component!C:C)</f>
        <v>18V ONE+ VERSE Clamp Speaker</v>
      </c>
      <c r="G339">
        <v>1</v>
      </c>
      <c r="H339" t="s">
        <v>18</v>
      </c>
      <c r="I339">
        <v>-1</v>
      </c>
      <c r="J339" t="str">
        <f>_xlfn.XLOOKUP(A339,Product!C:C,Product!H:H)</f>
        <v>https://cdn.shopify.com/s/files/1/0651/3668/9323/files/e773e52bfeea418d94107e0b0cb6c795_600x600.jpg?v=1734043220&amp;width=100&amp;crop=center</v>
      </c>
    </row>
    <row r="340" spans="1:10" x14ac:dyDescent="0.25">
      <c r="A340" t="s">
        <v>191</v>
      </c>
      <c r="B340" t="s">
        <v>190</v>
      </c>
      <c r="C340" s="7" t="s">
        <v>18</v>
      </c>
      <c r="D340" t="s">
        <v>192</v>
      </c>
      <c r="E340" t="s">
        <v>2243</v>
      </c>
      <c r="F340" t="str">
        <f>_xlfn.XLOOKUP(E340,Component!B:B,Component!C:C)</f>
        <v>18V ONE+ HYBRID LED PANEL LIGHT</v>
      </c>
      <c r="G340">
        <v>1</v>
      </c>
      <c r="H340" t="s">
        <v>18</v>
      </c>
      <c r="I340">
        <v>-1</v>
      </c>
      <c r="J340" t="str">
        <f>_xlfn.XLOOKUP(A340,Product!C:C,Product!H:H)</f>
        <v>https://cdn.shopify.com/s/files/1/0651/3668/9323/files/1ae9d27fd58a47069a285302d9ed107e_600x600.jpg?v=1734040776&amp;width=100&amp;crop=center</v>
      </c>
    </row>
    <row r="341" spans="1:10" x14ac:dyDescent="0.25">
      <c r="A341" t="s">
        <v>291</v>
      </c>
      <c r="B341" t="s">
        <v>290</v>
      </c>
      <c r="C341" s="7" t="s">
        <v>18</v>
      </c>
      <c r="D341" t="s">
        <v>292</v>
      </c>
      <c r="E341" t="s">
        <v>2244</v>
      </c>
      <c r="F341" t="str">
        <f>_xlfn.XLOOKUP(E341,Component!B:B,Component!C:C)</f>
        <v>18V ONE+ 360º LED LIGHT</v>
      </c>
      <c r="G341">
        <v>1</v>
      </c>
      <c r="H341" t="s">
        <v>18</v>
      </c>
      <c r="I341">
        <v>-1</v>
      </c>
      <c r="J341" t="str">
        <f>_xlfn.XLOOKUP(A341,Product!C:C,Product!H:H)</f>
        <v>https://cdn.shopify.com/s/files/1/0651/3668/9323/files/d317bd19d1794886933d3b104adc4289_600x600.jpg?v=1734043035&amp;width=100&amp;crop=center</v>
      </c>
    </row>
    <row r="342" spans="1:10" x14ac:dyDescent="0.25">
      <c r="A342" t="s">
        <v>1151</v>
      </c>
      <c r="B342" t="s">
        <v>1150</v>
      </c>
      <c r="C342" s="7">
        <v>99</v>
      </c>
      <c r="D342" t="s">
        <v>1152</v>
      </c>
      <c r="E342" t="s">
        <v>2244</v>
      </c>
      <c r="F342" t="str">
        <f>_xlfn.XLOOKUP(E342,Component!B:B,Component!C:C)</f>
        <v>18V ONE+ 360º LED LIGHT</v>
      </c>
      <c r="G342">
        <v>1</v>
      </c>
      <c r="H342" t="s">
        <v>18</v>
      </c>
      <c r="I342">
        <v>-1</v>
      </c>
      <c r="J342" t="str">
        <f>_xlfn.XLOOKUP(A342,Product!C:C,Product!H:H)</f>
        <v>https://cdn.shopify.com/s/files/1/0651/3668/9323/files/8d7a083878bc449f9af2e909517af092_600x600.jpg?v=1734041283&amp;width=100&amp;crop=center</v>
      </c>
    </row>
    <row r="343" spans="1:10" x14ac:dyDescent="0.25">
      <c r="A343" t="s">
        <v>296</v>
      </c>
      <c r="B343" t="s">
        <v>295</v>
      </c>
      <c r="C343" s="7" t="s">
        <v>18</v>
      </c>
      <c r="D343" t="s">
        <v>297</v>
      </c>
      <c r="E343" t="s">
        <v>2245</v>
      </c>
      <c r="F343" t="str">
        <f>_xlfn.XLOOKUP(E343,Component!B:B,Component!C:C)</f>
        <v>18V ONE+ HYBRID LED WORK LIGHT</v>
      </c>
      <c r="G343">
        <v>1</v>
      </c>
      <c r="H343" t="s">
        <v>18</v>
      </c>
      <c r="I343">
        <v>-1</v>
      </c>
      <c r="J343" t="str">
        <f>_xlfn.XLOOKUP(A343,Product!C:C,Product!H:H)</f>
        <v>https://cdn.shopify.com/s/files/1/0651/3668/9323/files/ec28f07c067243b9b0b34446ae9b1c5d_600x600.jpg?v=1734043266&amp;width=100&amp;crop=center</v>
      </c>
    </row>
    <row r="344" spans="1:10" x14ac:dyDescent="0.25">
      <c r="A344" t="s">
        <v>122</v>
      </c>
      <c r="B344" t="s">
        <v>121</v>
      </c>
      <c r="C344" s="7">
        <v>79.97</v>
      </c>
      <c r="D344" t="s">
        <v>124</v>
      </c>
      <c r="E344" t="s">
        <v>2246</v>
      </c>
      <c r="F344" t="str">
        <f>_xlfn.XLOOKUP(E344,Component!B:B,Component!C:C)</f>
        <v>18V ONE+ HYBRID MAGNETIC LED TASK LIGHT</v>
      </c>
      <c r="G344">
        <v>1</v>
      </c>
      <c r="H344" t="s">
        <v>18</v>
      </c>
      <c r="I344">
        <v>-1</v>
      </c>
      <c r="J344" t="str">
        <f>_xlfn.XLOOKUP(A344,Product!C:C,Product!H:H)</f>
        <v>https://cdn.shopify.com/s/files/1/0651/3668/9323/files/PCL635B_600x600.jpg?v=1738013683&amp;width=100&amp;crop=center</v>
      </c>
    </row>
    <row r="345" spans="1:10" x14ac:dyDescent="0.25">
      <c r="A345" t="s">
        <v>524</v>
      </c>
      <c r="B345" t="s">
        <v>523</v>
      </c>
      <c r="C345" s="7" t="s">
        <v>18</v>
      </c>
      <c r="D345" t="s">
        <v>525</v>
      </c>
      <c r="E345" t="s">
        <v>2247</v>
      </c>
      <c r="F345" t="str">
        <f>_xlfn.XLOOKUP(E345,Component!B:B,Component!C:C)</f>
        <v>18V ONE+ LED LIGHT</v>
      </c>
      <c r="G345">
        <v>1</v>
      </c>
      <c r="H345" t="s">
        <v>18</v>
      </c>
      <c r="I345">
        <v>-1</v>
      </c>
      <c r="J345" t="str">
        <f>_xlfn.XLOOKUP(A345,Product!C:C,Product!H:H)</f>
        <v>https://cdn.shopify.com/s/files/1/0651/3668/9323/files/5ecb1d00d47c41ac85cbad31c0948d1e_600x600.jpg?v=1734041097&amp;width=100&amp;crop=center</v>
      </c>
    </row>
    <row r="346" spans="1:10" x14ac:dyDescent="0.25">
      <c r="A346" t="s">
        <v>834</v>
      </c>
      <c r="B346" t="s">
        <v>833</v>
      </c>
      <c r="C346" s="7">
        <v>29.97</v>
      </c>
      <c r="D346" t="s">
        <v>836</v>
      </c>
      <c r="E346" t="s">
        <v>2247</v>
      </c>
      <c r="F346" t="str">
        <f>_xlfn.XLOOKUP(E346,Component!B:B,Component!C:C)</f>
        <v>18V ONE+ LED LIGHT</v>
      </c>
      <c r="G346">
        <v>1</v>
      </c>
      <c r="H346" t="s">
        <v>18</v>
      </c>
      <c r="I346">
        <v>-1</v>
      </c>
      <c r="J346" t="str">
        <f>_xlfn.XLOOKUP(A346,Product!C:C,Product!H:H)</f>
        <v>https://cdn.shopify.com/s/files/1/0651/3668/9323/files/1750fd832a394a2eae260b3fcd7e41e5_600x600.jpg?v=1734042069&amp;width=100&amp;crop=center</v>
      </c>
    </row>
    <row r="347" spans="1:10" x14ac:dyDescent="0.25">
      <c r="A347" t="s">
        <v>1357</v>
      </c>
      <c r="B347" t="s">
        <v>1356</v>
      </c>
      <c r="C347" s="7">
        <v>299</v>
      </c>
      <c r="D347" t="s">
        <v>1358</v>
      </c>
      <c r="E347" t="s">
        <v>2247</v>
      </c>
      <c r="F347" t="str">
        <f>_xlfn.XLOOKUP(E347,Component!B:B,Component!C:C)</f>
        <v>18V ONE+ LED LIGHT</v>
      </c>
      <c r="G347">
        <v>1</v>
      </c>
      <c r="H347" t="s">
        <v>18</v>
      </c>
      <c r="I347">
        <v>-1</v>
      </c>
      <c r="J347" t="str">
        <f>_xlfn.XLOOKUP(A347,Product!C:C,Product!H:H)</f>
        <v>https://cdn.shopify.com/s/files/1/0651/3668/9323/files/3eee70febfeb41d9a3f74c9a674e9d68_600x600.jpg?v=1734040944&amp;width=100&amp;crop=center</v>
      </c>
    </row>
    <row r="348" spans="1:10" x14ac:dyDescent="0.25">
      <c r="A348" t="s">
        <v>1363</v>
      </c>
      <c r="B348" t="s">
        <v>1362</v>
      </c>
      <c r="C348" s="7">
        <v>199</v>
      </c>
      <c r="D348" t="s">
        <v>1364</v>
      </c>
      <c r="E348" t="s">
        <v>2247</v>
      </c>
      <c r="F348" t="str">
        <f>_xlfn.XLOOKUP(E348,Component!B:B,Component!C:C)</f>
        <v>18V ONE+ LED LIGHT</v>
      </c>
      <c r="G348">
        <v>1</v>
      </c>
      <c r="H348" t="s">
        <v>18</v>
      </c>
      <c r="I348">
        <v>-1</v>
      </c>
      <c r="J348" t="str">
        <f>_xlfn.XLOOKUP(A348,Product!C:C,Product!H:H)</f>
        <v>https://cdn.shopify.com/s/files/1/0651/3668/9323/files/3e67459cfb374be081e614587e97e566_600x600.jpg?v=1737054304&amp;width=100&amp;crop=center</v>
      </c>
    </row>
    <row r="349" spans="1:10" x14ac:dyDescent="0.25">
      <c r="A349" t="s">
        <v>1978</v>
      </c>
      <c r="B349" t="s">
        <v>1977</v>
      </c>
      <c r="C349" s="7">
        <v>649</v>
      </c>
      <c r="D349" t="s">
        <v>1979</v>
      </c>
      <c r="E349" t="s">
        <v>2247</v>
      </c>
      <c r="F349" t="str">
        <f>_xlfn.XLOOKUP(E349,Component!B:B,Component!C:C)</f>
        <v>18V ONE+ LED LIGHT</v>
      </c>
      <c r="G349">
        <v>1</v>
      </c>
      <c r="H349" t="s">
        <v>18</v>
      </c>
      <c r="I349">
        <v>-1</v>
      </c>
      <c r="J349" t="str">
        <f>_xlfn.XLOOKUP(A349,Product!C:C,Product!H:H)</f>
        <v>https://cdn.shopify.com/s/files/1/0651/3668/9323/files/d6cc5919efd743c8807c205250f8ac30_600x600.jpg?v=1734042981&amp;width=100&amp;crop=center</v>
      </c>
    </row>
    <row r="350" spans="1:10" x14ac:dyDescent="0.25">
      <c r="A350" t="s">
        <v>1991</v>
      </c>
      <c r="B350" t="s">
        <v>1990</v>
      </c>
      <c r="C350" s="7">
        <v>499</v>
      </c>
      <c r="D350" t="s">
        <v>1992</v>
      </c>
      <c r="E350" t="s">
        <v>2247</v>
      </c>
      <c r="F350" t="str">
        <f>_xlfn.XLOOKUP(E350,Component!B:B,Component!C:C)</f>
        <v>18V ONE+ LED LIGHT</v>
      </c>
      <c r="G350">
        <v>1</v>
      </c>
      <c r="H350" t="s">
        <v>18</v>
      </c>
      <c r="I350">
        <v>-1</v>
      </c>
      <c r="J350" t="str">
        <f>_xlfn.XLOOKUP(A350,Product!C:C,Product!H:H)</f>
        <v>https://cdn.shopify.com/s/files/1/0651/3668/9323/files/213d6ee0c2844e1cbb4577d4be83f2cf_600x600.jpg?v=1734041834&amp;width=100&amp;crop=center</v>
      </c>
    </row>
    <row r="351" spans="1:10" x14ac:dyDescent="0.25">
      <c r="A351" t="s">
        <v>1994</v>
      </c>
      <c r="B351" t="s">
        <v>1993</v>
      </c>
      <c r="C351" s="7" t="s">
        <v>18</v>
      </c>
      <c r="D351" t="s">
        <v>1995</v>
      </c>
      <c r="E351" t="s">
        <v>2247</v>
      </c>
      <c r="F351" t="str">
        <f>_xlfn.XLOOKUP(E351,Component!B:B,Component!C:C)</f>
        <v>18V ONE+ LED LIGHT</v>
      </c>
      <c r="G351">
        <v>1</v>
      </c>
      <c r="H351" t="s">
        <v>18</v>
      </c>
      <c r="I351">
        <v>-1</v>
      </c>
      <c r="J351" t="str">
        <f>_xlfn.XLOOKUP(A351,Product!C:C,Product!H:H)</f>
        <v>https://cdn.shopify.com/s/files/1/0651/3668/9323/files/55597f7c560e4e449a20b7b1b798c495_600x600.jpg?v=1734042264&amp;width=100&amp;crop=center</v>
      </c>
    </row>
    <row r="352" spans="1:10" x14ac:dyDescent="0.25">
      <c r="A352" t="s">
        <v>2026</v>
      </c>
      <c r="B352" t="s">
        <v>2025</v>
      </c>
      <c r="C352" s="7">
        <v>367.08</v>
      </c>
      <c r="D352" t="s">
        <v>2028</v>
      </c>
      <c r="E352" t="s">
        <v>2247</v>
      </c>
      <c r="F352" t="str">
        <f>_xlfn.XLOOKUP(E352,Component!B:B,Component!C:C)</f>
        <v>18V ONE+ LED LIGHT</v>
      </c>
      <c r="G352">
        <v>1</v>
      </c>
      <c r="H352" t="s">
        <v>18</v>
      </c>
      <c r="I352">
        <v>-1</v>
      </c>
      <c r="J352" t="str">
        <f>_xlfn.XLOOKUP(A352,Product!C:C,Product!H:H)</f>
        <v>https://cdn.shopify.com/s/files/1/0651/3668/9323/files/5558e2aeb3014cbc892b772b54ee8111_600x600.jpg?v=1734042142&amp;width=100&amp;crop=center</v>
      </c>
    </row>
    <row r="353" spans="1:10" x14ac:dyDescent="0.25">
      <c r="A353" t="s">
        <v>614</v>
      </c>
      <c r="B353" t="s">
        <v>613</v>
      </c>
      <c r="C353" s="7" t="s">
        <v>18</v>
      </c>
      <c r="D353" t="s">
        <v>615</v>
      </c>
      <c r="E353" t="s">
        <v>2248</v>
      </c>
      <c r="F353" t="str">
        <f>_xlfn.XLOOKUP(E353,Component!B:B,Component!C:C)</f>
        <v>18V ONE+ LED CLAMP LIGHT</v>
      </c>
      <c r="G353">
        <v>1</v>
      </c>
      <c r="H353" t="s">
        <v>18</v>
      </c>
      <c r="I353">
        <v>-1</v>
      </c>
      <c r="J353" t="str">
        <f>_xlfn.XLOOKUP(A353,Product!C:C,Product!H:H)</f>
        <v>https://cdn.shopify.com/s/files/1/0651/3668/9323/files/208d9a0de43c4daa9058f5ae28add4d1_600x600.jpg?v=1734041826&amp;width=100&amp;crop=center</v>
      </c>
    </row>
    <row r="354" spans="1:10" x14ac:dyDescent="0.25">
      <c r="A354" t="s">
        <v>1607</v>
      </c>
      <c r="B354" t="s">
        <v>1606</v>
      </c>
      <c r="C354" s="7">
        <v>39.97</v>
      </c>
      <c r="D354" t="s">
        <v>1608</v>
      </c>
      <c r="E354" t="s">
        <v>2248</v>
      </c>
      <c r="F354" t="str">
        <f>_xlfn.XLOOKUP(E354,Component!B:B,Component!C:C)</f>
        <v>18V ONE+ LED CLAMP LIGHT</v>
      </c>
      <c r="G354">
        <v>1</v>
      </c>
      <c r="H354" t="s">
        <v>18</v>
      </c>
      <c r="I354">
        <v>-1</v>
      </c>
      <c r="J354" t="str">
        <f>_xlfn.XLOOKUP(A354,Product!C:C,Product!H:H)</f>
        <v>https://cdn.shopify.com/s/files/1/0651/3668/9323/files/db559b08791b4b94a60fd8425f779b90_600x600.jpg?v=1734043097&amp;width=100&amp;crop=center</v>
      </c>
    </row>
    <row r="355" spans="1:10" x14ac:dyDescent="0.25">
      <c r="A355" t="s">
        <v>191</v>
      </c>
      <c r="B355" t="s">
        <v>190</v>
      </c>
      <c r="C355" s="7" t="s">
        <v>18</v>
      </c>
      <c r="D355" t="s">
        <v>192</v>
      </c>
      <c r="E355" t="s">
        <v>2249</v>
      </c>
      <c r="F355" t="str">
        <f>_xlfn.XLOOKUP(E355,Component!B:B,Component!C:C)</f>
        <v>18V ONE+ FLEXIBLE LED CLAMP LIGHT</v>
      </c>
      <c r="G355">
        <v>1</v>
      </c>
      <c r="H355" t="s">
        <v>18</v>
      </c>
      <c r="I355">
        <v>-1</v>
      </c>
      <c r="J355" t="str">
        <f>_xlfn.XLOOKUP(A355,Product!C:C,Product!H:H)</f>
        <v>https://cdn.shopify.com/s/files/1/0651/3668/9323/files/1ae9d27fd58a47069a285302d9ed107e_600x600.jpg?v=1734040776&amp;width=100&amp;crop=center</v>
      </c>
    </row>
    <row r="356" spans="1:10" x14ac:dyDescent="0.25">
      <c r="A356" t="s">
        <v>618</v>
      </c>
      <c r="B356" t="s">
        <v>617</v>
      </c>
      <c r="C356" s="7" t="s">
        <v>18</v>
      </c>
      <c r="D356" t="s">
        <v>619</v>
      </c>
      <c r="E356" t="s">
        <v>2249</v>
      </c>
      <c r="F356" t="str">
        <f>_xlfn.XLOOKUP(E356,Component!B:B,Component!C:C)</f>
        <v>18V ONE+ FLEXIBLE LED CLAMP LIGHT</v>
      </c>
      <c r="G356">
        <v>1</v>
      </c>
      <c r="H356" t="s">
        <v>18</v>
      </c>
      <c r="I356">
        <v>-1</v>
      </c>
      <c r="J356" t="str">
        <f>_xlfn.XLOOKUP(A356,Product!C:C,Product!H:H)</f>
        <v>https://cdn.shopify.com/s/files/1/0651/3668/9323/files/f844ca559293442e8feebc199fc04288_600x600.jpg?v=1734043387&amp;width=100&amp;crop=center</v>
      </c>
    </row>
    <row r="357" spans="1:10" x14ac:dyDescent="0.25">
      <c r="A357" t="s">
        <v>1604</v>
      </c>
      <c r="B357" t="s">
        <v>1603</v>
      </c>
      <c r="C357" s="7">
        <v>39.97</v>
      </c>
      <c r="D357" t="s">
        <v>1605</v>
      </c>
      <c r="E357" t="s">
        <v>2249</v>
      </c>
      <c r="F357" t="str">
        <f>_xlfn.XLOOKUP(E357,Component!B:B,Component!C:C)</f>
        <v>18V ONE+ FLEXIBLE LED CLAMP LIGHT</v>
      </c>
      <c r="G357">
        <v>1</v>
      </c>
      <c r="H357" t="s">
        <v>18</v>
      </c>
      <c r="I357">
        <v>-1</v>
      </c>
      <c r="J357" t="str">
        <f>_xlfn.XLOOKUP(A357,Product!C:C,Product!H:H)</f>
        <v>https://cdn.shopify.com/s/files/1/0651/3668/9323/files/916d973665f941d787ad13a8e233aff6_600x600.jpg?v=1734042034&amp;width=100&amp;crop=center</v>
      </c>
    </row>
    <row r="358" spans="1:10" x14ac:dyDescent="0.25">
      <c r="A358" t="s">
        <v>342</v>
      </c>
      <c r="B358" t="s">
        <v>341</v>
      </c>
      <c r="C358" s="7">
        <v>69</v>
      </c>
      <c r="D358" t="s">
        <v>344</v>
      </c>
      <c r="E358" t="s">
        <v>2250</v>
      </c>
      <c r="F358" t="str">
        <f>_xlfn.XLOOKUP(E358,Component!B:B,Component!C:C)</f>
        <v>18V ONE+ LED WORKBENCH LIGHT</v>
      </c>
      <c r="G358">
        <v>1</v>
      </c>
      <c r="H358" t="s">
        <v>18</v>
      </c>
      <c r="I358">
        <v>-1</v>
      </c>
      <c r="J358" t="str">
        <f>_xlfn.XLOOKUP(A358,Product!C:C,Product!H:H)</f>
        <v>https://cdn.shopify.com/s/files/1/0651/3668/9323/files/15def236aea94c66aefb6a7cbe54b529_600x600.jpg?v=1734041418&amp;width=100&amp;crop=center</v>
      </c>
    </row>
    <row r="359" spans="1:10" x14ac:dyDescent="0.25">
      <c r="A359" t="s">
        <v>176</v>
      </c>
      <c r="B359" t="s">
        <v>175</v>
      </c>
      <c r="C359" s="7">
        <v>39.97</v>
      </c>
      <c r="D359" t="s">
        <v>178</v>
      </c>
      <c r="E359" t="s">
        <v>2251</v>
      </c>
      <c r="F359" t="str">
        <f>_xlfn.XLOOKUP(E359,Component!B:B,Component!C:C)</f>
        <v>18V ONE+ LED STICK LIGHT</v>
      </c>
      <c r="G359">
        <v>1</v>
      </c>
      <c r="H359" t="s">
        <v>18</v>
      </c>
      <c r="I359">
        <v>-1</v>
      </c>
      <c r="J359" t="str">
        <f>_xlfn.XLOOKUP(A359,Product!C:C,Product!H:H)</f>
        <v>https://cdn.shopify.com/s/files/1/0651/3668/9323/files/dc3104dea1e84663ac21b605f4ab0604_600x600.jpg?v=1734043109&amp;width=100&amp;crop=center</v>
      </c>
    </row>
    <row r="360" spans="1:10" x14ac:dyDescent="0.25">
      <c r="A360" t="s">
        <v>291</v>
      </c>
      <c r="B360" t="s">
        <v>290</v>
      </c>
      <c r="C360" s="7" t="s">
        <v>18</v>
      </c>
      <c r="D360" t="s">
        <v>292</v>
      </c>
      <c r="E360" t="s">
        <v>2252</v>
      </c>
      <c r="F360" t="str">
        <f>_xlfn.XLOOKUP(E360,Component!B:B,Component!C:C)</f>
        <v>TRIPOWER TRIPOD</v>
      </c>
      <c r="G360">
        <v>1</v>
      </c>
      <c r="H360" t="s">
        <v>18</v>
      </c>
      <c r="I360">
        <v>-1</v>
      </c>
      <c r="J360" t="str">
        <f>_xlfn.XLOOKUP(A360,Product!C:C,Product!H:H)</f>
        <v>https://cdn.shopify.com/s/files/1/0651/3668/9323/files/d317bd19d1794886933d3b104adc4289_600x600.jpg?v=1734043035&amp;width=100&amp;crop=center</v>
      </c>
    </row>
    <row r="361" spans="1:10" x14ac:dyDescent="0.25">
      <c r="A361" t="s">
        <v>42</v>
      </c>
      <c r="B361" t="s">
        <v>41</v>
      </c>
      <c r="C361" s="7">
        <v>169</v>
      </c>
      <c r="D361" t="s">
        <v>44</v>
      </c>
      <c r="E361" t="s">
        <v>2253</v>
      </c>
      <c r="F361" t="str">
        <f>_xlfn.XLOOKUP(E361,Component!B:B,Component!C:C)</f>
        <v>18V ONE+ DUAL FUNCTION LIGHTED CREEPER/SEAT</v>
      </c>
      <c r="G361">
        <v>1</v>
      </c>
      <c r="H361" t="s">
        <v>18</v>
      </c>
      <c r="I361">
        <v>-1</v>
      </c>
      <c r="J361" t="str">
        <f>_xlfn.XLOOKUP(A361,Product!C:C,Product!H:H)</f>
        <v>https://cdn.shopify.com/s/files/1/0651/3668/9323/files/PCL692B_RT_600x600.jpg?v=1757430561&amp;width=100&amp;crop=center</v>
      </c>
    </row>
    <row r="362" spans="1:10" x14ac:dyDescent="0.25">
      <c r="A362" t="s">
        <v>565</v>
      </c>
      <c r="B362" t="s">
        <v>564</v>
      </c>
      <c r="C362" s="7">
        <v>129</v>
      </c>
      <c r="D362" t="s">
        <v>566</v>
      </c>
      <c r="E362" t="s">
        <v>2254</v>
      </c>
      <c r="F362" t="str">
        <f>_xlfn.XLOOKUP(E362,Component!B:B,Component!C:C)</f>
        <v>18V ONE+ POWERED BRUSH HAND VACUUM</v>
      </c>
      <c r="G362">
        <v>1</v>
      </c>
      <c r="H362" t="s">
        <v>18</v>
      </c>
      <c r="I362">
        <v>-1</v>
      </c>
      <c r="J362" t="str">
        <f>_xlfn.XLOOKUP(A362,Product!C:C,Product!H:H)</f>
        <v>https://cdn.shopify.com/s/files/1/0651/3668/9323/files/cf799be4057644109cc7d3c0d2868291_600x600.jpg?v=1734042952&amp;width=100&amp;crop=center</v>
      </c>
    </row>
    <row r="363" spans="1:10" x14ac:dyDescent="0.25">
      <c r="A363" t="s">
        <v>1593</v>
      </c>
      <c r="B363" t="s">
        <v>1592</v>
      </c>
      <c r="C363" s="7">
        <v>89.97</v>
      </c>
      <c r="D363" t="s">
        <v>1594</v>
      </c>
      <c r="E363" t="s">
        <v>2254</v>
      </c>
      <c r="F363" t="str">
        <f>_xlfn.XLOOKUP(E363,Component!B:B,Component!C:C)</f>
        <v>18V ONE+ POWERED BRUSH HAND VACUUM</v>
      </c>
      <c r="G363">
        <v>1</v>
      </c>
      <c r="H363" t="s">
        <v>18</v>
      </c>
      <c r="I363">
        <v>-1</v>
      </c>
      <c r="J363" t="str">
        <f>_xlfn.XLOOKUP(A363,Product!C:C,Product!H:H)</f>
        <v>https://cdn.shopify.com/s/files/1/0651/3668/9323/files/d32f574d515c49b2bc5433701df6875c_600x600.jpg?v=1734043006&amp;width=100&amp;crop=center</v>
      </c>
    </row>
    <row r="364" spans="1:10" x14ac:dyDescent="0.25">
      <c r="A364" t="s">
        <v>524</v>
      </c>
      <c r="B364" t="s">
        <v>523</v>
      </c>
      <c r="C364" s="7" t="s">
        <v>18</v>
      </c>
      <c r="D364" t="s">
        <v>525</v>
      </c>
      <c r="E364" t="s">
        <v>2255</v>
      </c>
      <c r="F364" t="str">
        <f>_xlfn.XLOOKUP(E364,Component!B:B,Component!C:C)</f>
        <v>18V ONE+ HAND VACUUM</v>
      </c>
      <c r="G364">
        <v>1</v>
      </c>
      <c r="H364" t="s">
        <v>18</v>
      </c>
      <c r="I364">
        <v>-1</v>
      </c>
      <c r="J364" t="str">
        <f>_xlfn.XLOOKUP(A364,Product!C:C,Product!H:H)</f>
        <v>https://cdn.shopify.com/s/files/1/0651/3668/9323/files/5ecb1d00d47c41ac85cbad31c0948d1e_600x600.jpg?v=1734041097&amp;width=100&amp;crop=center</v>
      </c>
    </row>
    <row r="365" spans="1:10" x14ac:dyDescent="0.25">
      <c r="A365" t="s">
        <v>708</v>
      </c>
      <c r="B365" t="s">
        <v>707</v>
      </c>
      <c r="C365" s="7" t="s">
        <v>18</v>
      </c>
      <c r="D365" t="s">
        <v>709</v>
      </c>
      <c r="E365" t="s">
        <v>2256</v>
      </c>
      <c r="F365" t="str">
        <f>_xlfn.XLOOKUP(E365,Component!B:B,Component!C:C)</f>
        <v>18V ONE+ STICK VACUUM</v>
      </c>
      <c r="G365">
        <v>1</v>
      </c>
      <c r="H365" t="s">
        <v>18</v>
      </c>
      <c r="I365">
        <v>-1</v>
      </c>
      <c r="J365" t="str">
        <f>_xlfn.XLOOKUP(A365,Product!C:C,Product!H:H)</f>
        <v>https://cdn.shopify.com/s/files/1/0651/3668/9323/files/41cdf18ec17947d2a2336e95a1cb1d76_600x600.jpg?v=1734041518&amp;width=100&amp;crop=center</v>
      </c>
    </row>
    <row r="366" spans="1:10" x14ac:dyDescent="0.25">
      <c r="A366" t="s">
        <v>1628</v>
      </c>
      <c r="B366" t="s">
        <v>1627</v>
      </c>
      <c r="C366" s="7">
        <v>159</v>
      </c>
      <c r="D366" t="s">
        <v>1629</v>
      </c>
      <c r="E366" t="s">
        <v>2256</v>
      </c>
      <c r="F366" t="str">
        <f>_xlfn.XLOOKUP(E366,Component!B:B,Component!C:C)</f>
        <v>18V ONE+ STICK VACUUM</v>
      </c>
      <c r="G366">
        <v>1</v>
      </c>
      <c r="H366" t="s">
        <v>18</v>
      </c>
      <c r="I366">
        <v>-1</v>
      </c>
      <c r="J366" t="str">
        <f>_xlfn.XLOOKUP(A366,Product!C:C,Product!H:H)</f>
        <v>https://cdn.shopify.com/s/files/1/0651/3668/9323/files/24fc11f45a964a7699f63b9a7d2f7d4e_600x600.jpg?v=1734041451&amp;width=100&amp;crop=center</v>
      </c>
    </row>
    <row r="367" spans="1:10" x14ac:dyDescent="0.25">
      <c r="A367" t="s">
        <v>325</v>
      </c>
      <c r="B367" t="s">
        <v>324</v>
      </c>
      <c r="C367" s="7">
        <v>119</v>
      </c>
      <c r="D367" t="s">
        <v>326</v>
      </c>
      <c r="E367" t="s">
        <v>2257</v>
      </c>
      <c r="F367" t="str">
        <f>_xlfn.XLOOKUP(E367,Component!B:B,Component!C:C)</f>
        <v>18V ONE+ BUCKET TOP WET/DRY VACUUM</v>
      </c>
      <c r="G367">
        <v>1</v>
      </c>
      <c r="H367" t="s">
        <v>18</v>
      </c>
      <c r="I367">
        <v>-1</v>
      </c>
      <c r="J367" t="str">
        <f>_xlfn.XLOOKUP(A367,Product!C:C,Product!H:H)</f>
        <v>https://cdn.shopify.com/s/files/1/0651/3668/9323/files/e83bb166afad4b509ea0fb24da3cbfd8_600x600.jpg?v=1734043197&amp;width=100&amp;crop=center</v>
      </c>
    </row>
    <row r="368" spans="1:10" x14ac:dyDescent="0.25">
      <c r="A368" t="s">
        <v>1491</v>
      </c>
      <c r="B368" t="s">
        <v>1490</v>
      </c>
      <c r="C368" s="7">
        <v>59.97</v>
      </c>
      <c r="D368" t="s">
        <v>1492</v>
      </c>
      <c r="E368" t="s">
        <v>2257</v>
      </c>
      <c r="F368" t="str">
        <f>_xlfn.XLOOKUP(E368,Component!B:B,Component!C:C)</f>
        <v>18V ONE+ BUCKET TOP WET/DRY VACUUM</v>
      </c>
      <c r="G368">
        <v>1</v>
      </c>
      <c r="H368" t="s">
        <v>18</v>
      </c>
      <c r="I368">
        <v>-1</v>
      </c>
      <c r="J368" t="str">
        <f>_xlfn.XLOOKUP(A368,Product!C:C,Product!H:H)</f>
        <v>https://cdn.shopify.com/s/files/1/0651/3668/9323/files/014e562e84084642884aeb6b63f351df_600x600.jpg?v=1734041411&amp;width=100&amp;crop=center</v>
      </c>
    </row>
    <row r="369" spans="1:10" x14ac:dyDescent="0.25">
      <c r="A369" t="s">
        <v>338</v>
      </c>
      <c r="B369" t="s">
        <v>337</v>
      </c>
      <c r="C369" s="7">
        <v>149</v>
      </c>
      <c r="D369" t="s">
        <v>339</v>
      </c>
      <c r="E369" t="s">
        <v>2258</v>
      </c>
      <c r="F369" t="str">
        <f>_xlfn.XLOOKUP(E369,Component!B:B,Component!C:C)</f>
        <v>18V ONE+ 1 GALLON WET/DRY VACUUM</v>
      </c>
      <c r="G369">
        <v>1</v>
      </c>
      <c r="H369" t="s">
        <v>18</v>
      </c>
      <c r="I369">
        <v>-1</v>
      </c>
      <c r="J369" t="str">
        <f>_xlfn.XLOOKUP(A369,Product!C:C,Product!H:H)</f>
        <v>https://cdn.shopify.com/s/files/1/0651/3668/9323/files/c25dd332843b4b138e846a0230b794cc_600x600.jpg?v=1734042837&amp;width=100&amp;crop=center</v>
      </c>
    </row>
    <row r="370" spans="1:10" x14ac:dyDescent="0.25">
      <c r="A370" t="s">
        <v>1448</v>
      </c>
      <c r="B370" t="s">
        <v>1447</v>
      </c>
      <c r="C370" s="7">
        <v>79.97</v>
      </c>
      <c r="D370" t="s">
        <v>1449</v>
      </c>
      <c r="E370" t="s">
        <v>2258</v>
      </c>
      <c r="F370" t="str">
        <f>_xlfn.XLOOKUP(E370,Component!B:B,Component!C:C)</f>
        <v>18V ONE+ 1 GALLON WET/DRY VACUUM</v>
      </c>
      <c r="G370">
        <v>1</v>
      </c>
      <c r="H370" t="s">
        <v>18</v>
      </c>
      <c r="I370">
        <v>-1</v>
      </c>
      <c r="J370" t="str">
        <f>_xlfn.XLOOKUP(A370,Product!C:C,Product!H:H)</f>
        <v>https://cdn.shopify.com/s/files/1/0651/3668/9323/files/e4efbe6d2b7a41fb856da4f49bd3f30c_600x600.jpg?v=1734043163&amp;width=100&amp;crop=center</v>
      </c>
    </row>
    <row r="371" spans="1:10" x14ac:dyDescent="0.25">
      <c r="A371" t="s">
        <v>334</v>
      </c>
      <c r="B371" t="s">
        <v>333</v>
      </c>
      <c r="C371" s="7">
        <v>179</v>
      </c>
      <c r="D371" t="s">
        <v>335</v>
      </c>
      <c r="E371" t="s">
        <v>2259</v>
      </c>
      <c r="F371" t="str">
        <f>_xlfn.XLOOKUP(E371,Component!B:B,Component!C:C)</f>
        <v>18V ONE+ LINK 3 GALLON WET/DRY VACUUM</v>
      </c>
      <c r="G371">
        <v>1</v>
      </c>
      <c r="H371" t="s">
        <v>18</v>
      </c>
      <c r="I371">
        <v>-1</v>
      </c>
      <c r="J371" t="str">
        <f>_xlfn.XLOOKUP(A371,Product!C:C,Product!H:H)</f>
        <v>https://cdn.shopify.com/s/files/1/0651/3668/9323/files/2a08aeec470c4108a36b845fa173cdc2_600x600.jpg?v=1734040844&amp;width=100&amp;crop=center</v>
      </c>
    </row>
    <row r="372" spans="1:10" x14ac:dyDescent="0.25">
      <c r="A372" t="s">
        <v>1442</v>
      </c>
      <c r="B372" t="s">
        <v>1441</v>
      </c>
      <c r="C372" s="7">
        <v>129</v>
      </c>
      <c r="D372" t="s">
        <v>1443</v>
      </c>
      <c r="E372" t="s">
        <v>2259</v>
      </c>
      <c r="F372" t="str">
        <f>_xlfn.XLOOKUP(E372,Component!B:B,Component!C:C)</f>
        <v>18V ONE+ LINK 3 GALLON WET/DRY VACUUM</v>
      </c>
      <c r="G372">
        <v>1</v>
      </c>
      <c r="H372" t="s">
        <v>18</v>
      </c>
      <c r="I372">
        <v>-1</v>
      </c>
      <c r="J372" t="str">
        <f>_xlfn.XLOOKUP(A372,Product!C:C,Product!H:H)</f>
        <v>https://cdn.shopify.com/s/files/1/0651/3668/9323/files/2b6a5f3f87c147ad910f70715445e1b0_600x600.jpg?v=1734040858&amp;width=100&amp;crop=center</v>
      </c>
    </row>
    <row r="373" spans="1:10" x14ac:dyDescent="0.25">
      <c r="A373" t="s">
        <v>330</v>
      </c>
      <c r="B373" t="s">
        <v>329</v>
      </c>
      <c r="C373" s="7">
        <v>199</v>
      </c>
      <c r="D373" t="s">
        <v>331</v>
      </c>
      <c r="E373" t="s">
        <v>2260</v>
      </c>
      <c r="F373" t="str">
        <f>_xlfn.XLOOKUP(E373,Component!B:B,Component!C:C)</f>
        <v>18V ONE+ 6 GALLON WET/DRY VACUUM</v>
      </c>
      <c r="G373">
        <v>1</v>
      </c>
      <c r="H373" t="s">
        <v>18</v>
      </c>
      <c r="I373">
        <v>-1</v>
      </c>
      <c r="J373" t="str">
        <f>_xlfn.XLOOKUP(A373,Product!C:C,Product!H:H)</f>
        <v>https://cdn.shopify.com/s/files/1/0651/3668/9323/files/075a4f3b5ec94019801b06e2861a6558_600x600.jpg?v=1734041681&amp;width=100&amp;crop=center</v>
      </c>
    </row>
    <row r="374" spans="1:10" x14ac:dyDescent="0.25">
      <c r="A374" t="s">
        <v>1445</v>
      </c>
      <c r="B374" t="s">
        <v>1444</v>
      </c>
      <c r="C374" s="7">
        <v>149</v>
      </c>
      <c r="D374" t="s">
        <v>1446</v>
      </c>
      <c r="E374" t="s">
        <v>2260</v>
      </c>
      <c r="F374" t="str">
        <f>_xlfn.XLOOKUP(E374,Component!B:B,Component!C:C)</f>
        <v>18V ONE+ 6 GALLON WET/DRY VACUUM</v>
      </c>
      <c r="G374">
        <v>1</v>
      </c>
      <c r="H374" t="s">
        <v>18</v>
      </c>
      <c r="I374">
        <v>-1</v>
      </c>
      <c r="J374" t="str">
        <f>_xlfn.XLOOKUP(A374,Product!C:C,Product!H:H)</f>
        <v>https://cdn.shopify.com/s/files/1/0651/3668/9323/files/4db43141017a42d6a84e011d4dc2b068_600x600.jpg?v=1734040997&amp;width=100&amp;crop=center</v>
      </c>
    </row>
    <row r="375" spans="1:10" x14ac:dyDescent="0.25">
      <c r="A375" t="s">
        <v>838</v>
      </c>
      <c r="B375" t="s">
        <v>837</v>
      </c>
      <c r="C375" s="7">
        <v>149</v>
      </c>
      <c r="D375" t="s">
        <v>839</v>
      </c>
      <c r="E375" t="s">
        <v>2261</v>
      </c>
      <c r="F375" t="str">
        <f>_xlfn.XLOOKUP(E375,Component!B:B,Component!C:C)</f>
        <v>18V ONE+ SWIFTCLEAN SPOT CLEANER</v>
      </c>
      <c r="G375">
        <v>1</v>
      </c>
      <c r="H375" t="s">
        <v>18</v>
      </c>
      <c r="I375">
        <v>-1</v>
      </c>
      <c r="J375" t="str">
        <f>_xlfn.XLOOKUP(A375,Product!C:C,Product!H:H)</f>
        <v>https://cdn.shopify.com/s/files/1/0651/3668/9323/files/751640181f344be5935718197e9d851b_600x600.jpg?v=1734042436&amp;width=100&amp;crop=center</v>
      </c>
    </row>
    <row r="376" spans="1:10" x14ac:dyDescent="0.25">
      <c r="A376" t="s">
        <v>2130</v>
      </c>
      <c r="B376" t="s">
        <v>2129</v>
      </c>
      <c r="C376" s="7">
        <v>99</v>
      </c>
      <c r="D376" t="s">
        <v>2131</v>
      </c>
      <c r="E376" t="s">
        <v>2261</v>
      </c>
      <c r="F376" t="str">
        <f>_xlfn.XLOOKUP(E376,Component!B:B,Component!C:C)</f>
        <v>18V ONE+ SWIFTCLEAN SPOT CLEANER</v>
      </c>
      <c r="G376">
        <v>1</v>
      </c>
      <c r="H376" t="s">
        <v>18</v>
      </c>
      <c r="I376">
        <v>-1</v>
      </c>
      <c r="J376" t="str">
        <f>_xlfn.XLOOKUP(A376,Product!C:C,Product!H:H)</f>
        <v>https://cdn.shopify.com/s/files/1/0651/3668/9323/files/753a83c4306044f0be4350ae339d8ab9_600x600.jpg?v=1734041985&amp;width=100&amp;crop=center</v>
      </c>
    </row>
    <row r="377" spans="1:10" x14ac:dyDescent="0.25">
      <c r="A377" t="s">
        <v>118</v>
      </c>
      <c r="B377" t="s">
        <v>117</v>
      </c>
      <c r="C377" s="7">
        <v>179</v>
      </c>
      <c r="D377" t="s">
        <v>119</v>
      </c>
      <c r="E377" t="s">
        <v>2262</v>
      </c>
      <c r="F377" t="str">
        <f>_xlfn.XLOOKUP(E377,Component!B:B,Component!C:C)</f>
        <v>18V ONE+ POOL VACUUM</v>
      </c>
      <c r="G377">
        <v>1</v>
      </c>
      <c r="H377" t="s">
        <v>18</v>
      </c>
      <c r="I377">
        <v>-1</v>
      </c>
      <c r="J377" t="str">
        <f>_xlfn.XLOOKUP(A377,Product!C:C,Product!H:H)</f>
        <v>https://cdn.shopify.com/s/files/1/0651/3668/9323/files/PCL780_600x600.jpg?v=1738960514&amp;width=100&amp;crop=center</v>
      </c>
    </row>
    <row r="378" spans="1:10" x14ac:dyDescent="0.25">
      <c r="A378" t="s">
        <v>1401</v>
      </c>
      <c r="B378" t="s">
        <v>1400</v>
      </c>
      <c r="C378" s="7">
        <v>149</v>
      </c>
      <c r="D378" t="s">
        <v>1402</v>
      </c>
      <c r="E378" t="s">
        <v>2262</v>
      </c>
      <c r="F378" t="str">
        <f>_xlfn.XLOOKUP(E378,Component!B:B,Component!C:C)</f>
        <v>18V ONE+ POOL VACUUM</v>
      </c>
      <c r="G378">
        <v>1</v>
      </c>
      <c r="H378" t="s">
        <v>18</v>
      </c>
      <c r="I378">
        <v>-1</v>
      </c>
      <c r="J378" t="str">
        <f>_xlfn.XLOOKUP(A378,Product!C:C,Product!H:H)</f>
        <v>https://cdn.shopify.com/s/files/1/0651/3668/9323/files/PCL780_2_Final_600x600.jpg?v=1738680978&amp;width=100&amp;crop=center</v>
      </c>
    </row>
    <row r="379" spans="1:10" x14ac:dyDescent="0.25">
      <c r="A379" t="s">
        <v>551</v>
      </c>
      <c r="B379" t="s">
        <v>550</v>
      </c>
      <c r="C379" s="7">
        <v>159</v>
      </c>
      <c r="D379" t="s">
        <v>553</v>
      </c>
      <c r="E379" t="s">
        <v>2263</v>
      </c>
      <c r="F379" t="str">
        <f>_xlfn.XLOOKUP(E379,Component!B:B,Component!C:C)</f>
        <v>18V ONE+ HYBRID FORCED AIR PROPANE HEATER</v>
      </c>
      <c r="G379">
        <v>1</v>
      </c>
      <c r="H379" t="s">
        <v>18</v>
      </c>
      <c r="I379">
        <v>-1</v>
      </c>
      <c r="J379" t="str">
        <f>_xlfn.XLOOKUP(A379,Product!C:C,Product!H:H)</f>
        <v>https://cdn.shopify.com/s/files/1/0651/3668/9323/files/8b855e99bdb14c3482bb026fb65855ec_600x600.jpg?v=1737054619&amp;width=100&amp;crop=center</v>
      </c>
    </row>
    <row r="380" spans="1:10" x14ac:dyDescent="0.25">
      <c r="A380" t="s">
        <v>634</v>
      </c>
      <c r="B380" t="s">
        <v>633</v>
      </c>
      <c r="C380" s="7">
        <v>89</v>
      </c>
      <c r="D380" t="s">
        <v>635</v>
      </c>
      <c r="E380" t="s">
        <v>2264</v>
      </c>
      <c r="F380" t="str">
        <f>_xlfn.XLOOKUP(E380,Component!B:B,Component!C:C)</f>
        <v>18V ONE+ HYBRID WHISPER SERIES 7.5" FAN</v>
      </c>
      <c r="G380">
        <v>1</v>
      </c>
      <c r="H380" t="s">
        <v>18</v>
      </c>
      <c r="I380">
        <v>-1</v>
      </c>
      <c r="J380" t="str">
        <f>_xlfn.XLOOKUP(A380,Product!C:C,Product!H:H)</f>
        <v>https://cdn.shopify.com/s/files/1/0651/3668/9323/files/ac065361106a40a8b39ce4dd065d4af3_600x600.jpg?v=1736998749&amp;width=100&amp;crop=center</v>
      </c>
    </row>
    <row r="381" spans="1:10" x14ac:dyDescent="0.25">
      <c r="A381" t="s">
        <v>466</v>
      </c>
      <c r="B381" t="s">
        <v>465</v>
      </c>
      <c r="C381" s="7" t="s">
        <v>18</v>
      </c>
      <c r="D381" t="s">
        <v>467</v>
      </c>
      <c r="E381" t="s">
        <v>2265</v>
      </c>
      <c r="F381" t="str">
        <f>_xlfn.XLOOKUP(E381,Component!B:B,Component!C:C)</f>
        <v>18V ONE+ HYBRID WHISPER SERIES 14" AIR CANNON FAN</v>
      </c>
      <c r="G381">
        <v>1</v>
      </c>
      <c r="H381" t="s">
        <v>18</v>
      </c>
      <c r="I381">
        <v>-1</v>
      </c>
      <c r="J381" t="str">
        <f>_xlfn.XLOOKUP(A381,Product!C:C,Product!H:H)</f>
        <v>https://cdn.shopify.com/s/files/1/0651/3668/9323/files/900798bb54b647e6b1ecc109f0b93fa0_600x600.jpg?v=1734042373&amp;width=100&amp;crop=center</v>
      </c>
    </row>
    <row r="382" spans="1:10" x14ac:dyDescent="0.25">
      <c r="A382" t="s">
        <v>1536</v>
      </c>
      <c r="B382" t="s">
        <v>1535</v>
      </c>
      <c r="C382" s="7">
        <v>159</v>
      </c>
      <c r="D382" t="s">
        <v>1537</v>
      </c>
      <c r="E382" t="s">
        <v>2265</v>
      </c>
      <c r="F382" t="str">
        <f>_xlfn.XLOOKUP(E382,Component!B:B,Component!C:C)</f>
        <v>18V ONE+ HYBRID WHISPER SERIES 14" AIR CANNON FAN</v>
      </c>
      <c r="G382">
        <v>1</v>
      </c>
      <c r="H382" t="s">
        <v>18</v>
      </c>
      <c r="I382">
        <v>-1</v>
      </c>
      <c r="J382" t="str">
        <f>_xlfn.XLOOKUP(A382,Product!C:C,Product!H:H)</f>
        <v>https://cdn.shopify.com/s/files/1/0651/3668/9323/files/c6f0eb71d91b424e85855e47fbf1728e_600x600.jpg?v=1734042809&amp;width=100&amp;crop=center</v>
      </c>
    </row>
    <row r="383" spans="1:10" x14ac:dyDescent="0.25">
      <c r="A383" t="s">
        <v>449</v>
      </c>
      <c r="B383" t="s">
        <v>448</v>
      </c>
      <c r="C383" s="7">
        <v>99</v>
      </c>
      <c r="D383" t="s">
        <v>450</v>
      </c>
      <c r="E383" t="s">
        <v>2266</v>
      </c>
      <c r="F383" t="str">
        <f>_xlfn.XLOOKUP(E383,Component!B:B,Component!C:C)</f>
        <v>18V ONE+ WHISPER SERIES 7.5" BUCKET TOP MISTING FAN</v>
      </c>
      <c r="G383">
        <v>1</v>
      </c>
      <c r="H383" t="s">
        <v>18</v>
      </c>
      <c r="I383">
        <v>-1</v>
      </c>
      <c r="J383" t="str">
        <f>_xlfn.XLOOKUP(A383,Product!C:C,Product!H:H)</f>
        <v>https://cdn.shopify.com/s/files/1/0651/3668/9323/files/6aa16266083a4f1fb2ca207ed565ee0c_600x600.jpg?v=1734041121&amp;width=100&amp;crop=center</v>
      </c>
    </row>
    <row r="384" spans="1:10" x14ac:dyDescent="0.25">
      <c r="A384" t="s">
        <v>1532</v>
      </c>
      <c r="B384" t="s">
        <v>1531</v>
      </c>
      <c r="C384" s="7">
        <v>63</v>
      </c>
      <c r="D384" t="s">
        <v>1534</v>
      </c>
      <c r="E384" t="s">
        <v>2266</v>
      </c>
      <c r="F384" t="str">
        <f>_xlfn.XLOOKUP(E384,Component!B:B,Component!C:C)</f>
        <v>18V ONE+ WHISPER SERIES 7.5" BUCKET TOP MISTING FAN</v>
      </c>
      <c r="G384">
        <v>1</v>
      </c>
      <c r="H384" t="s">
        <v>18</v>
      </c>
      <c r="I384">
        <v>-1</v>
      </c>
      <c r="J384" t="str">
        <f>_xlfn.XLOOKUP(A384,Product!C:C,Product!H:H)</f>
        <v>https://cdn.shopify.com/s/files/1/0651/3668/9323/files/bca1e399bf814eb29af7d29de4c7ad3b_600x600.jpg?v=1734042757&amp;width=100&amp;crop=center</v>
      </c>
    </row>
    <row r="385" spans="1:10" x14ac:dyDescent="0.25">
      <c r="A385" t="s">
        <v>556</v>
      </c>
      <c r="B385" t="s">
        <v>555</v>
      </c>
      <c r="C385" s="7">
        <v>119</v>
      </c>
      <c r="D385" t="s">
        <v>557</v>
      </c>
      <c r="E385" t="s">
        <v>2267</v>
      </c>
      <c r="F385" t="str">
        <f>_xlfn.XLOOKUP(E385,Component!B:B,Component!C:C)</f>
        <v>18V ONE+ 10 OZ. CAULK AND ADHESIVE GUN</v>
      </c>
      <c r="G385">
        <v>1</v>
      </c>
      <c r="H385" t="s">
        <v>18</v>
      </c>
      <c r="I385">
        <v>-1</v>
      </c>
      <c r="J385" t="str">
        <f>_xlfn.XLOOKUP(A385,Product!C:C,Product!H:H)</f>
        <v>https://cdn.shopify.com/s/files/1/0651/3668/9323/files/b72823ef05984052882233353f9a36fc_600x600.jpg?v=1734042716&amp;width=100&amp;crop=center</v>
      </c>
    </row>
    <row r="386" spans="1:10" x14ac:dyDescent="0.25">
      <c r="A386" t="s">
        <v>1576</v>
      </c>
      <c r="B386" t="s">
        <v>1575</v>
      </c>
      <c r="C386" s="7" t="s">
        <v>18</v>
      </c>
      <c r="D386" t="s">
        <v>1577</v>
      </c>
      <c r="E386" t="s">
        <v>2267</v>
      </c>
      <c r="F386" t="str">
        <f>_xlfn.XLOOKUP(E386,Component!B:B,Component!C:C)</f>
        <v>18V ONE+ 10 OZ. CAULK AND ADHESIVE GUN</v>
      </c>
      <c r="G386">
        <v>1</v>
      </c>
      <c r="H386" t="s">
        <v>18</v>
      </c>
      <c r="I386">
        <v>-1</v>
      </c>
      <c r="J386" t="str">
        <f>_xlfn.XLOOKUP(A386,Product!C:C,Product!H:H)</f>
        <v>https://cdn.shopify.com/s/files/1/0651/3668/9323/files/dd8afab6e3954b12816f4ef35e0c605d_600x600.jpg?v=1734043123&amp;width=100&amp;crop=center</v>
      </c>
    </row>
    <row r="387" spans="1:10" x14ac:dyDescent="0.25">
      <c r="A387" t="s">
        <v>358</v>
      </c>
      <c r="B387" t="s">
        <v>357</v>
      </c>
      <c r="C387" s="7">
        <v>99.97</v>
      </c>
      <c r="D387" t="s">
        <v>360</v>
      </c>
      <c r="E387" t="s">
        <v>2268</v>
      </c>
      <c r="F387" t="str">
        <f>_xlfn.XLOOKUP(E387,Component!B:B,Component!C:C)</f>
        <v>18V ONE+ HEAT PEN</v>
      </c>
      <c r="G387">
        <v>1</v>
      </c>
      <c r="H387" t="s">
        <v>18</v>
      </c>
      <c r="I387">
        <v>-1</v>
      </c>
      <c r="J387" t="str">
        <f>_xlfn.XLOOKUP(A387,Product!C:C,Product!H:H)</f>
        <v>https://cdn.shopify.com/s/files/1/0651/3668/9323/files/c64801a95a284e5e852af1a06cbb6fd3_600x600.jpg?v=1734042883&amp;width=100&amp;crop=center</v>
      </c>
    </row>
    <row r="388" spans="1:10" x14ac:dyDescent="0.25">
      <c r="A388" t="s">
        <v>1504</v>
      </c>
      <c r="B388" t="s">
        <v>1503</v>
      </c>
      <c r="C388" s="7">
        <v>59.97</v>
      </c>
      <c r="D388" t="s">
        <v>1505</v>
      </c>
      <c r="E388" t="s">
        <v>2268</v>
      </c>
      <c r="F388" t="str">
        <f>_xlfn.XLOOKUP(E388,Component!B:B,Component!C:C)</f>
        <v>18V ONE+ HEAT PEN</v>
      </c>
      <c r="G388">
        <v>1</v>
      </c>
      <c r="H388" t="s">
        <v>18</v>
      </c>
      <c r="I388">
        <v>-1</v>
      </c>
      <c r="J388" t="str">
        <f>_xlfn.XLOOKUP(A388,Product!C:C,Product!H:H)</f>
        <v>https://cdn.shopify.com/s/files/1/0651/3668/9323/files/a98472ed93f94927829518e61d171c81_600x600.jpg?v=1734042549&amp;width=100&amp;crop=center</v>
      </c>
    </row>
    <row r="389" spans="1:10" x14ac:dyDescent="0.25">
      <c r="A389" t="s">
        <v>314</v>
      </c>
      <c r="B389" t="s">
        <v>313</v>
      </c>
      <c r="C389" s="7">
        <v>89.93</v>
      </c>
      <c r="D389" t="s">
        <v>316</v>
      </c>
      <c r="E389" t="s">
        <v>2269</v>
      </c>
      <c r="F389" t="str">
        <f>_xlfn.XLOOKUP(E389,Component!B:B,Component!C:C)</f>
        <v>18V ONE+ GLUE GUN</v>
      </c>
      <c r="G389">
        <v>1</v>
      </c>
      <c r="H389" t="s">
        <v>18</v>
      </c>
      <c r="I389">
        <v>-1</v>
      </c>
      <c r="J389" t="str">
        <f>_xlfn.XLOOKUP(A389,Product!C:C,Product!H:H)</f>
        <v>https://cdn.shopify.com/s/files/1/0651/3668/9323/files/a9070375bc2440cc8c5801e61967e961_600x600.jpg?v=1734042558&amp;width=100&amp;crop=center</v>
      </c>
    </row>
    <row r="390" spans="1:10" x14ac:dyDescent="0.25">
      <c r="A390" t="s">
        <v>1457</v>
      </c>
      <c r="B390" t="s">
        <v>1456</v>
      </c>
      <c r="C390" s="7">
        <v>44.97</v>
      </c>
      <c r="D390" t="s">
        <v>1458</v>
      </c>
      <c r="E390" t="s">
        <v>2269</v>
      </c>
      <c r="F390" t="str">
        <f>_xlfn.XLOOKUP(E390,Component!B:B,Component!C:C)</f>
        <v>18V ONE+ GLUE GUN</v>
      </c>
      <c r="G390">
        <v>1</v>
      </c>
      <c r="H390" t="s">
        <v>18</v>
      </c>
      <c r="I390">
        <v>-1</v>
      </c>
      <c r="J390" t="str">
        <f>_xlfn.XLOOKUP(A390,Product!C:C,Product!H:H)</f>
        <v>https://cdn.shopify.com/s/files/1/0651/3668/9323/files/6132e095c8cc447c86a40c586bcecd6f_600x600.jpg?v=1734042151&amp;width=100&amp;crop=center</v>
      </c>
    </row>
    <row r="391" spans="1:10" x14ac:dyDescent="0.25">
      <c r="A391" t="s">
        <v>646</v>
      </c>
      <c r="B391" t="s">
        <v>645</v>
      </c>
      <c r="C391" s="7">
        <v>89</v>
      </c>
      <c r="D391" t="s">
        <v>647</v>
      </c>
      <c r="E391" t="s">
        <v>2270</v>
      </c>
      <c r="F391" t="str">
        <f>_xlfn.XLOOKUP(E391,Component!B:B,Component!C:C)</f>
        <v>18V ONE+ 120W SOLDERING IRON</v>
      </c>
      <c r="G391">
        <v>1</v>
      </c>
      <c r="H391" t="s">
        <v>18</v>
      </c>
      <c r="I391">
        <v>-1</v>
      </c>
      <c r="J391" t="str">
        <f>_xlfn.XLOOKUP(A391,Product!C:C,Product!H:H)</f>
        <v>https://cdn.shopify.com/s/files/1/0651/3668/9323/files/45b6cc9c91af4226b2ee7f7e8d90a088_600x600.jpg?v=1737053823&amp;width=100&amp;crop=center</v>
      </c>
    </row>
    <row r="392" spans="1:10" x14ac:dyDescent="0.25">
      <c r="A392" t="s">
        <v>1842</v>
      </c>
      <c r="B392" t="s">
        <v>1841</v>
      </c>
      <c r="C392" s="7">
        <v>59.97</v>
      </c>
      <c r="D392" t="s">
        <v>1843</v>
      </c>
      <c r="E392" t="s">
        <v>2270</v>
      </c>
      <c r="F392" t="str">
        <f>_xlfn.XLOOKUP(E392,Component!B:B,Component!C:C)</f>
        <v>18V ONE+ 120W SOLDERING IRON</v>
      </c>
      <c r="G392">
        <v>1</v>
      </c>
      <c r="H392" t="s">
        <v>18</v>
      </c>
      <c r="I392">
        <v>-1</v>
      </c>
      <c r="J392" t="str">
        <f>_xlfn.XLOOKUP(A392,Product!C:C,Product!H:H)</f>
        <v>https://cdn.shopify.com/s/files/1/0651/3668/9323/files/cc30f8be013349b0959d51f55685b1c1_600x600.jpg?v=1734042917&amp;width=100&amp;crop=center</v>
      </c>
    </row>
    <row r="393" spans="1:10" x14ac:dyDescent="0.25">
      <c r="A393" t="s">
        <v>223</v>
      </c>
      <c r="B393" t="s">
        <v>222</v>
      </c>
      <c r="C393" s="7">
        <v>129</v>
      </c>
      <c r="D393" t="s">
        <v>224</v>
      </c>
      <c r="E393" t="s">
        <v>2271</v>
      </c>
      <c r="F393" t="str">
        <f>_xlfn.XLOOKUP(E393,Component!B:B,Component!C:C)</f>
        <v>18V ONE+ 6" PRUNING CHAINSAW</v>
      </c>
      <c r="G393">
        <v>1</v>
      </c>
      <c r="H393" t="s">
        <v>18</v>
      </c>
      <c r="I393">
        <v>-1</v>
      </c>
      <c r="J393" t="str">
        <f>_xlfn.XLOOKUP(A393,Product!C:C,Product!H:H)</f>
        <v>https://cdn.shopify.com/s/files/1/0651/3668/9323/files/f52cb9ce10214e29ac7cf4f7dbec925b_600x600.jpg?v=1734043354&amp;width=100&amp;crop=center</v>
      </c>
    </row>
    <row r="394" spans="1:10" x14ac:dyDescent="0.25">
      <c r="A394" t="s">
        <v>1419</v>
      </c>
      <c r="B394" t="s">
        <v>1418</v>
      </c>
      <c r="C394" s="7">
        <v>99</v>
      </c>
      <c r="D394" t="s">
        <v>1420</v>
      </c>
      <c r="E394" t="s">
        <v>2271</v>
      </c>
      <c r="F394" t="str">
        <f>_xlfn.XLOOKUP(E394,Component!B:B,Component!C:C)</f>
        <v>18V ONE+ 6" PRUNING CHAINSAW</v>
      </c>
      <c r="G394">
        <v>1</v>
      </c>
      <c r="H394" t="s">
        <v>18</v>
      </c>
      <c r="I394">
        <v>-1</v>
      </c>
      <c r="J394" t="str">
        <f>_xlfn.XLOOKUP(A394,Product!C:C,Product!H:H)</f>
        <v>https://cdn.shopify.com/s/files/1/0651/3668/9323/files/b9568462896a4e53a308ed578306e110_600x600.jpg?v=1734042727&amp;width=100&amp;crop=center</v>
      </c>
    </row>
    <row r="395" spans="1:10" x14ac:dyDescent="0.25">
      <c r="A395" t="s">
        <v>182</v>
      </c>
      <c r="B395" t="s">
        <v>181</v>
      </c>
      <c r="C395" s="7">
        <v>129</v>
      </c>
      <c r="D395" t="s">
        <v>183</v>
      </c>
      <c r="E395" t="s">
        <v>2272</v>
      </c>
      <c r="F395" t="str">
        <f>_xlfn.XLOOKUP(E395,Component!B:B,Component!C:C)</f>
        <v>18V ONE+ 350 CFM BLOWER</v>
      </c>
      <c r="G395">
        <v>1</v>
      </c>
      <c r="H395" t="s">
        <v>18</v>
      </c>
      <c r="I395">
        <v>-1</v>
      </c>
      <c r="J395" t="str">
        <f>_xlfn.XLOOKUP(A395,Product!C:C,Product!H:H)</f>
        <v>https://cdn.shopify.com/s/files/1/0651/3668/9323/files/9a98ef3ed0ba405d9b97836c4b066370_600x600.jpg?v=1734041330&amp;width=100&amp;crop=center</v>
      </c>
    </row>
    <row r="396" spans="1:10" x14ac:dyDescent="0.25">
      <c r="A396" t="s">
        <v>233</v>
      </c>
      <c r="B396" t="s">
        <v>232</v>
      </c>
      <c r="C396" s="7">
        <v>199</v>
      </c>
      <c r="D396" t="s">
        <v>234</v>
      </c>
      <c r="E396" t="s">
        <v>2272</v>
      </c>
      <c r="F396" t="str">
        <f>_xlfn.XLOOKUP(E396,Component!B:B,Component!C:C)</f>
        <v>18V ONE+ 350 CFM BLOWER</v>
      </c>
      <c r="G396">
        <v>1</v>
      </c>
      <c r="H396" t="s">
        <v>18</v>
      </c>
      <c r="I396">
        <v>-1</v>
      </c>
      <c r="J396" t="str">
        <f>_xlfn.XLOOKUP(A396,Product!C:C,Product!H:H)</f>
        <v>https://cdn.shopify.com/s/files/1/0651/3668/9323/files/1_PCLCK202K_600x600.jpg?v=1737552411&amp;width=100&amp;crop=center</v>
      </c>
    </row>
    <row r="397" spans="1:10" x14ac:dyDescent="0.25">
      <c r="A397" t="s">
        <v>1409</v>
      </c>
      <c r="B397" t="s">
        <v>1408</v>
      </c>
      <c r="C397" s="7">
        <v>99</v>
      </c>
      <c r="D397" t="s">
        <v>1410</v>
      </c>
      <c r="E397" t="s">
        <v>2272</v>
      </c>
      <c r="F397" t="str">
        <f>_xlfn.XLOOKUP(E397,Component!B:B,Component!C:C)</f>
        <v>18V ONE+ 350 CFM BLOWER</v>
      </c>
      <c r="G397">
        <v>1</v>
      </c>
      <c r="H397" t="s">
        <v>18</v>
      </c>
      <c r="I397">
        <v>-1</v>
      </c>
      <c r="J397" t="str">
        <f>_xlfn.XLOOKUP(A397,Product!C:C,Product!H:H)</f>
        <v>https://cdn.shopify.com/s/files/1/0651/3668/9323/files/338d029b81f645018b8b931502e8fa6d_600x600.jpg?v=1734041867&amp;width=100&amp;crop=center</v>
      </c>
    </row>
    <row r="398" spans="1:10" x14ac:dyDescent="0.25">
      <c r="A398" t="s">
        <v>240</v>
      </c>
      <c r="B398" t="s">
        <v>232</v>
      </c>
      <c r="C398" s="7">
        <v>119</v>
      </c>
      <c r="D398" t="s">
        <v>242</v>
      </c>
      <c r="E398" t="s">
        <v>2273</v>
      </c>
      <c r="F398" t="str">
        <f>_xlfn.XLOOKUP(E398,Component!B:B,Component!C:C)</f>
        <v>18V ONE+ 10" STRING TRIMMER/EDGER</v>
      </c>
      <c r="G398">
        <v>1</v>
      </c>
      <c r="H398" t="s">
        <v>18</v>
      </c>
      <c r="I398">
        <v>-1</v>
      </c>
      <c r="J398" t="str">
        <f>_xlfn.XLOOKUP(A398,Product!C:C,Product!H:H)</f>
        <v>https://cdn.shopify.com/s/files/1/0651/3668/9323/files/1_PCLCK201K_600x600.jpg?v=1737495950&amp;width=100&amp;crop=center</v>
      </c>
    </row>
    <row r="399" spans="1:10" x14ac:dyDescent="0.25">
      <c r="A399" t="s">
        <v>866</v>
      </c>
      <c r="B399" t="s">
        <v>865</v>
      </c>
      <c r="C399" s="7">
        <v>79</v>
      </c>
      <c r="D399" t="s">
        <v>867</v>
      </c>
      <c r="E399" t="s">
        <v>2273</v>
      </c>
      <c r="F399" t="str">
        <f>_xlfn.XLOOKUP(E399,Component!B:B,Component!C:C)</f>
        <v>18V ONE+ 10" STRING TRIMMER/EDGER</v>
      </c>
      <c r="G399">
        <v>1</v>
      </c>
      <c r="H399" t="s">
        <v>18</v>
      </c>
      <c r="I399">
        <v>-1</v>
      </c>
      <c r="J399" t="str">
        <f>_xlfn.XLOOKUP(A399,Product!C:C,Product!H:H)</f>
        <v>https://cdn.shopify.com/s/files/1/0651/3668/9323/files/06f2a9fb0c804b53a88344d531acb5d0_600x600.jpg?v=1734041176&amp;width=100&amp;crop=center</v>
      </c>
    </row>
    <row r="400" spans="1:10" x14ac:dyDescent="0.25">
      <c r="A400" t="s">
        <v>1415</v>
      </c>
      <c r="B400" t="s">
        <v>1414</v>
      </c>
      <c r="C400" s="7">
        <v>59</v>
      </c>
      <c r="D400" t="s">
        <v>1417</v>
      </c>
      <c r="E400" t="s">
        <v>2273</v>
      </c>
      <c r="F400" t="str">
        <f>_xlfn.XLOOKUP(E400,Component!B:B,Component!C:C)</f>
        <v>18V ONE+ 10" STRING TRIMMER/EDGER</v>
      </c>
      <c r="G400">
        <v>1</v>
      </c>
      <c r="H400" t="s">
        <v>18</v>
      </c>
      <c r="I400">
        <v>-1</v>
      </c>
      <c r="J400" t="str">
        <f>_xlfn.XLOOKUP(A400,Product!C:C,Product!H:H)</f>
        <v>https://cdn.shopify.com/s/files/1/0651/3668/9323/files/93b6189b68a94c8b94a4fce7a581a0cd_600x600.jpg?v=1734041766&amp;width=100&amp;crop=center</v>
      </c>
    </row>
    <row r="401" spans="1:10" x14ac:dyDescent="0.25">
      <c r="A401" t="s">
        <v>967</v>
      </c>
      <c r="B401" t="s">
        <v>966</v>
      </c>
      <c r="C401" s="7">
        <v>99</v>
      </c>
      <c r="D401" t="s">
        <v>968</v>
      </c>
      <c r="E401" t="s">
        <v>2274</v>
      </c>
      <c r="F401" t="str">
        <f>_xlfn.XLOOKUP(E401,Component!B:B,Component!C:C)</f>
        <v>18V ONE+ 1/4" Ratchet</v>
      </c>
      <c r="G401">
        <v>1</v>
      </c>
      <c r="H401" t="s">
        <v>18</v>
      </c>
      <c r="I401">
        <v>-1</v>
      </c>
      <c r="J401" t="str">
        <f>_xlfn.XLOOKUP(A401,Product!C:C,Product!H:H)</f>
        <v>https://cdn.shopify.com/s/files/1/0651/3668/9323/files/c402f354eeab47379dd567732719f3a0_600x600.jpg?v=1734042859&amp;width=100&amp;crop=center</v>
      </c>
    </row>
    <row r="402" spans="1:10" x14ac:dyDescent="0.25">
      <c r="A402" t="s">
        <v>1589</v>
      </c>
      <c r="B402" t="s">
        <v>1588</v>
      </c>
      <c r="C402" s="7" t="s">
        <v>18</v>
      </c>
      <c r="D402" t="s">
        <v>1590</v>
      </c>
      <c r="E402" t="s">
        <v>2275</v>
      </c>
      <c r="F402" t="str">
        <f>_xlfn.XLOOKUP(E402,Component!B:B,Component!C:C)</f>
        <v>18V ONE+ HP COMPACT BRUSHLESS 6-1/2" CIRCULAR SAW</v>
      </c>
      <c r="G402">
        <v>1</v>
      </c>
      <c r="H402" t="s">
        <v>18</v>
      </c>
      <c r="I402">
        <v>-1</v>
      </c>
      <c r="J402" t="str">
        <f>_xlfn.XLOOKUP(A402,Product!C:C,Product!H:H)</f>
        <v>https://cdn.shopify.com/s/files/1/0651/3668/9323/files/1e90310c8f8640298b9cde86b52a1f20_600x600.jpg?v=1734040818&amp;width=100&amp;crop=center</v>
      </c>
    </row>
    <row r="403" spans="1:10" x14ac:dyDescent="0.25">
      <c r="A403" t="s">
        <v>1973</v>
      </c>
      <c r="B403" t="s">
        <v>1972</v>
      </c>
      <c r="C403" s="7">
        <v>162</v>
      </c>
      <c r="D403" t="s">
        <v>1975</v>
      </c>
      <c r="E403" t="s">
        <v>2275</v>
      </c>
      <c r="F403" t="str">
        <f>_xlfn.XLOOKUP(E403,Component!B:B,Component!C:C)</f>
        <v>18V ONE+ HP COMPACT BRUSHLESS 6-1/2" CIRCULAR SAW</v>
      </c>
      <c r="G403">
        <v>1</v>
      </c>
      <c r="H403" t="s">
        <v>18</v>
      </c>
      <c r="I403">
        <v>-1</v>
      </c>
      <c r="J403" t="str">
        <f>_xlfn.XLOOKUP(A403,Product!C:C,Product!H:H)</f>
        <v>https://cdn.shopify.com/s/files/1/0651/3668/9323/files/85c7a967e3724fa1afb9bf22e12eb175_600x600.jpg?v=1734041731&amp;width=100&amp;crop=center</v>
      </c>
    </row>
    <row r="404" spans="1:10" x14ac:dyDescent="0.25">
      <c r="A404" t="s">
        <v>2018</v>
      </c>
      <c r="B404" t="s">
        <v>2017</v>
      </c>
      <c r="C404" s="7">
        <v>299</v>
      </c>
      <c r="D404" t="s">
        <v>2019</v>
      </c>
      <c r="E404" t="s">
        <v>2276</v>
      </c>
      <c r="F404" t="str">
        <f>_xlfn.XLOOKUP(E404,Component!B:B,Component!C:C)</f>
        <v>18V ONE+ HP COMPACT BRUSHLESS CUT-OFF TOOL</v>
      </c>
      <c r="G404">
        <v>1</v>
      </c>
      <c r="H404" t="s">
        <v>18</v>
      </c>
      <c r="I404">
        <v>-1</v>
      </c>
      <c r="J404" t="str">
        <f>_xlfn.XLOOKUP(A404,Product!C:C,Product!H:H)</f>
        <v>https://cdn.shopify.com/s/files/1/0651/3668/9323/files/212c20f2ff2d4a70b5492a781c4f4fb2_600x600.jpg?v=1734041831&amp;width=100&amp;crop=center</v>
      </c>
    </row>
    <row r="405" spans="1:10" x14ac:dyDescent="0.25">
      <c r="A405" t="s">
        <v>197</v>
      </c>
      <c r="B405" t="s">
        <v>196</v>
      </c>
      <c r="C405" s="7">
        <v>179</v>
      </c>
      <c r="D405" t="s">
        <v>198</v>
      </c>
      <c r="E405" t="s">
        <v>2277</v>
      </c>
      <c r="F405" t="str">
        <f>_xlfn.XLOOKUP(E405,Component!B:B,Component!C:C)</f>
        <v>18V ONE+ HP COMPACT BRUSHLESS 8" PRUNING CHAINSAW</v>
      </c>
      <c r="G405">
        <v>1</v>
      </c>
      <c r="H405" t="s">
        <v>18</v>
      </c>
      <c r="I405">
        <v>-1</v>
      </c>
      <c r="J405" t="str">
        <f>_xlfn.XLOOKUP(A405,Product!C:C,Product!H:H)</f>
        <v>https://cdn.shopify.com/s/files/1/0651/3668/9323/files/6cafa4b60fd14668b4220af4d78089e7_600x600.jpg?v=1734041149&amp;width=100&amp;crop=center</v>
      </c>
    </row>
    <row r="406" spans="1:10" x14ac:dyDescent="0.25">
      <c r="A406" t="s">
        <v>1425</v>
      </c>
      <c r="B406" t="s">
        <v>1424</v>
      </c>
      <c r="C406" s="7">
        <v>149</v>
      </c>
      <c r="D406" t="s">
        <v>1426</v>
      </c>
      <c r="E406" t="s">
        <v>2277</v>
      </c>
      <c r="F406" t="str">
        <f>_xlfn.XLOOKUP(E406,Component!B:B,Component!C:C)</f>
        <v>18V ONE+ HP COMPACT BRUSHLESS 8" PRUNING CHAINSAW</v>
      </c>
      <c r="G406">
        <v>1</v>
      </c>
      <c r="H406" t="s">
        <v>18</v>
      </c>
      <c r="I406">
        <v>-1</v>
      </c>
      <c r="J406" t="str">
        <f>_xlfn.XLOOKUP(A406,Product!C:C,Product!H:H)</f>
        <v>https://cdn.shopify.com/s/files/1/0651/3668/9323/files/02f6cbcb3f7e47ddb7c44f54a2f13c95_600x600.jpg?v=1734040896&amp;width=100&amp;crop=center</v>
      </c>
    </row>
    <row r="407" spans="1:10" x14ac:dyDescent="0.25">
      <c r="A407" t="s">
        <v>2018</v>
      </c>
      <c r="B407" t="s">
        <v>2017</v>
      </c>
      <c r="C407" s="7">
        <v>299</v>
      </c>
      <c r="D407" t="s">
        <v>2019</v>
      </c>
      <c r="E407" t="s">
        <v>2278</v>
      </c>
      <c r="F407" t="str">
        <f>_xlfn.XLOOKUP(E407,Component!B:B,Component!C:C)</f>
        <v>18V ONE+ HP Compact Brushless 1/2" Drill/Driver</v>
      </c>
      <c r="G407">
        <v>1</v>
      </c>
      <c r="H407" t="s">
        <v>18</v>
      </c>
      <c r="I407">
        <v>-1</v>
      </c>
      <c r="J407" t="str">
        <f>_xlfn.XLOOKUP(A407,Product!C:C,Product!H:H)</f>
        <v>https://cdn.shopify.com/s/files/1/0651/3668/9323/files/212c20f2ff2d4a70b5492a781c4f4fb2_600x600.jpg?v=1734041831&amp;width=100&amp;crop=center</v>
      </c>
    </row>
    <row r="408" spans="1:10" x14ac:dyDescent="0.25">
      <c r="A408" t="s">
        <v>391</v>
      </c>
      <c r="B408" t="s">
        <v>390</v>
      </c>
      <c r="C408" s="7">
        <v>139</v>
      </c>
      <c r="D408" t="s">
        <v>392</v>
      </c>
      <c r="E408" t="s">
        <v>2279</v>
      </c>
      <c r="F408" t="str">
        <f>_xlfn.XLOOKUP(E408,Component!B:B,Component!C:C)</f>
        <v>18V ONE+ HP COMPACT BRUSHLESS 1/2" DRILL/DRIVER</v>
      </c>
      <c r="G408">
        <v>1</v>
      </c>
      <c r="H408" t="s">
        <v>18</v>
      </c>
      <c r="I408">
        <v>-1</v>
      </c>
      <c r="J408" t="str">
        <f>_xlfn.XLOOKUP(A408,Product!C:C,Product!H:H)</f>
        <v>https://cdn.shopify.com/s/files/1/0651/3668/9323/files/bd3baa1382294bde961cf9b11929f517_600x600.jpg?v=1734042758&amp;width=100&amp;crop=center</v>
      </c>
    </row>
    <row r="409" spans="1:10" x14ac:dyDescent="0.25">
      <c r="A409" t="s">
        <v>404</v>
      </c>
      <c r="B409" t="s">
        <v>403</v>
      </c>
      <c r="C409" s="7">
        <v>179</v>
      </c>
      <c r="D409" t="s">
        <v>405</v>
      </c>
      <c r="E409" t="s">
        <v>2279</v>
      </c>
      <c r="F409" t="str">
        <f>_xlfn.XLOOKUP(E409,Component!B:B,Component!C:C)</f>
        <v>18V ONE+ HP COMPACT BRUSHLESS 1/2" DRILL/DRIVER</v>
      </c>
      <c r="G409">
        <v>1</v>
      </c>
      <c r="H409" t="s">
        <v>18</v>
      </c>
      <c r="I409">
        <v>-1</v>
      </c>
      <c r="J409" t="str">
        <f>_xlfn.XLOOKUP(A409,Product!C:C,Product!H:H)</f>
        <v>https://cdn.shopify.com/s/files/1/0651/3668/9323/files/1a73711a6f2849c7aefd4b21cd3b51bb_600x600.jpg?v=1734040772&amp;width=100&amp;crop=center</v>
      </c>
    </row>
    <row r="410" spans="1:10" x14ac:dyDescent="0.25">
      <c r="A410" t="s">
        <v>1523</v>
      </c>
      <c r="B410" t="s">
        <v>1522</v>
      </c>
      <c r="C410" s="7">
        <v>99</v>
      </c>
      <c r="D410" t="s">
        <v>1524</v>
      </c>
      <c r="E410" t="s">
        <v>2279</v>
      </c>
      <c r="F410" t="str">
        <f>_xlfn.XLOOKUP(E410,Component!B:B,Component!C:C)</f>
        <v>18V ONE+ HP COMPACT BRUSHLESS 1/2" DRILL/DRIVER</v>
      </c>
      <c r="G410">
        <v>1</v>
      </c>
      <c r="H410" t="s">
        <v>18</v>
      </c>
      <c r="I410">
        <v>-1</v>
      </c>
      <c r="J410" t="str">
        <f>_xlfn.XLOOKUP(A410,Product!C:C,Product!H:H)</f>
        <v>https://cdn.shopify.com/s/files/1/0651/3668/9323/files/5b068bffc21544df8f06f4aa6edeae7f_600x600.jpg?v=1734041052&amp;width=100&amp;crop=center</v>
      </c>
    </row>
    <row r="411" spans="1:10" x14ac:dyDescent="0.25">
      <c r="A411" t="s">
        <v>1251</v>
      </c>
      <c r="B411" t="s">
        <v>1250</v>
      </c>
      <c r="C411" s="7">
        <v>188.76</v>
      </c>
      <c r="D411" t="s">
        <v>1253</v>
      </c>
      <c r="E411" t="s">
        <v>2280</v>
      </c>
      <c r="F411" t="str">
        <f>_xlfn.XLOOKUP(E411,Component!B:B,Component!C:C)</f>
        <v>18V ONE+ HP COMPACT BRUSHLESS 1/4" RIGHT ANGLE DIE GRINDER</v>
      </c>
      <c r="G411">
        <v>1</v>
      </c>
      <c r="H411" t="s">
        <v>18</v>
      </c>
      <c r="I411">
        <v>-1</v>
      </c>
      <c r="J411" t="str">
        <f>_xlfn.XLOOKUP(A411,Product!C:C,Product!H:H)</f>
        <v>https://cdn.shopify.com/s/files/1/0651/3668/9323/files/3235e5e9460a40bfaaf24bc97a9aad45_600x600.jpg?v=1734042093&amp;width=100&amp;crop=center</v>
      </c>
    </row>
    <row r="412" spans="1:10" x14ac:dyDescent="0.25">
      <c r="A412" t="s">
        <v>396</v>
      </c>
      <c r="B412" t="s">
        <v>395</v>
      </c>
      <c r="C412" s="7">
        <v>99</v>
      </c>
      <c r="D412" t="s">
        <v>397</v>
      </c>
      <c r="E412" t="s">
        <v>2281</v>
      </c>
      <c r="F412" t="str">
        <f>_xlfn.XLOOKUP(E412,Component!B:B,Component!C:C)</f>
        <v>18V ONE+ HP COMPACT BRUSHLESS 1/2" HAMMER DRILL</v>
      </c>
      <c r="G412">
        <v>1</v>
      </c>
      <c r="H412" t="s">
        <v>18</v>
      </c>
      <c r="I412">
        <v>-1</v>
      </c>
      <c r="J412" t="str">
        <f>_xlfn.XLOOKUP(A412,Product!C:C,Product!H:H)</f>
        <v>https://cdn.shopify.com/s/files/1/0651/3668/9323/files/341be7891698438f9281721025a9db45_600x600.jpg?v=1734041867&amp;width=100&amp;crop=center</v>
      </c>
    </row>
    <row r="413" spans="1:10" x14ac:dyDescent="0.25">
      <c r="A413" t="s">
        <v>1520</v>
      </c>
      <c r="B413" t="s">
        <v>1519</v>
      </c>
      <c r="C413" s="7" t="s">
        <v>18</v>
      </c>
      <c r="D413" t="s">
        <v>1521</v>
      </c>
      <c r="E413" t="s">
        <v>2281</v>
      </c>
      <c r="F413" t="str">
        <f>_xlfn.XLOOKUP(E413,Component!B:B,Component!C:C)</f>
        <v>18V ONE+ HP COMPACT BRUSHLESS 1/2" HAMMER DRILL</v>
      </c>
      <c r="G413">
        <v>1</v>
      </c>
      <c r="H413" t="s">
        <v>18</v>
      </c>
      <c r="I413">
        <v>-1</v>
      </c>
      <c r="J413" t="str">
        <f>_xlfn.XLOOKUP(A413,Product!C:C,Product!H:H)</f>
        <v>https://cdn.shopify.com/s/files/1/0651/3668/9323/files/d1ee9593118e4e759a8bb95cb7650465_600x600.jpg?v=1734042963&amp;width=100&amp;crop=center</v>
      </c>
    </row>
    <row r="414" spans="1:10" x14ac:dyDescent="0.25">
      <c r="A414" t="s">
        <v>2018</v>
      </c>
      <c r="B414" t="s">
        <v>2017</v>
      </c>
      <c r="C414" s="7">
        <v>299</v>
      </c>
      <c r="D414" t="s">
        <v>2019</v>
      </c>
      <c r="E414" t="s">
        <v>2282</v>
      </c>
      <c r="F414" t="str">
        <f>_xlfn.XLOOKUP(E414,Component!B:B,Component!C:C)</f>
        <v>18V ONE+ HP Compact Brushless 1/4" Impact Driver</v>
      </c>
      <c r="G414">
        <v>1</v>
      </c>
      <c r="H414" t="s">
        <v>18</v>
      </c>
      <c r="I414">
        <v>-1</v>
      </c>
      <c r="J414" t="str">
        <f>_xlfn.XLOOKUP(A414,Product!C:C,Product!H:H)</f>
        <v>https://cdn.shopify.com/s/files/1/0651/3668/9323/files/212c20f2ff2d4a70b5492a781c4f4fb2_600x600.jpg?v=1734041831&amp;width=100&amp;crop=center</v>
      </c>
    </row>
    <row r="415" spans="1:10" x14ac:dyDescent="0.25">
      <c r="A415" t="s">
        <v>400</v>
      </c>
      <c r="B415" t="s">
        <v>399</v>
      </c>
      <c r="C415" s="7">
        <v>139</v>
      </c>
      <c r="D415" t="s">
        <v>401</v>
      </c>
      <c r="E415" t="s">
        <v>2283</v>
      </c>
      <c r="F415" t="str">
        <f>_xlfn.XLOOKUP(E415,Component!B:B,Component!C:C)</f>
        <v>18V ONE+ HP COMPACT BRUSHLESS 1/4" HEX IMPACT DRIVER</v>
      </c>
      <c r="G415">
        <v>1</v>
      </c>
      <c r="H415" t="s">
        <v>18</v>
      </c>
      <c r="I415">
        <v>-1</v>
      </c>
      <c r="J415" t="str">
        <f>_xlfn.XLOOKUP(A415,Product!C:C,Product!H:H)</f>
        <v>https://cdn.shopify.com/s/files/1/0651/3668/9323/files/4c971e1011b74595b6870877068cbd70_600x600.jpg?v=1734040987&amp;width=100&amp;crop=center</v>
      </c>
    </row>
    <row r="416" spans="1:10" x14ac:dyDescent="0.25">
      <c r="A416" t="s">
        <v>404</v>
      </c>
      <c r="B416" t="s">
        <v>403</v>
      </c>
      <c r="C416" s="7">
        <v>179</v>
      </c>
      <c r="D416" t="s">
        <v>405</v>
      </c>
      <c r="E416" t="s">
        <v>2283</v>
      </c>
      <c r="F416" t="str">
        <f>_xlfn.XLOOKUP(E416,Component!B:B,Component!C:C)</f>
        <v>18V ONE+ HP COMPACT BRUSHLESS 1/4" HEX IMPACT DRIVER</v>
      </c>
      <c r="G416">
        <v>1</v>
      </c>
      <c r="H416" t="s">
        <v>18</v>
      </c>
      <c r="I416">
        <v>-1</v>
      </c>
      <c r="J416" t="str">
        <f>_xlfn.XLOOKUP(A416,Product!C:C,Product!H:H)</f>
        <v>https://cdn.shopify.com/s/files/1/0651/3668/9323/files/1a73711a6f2849c7aefd4b21cd3b51bb_600x600.jpg?v=1734040772&amp;width=100&amp;crop=center</v>
      </c>
    </row>
    <row r="417" spans="1:10" x14ac:dyDescent="0.25">
      <c r="A417" t="s">
        <v>1516</v>
      </c>
      <c r="B417" t="s">
        <v>1515</v>
      </c>
      <c r="C417" s="7">
        <v>84.3</v>
      </c>
      <c r="D417" t="s">
        <v>1518</v>
      </c>
      <c r="E417" t="s">
        <v>2283</v>
      </c>
      <c r="F417" t="str">
        <f>_xlfn.XLOOKUP(E417,Component!B:B,Component!C:C)</f>
        <v>18V ONE+ HP COMPACT BRUSHLESS 1/4" HEX IMPACT DRIVER</v>
      </c>
      <c r="G417">
        <v>1</v>
      </c>
      <c r="H417" t="s">
        <v>18</v>
      </c>
      <c r="I417">
        <v>-1</v>
      </c>
      <c r="J417" t="str">
        <f>_xlfn.XLOOKUP(A417,Product!C:C,Product!H:H)</f>
        <v>https://cdn.shopify.com/s/files/1/0651/3668/9323/files/47e8bf6ed0304729857ca8d66061fa8d_600x600.jpg?v=1734041547&amp;width=100&amp;crop=center</v>
      </c>
    </row>
    <row r="418" spans="1:10" x14ac:dyDescent="0.25">
      <c r="A418" t="s">
        <v>1397</v>
      </c>
      <c r="B418" t="s">
        <v>1396</v>
      </c>
      <c r="C418" s="7">
        <v>129</v>
      </c>
      <c r="D418" t="s">
        <v>1398</v>
      </c>
      <c r="E418" t="s">
        <v>2284</v>
      </c>
      <c r="F418" t="str">
        <f>_xlfn.XLOOKUP(E418,Component!B:B,Component!C:C)</f>
        <v>18V ONE+ HP COMPACT BRUSHLESS 4-MODE 3/8" IMPACT WRENCH</v>
      </c>
      <c r="G418">
        <v>1</v>
      </c>
      <c r="H418" t="s">
        <v>18</v>
      </c>
      <c r="I418">
        <v>-1</v>
      </c>
      <c r="J418" t="str">
        <f>_xlfn.XLOOKUP(A418,Product!C:C,Product!H:H)</f>
        <v>https://cdn.shopify.com/s/files/1/0651/3668/9323/files/PSBIW02B_2v1_Final_7cb6b7f7-903b-48a8-9727-f5840bf18e59_600x600.jpg?v=1744640779&amp;width=100&amp;crop=center</v>
      </c>
    </row>
    <row r="419" spans="1:10" x14ac:dyDescent="0.25">
      <c r="A419" t="s">
        <v>113</v>
      </c>
      <c r="B419" t="s">
        <v>112</v>
      </c>
      <c r="C419" s="7" t="s">
        <v>18</v>
      </c>
      <c r="D419" t="s">
        <v>114</v>
      </c>
      <c r="E419" t="s">
        <v>2285</v>
      </c>
      <c r="F419" t="str">
        <f>_xlfn.XLOOKUP(E419,Component!B:B,Component!C:C)</f>
        <v>18V ONE+ HP COMPACT BRUSHLESS 4-MODE 1/2" IMPACT WRENCH</v>
      </c>
      <c r="G419">
        <v>1</v>
      </c>
      <c r="H419" t="s">
        <v>18</v>
      </c>
      <c r="I419">
        <v>-1</v>
      </c>
      <c r="J419" t="str">
        <f>_xlfn.XLOOKUP(A419,Product!C:C,Product!H:H)</f>
        <v>https://cdn.shopify.com/s/files/1/0651/3668/9323/files/ryobi-impact-wrenches-psbiw25k1_600x600.jpg?v=1750252652&amp;width=100&amp;crop=center</v>
      </c>
    </row>
    <row r="420" spans="1:10" x14ac:dyDescent="0.25">
      <c r="A420" t="s">
        <v>548</v>
      </c>
      <c r="B420" t="s">
        <v>547</v>
      </c>
      <c r="C420" s="7">
        <v>139</v>
      </c>
      <c r="D420" t="s">
        <v>549</v>
      </c>
      <c r="E420" t="s">
        <v>2285</v>
      </c>
      <c r="F420" t="str">
        <f>_xlfn.XLOOKUP(E420,Component!B:B,Component!C:C)</f>
        <v>18V ONE+ HP COMPACT BRUSHLESS 4-MODE 1/2" IMPACT WRENCH</v>
      </c>
      <c r="G420">
        <v>1</v>
      </c>
      <c r="H420" t="s">
        <v>18</v>
      </c>
      <c r="I420">
        <v>-1</v>
      </c>
      <c r="J420" t="str">
        <f>_xlfn.XLOOKUP(A420,Product!C:C,Product!H:H)</f>
        <v>https://cdn.shopify.com/s/files/1/0651/3668/9323/files/7ba00c1a2aac4a29981858e05e4cb74d_600x600.jpg?v=1747325195&amp;width=100&amp;crop=center</v>
      </c>
    </row>
    <row r="421" spans="1:10" x14ac:dyDescent="0.25">
      <c r="A421" t="s">
        <v>162</v>
      </c>
      <c r="B421" t="s">
        <v>161</v>
      </c>
      <c r="C421" s="7">
        <v>149</v>
      </c>
      <c r="D421" t="s">
        <v>164</v>
      </c>
      <c r="E421" t="s">
        <v>2286</v>
      </c>
      <c r="F421" t="str">
        <f>_xlfn.XLOOKUP(E421,Component!B:B,Component!C:C)</f>
        <v>18V ONE+ HP COMPACT BRUSHLESS BARREL GRIP JIG SAW</v>
      </c>
      <c r="G421">
        <v>1</v>
      </c>
      <c r="H421" t="s">
        <v>18</v>
      </c>
      <c r="I421">
        <v>-1</v>
      </c>
      <c r="J421" t="str">
        <f>_xlfn.XLOOKUP(A421,Product!C:C,Product!H:H)</f>
        <v>https://cdn.shopify.com/s/files/1/0651/3668/9323/files/47e79eb98738493592e1327c9a6f0990_600x600.jpg?v=1734041547&amp;width=100&amp;crop=center</v>
      </c>
    </row>
    <row r="422" spans="1:10" x14ac:dyDescent="0.25">
      <c r="A422" t="s">
        <v>1422</v>
      </c>
      <c r="B422" t="s">
        <v>1421</v>
      </c>
      <c r="C422" s="7">
        <v>139</v>
      </c>
      <c r="D422" t="s">
        <v>1423</v>
      </c>
      <c r="E422" t="s">
        <v>2286</v>
      </c>
      <c r="F422" t="str">
        <f>_xlfn.XLOOKUP(E422,Component!B:B,Component!C:C)</f>
        <v>18V ONE+ HP COMPACT BRUSHLESS BARREL GRIP JIG SAW</v>
      </c>
      <c r="G422">
        <v>1</v>
      </c>
      <c r="H422" t="s">
        <v>18</v>
      </c>
      <c r="I422">
        <v>-1</v>
      </c>
      <c r="J422" t="str">
        <f>_xlfn.XLOOKUP(A422,Product!C:C,Product!H:H)</f>
        <v>https://cdn.shopify.com/s/files/1/0651/3668/9323/files/14b50ba4d9ee444c9f66d52993e3eec8_600x600.jpg?v=1734041405&amp;width=100&amp;crop=center</v>
      </c>
    </row>
    <row r="423" spans="1:10" x14ac:dyDescent="0.25">
      <c r="A423" t="s">
        <v>255</v>
      </c>
      <c r="B423" t="s">
        <v>254</v>
      </c>
      <c r="C423" s="7">
        <v>149</v>
      </c>
      <c r="D423" t="s">
        <v>256</v>
      </c>
      <c r="E423" t="s">
        <v>2287</v>
      </c>
      <c r="F423" t="str">
        <f>_xlfn.XLOOKUP(E423,Component!B:B,Component!C:C)</f>
        <v>18V ONE+ HP COMPACT BRUSHLESS 220 CFM BLOWER</v>
      </c>
      <c r="G423">
        <v>1</v>
      </c>
      <c r="H423" t="s">
        <v>18</v>
      </c>
      <c r="I423">
        <v>-1</v>
      </c>
      <c r="J423" t="str">
        <f>_xlfn.XLOOKUP(A423,Product!C:C,Product!H:H)</f>
        <v>https://cdn.shopify.com/s/files/1/0651/3668/9323/files/895aadce2d924d979c84efd16d3e7964_600x600.jpg?v=1736448200&amp;width=100&amp;crop=center</v>
      </c>
    </row>
    <row r="424" spans="1:10" x14ac:dyDescent="0.25">
      <c r="A424" t="s">
        <v>1432</v>
      </c>
      <c r="B424" t="s">
        <v>1431</v>
      </c>
      <c r="C424" s="7">
        <v>99</v>
      </c>
      <c r="D424" t="s">
        <v>1433</v>
      </c>
      <c r="E424" t="s">
        <v>2287</v>
      </c>
      <c r="F424" t="str">
        <f>_xlfn.XLOOKUP(E424,Component!B:B,Component!C:C)</f>
        <v>18V ONE+ HP COMPACT BRUSHLESS 220 CFM BLOWER</v>
      </c>
      <c r="G424">
        <v>1</v>
      </c>
      <c r="H424" t="s">
        <v>18</v>
      </c>
      <c r="I424">
        <v>-1</v>
      </c>
      <c r="J424" t="str">
        <f>_xlfn.XLOOKUP(A424,Product!C:C,Product!H:H)</f>
        <v>https://cdn.shopify.com/s/files/1/0651/3668/9323/files/69899e6c1e6d449f9418cb738ca93da9_600x600.jpg?v=1736448282&amp;width=100&amp;crop=center</v>
      </c>
    </row>
    <row r="425" spans="1:10" x14ac:dyDescent="0.25">
      <c r="A425" t="s">
        <v>486</v>
      </c>
      <c r="B425" t="s">
        <v>485</v>
      </c>
      <c r="C425" s="7">
        <v>149</v>
      </c>
      <c r="D425" t="s">
        <v>487</v>
      </c>
      <c r="E425" t="s">
        <v>2288</v>
      </c>
      <c r="F425" t="str">
        <f>_xlfn.XLOOKUP(E425,Component!B:B,Component!C:C)</f>
        <v>18V ONE+ HP COMPACT BRUSHLESS 1/4" High Speed Ratchet</v>
      </c>
      <c r="G425">
        <v>1</v>
      </c>
      <c r="H425" t="s">
        <v>18</v>
      </c>
      <c r="I425">
        <v>-1</v>
      </c>
      <c r="J425" t="str">
        <f>_xlfn.XLOOKUP(A425,Product!C:C,Product!H:H)</f>
        <v>https://cdn.shopify.com/s/files/1/0651/3668/9323/files/4de707a6e7e84e138165a68d05378a07_600x600.jpg?v=1734041000&amp;width=100&amp;crop=center</v>
      </c>
    </row>
    <row r="426" spans="1:10" x14ac:dyDescent="0.25">
      <c r="A426" t="s">
        <v>1551</v>
      </c>
      <c r="B426" t="s">
        <v>1550</v>
      </c>
      <c r="C426" s="7">
        <v>122.55</v>
      </c>
      <c r="D426" t="s">
        <v>1553</v>
      </c>
      <c r="E426" t="s">
        <v>2288</v>
      </c>
      <c r="F426" t="str">
        <f>_xlfn.XLOOKUP(E426,Component!B:B,Component!C:C)</f>
        <v>18V ONE+ HP COMPACT BRUSHLESS 1/4" High Speed Ratchet</v>
      </c>
      <c r="G426">
        <v>1</v>
      </c>
      <c r="H426" t="s">
        <v>18</v>
      </c>
      <c r="I426">
        <v>-1</v>
      </c>
      <c r="J426" t="str">
        <f>_xlfn.XLOOKUP(A426,Product!C:C,Product!H:H)</f>
        <v>https://cdn.shopify.com/s/files/1/0651/3668/9323/files/df7ea959aed94d7b8b3594c91adb263a_600x600.jpg?v=1734043138&amp;width=100&amp;crop=center</v>
      </c>
    </row>
    <row r="427" spans="1:10" x14ac:dyDescent="0.25">
      <c r="A427" t="s">
        <v>482</v>
      </c>
      <c r="B427" t="s">
        <v>481</v>
      </c>
      <c r="C427" s="7">
        <v>149</v>
      </c>
      <c r="D427" t="s">
        <v>483</v>
      </c>
      <c r="E427" t="s">
        <v>2289</v>
      </c>
      <c r="F427" t="str">
        <f>_xlfn.XLOOKUP(E427,Component!B:B,Component!C:C)</f>
        <v>18V ONE+ HP COMPACT BRUSHLESS 1/4" High Speed Ratchet</v>
      </c>
      <c r="G427">
        <v>1</v>
      </c>
      <c r="H427" t="s">
        <v>18</v>
      </c>
      <c r="I427">
        <v>-1</v>
      </c>
      <c r="J427" t="str">
        <f>_xlfn.XLOOKUP(A427,Product!C:C,Product!H:H)</f>
        <v>https://cdn.shopify.com/s/files/1/0651/3668/9323/files/21cb2d7d91f149e19ec08c86cf50948a_600x600.jpg?v=1734041440&amp;width=100&amp;crop=center</v>
      </c>
    </row>
    <row r="428" spans="1:10" x14ac:dyDescent="0.25">
      <c r="A428" t="s">
        <v>1548</v>
      </c>
      <c r="B428" t="s">
        <v>1547</v>
      </c>
      <c r="C428" s="7">
        <v>129</v>
      </c>
      <c r="D428" t="s">
        <v>1549</v>
      </c>
      <c r="E428" t="s">
        <v>2289</v>
      </c>
      <c r="F428" t="str">
        <f>_xlfn.XLOOKUP(E428,Component!B:B,Component!C:C)</f>
        <v>18V ONE+ HP COMPACT BRUSHLESS 1/4" High Speed Ratchet</v>
      </c>
      <c r="G428">
        <v>1</v>
      </c>
      <c r="H428" t="s">
        <v>18</v>
      </c>
      <c r="I428">
        <v>-1</v>
      </c>
      <c r="J428" t="str">
        <f>_xlfn.XLOOKUP(A428,Product!C:C,Product!H:H)</f>
        <v>https://cdn.shopify.com/s/files/1/0651/3668/9323/files/75bc3daf7d544dc38eb8cccf2574d90d_600x600.jpg?v=1734041684&amp;width=100&amp;crop=center</v>
      </c>
    </row>
    <row r="429" spans="1:10" x14ac:dyDescent="0.25">
      <c r="A429" t="s">
        <v>2018</v>
      </c>
      <c r="B429" t="s">
        <v>2017</v>
      </c>
      <c r="C429" s="7">
        <v>299</v>
      </c>
      <c r="D429" t="s">
        <v>2019</v>
      </c>
      <c r="E429" t="s">
        <v>2290</v>
      </c>
      <c r="F429" t="str">
        <f>_xlfn.XLOOKUP(E429,Component!B:B,Component!C:C)</f>
        <v>18V ONE+ HP COMPACT BRUSHLESS ONE-HANDED RECIPROCATING SAW</v>
      </c>
      <c r="G429">
        <v>1</v>
      </c>
      <c r="H429" t="s">
        <v>18</v>
      </c>
      <c r="I429">
        <v>-1</v>
      </c>
      <c r="J429" t="str">
        <f>_xlfn.XLOOKUP(A429,Product!C:C,Product!H:H)</f>
        <v>https://cdn.shopify.com/s/files/1/0651/3668/9323/files/212c20f2ff2d4a70b5492a781c4f4fb2_600x600.jpg?v=1734041831&amp;width=100&amp;crop=center</v>
      </c>
    </row>
    <row r="430" spans="1:10" x14ac:dyDescent="0.25">
      <c r="A430" t="s">
        <v>309</v>
      </c>
      <c r="B430" t="s">
        <v>308</v>
      </c>
      <c r="C430" s="7">
        <v>139</v>
      </c>
      <c r="D430" t="s">
        <v>310</v>
      </c>
      <c r="E430" t="s">
        <v>2291</v>
      </c>
      <c r="F430" t="str">
        <f>_xlfn.XLOOKUP(E430,Component!B:B,Component!C:C)</f>
        <v>18V ONE+ HP COMPACT BRUSHLESS ONE-HANDED RECIPROCATING SAW</v>
      </c>
      <c r="G430">
        <v>1</v>
      </c>
      <c r="H430" t="s">
        <v>18</v>
      </c>
      <c r="I430">
        <v>-1</v>
      </c>
      <c r="J430" t="str">
        <f>_xlfn.XLOOKUP(A430,Product!C:C,Product!H:H)</f>
        <v>https://cdn.shopify.com/s/files/1/0651/3668/9323/files/787be3d5b95b443f9026dd952418be29_600x600.jpg?v=1734041993&amp;width=100&amp;crop=center</v>
      </c>
    </row>
    <row r="431" spans="1:10" x14ac:dyDescent="0.25">
      <c r="A431" t="s">
        <v>1470</v>
      </c>
      <c r="B431" t="s">
        <v>1469</v>
      </c>
      <c r="C431" s="7" t="s">
        <v>18</v>
      </c>
      <c r="D431" t="s">
        <v>1471</v>
      </c>
      <c r="E431" t="s">
        <v>2291</v>
      </c>
      <c r="F431" t="str">
        <f>_xlfn.XLOOKUP(E431,Component!B:B,Component!C:C)</f>
        <v>18V ONE+ HP COMPACT BRUSHLESS ONE-HANDED RECIPROCATING SAW</v>
      </c>
      <c r="G431">
        <v>1</v>
      </c>
      <c r="H431" t="s">
        <v>18</v>
      </c>
      <c r="I431">
        <v>-1</v>
      </c>
      <c r="J431" t="str">
        <f>_xlfn.XLOOKUP(A431,Product!C:C,Product!H:H)</f>
        <v>https://cdn.shopify.com/s/files/1/0651/3668/9323/files/f1a1deb0707b4b1a9c4f5a52d457b567_600x600.jpg?v=1734043312&amp;width=100&amp;crop=center</v>
      </c>
    </row>
    <row r="432" spans="1:10" x14ac:dyDescent="0.25">
      <c r="A432" t="s">
        <v>1613</v>
      </c>
      <c r="B432" t="s">
        <v>1612</v>
      </c>
      <c r="C432" s="7">
        <v>329</v>
      </c>
      <c r="D432" t="s">
        <v>1614</v>
      </c>
      <c r="E432" t="s">
        <v>2292</v>
      </c>
      <c r="F432" t="str">
        <f>_xlfn.XLOOKUP(E432,Component!B:B,Component!C:C)</f>
        <v>18V ONE+ HP BRUSHLESS 6-1/2" TRACK SAW</v>
      </c>
      <c r="G432">
        <v>1</v>
      </c>
      <c r="H432" t="s">
        <v>18</v>
      </c>
      <c r="I432">
        <v>-1</v>
      </c>
      <c r="J432" t="str">
        <f>_xlfn.XLOOKUP(A432,Product!C:C,Product!H:H)</f>
        <v>https://cdn.shopify.com/s/files/1/0651/3668/9323/files/bcf68a3bc5cb41a0bffb881e07529069_600x600.jpg?v=1737053605&amp;width=100&amp;crop=center</v>
      </c>
    </row>
    <row r="433" spans="1:10" x14ac:dyDescent="0.25">
      <c r="A433" t="s">
        <v>656</v>
      </c>
      <c r="B433" t="s">
        <v>655</v>
      </c>
      <c r="C433" s="7" t="s">
        <v>18</v>
      </c>
      <c r="D433" t="s">
        <v>657</v>
      </c>
      <c r="E433" t="s">
        <v>2292</v>
      </c>
      <c r="F433" t="str">
        <f>_xlfn.XLOOKUP(E433,Component!B:B,Component!C:C)</f>
        <v>18V ONE+ HP BRUSHLESS 6-1/2" TRACK SAW</v>
      </c>
      <c r="G433">
        <v>1</v>
      </c>
      <c r="H433" t="s">
        <v>18</v>
      </c>
      <c r="I433">
        <v>-1</v>
      </c>
      <c r="J433" t="str">
        <f>_xlfn.XLOOKUP(A433,Product!C:C,Product!H:H)</f>
        <v>https://cdn.shopify.com/s/files/1/0651/3668/9323/files/cdd1d641ae154f5ebb9e3832af6ef9b3_600x600.jpg?v=1734042938&amp;width=100&amp;crop=center</v>
      </c>
    </row>
    <row r="434" spans="1:10" x14ac:dyDescent="0.25">
      <c r="A434" t="s">
        <v>504</v>
      </c>
      <c r="B434" t="s">
        <v>503</v>
      </c>
      <c r="C434" s="7">
        <v>189</v>
      </c>
      <c r="D434" t="s">
        <v>505</v>
      </c>
      <c r="E434" t="s">
        <v>2568</v>
      </c>
      <c r="F434" t="str">
        <f>_xlfn.XLOOKUP(E434,Component!B:B,Component!C:C)</f>
        <v>18V ONE+ HP TRANSFER PUMP</v>
      </c>
      <c r="G434">
        <v>1</v>
      </c>
      <c r="H434" t="s">
        <v>18</v>
      </c>
      <c r="I434">
        <v>-1</v>
      </c>
      <c r="J434" t="str">
        <f>_xlfn.XLOOKUP(A434,Product!C:C,Product!H:H)</f>
        <v>https://cdn.shopify.com/s/files/1/0651/3668/9323/files/a5fefeba575f4f8384d56c947b8a4be3_600x600.jpg?v=1734042489&amp;width=100&amp;crop=center</v>
      </c>
    </row>
    <row r="435" spans="1:10" x14ac:dyDescent="0.25">
      <c r="A435" t="s">
        <v>1558</v>
      </c>
      <c r="B435" t="s">
        <v>1557</v>
      </c>
      <c r="C435" s="7">
        <v>169</v>
      </c>
      <c r="D435" t="s">
        <v>1559</v>
      </c>
      <c r="E435" t="s">
        <v>2568</v>
      </c>
      <c r="F435" t="str">
        <f>_xlfn.XLOOKUP(E435,Component!B:B,Component!C:C)</f>
        <v>18V ONE+ HP TRANSFER PUMP</v>
      </c>
      <c r="G435">
        <v>1</v>
      </c>
      <c r="H435" t="s">
        <v>18</v>
      </c>
      <c r="I435">
        <v>-1</v>
      </c>
      <c r="J435" t="str">
        <f>_xlfn.XLOOKUP(A435,Product!C:C,Product!H:H)</f>
        <v>https://cdn.shopify.com/s/files/1/0651/3668/9323/files/bc11610f49a5400bb824b994362e4dc4_600x600.jpg?v=1734042754&amp;width=100&amp;crop=center</v>
      </c>
    </row>
    <row r="436" spans="1:10" x14ac:dyDescent="0.25">
      <c r="A436" t="s">
        <v>1186</v>
      </c>
      <c r="B436" t="s">
        <v>1185</v>
      </c>
      <c r="C436" s="7">
        <v>63.16</v>
      </c>
      <c r="D436" t="s">
        <v>1188</v>
      </c>
      <c r="E436" t="s">
        <v>2293</v>
      </c>
      <c r="F436" t="str">
        <f>_xlfn.XLOOKUP(E436,Component!B:B,Component!C:C)</f>
        <v>18V ONE+ 120W POWER SOURCE WITH 12V OUTPUT</v>
      </c>
      <c r="G436">
        <v>1</v>
      </c>
      <c r="H436" t="s">
        <v>18</v>
      </c>
      <c r="I436">
        <v>-1</v>
      </c>
      <c r="J436" t="str">
        <f>_xlfn.XLOOKUP(A436,Product!C:C,Product!H:H)</f>
        <v>https://cdn.shopify.com/s/files/1/0651/3668/9323/files/72fb7f27a17743fbaf6656b1349b79e9_600x600.jpg?v=1734041663&amp;width=100&amp;crop=center</v>
      </c>
    </row>
    <row r="437" spans="1:10" x14ac:dyDescent="0.25">
      <c r="A437" t="s">
        <v>460</v>
      </c>
      <c r="B437" t="s">
        <v>459</v>
      </c>
      <c r="C437" s="7">
        <v>129</v>
      </c>
      <c r="D437" t="s">
        <v>461</v>
      </c>
      <c r="E437" t="s">
        <v>3594</v>
      </c>
      <c r="F437" t="str">
        <f>_xlfn.XLOOKUP(E437,Component!B:B,Component!C:C)</f>
        <v>18V ONE+ 150-WATT POWER SOURCE</v>
      </c>
      <c r="G437">
        <v>1</v>
      </c>
      <c r="H437" t="s">
        <v>18</v>
      </c>
      <c r="I437">
        <v>-1</v>
      </c>
      <c r="J437" t="str">
        <f>_xlfn.XLOOKUP(A437,Product!C:C,Product!H:H)</f>
        <v>https://cdn.shopify.com/s/files/1/0651/3668/9323/files/eeb9665a3ce3411581fc1a28ddbdb492_600x600.jpg?v=1734043290&amp;width=100&amp;crop=center</v>
      </c>
    </row>
    <row r="438" spans="1:10" x14ac:dyDescent="0.25">
      <c r="A438" t="s">
        <v>728</v>
      </c>
      <c r="B438" t="s">
        <v>727</v>
      </c>
      <c r="C438" s="7" t="s">
        <v>18</v>
      </c>
      <c r="D438" t="s">
        <v>729</v>
      </c>
      <c r="E438" t="s">
        <v>2617</v>
      </c>
      <c r="F438" t="str">
        <f>_xlfn.XLOOKUP(E438,Component!B:B,Component!C:C)</f>
        <v>Variable Speed Rotary Foot Pedal</v>
      </c>
      <c r="G438">
        <v>1</v>
      </c>
      <c r="H438" t="s">
        <v>18</v>
      </c>
      <c r="I438">
        <v>-1</v>
      </c>
      <c r="J438" t="str">
        <f>_xlfn.XLOOKUP(A438,Product!C:C,Product!H:H)</f>
        <v>https://cdn.shopify.com/s/files/1/0651/3668/9323/files/473e844c046a488d9c6a892e026c9356_2df45095-1691-4304-a1c9-bcf533694186_600x600.jpg?v=1734041908&amp;width=100&amp;crop=center</v>
      </c>
    </row>
    <row r="439" spans="1:10" x14ac:dyDescent="0.25">
      <c r="A439" t="s">
        <v>1221</v>
      </c>
      <c r="B439" t="s">
        <v>1220</v>
      </c>
      <c r="C439" s="7">
        <v>429</v>
      </c>
      <c r="D439" t="s">
        <v>1222</v>
      </c>
      <c r="E439" t="s">
        <v>4239</v>
      </c>
      <c r="F439">
        <f>_xlfn.XLOOKUP(E439,Component!B:B,Component!C:C)</f>
        <v>0</v>
      </c>
      <c r="G439">
        <v>1</v>
      </c>
      <c r="H439" t="s">
        <v>18</v>
      </c>
      <c r="I439" t="s">
        <v>2295</v>
      </c>
      <c r="J439" t="str">
        <f>_xlfn.XLOOKUP(A439,Product!C:C,Product!H:H)</f>
        <v>https://cdn.shopify.com/s/files/1/0651/3668/9323/files/ed09384c75214646bb2800ffe58a52e2_600x600.jpg?v=1734043278&amp;width=100&amp;crop=center</v>
      </c>
    </row>
    <row r="440" spans="1:10" x14ac:dyDescent="0.25">
      <c r="A440" t="s">
        <v>1121</v>
      </c>
      <c r="B440" t="s">
        <v>1120</v>
      </c>
      <c r="C440" s="7">
        <v>99</v>
      </c>
      <c r="D440" t="s">
        <v>1122</v>
      </c>
      <c r="E440" t="s">
        <v>2070</v>
      </c>
      <c r="F440" t="str">
        <f>_xlfn.XLOOKUP(E440,Component!B:B,Component!C:C)</f>
        <v>18V ONE+ 1.5AH LITHIUM BATTERY</v>
      </c>
      <c r="G440">
        <v>2</v>
      </c>
      <c r="H440" t="s">
        <v>18</v>
      </c>
      <c r="I440">
        <v>-2</v>
      </c>
      <c r="J440" t="str">
        <f>_xlfn.XLOOKUP(A440,Product!C:C,Product!H:H)</f>
        <v>https://cdn.shopify.com/s/files/1/0651/3668/9323/files/d31535eb963a4214885359f8c316e003_600x600.jpg?v=1734043056&amp;width=100&amp;crop=center</v>
      </c>
    </row>
    <row r="441" spans="1:10" x14ac:dyDescent="0.25">
      <c r="A441" t="s">
        <v>2107</v>
      </c>
      <c r="B441" t="s">
        <v>2106</v>
      </c>
      <c r="C441" s="7">
        <v>99</v>
      </c>
      <c r="D441" t="s">
        <v>2108</v>
      </c>
      <c r="E441" t="s">
        <v>2082</v>
      </c>
      <c r="F441" t="str">
        <f>_xlfn.XLOOKUP(E441,Component!B:B,Component!C:C)</f>
        <v>18V ONE+ 2AH LITHIUM BATTERY</v>
      </c>
      <c r="G441">
        <v>2</v>
      </c>
      <c r="H441" t="s">
        <v>18</v>
      </c>
      <c r="I441">
        <v>-2</v>
      </c>
      <c r="J441" t="str">
        <f>_xlfn.XLOOKUP(A441,Product!C:C,Product!H:H)</f>
        <v>https://cdn.shopify.com/s/files/1/0651/3668/9323/files/2e950598749340278a18922140972b0e_600x600.jpg?v=1737055548&amp;width=100&amp;crop=center</v>
      </c>
    </row>
    <row r="442" spans="1:10" x14ac:dyDescent="0.25">
      <c r="A442" t="s">
        <v>2078</v>
      </c>
      <c r="B442" t="s">
        <v>2077</v>
      </c>
      <c r="C442" s="7">
        <v>139</v>
      </c>
      <c r="D442" t="s">
        <v>2079</v>
      </c>
      <c r="E442" t="s">
        <v>2111</v>
      </c>
      <c r="F442" t="str">
        <f>_xlfn.XLOOKUP(E442,Component!B:B,Component!C:C)</f>
        <v>18V ONE+ 2AH LITHIUM HIGH PERFORMANCE BATTERY</v>
      </c>
      <c r="G442">
        <v>2</v>
      </c>
      <c r="H442" t="s">
        <v>18</v>
      </c>
      <c r="I442">
        <v>-2</v>
      </c>
      <c r="J442" t="str">
        <f>_xlfn.XLOOKUP(A442,Product!C:C,Product!H:H)</f>
        <v>https://cdn.shopify.com/s/files/1/0651/3668/9323/files/50dd15f7c4564609915bc7dfd3c56f45_600x600.jpg?v=1734041559&amp;width=100&amp;crop=center</v>
      </c>
    </row>
    <row r="443" spans="1:10" x14ac:dyDescent="0.25">
      <c r="A443" t="s">
        <v>944</v>
      </c>
      <c r="B443" t="s">
        <v>126</v>
      </c>
      <c r="C443" s="7">
        <v>159</v>
      </c>
      <c r="D443" t="s">
        <v>945</v>
      </c>
      <c r="E443" t="s">
        <v>2111</v>
      </c>
      <c r="F443" t="str">
        <f>_xlfn.XLOOKUP(E443,Component!B:B,Component!C:C)</f>
        <v>18V ONE+ 2AH LITHIUM HIGH PERFORMANCE BATTERY</v>
      </c>
      <c r="G443">
        <v>2</v>
      </c>
      <c r="H443" t="s">
        <v>18</v>
      </c>
      <c r="I443">
        <v>-2</v>
      </c>
      <c r="J443" t="str">
        <f>_xlfn.XLOOKUP(A443,Product!C:C,Product!H:H)</f>
        <v>https://cdn.shopify.com/s/files/1/0651/3668/9323/files/a669bd6cbfe449e696a661facdeded2b_600x600.jpg?v=1734042540&amp;width=100&amp;crop=center</v>
      </c>
    </row>
    <row r="444" spans="1:10" x14ac:dyDescent="0.25">
      <c r="A444" t="s">
        <v>1978</v>
      </c>
      <c r="B444" t="s">
        <v>1977</v>
      </c>
      <c r="C444" s="7">
        <v>649</v>
      </c>
      <c r="D444" t="s">
        <v>1979</v>
      </c>
      <c r="E444" t="s">
        <v>2085</v>
      </c>
      <c r="F444" t="str">
        <f>_xlfn.XLOOKUP(E444,Component!B:B,Component!C:C)</f>
        <v>18V ONE+ 4AH LITHIUM BATTERY</v>
      </c>
      <c r="G444">
        <v>2</v>
      </c>
      <c r="H444" t="s">
        <v>18</v>
      </c>
      <c r="I444">
        <v>-2</v>
      </c>
      <c r="J444" t="str">
        <f>_xlfn.XLOOKUP(A444,Product!C:C,Product!H:H)</f>
        <v>https://cdn.shopify.com/s/files/1/0651/3668/9323/files/d6cc5919efd743c8807c205250f8ac30_600x600.jpg?v=1734042981&amp;width=100&amp;crop=center</v>
      </c>
    </row>
    <row r="445" spans="1:10" x14ac:dyDescent="0.25">
      <c r="A445" t="s">
        <v>1991</v>
      </c>
      <c r="B445" t="s">
        <v>1990</v>
      </c>
      <c r="C445" s="7">
        <v>499</v>
      </c>
      <c r="D445" t="s">
        <v>1992</v>
      </c>
      <c r="E445" t="s">
        <v>2085</v>
      </c>
      <c r="F445" t="str">
        <f>_xlfn.XLOOKUP(E445,Component!B:B,Component!C:C)</f>
        <v>18V ONE+ 4AH LITHIUM BATTERY</v>
      </c>
      <c r="G445">
        <v>2</v>
      </c>
      <c r="H445" t="s">
        <v>18</v>
      </c>
      <c r="I445">
        <v>-2</v>
      </c>
      <c r="J445" t="str">
        <f>_xlfn.XLOOKUP(A445,Product!C:C,Product!H:H)</f>
        <v>https://cdn.shopify.com/s/files/1/0651/3668/9323/files/213d6ee0c2844e1cbb4577d4be83f2cf_600x600.jpg?v=1734041834&amp;width=100&amp;crop=center</v>
      </c>
    </row>
    <row r="446" spans="1:10" x14ac:dyDescent="0.25">
      <c r="A446" t="s">
        <v>1994</v>
      </c>
      <c r="B446" t="s">
        <v>1993</v>
      </c>
      <c r="C446" s="7" t="s">
        <v>18</v>
      </c>
      <c r="D446" t="s">
        <v>1995</v>
      </c>
      <c r="E446" t="s">
        <v>2085</v>
      </c>
      <c r="F446" t="str">
        <f>_xlfn.XLOOKUP(E446,Component!B:B,Component!C:C)</f>
        <v>18V ONE+ 4AH LITHIUM BATTERY</v>
      </c>
      <c r="G446">
        <v>2</v>
      </c>
      <c r="H446" t="s">
        <v>18</v>
      </c>
      <c r="I446">
        <v>-2</v>
      </c>
      <c r="J446" t="str">
        <f>_xlfn.XLOOKUP(A446,Product!C:C,Product!H:H)</f>
        <v>https://cdn.shopify.com/s/files/1/0651/3668/9323/files/55597f7c560e4e449a20b7b1b798c495_600x600.jpg?v=1734042264&amp;width=100&amp;crop=center</v>
      </c>
    </row>
    <row r="447" spans="1:10" x14ac:dyDescent="0.25">
      <c r="A447" t="s">
        <v>2074</v>
      </c>
      <c r="B447" t="s">
        <v>2073</v>
      </c>
      <c r="C447" s="7" t="s">
        <v>18</v>
      </c>
      <c r="D447" t="s">
        <v>2075</v>
      </c>
      <c r="E447" t="s">
        <v>2085</v>
      </c>
      <c r="F447" t="str">
        <f>_xlfn.XLOOKUP(E447,Component!B:B,Component!C:C)</f>
        <v>18V ONE+ 4AH LITHIUM BATTERY</v>
      </c>
      <c r="G447">
        <v>2</v>
      </c>
      <c r="H447" t="s">
        <v>18</v>
      </c>
      <c r="I447">
        <v>-2</v>
      </c>
      <c r="J447" t="str">
        <f>_xlfn.XLOOKUP(A447,Product!C:C,Product!H:H)</f>
        <v>https://cdn.shopify.com/s/files/1/0651/3668/9323/files/93bfda04fd76450b8fd12fdcd4507dc6_600x600.jpg?v=1734041769&amp;width=100&amp;crop=center</v>
      </c>
    </row>
    <row r="448" spans="1:10" x14ac:dyDescent="0.25">
      <c r="A448" t="s">
        <v>49</v>
      </c>
      <c r="B448" t="s">
        <v>48</v>
      </c>
      <c r="C448" s="7">
        <v>399</v>
      </c>
      <c r="D448" t="s">
        <v>51</v>
      </c>
      <c r="E448" t="s">
        <v>2103</v>
      </c>
      <c r="F448" t="str">
        <f>_xlfn.XLOOKUP(E448,Component!B:B,Component!C:C)</f>
        <v>18V ONE+ 4AH LITHIUM-ION HIGH PERFORMANCE BATTERY</v>
      </c>
      <c r="G448">
        <v>2</v>
      </c>
      <c r="H448" t="s">
        <v>18</v>
      </c>
      <c r="I448">
        <v>-2</v>
      </c>
      <c r="J448" t="str">
        <f>_xlfn.XLOOKUP(A448,Product!C:C,Product!H:H)</f>
        <v>https://cdn.shopify.com/s/files/1/0651/3668/9323/files/Untitleddesign_2_copy_600x600.jpg?v=1741011115&amp;width=100&amp;crop=center</v>
      </c>
    </row>
    <row r="449" spans="1:10" x14ac:dyDescent="0.25">
      <c r="A449" t="s">
        <v>24</v>
      </c>
      <c r="B449" t="s">
        <v>23</v>
      </c>
      <c r="C449" s="7">
        <v>499</v>
      </c>
      <c r="D449" t="s">
        <v>26</v>
      </c>
      <c r="E449" t="s">
        <v>2009</v>
      </c>
      <c r="F449" t="str">
        <f>_xlfn.XLOOKUP(E449,Component!B:B,Component!C:C)</f>
        <v>18V ONE+ CHARGER</v>
      </c>
      <c r="G449">
        <v>2</v>
      </c>
      <c r="H449" t="s">
        <v>18</v>
      </c>
      <c r="I449">
        <v>-2</v>
      </c>
      <c r="J449" t="str">
        <f>_xlfn.XLOOKUP(A449,Product!C:C,Product!H:H)</f>
        <v>https://cdn.shopify.com/s/files/1/0651/3668/9323/files/PBLSN01_f3abeb4c-c6ca-4141-bb98-3c2c6f96d52d_600x600.jpg?v=1755097460&amp;width=100&amp;crop=center</v>
      </c>
    </row>
    <row r="450" spans="1:10" x14ac:dyDescent="0.25">
      <c r="A450" t="s">
        <v>2094</v>
      </c>
      <c r="B450" t="s">
        <v>2093</v>
      </c>
      <c r="C450" s="7" t="s">
        <v>18</v>
      </c>
      <c r="D450" t="s">
        <v>2095</v>
      </c>
      <c r="E450" t="s">
        <v>2103</v>
      </c>
      <c r="F450" t="str">
        <f>_xlfn.XLOOKUP(E450,Component!B:B,Component!C:C)</f>
        <v>18V ONE+ 4AH LITHIUM-ION HIGH PERFORMANCE BATTERY</v>
      </c>
      <c r="G450">
        <v>2</v>
      </c>
      <c r="H450" t="s">
        <v>18</v>
      </c>
      <c r="I450">
        <v>-2</v>
      </c>
      <c r="J450" t="str">
        <f>_xlfn.XLOOKUP(A450,Product!C:C,Product!H:H)</f>
        <v>https://cdn.shopify.com/s/files/1/0651/3668/9323/files/8874fe7a4f2a463eac145c394f45dabe_600x600.jpg?v=1734042200&amp;width=100&amp;crop=center</v>
      </c>
    </row>
    <row r="451" spans="1:10" x14ac:dyDescent="0.25">
      <c r="A451" t="s">
        <v>1613</v>
      </c>
      <c r="B451" t="s">
        <v>1612</v>
      </c>
      <c r="C451" s="7">
        <v>329</v>
      </c>
      <c r="D451" t="s">
        <v>1614</v>
      </c>
      <c r="E451" t="s">
        <v>2619</v>
      </c>
      <c r="F451" t="str">
        <f>_xlfn.XLOOKUP(E451,Component!B:B,Component!C:C)</f>
        <v>55" (2 X 27.5") ACCESSORY TRACK</v>
      </c>
      <c r="G451">
        <v>1</v>
      </c>
      <c r="H451" t="s">
        <v>18</v>
      </c>
      <c r="I451">
        <v>-1</v>
      </c>
      <c r="J451" t="str">
        <f>_xlfn.XLOOKUP(A451,Product!C:C,Product!H:H)</f>
        <v>https://cdn.shopify.com/s/files/1/0651/3668/9323/files/bcf68a3bc5cb41a0bffb881e07529069_600x600.jpg?v=1737053605&amp;width=100&amp;crop=center</v>
      </c>
    </row>
    <row r="452" spans="1:10" x14ac:dyDescent="0.25">
      <c r="A452" t="s">
        <v>24</v>
      </c>
      <c r="B452" t="s">
        <v>23</v>
      </c>
      <c r="C452" s="7">
        <v>499</v>
      </c>
      <c r="D452" t="s">
        <v>26</v>
      </c>
      <c r="E452" t="s">
        <v>2296</v>
      </c>
      <c r="F452" t="str">
        <f>_xlfn.XLOOKUP(E452,Component!B:B,Component!C:C)</f>
        <v>18V ONE+ 6Ah LITHIUM BATTERY</v>
      </c>
      <c r="G452">
        <v>2</v>
      </c>
      <c r="H452" t="s">
        <v>18</v>
      </c>
      <c r="I452">
        <v>-2</v>
      </c>
      <c r="J452" t="str">
        <f>_xlfn.XLOOKUP(A452,Product!C:C,Product!H:H)</f>
        <v>https://cdn.shopify.com/s/files/1/0651/3668/9323/files/PBLSN01_f3abeb4c-c6ca-4141-bb98-3c2c6f96d52d_600x600.jpg?v=1755097460&amp;width=100&amp;crop=center</v>
      </c>
    </row>
    <row r="453" spans="1:10" x14ac:dyDescent="0.25">
      <c r="A453" t="s">
        <v>103</v>
      </c>
      <c r="B453" t="s">
        <v>102</v>
      </c>
      <c r="C453" s="7">
        <v>459</v>
      </c>
      <c r="D453" t="s">
        <v>105</v>
      </c>
      <c r="E453" t="s">
        <v>2296</v>
      </c>
      <c r="F453" t="str">
        <f>_xlfn.XLOOKUP(E453,Component!B:B,Component!C:C)</f>
        <v>18V ONE+ 6Ah LITHIUM BATTERY</v>
      </c>
      <c r="G453">
        <v>2</v>
      </c>
      <c r="H453" t="s">
        <v>18</v>
      </c>
      <c r="I453">
        <v>-2</v>
      </c>
      <c r="J453" t="str">
        <f>_xlfn.XLOOKUP(A453,Product!C:C,Product!H:H)</f>
        <v>https://cdn.shopify.com/s/files/1/0651/3668/9323/files/PBLLM05K2_THD14_600x600.jpg?v=1737401906&amp;width=100&amp;crop=center</v>
      </c>
    </row>
    <row r="454" spans="1:10" x14ac:dyDescent="0.25">
      <c r="A454" t="s">
        <v>381</v>
      </c>
      <c r="B454" t="s">
        <v>380</v>
      </c>
      <c r="C454" s="7">
        <v>99</v>
      </c>
      <c r="D454" t="s">
        <v>382</v>
      </c>
      <c r="E454" t="s">
        <v>2242</v>
      </c>
      <c r="F454" t="str">
        <f>_xlfn.XLOOKUP(E454,Component!B:B,Component!C:C)</f>
        <v>18V ONE+ VERSE Clamp Speaker</v>
      </c>
      <c r="G454">
        <v>2</v>
      </c>
      <c r="H454" t="s">
        <v>18</v>
      </c>
      <c r="I454">
        <v>-2</v>
      </c>
      <c r="J454" t="str">
        <f>_xlfn.XLOOKUP(A454,Product!C:C,Product!H:H)</f>
        <v>https://cdn.shopify.com/s/files/1/0651/3668/9323/files/babf55070e834fb89701157b23f0e7a6_600x600.jpg?v=1734042734&amp;width=100&amp;crop=center</v>
      </c>
    </row>
    <row r="455" spans="1:10" x14ac:dyDescent="0.25">
      <c r="A455" t="s">
        <v>1834</v>
      </c>
      <c r="B455" t="s">
        <v>1833</v>
      </c>
      <c r="C455" s="7">
        <v>119</v>
      </c>
      <c r="D455" t="s">
        <v>1835</v>
      </c>
      <c r="E455" t="s">
        <v>2605</v>
      </c>
      <c r="F455" t="str">
        <f>_xlfn.XLOOKUP(E455,Component!B:B,Component!C:C)</f>
        <v>18V ONE+ HP COMPACT BRUSHLESS 3/8” RIGHT ANGLE DRILL</v>
      </c>
      <c r="G455">
        <v>1</v>
      </c>
      <c r="H455" t="s">
        <v>18</v>
      </c>
      <c r="I455" t="s">
        <v>2136</v>
      </c>
      <c r="J455" t="str">
        <f>_xlfn.XLOOKUP(A455,Product!C:C,Product!H:H)</f>
        <v>https://cdn.shopify.com/s/files/1/0651/3668/9323/files/18c93a2ae9034d8d879c98c27bb10b88_600x600.jpg?v=1734041428&amp;width=100&amp;crop=center</v>
      </c>
    </row>
    <row r="456" spans="1:10" x14ac:dyDescent="0.25">
      <c r="A456" t="s">
        <v>1864</v>
      </c>
      <c r="B456" t="s">
        <v>1863</v>
      </c>
      <c r="C456" s="7">
        <v>119</v>
      </c>
      <c r="D456" t="s">
        <v>1865</v>
      </c>
      <c r="E456" t="s">
        <v>2276</v>
      </c>
      <c r="F456" t="str">
        <f>_xlfn.XLOOKUP(E456,Component!B:B,Component!C:C)</f>
        <v>18V ONE+ HP COMPACT BRUSHLESS CUT-OFF TOOL</v>
      </c>
      <c r="G456">
        <v>1</v>
      </c>
      <c r="H456" t="s">
        <v>18</v>
      </c>
      <c r="I456" t="s">
        <v>2136</v>
      </c>
      <c r="J456" t="str">
        <f>_xlfn.XLOOKUP(A456,Product!C:C,Product!H:H)</f>
        <v>https://cdn.shopify.com/s/files/1/0651/3668/9323/files/d113eb47a39144e6b2e1e1e2d2f42170_600x600.jpg?v=1734043034&amp;width=100&amp;crop=center</v>
      </c>
    </row>
    <row r="457" spans="1:10" x14ac:dyDescent="0.25">
      <c r="A457" t="s">
        <v>1715</v>
      </c>
      <c r="B457" t="s">
        <v>1469</v>
      </c>
      <c r="C457" s="7">
        <v>119</v>
      </c>
      <c r="D457" t="s">
        <v>1716</v>
      </c>
      <c r="E457" t="s">
        <v>2290</v>
      </c>
      <c r="F457" t="str">
        <f>_xlfn.XLOOKUP(E457,Component!B:B,Component!C:C)</f>
        <v>18V ONE+ HP COMPACT BRUSHLESS ONE-HANDED RECIPROCATING SAW</v>
      </c>
      <c r="G457">
        <v>1</v>
      </c>
      <c r="H457" t="s">
        <v>18</v>
      </c>
      <c r="I457" t="s">
        <v>2136</v>
      </c>
      <c r="J457" t="str">
        <f>_xlfn.XLOOKUP(A457,Product!C:C,Product!H:H)</f>
        <v>https://cdn.shopify.com/s/files/1/0651/3668/9323/files/93c57e8c2b904163b53db12f7b958095_600x600.jpg?v=1734041772&amp;width=100&amp;crop=center</v>
      </c>
    </row>
    <row r="458" spans="1:10" x14ac:dyDescent="0.25">
      <c r="A458" t="s">
        <v>739</v>
      </c>
      <c r="B458" t="s">
        <v>738</v>
      </c>
      <c r="C458" s="7">
        <v>28.93</v>
      </c>
      <c r="D458" t="s">
        <v>741</v>
      </c>
      <c r="E458" t="s">
        <v>2171</v>
      </c>
      <c r="F458" t="str">
        <f>_xlfn.XLOOKUP(E458,Component!B:B,Component!C:C)</f>
        <v>18V ONE+ Cordless Compact Speaker</v>
      </c>
      <c r="G458">
        <v>1</v>
      </c>
      <c r="H458" t="s">
        <v>18</v>
      </c>
      <c r="I458" t="s">
        <v>2136</v>
      </c>
      <c r="J458" t="str">
        <f>_xlfn.XLOOKUP(A458,Product!C:C,Product!H:H)</f>
        <v>https://cdn.shopify.com/s/files/1/0651/3668/9323/files/2f8f16b478c64186b9059f1956db2d9c_600x600.jpg?v=1737052914&amp;width=100&amp;crop=center</v>
      </c>
    </row>
    <row r="459" spans="1:10" x14ac:dyDescent="0.25">
      <c r="A459" t="s">
        <v>827</v>
      </c>
      <c r="B459" t="s">
        <v>826</v>
      </c>
      <c r="C459" s="7">
        <v>109</v>
      </c>
      <c r="D459" t="s">
        <v>829</v>
      </c>
      <c r="E459" t="s">
        <v>2082</v>
      </c>
      <c r="F459" t="str">
        <f>_xlfn.XLOOKUP(E459,Component!B:B,Component!C:C)</f>
        <v>18V ONE+ 2AH LITHIUM BATTERY</v>
      </c>
      <c r="G459">
        <v>1</v>
      </c>
      <c r="H459" t="s">
        <v>18</v>
      </c>
      <c r="I459" t="s">
        <v>2136</v>
      </c>
      <c r="J459" t="str">
        <f>_xlfn.XLOOKUP(A459,Product!C:C,Product!H:H)</f>
        <v>https://cdn.shopify.com/s/files/1/0651/3668/9323/files/7e96efea23f14be197e3cb0778de4834_600x600.jpg?v=1734041234&amp;width=100&amp;crop=center</v>
      </c>
    </row>
    <row r="460" spans="1:10" x14ac:dyDescent="0.25">
      <c r="A460" t="s">
        <v>815</v>
      </c>
      <c r="B460" t="s">
        <v>814</v>
      </c>
      <c r="C460" s="7">
        <v>119</v>
      </c>
      <c r="D460" t="s">
        <v>816</v>
      </c>
      <c r="E460" t="s">
        <v>2148</v>
      </c>
      <c r="F460" t="str">
        <f>_xlfn.XLOOKUP(E460,Component!B:B,Component!C:C)</f>
        <v>18V ONE+ 2Ah Battery</v>
      </c>
      <c r="G460">
        <v>1</v>
      </c>
      <c r="H460" t="s">
        <v>18</v>
      </c>
      <c r="I460" t="s">
        <v>2136</v>
      </c>
      <c r="J460" t="str">
        <f>_xlfn.XLOOKUP(A460,Product!C:C,Product!H:H)</f>
        <v>https://cdn.shopify.com/s/files/1/0651/3668/9323/files/77f21bb771784eac91932ada430fc9ae_600x600.jpg?v=1734041692&amp;width=100&amp;crop=center</v>
      </c>
    </row>
    <row r="461" spans="1:10" x14ac:dyDescent="0.25">
      <c r="A461" t="s">
        <v>815</v>
      </c>
      <c r="B461" t="s">
        <v>814</v>
      </c>
      <c r="C461" s="7">
        <v>119</v>
      </c>
      <c r="D461" t="s">
        <v>816</v>
      </c>
      <c r="E461" t="s">
        <v>2137</v>
      </c>
      <c r="F461" t="str">
        <f>_xlfn.XLOOKUP(E461,Component!B:B,Component!C:C)</f>
        <v>18V ONE+ Charger</v>
      </c>
      <c r="G461">
        <v>1</v>
      </c>
      <c r="H461" t="s">
        <v>18</v>
      </c>
      <c r="I461" t="s">
        <v>2136</v>
      </c>
      <c r="J461" t="str">
        <f>_xlfn.XLOOKUP(A461,Product!C:C,Product!H:H)</f>
        <v>https://cdn.shopify.com/s/files/1/0651/3668/9323/files/77f21bb771784eac91932ada430fc9ae_600x600.jpg?v=1734041692&amp;width=100&amp;crop=center</v>
      </c>
    </row>
    <row r="462" spans="1:10" x14ac:dyDescent="0.25">
      <c r="A462" t="s">
        <v>827</v>
      </c>
      <c r="B462" t="s">
        <v>826</v>
      </c>
      <c r="C462" s="7">
        <v>109</v>
      </c>
      <c r="D462" t="s">
        <v>829</v>
      </c>
      <c r="E462" t="s">
        <v>2137</v>
      </c>
      <c r="F462" t="str">
        <f>_xlfn.XLOOKUP(E462,Component!B:B,Component!C:C)</f>
        <v>18V ONE+ Charger</v>
      </c>
      <c r="G462">
        <v>1</v>
      </c>
      <c r="H462" t="s">
        <v>18</v>
      </c>
      <c r="I462" t="s">
        <v>2136</v>
      </c>
      <c r="J462" t="str">
        <f>_xlfn.XLOOKUP(A462,Product!C:C,Product!H:H)</f>
        <v>https://cdn.shopify.com/s/files/1/0651/3668/9323/files/7e96efea23f14be197e3cb0778de4834_600x600.jpg?v=1734041234&amp;width=100&amp;crop=center</v>
      </c>
    </row>
    <row r="463" spans="1:10" x14ac:dyDescent="0.25">
      <c r="A463" t="s">
        <v>809</v>
      </c>
      <c r="B463" t="s">
        <v>808</v>
      </c>
      <c r="C463" s="7">
        <v>44.97</v>
      </c>
      <c r="D463" t="s">
        <v>811</v>
      </c>
      <c r="E463" t="s">
        <v>809</v>
      </c>
      <c r="F463" t="str">
        <f>_xlfn.XLOOKUP(E463,Component!B:B,Component!C:C)</f>
        <v>18V ONE+ 120-WATT AUTOMOTIVE POWER SOURCE</v>
      </c>
      <c r="G463">
        <v>1</v>
      </c>
      <c r="H463" t="s">
        <v>18</v>
      </c>
      <c r="I463" t="s">
        <v>2136</v>
      </c>
      <c r="J463" t="str">
        <f>_xlfn.XLOOKUP(A463,Product!C:C,Product!H:H)</f>
        <v>https://cdn.shopify.com/s/files/1/0651/3668/9323/files/21ad43aa7b8749be8eb7df9d184fb9c7_600x600.jpg?v=1736823306&amp;width=100&amp;crop=center</v>
      </c>
    </row>
    <row r="464" spans="1:10" x14ac:dyDescent="0.25">
      <c r="A464" t="s">
        <v>1900</v>
      </c>
      <c r="B464" t="s">
        <v>1899</v>
      </c>
      <c r="C464" s="7">
        <v>849</v>
      </c>
      <c r="D464" t="s">
        <v>1901</v>
      </c>
      <c r="E464" t="s">
        <v>2147</v>
      </c>
      <c r="F464" t="str">
        <f>_xlfn.XLOOKUP(E464,Component!B:B,Component!C:C)</f>
        <v>18V ONE+ 1.5 Ah Battery</v>
      </c>
      <c r="G464">
        <v>1</v>
      </c>
      <c r="H464" t="s">
        <v>18</v>
      </c>
      <c r="I464" t="s">
        <v>2136</v>
      </c>
      <c r="J464" t="str">
        <f>_xlfn.XLOOKUP(A464,Product!C:C,Product!H:H)</f>
        <v>https://cdn.shopify.com/s/files/1/0651/3668/9323/files/269e67c955c74bfc881aec33167749b6_600x600.jpg?v=1736951201&amp;width=100&amp;crop=center</v>
      </c>
    </row>
    <row r="465" spans="1:10" x14ac:dyDescent="0.25">
      <c r="A465" t="s">
        <v>1191</v>
      </c>
      <c r="B465" t="s">
        <v>1190</v>
      </c>
      <c r="C465" s="7">
        <v>129</v>
      </c>
      <c r="D465" t="s">
        <v>1192</v>
      </c>
      <c r="E465" t="s">
        <v>1467</v>
      </c>
      <c r="F465" t="str">
        <f>_xlfn.XLOOKUP(E465,Component!B:B,Component!C:C)</f>
        <v>18V ONE+ 150-WATT BATTERY POWER SOURCE AND CHARGER</v>
      </c>
      <c r="G465">
        <v>1</v>
      </c>
      <c r="H465" t="s">
        <v>18</v>
      </c>
      <c r="I465" t="s">
        <v>2136</v>
      </c>
      <c r="J465" t="str">
        <f>_xlfn.XLOOKUP(A465,Product!C:C,Product!H:H)</f>
        <v>https://cdn.shopify.com/s/files/1/0651/3668/9323/files/4c12a0b8ffb142d2a2c598b9faeb79f0_600x600.jpg?v=1734040987&amp;width=100&amp;crop=center</v>
      </c>
    </row>
    <row r="466" spans="1:10" x14ac:dyDescent="0.25">
      <c r="A466" t="s">
        <v>1467</v>
      </c>
      <c r="B466" t="s">
        <v>1193</v>
      </c>
      <c r="C466" s="7">
        <v>79.97</v>
      </c>
      <c r="D466" t="s">
        <v>1468</v>
      </c>
      <c r="E466" t="s">
        <v>1467</v>
      </c>
      <c r="F466" t="str">
        <f>_xlfn.XLOOKUP(E466,Component!B:B,Component!C:C)</f>
        <v>18V ONE+ 150-WATT BATTERY POWER SOURCE AND CHARGER</v>
      </c>
      <c r="G466">
        <v>1</v>
      </c>
      <c r="H466" t="s">
        <v>18</v>
      </c>
      <c r="I466" t="s">
        <v>2136</v>
      </c>
      <c r="J466" t="str">
        <f>_xlfn.XLOOKUP(A466,Product!C:C,Product!H:H)</f>
        <v>https://cdn.shopify.com/s/files/1/0651/3668/9323/files/b4e9a9faa0214bfd91c724ec7b071a8a_600x600.jpg?v=1736823042&amp;width=100&amp;crop=center</v>
      </c>
    </row>
    <row r="467" spans="1:10" x14ac:dyDescent="0.25">
      <c r="A467" t="s">
        <v>882</v>
      </c>
      <c r="B467" t="s">
        <v>881</v>
      </c>
      <c r="C467" s="7">
        <v>149</v>
      </c>
      <c r="D467" t="s">
        <v>883</v>
      </c>
      <c r="E467" t="s">
        <v>2148</v>
      </c>
      <c r="F467" t="str">
        <f>_xlfn.XLOOKUP(E467,Component!B:B,Component!C:C)</f>
        <v>18V ONE+ 2Ah Battery</v>
      </c>
      <c r="G467">
        <v>1</v>
      </c>
      <c r="H467" t="s">
        <v>18</v>
      </c>
      <c r="I467" t="s">
        <v>2136</v>
      </c>
      <c r="J467" t="str">
        <f>_xlfn.XLOOKUP(A467,Product!C:C,Product!H:H)</f>
        <v>https://cdn.shopify.com/s/files/1/0651/3668/9323/files/71b66635de7d41f3a80c7775283d8f40_600x600.jpg?v=1734041654&amp;width=100&amp;crop=center</v>
      </c>
    </row>
    <row r="468" spans="1:10" x14ac:dyDescent="0.25">
      <c r="A468" t="s">
        <v>1256</v>
      </c>
      <c r="B468" t="s">
        <v>1255</v>
      </c>
      <c r="C468" s="7">
        <v>199</v>
      </c>
      <c r="D468" t="s">
        <v>1257</v>
      </c>
      <c r="E468" t="s">
        <v>2148</v>
      </c>
      <c r="F468" t="str">
        <f>_xlfn.XLOOKUP(E468,Component!B:B,Component!C:C)</f>
        <v>18V ONE+ 2Ah Battery</v>
      </c>
      <c r="G468">
        <v>1</v>
      </c>
      <c r="H468" t="s">
        <v>18</v>
      </c>
      <c r="I468" t="s">
        <v>2136</v>
      </c>
      <c r="J468" t="str">
        <f>_xlfn.XLOOKUP(A468,Product!C:C,Product!H:H)</f>
        <v>https://cdn.shopify.com/s/files/1/0651/3668/9323/files/9b555dd512cc4a95ade314e2e4e11357_600x600.jpg?v=1734041336&amp;width=100&amp;crop=center</v>
      </c>
    </row>
    <row r="469" spans="1:10" x14ac:dyDescent="0.25">
      <c r="A469" t="s">
        <v>1900</v>
      </c>
      <c r="B469" t="s">
        <v>1899</v>
      </c>
      <c r="C469" s="7">
        <v>849</v>
      </c>
      <c r="D469" t="s">
        <v>1901</v>
      </c>
      <c r="E469" t="s">
        <v>1900</v>
      </c>
      <c r="F469" t="str">
        <f>_xlfn.XLOOKUP(E469,Component!B:B,Component!C:C)</f>
        <v>2300-WATT BLUETOOTH INVERTER GENERATOR WITH 18V ONE+ ELECTRIC START</v>
      </c>
      <c r="G469">
        <v>1</v>
      </c>
      <c r="H469" t="s">
        <v>18</v>
      </c>
      <c r="I469" t="s">
        <v>2136</v>
      </c>
      <c r="J469" t="str">
        <f>_xlfn.XLOOKUP(A469,Product!C:C,Product!H:H)</f>
        <v>https://cdn.shopify.com/s/files/1/0651/3668/9323/files/269e67c955c74bfc881aec33167749b6_600x600.jpg?v=1736951201&amp;width=100&amp;crop=center</v>
      </c>
    </row>
    <row r="470" spans="1:10" x14ac:dyDescent="0.25">
      <c r="A470" t="s">
        <v>1685</v>
      </c>
      <c r="B470" t="s">
        <v>1684</v>
      </c>
      <c r="C470" s="7" t="s">
        <v>18</v>
      </c>
      <c r="D470" t="s">
        <v>1686</v>
      </c>
      <c r="E470" t="s">
        <v>2154</v>
      </c>
      <c r="F470" t="str">
        <f>_xlfn.XLOOKUP(E470,Component!B:B,Component!C:C)</f>
        <v>18V ONE+ 250 CFM BLOWER</v>
      </c>
      <c r="G470">
        <v>1</v>
      </c>
      <c r="H470" t="s">
        <v>18</v>
      </c>
      <c r="I470" t="s">
        <v>2136</v>
      </c>
      <c r="J470" t="str">
        <f>_xlfn.XLOOKUP(A470,Product!C:C,Product!H:H)</f>
        <v>https://cdn.shopify.com/s/files/1/0651/3668/9323/files/ecf0788c07a8452bba1e50d77fa7272c_600x600.jpg?v=1737399172&amp;width=100&amp;crop=center</v>
      </c>
    </row>
    <row r="471" spans="1:10" x14ac:dyDescent="0.25">
      <c r="A471" t="s">
        <v>1191</v>
      </c>
      <c r="B471" t="s">
        <v>1190</v>
      </c>
      <c r="C471" s="7">
        <v>129</v>
      </c>
      <c r="D471" t="s">
        <v>1192</v>
      </c>
      <c r="E471" t="s">
        <v>2082</v>
      </c>
      <c r="F471" t="str">
        <f>_xlfn.XLOOKUP(E471,Component!B:B,Component!C:C)</f>
        <v>18V ONE+ 2AH LITHIUM BATTERY</v>
      </c>
      <c r="G471">
        <v>1</v>
      </c>
      <c r="H471" t="s">
        <v>18</v>
      </c>
      <c r="I471" t="s">
        <v>2136</v>
      </c>
      <c r="J471" t="str">
        <f>_xlfn.XLOOKUP(A471,Product!C:C,Product!H:H)</f>
        <v>https://cdn.shopify.com/s/files/1/0651/3668/9323/files/4c12a0b8ffb142d2a2c598b9faeb79f0_600x600.jpg?v=1734040987&amp;width=100&amp;crop=center</v>
      </c>
    </row>
    <row r="472" spans="1:10" x14ac:dyDescent="0.25">
      <c r="A472" t="s">
        <v>1256</v>
      </c>
      <c r="B472" t="s">
        <v>1255</v>
      </c>
      <c r="C472" s="7">
        <v>199</v>
      </c>
      <c r="D472" t="s">
        <v>1257</v>
      </c>
      <c r="E472" t="s">
        <v>2585</v>
      </c>
      <c r="F472" t="str">
        <f>_xlfn.XLOOKUP(E472,Component!B:B,Component!C:C)</f>
        <v>18V ONE+ 4 GALLON BACKPACK CHEMICAL SPRAYER</v>
      </c>
      <c r="G472">
        <v>1</v>
      </c>
      <c r="H472" t="s">
        <v>18</v>
      </c>
      <c r="I472" t="s">
        <v>2136</v>
      </c>
      <c r="J472" t="str">
        <f>_xlfn.XLOOKUP(A472,Product!C:C,Product!H:H)</f>
        <v>https://cdn.shopify.com/s/files/1/0651/3668/9323/files/9b555dd512cc4a95ade314e2e4e11357_600x600.jpg?v=1734041336&amp;width=100&amp;crop=center</v>
      </c>
    </row>
    <row r="473" spans="1:10" x14ac:dyDescent="0.25">
      <c r="A473" t="s">
        <v>1052</v>
      </c>
      <c r="B473" t="s">
        <v>1051</v>
      </c>
      <c r="C473" s="7">
        <v>159</v>
      </c>
      <c r="D473" t="s">
        <v>1053</v>
      </c>
      <c r="E473" t="s">
        <v>1779</v>
      </c>
      <c r="F473" t="str">
        <f>_xlfn.XLOOKUP(E473,Component!B:B,Component!C:C)</f>
        <v>18V ONE+ HP BRUSHLESS EZCLEAN POWER CLEANER</v>
      </c>
      <c r="G473">
        <v>1</v>
      </c>
      <c r="H473" t="s">
        <v>18</v>
      </c>
      <c r="I473" t="s">
        <v>2136</v>
      </c>
      <c r="J473" t="str">
        <f>_xlfn.XLOOKUP(A473,Product!C:C,Product!H:H)</f>
        <v>https://cdn.shopify.com/s/files/1/0651/3668/9323/files/fca2d86ea57947d68d292ec325b0e019_600x600.jpg?v=1736809747&amp;width=100&amp;crop=center</v>
      </c>
    </row>
    <row r="474" spans="1:10" x14ac:dyDescent="0.25">
      <c r="A474" t="s">
        <v>847</v>
      </c>
      <c r="B474" t="s">
        <v>846</v>
      </c>
      <c r="C474" s="7">
        <v>99.97</v>
      </c>
      <c r="D474" t="s">
        <v>848</v>
      </c>
      <c r="E474" t="s">
        <v>2609</v>
      </c>
      <c r="F474" t="str">
        <f>_xlfn.XLOOKUP(E474,Component!B:B,Component!C:C)</f>
        <v>18V ONE+ 4.75 GALLON WET/DRY VACUUM</v>
      </c>
      <c r="G474">
        <v>1</v>
      </c>
      <c r="H474" t="s">
        <v>18</v>
      </c>
      <c r="I474" t="s">
        <v>2136</v>
      </c>
      <c r="J474" t="str">
        <f>_xlfn.XLOOKUP(A474,Product!C:C,Product!H:H)</f>
        <v>https://cdn.shopify.com/s/files/1/0651/3668/9323/files/8023a83f6bc240f4b17758572538c126_600x600.jpg?v=1734042183&amp;width=100&amp;crop=center</v>
      </c>
    </row>
    <row r="475" spans="1:10" x14ac:dyDescent="0.25">
      <c r="A475" t="s">
        <v>627</v>
      </c>
      <c r="B475" t="s">
        <v>626</v>
      </c>
      <c r="C475" s="7">
        <v>229</v>
      </c>
      <c r="D475" t="s">
        <v>628</v>
      </c>
      <c r="E475" t="s">
        <v>2085</v>
      </c>
      <c r="F475" t="str">
        <f>_xlfn.XLOOKUP(E475,Component!B:B,Component!C:C)</f>
        <v>18V ONE+ 4AH LITHIUM BATTERY</v>
      </c>
      <c r="G475">
        <v>1</v>
      </c>
      <c r="H475" t="s">
        <v>18</v>
      </c>
      <c r="I475" t="s">
        <v>2136</v>
      </c>
      <c r="J475" t="str">
        <f>_xlfn.XLOOKUP(A475,Product!C:C,Product!H:H)</f>
        <v>https://cdn.shopify.com/s/files/1/0651/3668/9323/files/6d4a68102fa346c59357b86221540535_600x600.jpg?v=1734041152&amp;width=100&amp;crop=center</v>
      </c>
    </row>
    <row r="476" spans="1:10" x14ac:dyDescent="0.25">
      <c r="A476" t="s">
        <v>627</v>
      </c>
      <c r="B476" t="s">
        <v>626</v>
      </c>
      <c r="C476" s="7">
        <v>229</v>
      </c>
      <c r="D476" t="s">
        <v>628</v>
      </c>
      <c r="E476" t="s">
        <v>2602</v>
      </c>
      <c r="F476" t="str">
        <f>_xlfn.XLOOKUP(E476,Component!B:B,Component!C:C)</f>
        <v>18V ONE+ 5-1/2" FLOORING SAW</v>
      </c>
      <c r="G476">
        <v>1</v>
      </c>
      <c r="H476" t="s">
        <v>18</v>
      </c>
      <c r="I476" t="s">
        <v>2136</v>
      </c>
      <c r="J476" t="str">
        <f>_xlfn.XLOOKUP(A476,Product!C:C,Product!H:H)</f>
        <v>https://cdn.shopify.com/s/files/1/0651/3668/9323/files/6d4a68102fa346c59357b86221540535_600x600.jpg?v=1734041152&amp;width=100&amp;crop=center</v>
      </c>
    </row>
    <row r="477" spans="1:10" x14ac:dyDescent="0.25">
      <c r="A477" t="s">
        <v>1720</v>
      </c>
      <c r="B477" t="s">
        <v>1719</v>
      </c>
      <c r="C477" s="7">
        <v>193.03</v>
      </c>
      <c r="D477" t="s">
        <v>1722</v>
      </c>
      <c r="E477" t="s">
        <v>2602</v>
      </c>
      <c r="F477" t="str">
        <f>_xlfn.XLOOKUP(E477,Component!B:B,Component!C:C)</f>
        <v>18V ONE+ 5-1/2" FLOORING SAW</v>
      </c>
      <c r="G477">
        <v>1</v>
      </c>
      <c r="H477" t="s">
        <v>18</v>
      </c>
      <c r="I477" t="s">
        <v>2136</v>
      </c>
      <c r="J477" t="str">
        <f>_xlfn.XLOOKUP(A477,Product!C:C,Product!H:H)</f>
        <v>https://cdn.shopify.com/s/files/1/0651/3668/9323/files/b24dacc3f62f42f2bf2dc87a6bc6c104_600x600.jpg?v=1737053739&amp;width=100&amp;crop=center</v>
      </c>
    </row>
    <row r="478" spans="1:10" x14ac:dyDescent="0.25">
      <c r="A478" t="s">
        <v>1658</v>
      </c>
      <c r="B478" t="s">
        <v>1657</v>
      </c>
      <c r="C478" s="7" t="s">
        <v>18</v>
      </c>
      <c r="D478" t="s">
        <v>1659</v>
      </c>
      <c r="E478" t="s">
        <v>1658</v>
      </c>
      <c r="F478" t="str">
        <f>_xlfn.XLOOKUP(E478,Component!B:B,Component!C:C)</f>
        <v>18V ONE+ AIRSTRIKE 16GA FINISH NAILER</v>
      </c>
      <c r="G478">
        <v>1</v>
      </c>
      <c r="H478" t="s">
        <v>18</v>
      </c>
      <c r="I478" t="s">
        <v>2136</v>
      </c>
      <c r="J478" t="str">
        <f>_xlfn.XLOOKUP(A478,Product!C:C,Product!H:H)</f>
        <v>https://cdn.shopify.com/s/files/1/0651/3668/9323/files/d37f6ae3db1f49bd8ae63f4ec324c53a_600x600.jpg?v=1734043009&amp;width=100&amp;crop=center</v>
      </c>
    </row>
    <row r="479" spans="1:10" x14ac:dyDescent="0.25">
      <c r="A479" t="s">
        <v>627</v>
      </c>
      <c r="B479" t="s">
        <v>626</v>
      </c>
      <c r="C479" s="7">
        <v>229</v>
      </c>
      <c r="D479" t="s">
        <v>628</v>
      </c>
      <c r="E479" t="s">
        <v>2009</v>
      </c>
      <c r="F479" t="str">
        <f>_xlfn.XLOOKUP(E479,Component!B:B,Component!C:C)</f>
        <v>18V ONE+ CHARGER</v>
      </c>
      <c r="G479">
        <v>1</v>
      </c>
      <c r="H479" t="s">
        <v>18</v>
      </c>
      <c r="I479" t="s">
        <v>2136</v>
      </c>
      <c r="J479" t="str">
        <f>_xlfn.XLOOKUP(A479,Product!C:C,Product!H:H)</f>
        <v>https://cdn.shopify.com/s/files/1/0651/3668/9323/files/6d4a68102fa346c59357b86221540535_600x600.jpg?v=1734041152&amp;width=100&amp;crop=center</v>
      </c>
    </row>
    <row r="480" spans="1:10" x14ac:dyDescent="0.25">
      <c r="A480" t="s">
        <v>882</v>
      </c>
      <c r="B480" t="s">
        <v>881</v>
      </c>
      <c r="C480" s="7">
        <v>149</v>
      </c>
      <c r="D480" t="s">
        <v>883</v>
      </c>
      <c r="E480" t="s">
        <v>2137</v>
      </c>
      <c r="F480" t="str">
        <f>_xlfn.XLOOKUP(E480,Component!B:B,Component!C:C)</f>
        <v>18V ONE+ Charger</v>
      </c>
      <c r="G480">
        <v>1</v>
      </c>
      <c r="H480" t="s">
        <v>18</v>
      </c>
      <c r="I480" t="s">
        <v>2136</v>
      </c>
      <c r="J480" t="str">
        <f>_xlfn.XLOOKUP(A480,Product!C:C,Product!H:H)</f>
        <v>https://cdn.shopify.com/s/files/1/0651/3668/9323/files/71b66635de7d41f3a80c7775283d8f40_600x600.jpg?v=1734041654&amp;width=100&amp;crop=center</v>
      </c>
    </row>
    <row r="481" spans="1:10" x14ac:dyDescent="0.25">
      <c r="A481" t="s">
        <v>1256</v>
      </c>
      <c r="B481" t="s">
        <v>1255</v>
      </c>
      <c r="C481" s="7">
        <v>199</v>
      </c>
      <c r="D481" t="s">
        <v>1257</v>
      </c>
      <c r="E481" t="s">
        <v>2137</v>
      </c>
      <c r="F481" t="str">
        <f>_xlfn.XLOOKUP(E481,Component!B:B,Component!C:C)</f>
        <v>18V ONE+ Charger</v>
      </c>
      <c r="G481">
        <v>1</v>
      </c>
      <c r="H481" t="s">
        <v>18</v>
      </c>
      <c r="I481" t="s">
        <v>2136</v>
      </c>
      <c r="J481" t="str">
        <f>_xlfn.XLOOKUP(A481,Product!C:C,Product!H:H)</f>
        <v>https://cdn.shopify.com/s/files/1/0651/3668/9323/files/9b555dd512cc4a95ade314e2e4e11357_600x600.jpg?v=1734041336&amp;width=100&amp;crop=center</v>
      </c>
    </row>
    <row r="482" spans="1:10" x14ac:dyDescent="0.25">
      <c r="A482" t="s">
        <v>882</v>
      </c>
      <c r="B482" t="s">
        <v>881</v>
      </c>
      <c r="C482" s="7">
        <v>149</v>
      </c>
      <c r="D482" t="s">
        <v>883</v>
      </c>
      <c r="E482" t="s">
        <v>882</v>
      </c>
      <c r="F482" t="str">
        <f>_xlfn.XLOOKUP(E482,Component!B:B,Component!C:C)</f>
        <v>18V ONE+ 1/2 GALLON ELECTROSTATIC SPRAYER</v>
      </c>
      <c r="G482">
        <v>1</v>
      </c>
      <c r="H482" t="s">
        <v>18</v>
      </c>
      <c r="I482" t="s">
        <v>2136</v>
      </c>
      <c r="J482" t="str">
        <f>_xlfn.XLOOKUP(A482,Product!C:C,Product!H:H)</f>
        <v>https://cdn.shopify.com/s/files/1/0651/3668/9323/files/71b66635de7d41f3a80c7775283d8f40_600x600.jpg?v=1734041654&amp;width=100&amp;crop=center</v>
      </c>
    </row>
    <row r="483" spans="1:10" x14ac:dyDescent="0.25">
      <c r="A483" t="s">
        <v>1900</v>
      </c>
      <c r="B483" t="s">
        <v>1899</v>
      </c>
      <c r="C483" s="7">
        <v>849</v>
      </c>
      <c r="D483" t="s">
        <v>1901</v>
      </c>
      <c r="E483" t="s">
        <v>2146</v>
      </c>
      <c r="F483" t="str">
        <f>_xlfn.XLOOKUP(E483,Component!B:B,Component!C:C)</f>
        <v>18V ONE+ CHARGER</v>
      </c>
      <c r="G483">
        <v>1</v>
      </c>
      <c r="H483" t="s">
        <v>18</v>
      </c>
      <c r="I483" t="s">
        <v>2136</v>
      </c>
      <c r="J483" t="str">
        <f>_xlfn.XLOOKUP(A483,Product!C:C,Product!H:H)</f>
        <v>https://cdn.shopify.com/s/files/1/0651/3668/9323/files/269e67c955c74bfc881aec33167749b6_600x600.jpg?v=1736951201&amp;width=100&amp;crop=center</v>
      </c>
    </row>
    <row r="484" spans="1:10" x14ac:dyDescent="0.25">
      <c r="A484" t="s">
        <v>891</v>
      </c>
      <c r="B484" t="s">
        <v>890</v>
      </c>
      <c r="C484" s="7">
        <v>169</v>
      </c>
      <c r="D484" t="s">
        <v>892</v>
      </c>
      <c r="E484" t="s">
        <v>2581</v>
      </c>
      <c r="F484" t="str">
        <f>_xlfn.XLOOKUP(E484,Component!B:B,Component!C:C)</f>
        <v>18V ONE+ HP BRUSHLESS 22" HEDGE TRIMMER</v>
      </c>
      <c r="G484">
        <v>1</v>
      </c>
      <c r="H484" t="s">
        <v>18</v>
      </c>
      <c r="I484" t="s">
        <v>2136</v>
      </c>
      <c r="J484" t="str">
        <f>_xlfn.XLOOKUP(A484,Product!C:C,Product!H:H)</f>
        <v>https://cdn.shopify.com/s/files/1/0651/3668/9323/files/982d129fe4b2470e9cad198f744bd124_600x600.jpg?v=1734042051&amp;width=100&amp;crop=center</v>
      </c>
    </row>
    <row r="485" spans="1:10" x14ac:dyDescent="0.25">
      <c r="A485" t="s">
        <v>1798</v>
      </c>
      <c r="B485" t="s">
        <v>1797</v>
      </c>
      <c r="C485" s="7">
        <v>139</v>
      </c>
      <c r="D485" t="s">
        <v>1799</v>
      </c>
      <c r="E485" t="s">
        <v>2581</v>
      </c>
      <c r="F485" t="str">
        <f>_xlfn.XLOOKUP(E485,Component!B:B,Component!C:C)</f>
        <v>18V ONE+ HP BRUSHLESS 22" HEDGE TRIMMER</v>
      </c>
      <c r="G485">
        <v>1</v>
      </c>
      <c r="H485" t="s">
        <v>18</v>
      </c>
      <c r="I485" t="s">
        <v>2136</v>
      </c>
      <c r="J485" t="str">
        <f>_xlfn.XLOOKUP(A485,Product!C:C,Product!H:H)</f>
        <v>https://cdn.shopify.com/s/files/1/0651/3668/9323/files/P2608BTL_600x600.png?v=1737571886&amp;width=100&amp;crop=center</v>
      </c>
    </row>
    <row r="486" spans="1:10" x14ac:dyDescent="0.25">
      <c r="A486" t="s">
        <v>1234</v>
      </c>
      <c r="B486" t="s">
        <v>1233</v>
      </c>
      <c r="C486" s="7">
        <v>329</v>
      </c>
      <c r="D486" t="s">
        <v>1235</v>
      </c>
      <c r="E486" t="s">
        <v>4241</v>
      </c>
      <c r="F486">
        <f>_xlfn.XLOOKUP(E486,Component!B:B,Component!C:C)</f>
        <v>0</v>
      </c>
      <c r="G486">
        <v>1</v>
      </c>
      <c r="H486" t="s">
        <v>18</v>
      </c>
      <c r="I486" t="s">
        <v>2136</v>
      </c>
      <c r="J486" t="str">
        <f>_xlfn.XLOOKUP(A486,Product!C:C,Product!H:H)</f>
        <v>https://cdn.shopify.com/s/files/1/0651/3668/9323/files/80e6a8a18c124167b24b4f152767d16b_600x600.jpg?v=1734041711&amp;width=100&amp;crop=center</v>
      </c>
    </row>
    <row r="487" spans="1:10" x14ac:dyDescent="0.25">
      <c r="A487" t="s">
        <v>1052</v>
      </c>
      <c r="B487" t="s">
        <v>1051</v>
      </c>
      <c r="C487" s="7">
        <v>159</v>
      </c>
      <c r="D487" t="s">
        <v>1053</v>
      </c>
      <c r="E487" t="s">
        <v>1779</v>
      </c>
      <c r="F487" t="str">
        <f>_xlfn.XLOOKUP(E487,Component!B:B,Component!C:C)</f>
        <v>18V ONE+ HP BRUSHLESS EZCLEAN POWER CLEANER</v>
      </c>
      <c r="G487">
        <v>1</v>
      </c>
      <c r="H487" t="s">
        <v>18</v>
      </c>
      <c r="I487" t="s">
        <v>2136</v>
      </c>
      <c r="J487" t="str">
        <f>_xlfn.XLOOKUP(A487,Product!C:C,Product!H:H)</f>
        <v>https://cdn.shopify.com/s/files/1/0651/3668/9323/files/fca2d86ea57947d68d292ec325b0e019_600x600.jpg?v=1736809747&amp;width=100&amp;crop=center</v>
      </c>
    </row>
    <row r="488" spans="1:10" x14ac:dyDescent="0.25">
      <c r="A488" t="s">
        <v>1266</v>
      </c>
      <c r="B488" t="s">
        <v>1265</v>
      </c>
      <c r="C488" s="7">
        <v>61.43</v>
      </c>
      <c r="D488" t="s">
        <v>1268</v>
      </c>
      <c r="E488" t="s">
        <v>2594</v>
      </c>
      <c r="F488" t="str">
        <f>_xlfn.XLOOKUP(E488,Component!B:B,Component!C:C)</f>
        <v>18V ONE+ HYBRID LED FLOOD LIGHT</v>
      </c>
      <c r="G488">
        <v>1</v>
      </c>
      <c r="H488" t="s">
        <v>18</v>
      </c>
      <c r="I488" t="s">
        <v>2136</v>
      </c>
      <c r="J488" t="str">
        <f>_xlfn.XLOOKUP(A488,Product!C:C,Product!H:H)</f>
        <v>https://cdn.shopify.com/s/files/1/0651/3668/9323/files/aabf033282bf4e38bb2cf2df4bff1aac_600x600.jpg?v=1734042566&amp;width=100&amp;crop=center</v>
      </c>
    </row>
    <row r="489" spans="1:10" x14ac:dyDescent="0.25">
      <c r="A489" t="s">
        <v>1324</v>
      </c>
      <c r="B489" t="s">
        <v>1323</v>
      </c>
      <c r="C489" s="7">
        <v>96.92</v>
      </c>
      <c r="D489" t="s">
        <v>1326</v>
      </c>
      <c r="E489" t="s">
        <v>2243</v>
      </c>
      <c r="F489" t="str">
        <f>_xlfn.XLOOKUP(E489,Component!B:B,Component!C:C)</f>
        <v>18V ONE+ HYBRID LED PANEL LIGHT</v>
      </c>
      <c r="G489">
        <v>1</v>
      </c>
      <c r="H489" t="s">
        <v>18</v>
      </c>
      <c r="I489" t="s">
        <v>2136</v>
      </c>
      <c r="J489" t="str">
        <f>_xlfn.XLOOKUP(A489,Product!C:C,Product!H:H)</f>
        <v>https://cdn.shopify.com/s/files/1/0651/3668/9323/files/fc6f052219c4497ca5657d8b57baef47_600x600.jpg?v=1734043437&amp;width=100&amp;crop=center</v>
      </c>
    </row>
    <row r="490" spans="1:10" x14ac:dyDescent="0.25">
      <c r="A490" t="s">
        <v>1315</v>
      </c>
      <c r="B490" t="s">
        <v>1314</v>
      </c>
      <c r="C490" s="7">
        <v>29.97</v>
      </c>
      <c r="D490" t="s">
        <v>1316</v>
      </c>
      <c r="E490" t="s">
        <v>2170</v>
      </c>
      <c r="F490" t="str">
        <f>_xlfn.XLOOKUP(E490,Component!B:B,Component!C:C)</f>
        <v>18V ONE+ LED Compact Area Light</v>
      </c>
      <c r="G490">
        <v>1</v>
      </c>
      <c r="H490" t="s">
        <v>18</v>
      </c>
      <c r="I490" t="s">
        <v>2136</v>
      </c>
      <c r="J490" t="str">
        <f>_xlfn.XLOOKUP(A490,Product!C:C,Product!H:H)</f>
        <v>https://cdn.shopify.com/s/files/1/0651/3668/9323/files/086bb99ec5a84c65b72905ffd12305b6_600x600.jpg?v=1734041735&amp;width=100&amp;crop=center</v>
      </c>
    </row>
    <row r="491" spans="1:10" x14ac:dyDescent="0.25">
      <c r="A491" t="s">
        <v>1005</v>
      </c>
      <c r="B491" t="s">
        <v>1004</v>
      </c>
      <c r="C491" s="7">
        <v>29.97</v>
      </c>
      <c r="D491" t="s">
        <v>1006</v>
      </c>
      <c r="E491" t="s">
        <v>1005</v>
      </c>
      <c r="F491" t="str">
        <f>_xlfn.XLOOKUP(E491,Component!B:B,Component!C:C)</f>
        <v>18V ONE+ PORTABLE POWER SOURCE</v>
      </c>
      <c r="G491">
        <v>1</v>
      </c>
      <c r="H491" t="s">
        <v>18</v>
      </c>
      <c r="I491" t="s">
        <v>2136</v>
      </c>
      <c r="J491" t="str">
        <f>_xlfn.XLOOKUP(A491,Product!C:C,Product!H:H)</f>
        <v>https://cdn.shopify.com/s/files/1/0651/3668/9323/files/91662004caf74d4e9f2a5d789d04aeee_600x600.jpg?v=1734042423&amp;width=100&amp;crop=center</v>
      </c>
    </row>
    <row r="492" spans="1:10" x14ac:dyDescent="0.25">
      <c r="A492" t="s">
        <v>1089</v>
      </c>
      <c r="B492" t="s">
        <v>1088</v>
      </c>
      <c r="C492" s="7">
        <v>49</v>
      </c>
      <c r="D492" t="s">
        <v>1091</v>
      </c>
      <c r="E492" t="s">
        <v>1089</v>
      </c>
      <c r="F492" t="str">
        <f>_xlfn.XLOOKUP(E492,Component!B:B,Component!C:C)</f>
        <v>18V ONE+ 150-WATT POWER SOURCE</v>
      </c>
      <c r="G492">
        <v>1</v>
      </c>
      <c r="H492" t="s">
        <v>18</v>
      </c>
      <c r="I492" t="s">
        <v>2136</v>
      </c>
      <c r="J492" t="str">
        <f>_xlfn.XLOOKUP(A492,Product!C:C,Product!H:H)</f>
        <v>https://cdn.shopify.com/s/files/1/0651/3668/9323/files/e8c7bbc2eb5242b1a38e7e5ba49acf00_600x600.jpg?v=1734043177&amp;width=100&amp;crop=center</v>
      </c>
    </row>
    <row r="493" spans="1:10" x14ac:dyDescent="0.25">
      <c r="A493" t="s">
        <v>769</v>
      </c>
      <c r="B493" t="s">
        <v>768</v>
      </c>
      <c r="C493" s="7">
        <v>79</v>
      </c>
      <c r="D493" t="s">
        <v>770</v>
      </c>
      <c r="E493" t="s">
        <v>769</v>
      </c>
      <c r="F493" t="str">
        <f>_xlfn.XLOOKUP(E493,Component!B:B,Component!C:C)</f>
        <v>18V ONE+ RIGHT ANGLE DRILL</v>
      </c>
      <c r="G493">
        <v>1</v>
      </c>
      <c r="H493" t="s">
        <v>18</v>
      </c>
      <c r="I493" t="s">
        <v>2136</v>
      </c>
      <c r="J493" t="str">
        <f>_xlfn.XLOOKUP(A493,Product!C:C,Product!H:H)</f>
        <v>https://cdn.shopify.com/s/files/1/0651/3668/9323/files/284f020c69c342d5a2e7f788604bfca1_600x600.jpg?v=1734041853&amp;width=100&amp;crop=center</v>
      </c>
    </row>
    <row r="494" spans="1:10" x14ac:dyDescent="0.25">
      <c r="A494" t="s">
        <v>827</v>
      </c>
      <c r="B494" t="s">
        <v>826</v>
      </c>
      <c r="C494" s="7">
        <v>109</v>
      </c>
      <c r="D494" t="s">
        <v>829</v>
      </c>
      <c r="E494" t="s">
        <v>2582</v>
      </c>
      <c r="F494" t="str">
        <f>_xlfn.XLOOKUP(E494,Component!B:B,Component!C:C)</f>
        <v>18V ONE+ 1 GALLON CHEMICAL SPRAYER</v>
      </c>
      <c r="G494">
        <v>1</v>
      </c>
      <c r="H494" t="s">
        <v>18</v>
      </c>
      <c r="I494" t="s">
        <v>2136</v>
      </c>
      <c r="J494" t="str">
        <f>_xlfn.XLOOKUP(A494,Product!C:C,Product!H:H)</f>
        <v>https://cdn.shopify.com/s/files/1/0651/3668/9323/files/7e96efea23f14be197e3cb0778de4834_600x600.jpg?v=1734041234&amp;width=100&amp;crop=center</v>
      </c>
    </row>
    <row r="495" spans="1:10" x14ac:dyDescent="0.25">
      <c r="A495" t="s">
        <v>1710</v>
      </c>
      <c r="B495" t="s">
        <v>1709</v>
      </c>
      <c r="C495" s="7">
        <v>109</v>
      </c>
      <c r="D495" t="s">
        <v>1711</v>
      </c>
      <c r="E495" t="s">
        <v>2582</v>
      </c>
      <c r="F495" t="str">
        <f>_xlfn.XLOOKUP(E495,Component!B:B,Component!C:C)</f>
        <v>18V ONE+ 1 GALLON CHEMICAL SPRAYER</v>
      </c>
      <c r="G495">
        <v>1</v>
      </c>
      <c r="H495" t="s">
        <v>18</v>
      </c>
      <c r="I495" t="s">
        <v>2136</v>
      </c>
      <c r="J495" t="str">
        <f>_xlfn.XLOOKUP(A495,Product!C:C,Product!H:H)</f>
        <v>https://cdn.shopify.com/s/files/1/0651/3668/9323/files/e96d6972af2040f58dc98f60fc70ab68_600x600.jpg?v=1734043199&amp;width=100&amp;crop=center</v>
      </c>
    </row>
    <row r="496" spans="1:10" x14ac:dyDescent="0.25">
      <c r="A496" t="s">
        <v>815</v>
      </c>
      <c r="B496" t="s">
        <v>814</v>
      </c>
      <c r="C496" s="7">
        <v>119</v>
      </c>
      <c r="D496" t="s">
        <v>816</v>
      </c>
      <c r="E496" t="s">
        <v>2583</v>
      </c>
      <c r="F496" t="str">
        <f>_xlfn.XLOOKUP(E496,Component!B:B,Component!C:C)</f>
        <v>18V ONE+ 2 GALLON CHEMICAL SPRAYER</v>
      </c>
      <c r="G496">
        <v>1</v>
      </c>
      <c r="H496" t="s">
        <v>18</v>
      </c>
      <c r="I496" t="s">
        <v>2136</v>
      </c>
      <c r="J496" t="str">
        <f>_xlfn.XLOOKUP(A496,Product!C:C,Product!H:H)</f>
        <v>https://cdn.shopify.com/s/files/1/0651/3668/9323/files/77f21bb771784eac91932ada430fc9ae_600x600.jpg?v=1734041692&amp;width=100&amp;crop=center</v>
      </c>
    </row>
    <row r="497" spans="1:10" x14ac:dyDescent="0.25">
      <c r="A497" t="s">
        <v>891</v>
      </c>
      <c r="B497" t="s">
        <v>890</v>
      </c>
      <c r="C497" s="7">
        <v>169</v>
      </c>
      <c r="D497" t="s">
        <v>892</v>
      </c>
      <c r="E497" t="s">
        <v>2148</v>
      </c>
      <c r="F497" t="str">
        <f>_xlfn.XLOOKUP(E497,Component!B:B,Component!C:C)</f>
        <v>18V ONE+ 2Ah Battery</v>
      </c>
      <c r="G497">
        <v>1</v>
      </c>
      <c r="H497" t="s">
        <v>18</v>
      </c>
      <c r="I497" t="s">
        <v>2136</v>
      </c>
      <c r="J497" t="str">
        <f>_xlfn.XLOOKUP(A497,Product!C:C,Product!H:H)</f>
        <v>https://cdn.shopify.com/s/files/1/0651/3668/9323/files/982d129fe4b2470e9cad198f744bd124_600x600.jpg?v=1734042051&amp;width=100&amp;crop=center</v>
      </c>
    </row>
    <row r="498" spans="1:10" x14ac:dyDescent="0.25">
      <c r="A498" t="s">
        <v>1068</v>
      </c>
      <c r="B498" t="s">
        <v>1067</v>
      </c>
      <c r="C498" s="7">
        <v>169</v>
      </c>
      <c r="D498" t="s">
        <v>1069</v>
      </c>
      <c r="E498" t="s">
        <v>2148</v>
      </c>
      <c r="F498" t="str">
        <f>_xlfn.XLOOKUP(E498,Component!B:B,Component!C:C)</f>
        <v>18V ONE+ 2Ah Battery</v>
      </c>
      <c r="G498">
        <v>1</v>
      </c>
      <c r="H498" t="s">
        <v>18</v>
      </c>
      <c r="I498" t="s">
        <v>2136</v>
      </c>
      <c r="J498" t="str">
        <f>_xlfn.XLOOKUP(A498,Product!C:C,Product!H:H)</f>
        <v>https://cdn.shopify.com/s/files/1/0651/3668/9323/files/4204054dc2c646ce83d520a5b24141b9_600x600.jpg?v=1737563917&amp;width=100&amp;crop=center</v>
      </c>
    </row>
    <row r="499" spans="1:10" x14ac:dyDescent="0.25">
      <c r="A499" t="s">
        <v>1094</v>
      </c>
      <c r="B499" t="s">
        <v>1093</v>
      </c>
      <c r="C499" s="7">
        <v>109</v>
      </c>
      <c r="D499" t="s">
        <v>1095</v>
      </c>
      <c r="E499" t="s">
        <v>2148</v>
      </c>
      <c r="F499" t="str">
        <f>_xlfn.XLOOKUP(E499,Component!B:B,Component!C:C)</f>
        <v>18V ONE+ 2Ah Battery</v>
      </c>
      <c r="G499">
        <v>1</v>
      </c>
      <c r="H499" t="s">
        <v>18</v>
      </c>
      <c r="I499" t="s">
        <v>2136</v>
      </c>
      <c r="J499" t="str">
        <f>_xlfn.XLOOKUP(A499,Product!C:C,Product!H:H)</f>
        <v>https://cdn.shopify.com/s/files/1/0651/3668/9323/files/7f8edb0a25cd42aba775202b2eed7f38_600x600.jpg?v=1734041240&amp;width=100&amp;crop=center</v>
      </c>
    </row>
    <row r="500" spans="1:10" x14ac:dyDescent="0.25">
      <c r="A500" t="s">
        <v>1225</v>
      </c>
      <c r="B500" t="s">
        <v>1224</v>
      </c>
      <c r="C500" s="7">
        <v>159</v>
      </c>
      <c r="D500" t="s">
        <v>1226</v>
      </c>
      <c r="E500" t="s">
        <v>2085</v>
      </c>
      <c r="F500" t="str">
        <f>_xlfn.XLOOKUP(E500,Component!B:B,Component!C:C)</f>
        <v>18V ONE+ 4AH LITHIUM BATTERY</v>
      </c>
      <c r="G500">
        <v>1</v>
      </c>
      <c r="H500" t="s">
        <v>18</v>
      </c>
      <c r="I500" t="s">
        <v>2136</v>
      </c>
      <c r="J500" t="str">
        <f>_xlfn.XLOOKUP(A500,Product!C:C,Product!H:H)</f>
        <v>https://cdn.shopify.com/s/files/1/0651/3668/9323/files/35b4e9498a934c98bb5a7237becd4377_600x600.jpg?v=1734041496&amp;width=100&amp;crop=center</v>
      </c>
    </row>
    <row r="501" spans="1:10" x14ac:dyDescent="0.25">
      <c r="A501" t="s">
        <v>1234</v>
      </c>
      <c r="B501" t="s">
        <v>1233</v>
      </c>
      <c r="C501" s="7">
        <v>329</v>
      </c>
      <c r="D501" t="s">
        <v>1235</v>
      </c>
      <c r="E501" t="s">
        <v>2085</v>
      </c>
      <c r="F501" t="str">
        <f>_xlfn.XLOOKUP(E501,Component!B:B,Component!C:C)</f>
        <v>18V ONE+ 4AH LITHIUM BATTERY</v>
      </c>
      <c r="G501">
        <v>1</v>
      </c>
      <c r="H501" t="s">
        <v>18</v>
      </c>
      <c r="I501" t="s">
        <v>2136</v>
      </c>
      <c r="J501" t="str">
        <f>_xlfn.XLOOKUP(A501,Product!C:C,Product!H:H)</f>
        <v>https://cdn.shopify.com/s/files/1/0651/3668/9323/files/80e6a8a18c124167b24b4f152767d16b_600x600.jpg?v=1734041711&amp;width=100&amp;crop=center</v>
      </c>
    </row>
    <row r="502" spans="1:10" x14ac:dyDescent="0.25">
      <c r="A502" t="s">
        <v>891</v>
      </c>
      <c r="B502" t="s">
        <v>890</v>
      </c>
      <c r="C502" s="7">
        <v>169</v>
      </c>
      <c r="D502" t="s">
        <v>892</v>
      </c>
      <c r="E502" t="s">
        <v>2137</v>
      </c>
      <c r="F502" t="str">
        <f>_xlfn.XLOOKUP(E502,Component!B:B,Component!C:C)</f>
        <v>18V ONE+ Charger</v>
      </c>
      <c r="G502">
        <v>1</v>
      </c>
      <c r="H502" t="s">
        <v>18</v>
      </c>
      <c r="I502" t="s">
        <v>2136</v>
      </c>
      <c r="J502" t="str">
        <f>_xlfn.XLOOKUP(A502,Product!C:C,Product!H:H)</f>
        <v>https://cdn.shopify.com/s/files/1/0651/3668/9323/files/982d129fe4b2470e9cad198f744bd124_600x600.jpg?v=1734042051&amp;width=100&amp;crop=center</v>
      </c>
    </row>
    <row r="503" spans="1:10" x14ac:dyDescent="0.25">
      <c r="A503" t="s">
        <v>1068</v>
      </c>
      <c r="B503" t="s">
        <v>1067</v>
      </c>
      <c r="C503" s="7">
        <v>169</v>
      </c>
      <c r="D503" t="s">
        <v>1069</v>
      </c>
      <c r="E503" t="s">
        <v>2137</v>
      </c>
      <c r="F503" t="str">
        <f>_xlfn.XLOOKUP(E503,Component!B:B,Component!C:C)</f>
        <v>18V ONE+ Charger</v>
      </c>
      <c r="G503">
        <v>1</v>
      </c>
      <c r="H503" t="s">
        <v>18</v>
      </c>
      <c r="I503" t="s">
        <v>2136</v>
      </c>
      <c r="J503" t="str">
        <f>_xlfn.XLOOKUP(A503,Product!C:C,Product!H:H)</f>
        <v>https://cdn.shopify.com/s/files/1/0651/3668/9323/files/4204054dc2c646ce83d520a5b24141b9_600x600.jpg?v=1737563917&amp;width=100&amp;crop=center</v>
      </c>
    </row>
    <row r="504" spans="1:10" x14ac:dyDescent="0.25">
      <c r="A504" t="s">
        <v>1225</v>
      </c>
      <c r="B504" t="s">
        <v>1224</v>
      </c>
      <c r="C504" s="7">
        <v>159</v>
      </c>
      <c r="D504" t="s">
        <v>1226</v>
      </c>
      <c r="E504" t="s">
        <v>2137</v>
      </c>
      <c r="F504" t="str">
        <f>_xlfn.XLOOKUP(E504,Component!B:B,Component!C:C)</f>
        <v>18V ONE+ Charger</v>
      </c>
      <c r="G504">
        <v>1</v>
      </c>
      <c r="H504" t="s">
        <v>18</v>
      </c>
      <c r="I504" t="s">
        <v>2136</v>
      </c>
      <c r="J504" t="str">
        <f>_xlfn.XLOOKUP(A504,Product!C:C,Product!H:H)</f>
        <v>https://cdn.shopify.com/s/files/1/0651/3668/9323/files/35b4e9498a934c98bb5a7237becd4377_600x600.jpg?v=1734041496&amp;width=100&amp;crop=center</v>
      </c>
    </row>
    <row r="505" spans="1:10" x14ac:dyDescent="0.25">
      <c r="A505" t="s">
        <v>1234</v>
      </c>
      <c r="B505" t="s">
        <v>1233</v>
      </c>
      <c r="C505" s="7">
        <v>329</v>
      </c>
      <c r="D505" t="s">
        <v>1235</v>
      </c>
      <c r="E505" t="s">
        <v>2137</v>
      </c>
      <c r="F505" t="str">
        <f>_xlfn.XLOOKUP(E505,Component!B:B,Component!C:C)</f>
        <v>18V ONE+ Charger</v>
      </c>
      <c r="G505">
        <v>1</v>
      </c>
      <c r="H505" t="s">
        <v>18</v>
      </c>
      <c r="I505" t="s">
        <v>2136</v>
      </c>
      <c r="J505" t="str">
        <f>_xlfn.XLOOKUP(A505,Product!C:C,Product!H:H)</f>
        <v>https://cdn.shopify.com/s/files/1/0651/3668/9323/files/80e6a8a18c124167b24b4f152767d16b_600x600.jpg?v=1734041711&amp;width=100&amp;crop=center</v>
      </c>
    </row>
    <row r="506" spans="1:10" x14ac:dyDescent="0.25">
      <c r="A506" t="s">
        <v>1094</v>
      </c>
      <c r="B506" t="s">
        <v>1093</v>
      </c>
      <c r="C506" s="7">
        <v>109</v>
      </c>
      <c r="D506" t="s">
        <v>1095</v>
      </c>
      <c r="E506" t="s">
        <v>2137</v>
      </c>
      <c r="F506" t="str">
        <f>_xlfn.XLOOKUP(E506,Component!B:B,Component!C:C)</f>
        <v>18V ONE+ Charger</v>
      </c>
      <c r="G506">
        <v>1</v>
      </c>
      <c r="H506" t="s">
        <v>18</v>
      </c>
      <c r="I506" t="s">
        <v>2136</v>
      </c>
      <c r="J506" t="str">
        <f>_xlfn.XLOOKUP(A506,Product!C:C,Product!H:H)</f>
        <v>https://cdn.shopify.com/s/files/1/0651/3668/9323/files/7f8edb0a25cd42aba775202b2eed7f38_600x600.jpg?v=1734041240&amp;width=100&amp;crop=center</v>
      </c>
    </row>
    <row r="507" spans="1:10" x14ac:dyDescent="0.25">
      <c r="A507" t="s">
        <v>1094</v>
      </c>
      <c r="B507" t="s">
        <v>1093</v>
      </c>
      <c r="C507" s="7">
        <v>109</v>
      </c>
      <c r="D507" t="s">
        <v>1095</v>
      </c>
      <c r="E507" t="s">
        <v>2584</v>
      </c>
      <c r="F507" t="str">
        <f>_xlfn.XLOOKUP(E507,Component!B:B,Component!C:C)</f>
        <v>18V ONE+ FOGGER</v>
      </c>
      <c r="G507">
        <v>1</v>
      </c>
      <c r="H507" t="s">
        <v>18</v>
      </c>
      <c r="I507" t="s">
        <v>2136</v>
      </c>
      <c r="J507" t="str">
        <f>_xlfn.XLOOKUP(A507,Product!C:C,Product!H:H)</f>
        <v>https://cdn.shopify.com/s/files/1/0651/3668/9323/files/7f8edb0a25cd42aba775202b2eed7f38_600x600.jpg?v=1734041240&amp;width=100&amp;crop=center</v>
      </c>
    </row>
    <row r="508" spans="1:10" x14ac:dyDescent="0.25">
      <c r="A508" t="s">
        <v>1225</v>
      </c>
      <c r="B508" t="s">
        <v>1224</v>
      </c>
      <c r="C508" s="7">
        <v>159</v>
      </c>
      <c r="D508" t="s">
        <v>1226</v>
      </c>
      <c r="E508" t="s">
        <v>2580</v>
      </c>
      <c r="F508" t="str">
        <f>_xlfn.XLOOKUP(E508,Component!B:B,Component!C:C)</f>
        <v>18V ONE+ HP BRUSHLESS 10" CHAINSAW</v>
      </c>
      <c r="G508">
        <v>1</v>
      </c>
      <c r="H508" t="s">
        <v>18</v>
      </c>
      <c r="I508" t="s">
        <v>2136</v>
      </c>
      <c r="J508" t="str">
        <f>_xlfn.XLOOKUP(A508,Product!C:C,Product!H:H)</f>
        <v>https://cdn.shopify.com/s/files/1/0651/3668/9323/files/35b4e9498a934c98bb5a7237becd4377_600x600.jpg?v=1734041496&amp;width=100&amp;crop=center</v>
      </c>
    </row>
    <row r="509" spans="1:10" x14ac:dyDescent="0.25">
      <c r="A509" t="s">
        <v>1786</v>
      </c>
      <c r="B509" t="s">
        <v>1785</v>
      </c>
      <c r="C509" s="7">
        <v>179</v>
      </c>
      <c r="D509" t="s">
        <v>1787</v>
      </c>
      <c r="E509" t="s">
        <v>2580</v>
      </c>
      <c r="F509" t="str">
        <f>_xlfn.XLOOKUP(E509,Component!B:B,Component!C:C)</f>
        <v>18V ONE+ HP BRUSHLESS 10" CHAINSAW</v>
      </c>
      <c r="G509">
        <v>1</v>
      </c>
      <c r="H509" t="s">
        <v>18</v>
      </c>
      <c r="I509" t="s">
        <v>2136</v>
      </c>
      <c r="J509" t="str">
        <f>_xlfn.XLOOKUP(A509,Product!C:C,Product!H:H)</f>
        <v>https://cdn.shopify.com/s/files/1/0651/3668/9323/files/123ed9bad71b430ba41cdb0aa67a928f_600x600.jpg?v=1734041810&amp;width=100&amp;crop=center</v>
      </c>
    </row>
    <row r="510" spans="1:10" x14ac:dyDescent="0.25">
      <c r="A510" t="s">
        <v>1068</v>
      </c>
      <c r="B510" t="s">
        <v>1067</v>
      </c>
      <c r="C510" s="7">
        <v>169</v>
      </c>
      <c r="D510" t="s">
        <v>1069</v>
      </c>
      <c r="E510" t="s">
        <v>2587</v>
      </c>
      <c r="F510" t="str">
        <f>_xlfn.XLOOKUP(E510,Component!B:B,Component!C:C)</f>
        <v>18V ONE+ LOPPER</v>
      </c>
      <c r="G510">
        <v>1</v>
      </c>
      <c r="H510" t="s">
        <v>18</v>
      </c>
      <c r="I510" t="s">
        <v>2136</v>
      </c>
      <c r="J510" t="str">
        <f>_xlfn.XLOOKUP(A510,Product!C:C,Product!H:H)</f>
        <v>https://cdn.shopify.com/s/files/1/0651/3668/9323/files/4204054dc2c646ce83d520a5b24141b9_600x600.jpg?v=1737563917&amp;width=100&amp;crop=center</v>
      </c>
    </row>
    <row r="511" spans="1:10" x14ac:dyDescent="0.25">
      <c r="A511" t="s">
        <v>1675</v>
      </c>
      <c r="B511" t="s">
        <v>1674</v>
      </c>
      <c r="C511" s="7">
        <v>149</v>
      </c>
      <c r="D511" t="s">
        <v>1676</v>
      </c>
      <c r="E511" t="s">
        <v>2587</v>
      </c>
      <c r="F511" t="str">
        <f>_xlfn.XLOOKUP(E511,Component!B:B,Component!C:C)</f>
        <v>18V ONE+ LOPPER</v>
      </c>
      <c r="G511">
        <v>1</v>
      </c>
      <c r="H511" t="s">
        <v>18</v>
      </c>
      <c r="I511" t="s">
        <v>2136</v>
      </c>
      <c r="J511" t="str">
        <f>_xlfn.XLOOKUP(A511,Product!C:C,Product!H:H)</f>
        <v>https://cdn.shopify.com/s/files/1/0651/3668/9323/files/eaa2880b5d4642b6a3fbc8deb78cbfe4_600x600.jpg?v=1746735447&amp;width=100&amp;crop=center</v>
      </c>
    </row>
    <row r="512" spans="1:10" x14ac:dyDescent="0.25">
      <c r="A512" t="s">
        <v>759</v>
      </c>
      <c r="B512" t="s">
        <v>758</v>
      </c>
      <c r="C512" s="7">
        <v>89</v>
      </c>
      <c r="D512" t="s">
        <v>760</v>
      </c>
      <c r="E512" t="s">
        <v>2589</v>
      </c>
      <c r="F512" t="str">
        <f>_xlfn.XLOOKUP(E512,Component!B:B,Component!C:C)</f>
        <v>18V ONE+ SPEAKER WITH BLUETOOTH® WIRELESS TECHNOLOGY</v>
      </c>
      <c r="G512">
        <v>1</v>
      </c>
      <c r="H512" t="s">
        <v>18</v>
      </c>
      <c r="I512" t="s">
        <v>2136</v>
      </c>
      <c r="J512" t="str">
        <f>_xlfn.XLOOKUP(A512,Product!C:C,Product!H:H)</f>
        <v>https://cdn.shopify.com/s/files/1/0651/3668/9323/files/PAD01B_600x600.png?v=1737564217&amp;width=100&amp;crop=center</v>
      </c>
    </row>
    <row r="513" spans="1:10" x14ac:dyDescent="0.25">
      <c r="A513" t="s">
        <v>1884</v>
      </c>
      <c r="B513" t="s">
        <v>1883</v>
      </c>
      <c r="C513" s="7">
        <v>99</v>
      </c>
      <c r="D513" t="s">
        <v>1885</v>
      </c>
      <c r="E513" t="s">
        <v>1884</v>
      </c>
      <c r="F513" t="str">
        <f>_xlfn.XLOOKUP(E513,Component!B:B,Component!C:C)</f>
        <v>18V ONE+ 3-3/8" MULTI-MATERIAL PLUNGE SAW</v>
      </c>
      <c r="G513">
        <v>1</v>
      </c>
      <c r="H513" t="s">
        <v>18</v>
      </c>
      <c r="I513" t="s">
        <v>2297</v>
      </c>
      <c r="J513" t="str">
        <f>_xlfn.XLOOKUP(A513,Product!C:C,Product!H:H)</f>
        <v>https://cdn.shopify.com/s/files/1/0651/3668/9323/files/44697609eca64a46917109badde25d21_600x600.jpg?v=1734042419&amp;width=100&amp;crop=center</v>
      </c>
    </row>
    <row r="514" spans="1:10" x14ac:dyDescent="0.25">
      <c r="A514" t="s">
        <v>1015</v>
      </c>
      <c r="B514" t="s">
        <v>1014</v>
      </c>
      <c r="C514" s="7">
        <v>79</v>
      </c>
      <c r="D514" t="s">
        <v>1016</v>
      </c>
      <c r="E514" t="s">
        <v>1015</v>
      </c>
      <c r="F514" t="str">
        <f>_xlfn.XLOOKUP(E514,Component!B:B,Component!C:C)</f>
        <v>18V ONE+ 45W HYBRID SOLDERING STATION</v>
      </c>
      <c r="G514">
        <v>1</v>
      </c>
      <c r="H514" t="s">
        <v>18</v>
      </c>
      <c r="I514" t="s">
        <v>2298</v>
      </c>
      <c r="J514" t="str">
        <f>_xlfn.XLOOKUP(A514,Product!C:C,Product!H:H)</f>
        <v>https://cdn.shopify.com/s/files/1/0651/3668/9323/files/c7ab46ca14e24607be59122fe3f106ef_600x600.jpg?v=1734042812&amp;width=100&amp;crop=center</v>
      </c>
    </row>
    <row r="515" spans="1:10" x14ac:dyDescent="0.25">
      <c r="A515" t="s">
        <v>1052</v>
      </c>
      <c r="B515" t="s">
        <v>1051</v>
      </c>
      <c r="C515" s="7">
        <v>159</v>
      </c>
      <c r="D515" t="s">
        <v>1053</v>
      </c>
      <c r="E515" t="s">
        <v>2137</v>
      </c>
      <c r="F515" t="str">
        <f>_xlfn.XLOOKUP(E515,Component!B:B,Component!C:C)</f>
        <v>18V ONE+ Charger</v>
      </c>
      <c r="G515">
        <v>1</v>
      </c>
      <c r="H515" t="s">
        <v>18</v>
      </c>
      <c r="I515" t="s">
        <v>1054</v>
      </c>
      <c r="J515" t="str">
        <f>_xlfn.XLOOKUP(A515,Product!C:C,Product!H:H)</f>
        <v>https://cdn.shopify.com/s/files/1/0651/3668/9323/files/fca2d86ea57947d68d292ec325b0e019_600x600.jpg?v=1736809747&amp;width=100&amp;crop=center</v>
      </c>
    </row>
    <row r="516" spans="1:10" x14ac:dyDescent="0.25">
      <c r="A516" t="s">
        <v>351</v>
      </c>
      <c r="B516" t="s">
        <v>350</v>
      </c>
      <c r="C516" s="7">
        <v>189</v>
      </c>
      <c r="D516" t="s">
        <v>353</v>
      </c>
      <c r="E516" t="s">
        <v>2137</v>
      </c>
      <c r="F516" t="str">
        <f>_xlfn.XLOOKUP(E516,Component!B:B,Component!C:C)</f>
        <v>18V ONE+ Charger</v>
      </c>
      <c r="G516">
        <v>1</v>
      </c>
      <c r="H516" t="s">
        <v>18</v>
      </c>
      <c r="I516" t="s">
        <v>2137</v>
      </c>
      <c r="J516" t="str">
        <f>_xlfn.XLOOKUP(A516,Product!C:C,Product!H:H)</f>
        <v>https://cdn.shopify.com/s/files/1/0651/3668/9323/files/P29160_1v2_Final_600x600.jpg?v=1737395808&amp;width=100&amp;crop=center</v>
      </c>
    </row>
    <row r="517" spans="1:10" x14ac:dyDescent="0.25">
      <c r="A517" t="s">
        <v>1038</v>
      </c>
      <c r="B517" t="s">
        <v>1037</v>
      </c>
      <c r="C517" s="7">
        <v>229</v>
      </c>
      <c r="D517" t="s">
        <v>1039</v>
      </c>
      <c r="E517" t="s">
        <v>2137</v>
      </c>
      <c r="F517" t="str">
        <f>_xlfn.XLOOKUP(E517,Component!B:B,Component!C:C)</f>
        <v>18V ONE+ Charger</v>
      </c>
      <c r="G517">
        <v>1</v>
      </c>
      <c r="H517" t="s">
        <v>18</v>
      </c>
      <c r="I517" t="s">
        <v>2137</v>
      </c>
      <c r="J517" t="str">
        <f>_xlfn.XLOOKUP(A517,Product!C:C,Product!H:H)</f>
        <v>https://cdn.shopify.com/s/files/1/0651/3668/9323/files/44b1da0ceac54c6b96d8c9e3d8709b7b_600x600.jpg?v=1736819314&amp;width=100&amp;crop=center</v>
      </c>
    </row>
    <row r="518" spans="1:10" x14ac:dyDescent="0.25">
      <c r="A518" t="s">
        <v>240</v>
      </c>
      <c r="B518" t="s">
        <v>232</v>
      </c>
      <c r="C518" s="7">
        <v>119</v>
      </c>
      <c r="D518" t="s">
        <v>242</v>
      </c>
      <c r="E518" t="s">
        <v>2146</v>
      </c>
      <c r="F518" t="str">
        <f>_xlfn.XLOOKUP(E518,Component!B:B,Component!C:C)</f>
        <v>18V ONE+ CHARGER</v>
      </c>
      <c r="G518">
        <v>1</v>
      </c>
      <c r="H518" t="s">
        <v>18</v>
      </c>
      <c r="I518" t="s">
        <v>2146</v>
      </c>
      <c r="J518" t="str">
        <f>_xlfn.XLOOKUP(A518,Product!C:C,Product!H:H)</f>
        <v>https://cdn.shopify.com/s/files/1/0651/3668/9323/files/1_PCLCK201K_600x600.jpg?v=1737495950&amp;width=100&amp;crop=center</v>
      </c>
    </row>
    <row r="519" spans="1:10" x14ac:dyDescent="0.25">
      <c r="A519" t="s">
        <v>2089</v>
      </c>
      <c r="B519" t="s">
        <v>2088</v>
      </c>
      <c r="C519" s="7">
        <v>86.45</v>
      </c>
      <c r="D519" t="s">
        <v>2091</v>
      </c>
      <c r="E519" t="s">
        <v>2089</v>
      </c>
      <c r="F519" t="str">
        <f>_xlfn.XLOOKUP(E519,Component!B:B,Component!C:C)</f>
        <v>18V ONE+/40V DUAL PLATFORM CHARGER</v>
      </c>
      <c r="G519">
        <v>1</v>
      </c>
      <c r="H519" t="s">
        <v>18</v>
      </c>
      <c r="I519" t="s">
        <v>2089</v>
      </c>
      <c r="J519" t="str">
        <f>_xlfn.XLOOKUP(A519,Product!C:C,Product!H:H)</f>
        <v>https://cdn.shopify.com/s/files/1/0651/3668/9323/files/d860e74c1d7549089272023ebc242831_600x600.jpg?v=1734043046&amp;width=100&amp;crop=center</v>
      </c>
    </row>
    <row r="520" spans="1:10" x14ac:dyDescent="0.25">
      <c r="A520" t="s">
        <v>1565</v>
      </c>
      <c r="B520" t="s">
        <v>1564</v>
      </c>
      <c r="C520" s="7">
        <v>119</v>
      </c>
      <c r="D520" t="s">
        <v>1566</v>
      </c>
      <c r="E520" t="s">
        <v>2162</v>
      </c>
      <c r="F520" t="str">
        <f>_xlfn.XLOOKUP(E520,Component!B:B,Component!C:C)</f>
        <v>18V ONE+ 10" SNOW SHOVEL</v>
      </c>
      <c r="G520">
        <v>1</v>
      </c>
      <c r="H520" t="s">
        <v>18</v>
      </c>
      <c r="I520" t="s">
        <v>2162</v>
      </c>
      <c r="J520" t="str">
        <f>_xlfn.XLOOKUP(A520,Product!C:C,Product!H:H)</f>
        <v>https://cdn.shopify.com/s/files/1/0651/3668/9323/files/7c7f6b5d678c4d55844529abc593c1e4_600x600.jpg?v=1737127597&amp;width=100&amp;crop=center</v>
      </c>
    </row>
    <row r="521" spans="1:10" x14ac:dyDescent="0.25">
      <c r="A521" t="s">
        <v>268</v>
      </c>
      <c r="B521" t="s">
        <v>267</v>
      </c>
      <c r="C521" s="7">
        <v>106.39</v>
      </c>
      <c r="D521" t="s">
        <v>270</v>
      </c>
      <c r="E521" t="s">
        <v>2583</v>
      </c>
      <c r="F521" t="str">
        <f>_xlfn.XLOOKUP(E521,Component!B:B,Component!C:C)</f>
        <v>18V ONE+ 2 GALLON CHEMICAL SPRAYER</v>
      </c>
      <c r="G521">
        <v>1</v>
      </c>
      <c r="H521" t="s">
        <v>18</v>
      </c>
      <c r="I521" t="s">
        <v>268</v>
      </c>
      <c r="J521" t="str">
        <f>_xlfn.XLOOKUP(A521,Product!C:C,Product!H:H)</f>
        <v>https://cdn.shopify.com/s/files/1/0651/3668/9323/files/964b3069db724d408ffaa5ee329209f2_600x600.jpg?v=1734042045&amp;width=100&amp;crop=center</v>
      </c>
    </row>
    <row r="522" spans="1:10" x14ac:dyDescent="0.25">
      <c r="A522" t="s">
        <v>351</v>
      </c>
      <c r="B522" t="s">
        <v>350</v>
      </c>
      <c r="C522" s="7">
        <v>189</v>
      </c>
      <c r="D522" t="s">
        <v>353</v>
      </c>
      <c r="E522" t="s">
        <v>2299</v>
      </c>
      <c r="F522" t="str">
        <f>_xlfn.XLOOKUP(E522,Component!B:B,Component!C:C)</f>
        <v>18V ONE+ 3" HANDHELD AUGER</v>
      </c>
      <c r="G522">
        <v>1</v>
      </c>
      <c r="H522" t="s">
        <v>18</v>
      </c>
      <c r="I522" t="s">
        <v>2299</v>
      </c>
      <c r="J522" t="str">
        <f>_xlfn.XLOOKUP(A522,Product!C:C,Product!H:H)</f>
        <v>https://cdn.shopify.com/s/files/1/0651/3668/9323/files/P29160_1v2_Final_600x600.jpg?v=1737395808&amp;width=100&amp;crop=center</v>
      </c>
    </row>
    <row r="523" spans="1:10" x14ac:dyDescent="0.25">
      <c r="A523" t="s">
        <v>1501</v>
      </c>
      <c r="B523" t="s">
        <v>1500</v>
      </c>
      <c r="C523" s="7">
        <v>149</v>
      </c>
      <c r="D523" t="s">
        <v>1502</v>
      </c>
      <c r="E523" t="s">
        <v>2299</v>
      </c>
      <c r="F523" t="str">
        <f>_xlfn.XLOOKUP(E523,Component!B:B,Component!C:C)</f>
        <v>18V ONE+ 3" HANDHELD AUGER</v>
      </c>
      <c r="G523">
        <v>1</v>
      </c>
      <c r="H523" t="s">
        <v>18</v>
      </c>
      <c r="I523" t="s">
        <v>2299</v>
      </c>
      <c r="J523" t="str">
        <f>_xlfn.XLOOKUP(A523,Product!C:C,Product!H:H)</f>
        <v>https://cdn.shopify.com/s/files/1/0651/3668/9323/files/P29160_1v1_Final_600x600.jpg?v=1737395592&amp;width=100&amp;crop=center</v>
      </c>
    </row>
    <row r="524" spans="1:10" x14ac:dyDescent="0.25">
      <c r="A524" t="s">
        <v>977</v>
      </c>
      <c r="B524" t="s">
        <v>976</v>
      </c>
      <c r="C524" s="7">
        <v>79</v>
      </c>
      <c r="D524" t="s">
        <v>978</v>
      </c>
      <c r="E524" s="3" t="s">
        <v>977</v>
      </c>
      <c r="F524" t="str">
        <f>_xlfn.XLOOKUP(E524,Component!B:B,Component!C:C)</f>
        <v>18V ONE+ 3/8" CROWN STAPLER</v>
      </c>
      <c r="G524">
        <v>1</v>
      </c>
      <c r="H524" t="s">
        <v>18</v>
      </c>
      <c r="I524" t="s">
        <v>977</v>
      </c>
      <c r="J524" t="str">
        <f>_xlfn.XLOOKUP(A524,Product!C:C,Product!H:H)</f>
        <v>https://cdn.shopify.com/s/files/1/0651/3668/9323/files/b8177f61794e4ba48651f24251f51630_600x600.jpg?v=1734042711&amp;width=100&amp;crop=center</v>
      </c>
    </row>
    <row r="525" spans="1:10" x14ac:dyDescent="0.25">
      <c r="A525" t="s">
        <v>782</v>
      </c>
      <c r="B525" t="s">
        <v>781</v>
      </c>
      <c r="C525" s="7">
        <v>77.42</v>
      </c>
      <c r="D525" t="s">
        <v>784</v>
      </c>
      <c r="E525" t="s">
        <v>782</v>
      </c>
      <c r="F525" t="str">
        <f>_xlfn.XLOOKUP(E525,Component!B:B,Component!C:C)</f>
        <v>18V ONE+ 6 1/2" CIRCULAR SAW</v>
      </c>
      <c r="G525">
        <v>1</v>
      </c>
      <c r="H525" t="s">
        <v>18</v>
      </c>
      <c r="I525" t="s">
        <v>782</v>
      </c>
      <c r="J525" t="str">
        <f>_xlfn.XLOOKUP(A525,Product!C:C,Product!H:H)</f>
        <v>https://cdn.shopify.com/s/files/1/0651/3668/9323/files/6928a55d2e194d388bd05c5499e95233_600x600.jpg?v=1734042165&amp;width=100&amp;crop=center</v>
      </c>
    </row>
    <row r="526" spans="1:10" x14ac:dyDescent="0.25">
      <c r="A526" t="s">
        <v>994</v>
      </c>
      <c r="B526" t="s">
        <v>993</v>
      </c>
      <c r="C526" s="7">
        <v>189</v>
      </c>
      <c r="D526" t="s">
        <v>995</v>
      </c>
      <c r="E526" t="s">
        <v>994</v>
      </c>
      <c r="F526" t="str">
        <f>_xlfn.XLOOKUP(E526,Component!B:B,Component!C:C)</f>
        <v>18V ONE+ 7-1/4" MITER SAW</v>
      </c>
      <c r="G526">
        <v>1</v>
      </c>
      <c r="H526" t="s">
        <v>18</v>
      </c>
      <c r="I526" t="s">
        <v>994</v>
      </c>
      <c r="J526" t="str">
        <f>_xlfn.XLOOKUP(A526,Product!C:C,Product!H:H)</f>
        <v>https://cdn.shopify.com/s/files/1/0651/3668/9323/files/4b05a5a3ad634afb8eaddd64e735045b_600x600.jpg?v=1734040973&amp;width=100&amp;crop=center</v>
      </c>
    </row>
    <row r="527" spans="1:10" x14ac:dyDescent="0.25">
      <c r="A527" t="s">
        <v>1001</v>
      </c>
      <c r="B527" t="s">
        <v>1000</v>
      </c>
      <c r="C527" s="7">
        <v>149</v>
      </c>
      <c r="D527" t="s">
        <v>1002</v>
      </c>
      <c r="E527" t="s">
        <v>1001</v>
      </c>
      <c r="F527" t="str">
        <f>_xlfn.XLOOKUP(E527,Component!B:B,Component!C:C)</f>
        <v>18V ONE+ PEX PINCH CLAMP TOOL</v>
      </c>
      <c r="G527">
        <v>1</v>
      </c>
      <c r="H527" t="s">
        <v>18</v>
      </c>
      <c r="I527" t="s">
        <v>1001</v>
      </c>
      <c r="J527" t="str">
        <f>_xlfn.XLOOKUP(A527,Product!C:C,Product!H:H)</f>
        <v>https://cdn.shopify.com/s/files/1/0651/3668/9323/files/0db7a6e9390448b3ade194d252d10360_600x600.jpg?v=1734040736&amp;width=100&amp;crop=center</v>
      </c>
    </row>
    <row r="528" spans="1:10" x14ac:dyDescent="0.25">
      <c r="A528" t="s">
        <v>1023</v>
      </c>
      <c r="B528" t="s">
        <v>1022</v>
      </c>
      <c r="C528" s="7">
        <v>149</v>
      </c>
      <c r="D528" t="s">
        <v>1024</v>
      </c>
      <c r="E528" t="s">
        <v>1023</v>
      </c>
      <c r="F528" t="str">
        <f>_xlfn.XLOOKUP(E528,Component!B:B,Component!C:C)</f>
        <v>18V ONE+™ 1 GALLON AIR COMPRESSOR</v>
      </c>
      <c r="G528">
        <v>1</v>
      </c>
      <c r="H528" t="s">
        <v>18</v>
      </c>
      <c r="I528" t="s">
        <v>1023</v>
      </c>
      <c r="J528" t="str">
        <f>_xlfn.XLOOKUP(A528,Product!C:C,Product!H:H)</f>
        <v>https://cdn.shopify.com/s/files/1/0651/3668/9323/files/78a56a4894894e4ea818b569607ef29a_600x600.jpg?v=1734041694&amp;width=100&amp;crop=center</v>
      </c>
    </row>
    <row r="529" spans="1:10" x14ac:dyDescent="0.25">
      <c r="A529" t="s">
        <v>445</v>
      </c>
      <c r="B529" t="s">
        <v>444</v>
      </c>
      <c r="C529" s="7">
        <v>139</v>
      </c>
      <c r="D529" t="s">
        <v>446</v>
      </c>
      <c r="E529" t="s">
        <v>2300</v>
      </c>
      <c r="F529" t="str">
        <f>_xlfn.XLOOKUP(E529,Component!B:B,Component!C:C)</f>
        <v>18V ONE+ HP BRUSHLESS 5" RANDOM ORBIT SANDER</v>
      </c>
      <c r="G529">
        <v>1</v>
      </c>
      <c r="H529" t="s">
        <v>18</v>
      </c>
      <c r="I529" t="s">
        <v>2300</v>
      </c>
      <c r="J529" t="str">
        <f>_xlfn.XLOOKUP(A529,Product!C:C,Product!H:H)</f>
        <v>https://cdn.shopify.com/s/files/1/0651/3668/9323/files/c09e6cd315334dac96b40ba061676b2a_600x600.jpg?v=1734042827&amp;width=100&amp;crop=center</v>
      </c>
    </row>
    <row r="530" spans="1:10" x14ac:dyDescent="0.25">
      <c r="A530" t="s">
        <v>1529</v>
      </c>
      <c r="B530" t="s">
        <v>1528</v>
      </c>
      <c r="C530" s="7">
        <v>129</v>
      </c>
      <c r="D530" t="s">
        <v>1530</v>
      </c>
      <c r="E530" t="s">
        <v>2300</v>
      </c>
      <c r="F530" t="str">
        <f>_xlfn.XLOOKUP(E530,Component!B:B,Component!C:C)</f>
        <v>18V ONE+ HP BRUSHLESS 5" RANDOM ORBIT SANDER</v>
      </c>
      <c r="G530">
        <v>1</v>
      </c>
      <c r="H530" t="s">
        <v>18</v>
      </c>
      <c r="I530" t="s">
        <v>2300</v>
      </c>
      <c r="J530" t="str">
        <f>_xlfn.XLOOKUP(A530,Product!C:C,Product!H:H)</f>
        <v>https://cdn.shopify.com/s/files/1/0651/3668/9323/files/6fbf7284654441919c6a8e9db0b7681d_600x600.jpg?v=1734041189&amp;width=100&amp;crop=center</v>
      </c>
    </row>
    <row r="531" spans="1:10" x14ac:dyDescent="0.25">
      <c r="A531" t="s">
        <v>1351</v>
      </c>
      <c r="B531" t="s">
        <v>1120</v>
      </c>
      <c r="C531" s="7">
        <v>79</v>
      </c>
      <c r="D531" t="s">
        <v>1352</v>
      </c>
      <c r="E531" t="s">
        <v>2070</v>
      </c>
      <c r="F531" t="str">
        <f>_xlfn.XLOOKUP(E531,Component!B:B,Component!C:C)</f>
        <v>18V ONE+ 1.5AH LITHIUM BATTERY</v>
      </c>
      <c r="G531">
        <v>1</v>
      </c>
      <c r="H531" t="s">
        <v>18</v>
      </c>
      <c r="I531" t="s">
        <v>2070</v>
      </c>
      <c r="J531" t="str">
        <f>_xlfn.XLOOKUP(A531,Product!C:C,Product!H:H)</f>
        <v>https://cdn.shopify.com/s/files/1/0651/3668/9323/files/f0bd1f765d694dbaa5d69d4a4fad7dc5_600x600.jpg?v=1734043308&amp;width=100&amp;crop=center</v>
      </c>
    </row>
    <row r="532" spans="1:10" x14ac:dyDescent="0.25">
      <c r="A532" t="s">
        <v>213</v>
      </c>
      <c r="B532" t="s">
        <v>212</v>
      </c>
      <c r="C532" s="7">
        <v>199</v>
      </c>
      <c r="D532" t="s">
        <v>214</v>
      </c>
      <c r="E532" t="s">
        <v>2103</v>
      </c>
      <c r="F532" t="str">
        <f>_xlfn.XLOOKUP(E532,Component!B:B,Component!C:C)</f>
        <v>18V ONE+ 4AH LITHIUM-ION HIGH PERFORMANCE BATTERY</v>
      </c>
      <c r="G532">
        <v>1</v>
      </c>
      <c r="H532" t="s">
        <v>18</v>
      </c>
      <c r="I532" t="s">
        <v>2103</v>
      </c>
      <c r="J532" t="str">
        <f>_xlfn.XLOOKUP(A532,Product!C:C,Product!H:H)</f>
        <v>https://cdn.shopify.com/s/files/1/0651/3668/9323/files/4d5518e8816548af81dedec97f93c74c_600x600.jpg?v=1734040994&amp;width=100&amp;crop=center</v>
      </c>
    </row>
    <row r="533" spans="1:10" x14ac:dyDescent="0.25">
      <c r="A533" t="s">
        <v>351</v>
      </c>
      <c r="B533" t="s">
        <v>350</v>
      </c>
      <c r="C533" s="7">
        <v>189</v>
      </c>
      <c r="D533" t="s">
        <v>353</v>
      </c>
      <c r="E533" t="s">
        <v>2082</v>
      </c>
      <c r="F533" t="str">
        <f>_xlfn.XLOOKUP(E533,Component!B:B,Component!C:C)</f>
        <v>18V ONE+ 2AH LITHIUM BATTERY</v>
      </c>
      <c r="G533">
        <v>1</v>
      </c>
      <c r="H533" t="s">
        <v>18</v>
      </c>
      <c r="I533" t="s">
        <v>2082</v>
      </c>
      <c r="J533" t="str">
        <f>_xlfn.XLOOKUP(A533,Product!C:C,Product!H:H)</f>
        <v>https://cdn.shopify.com/s/files/1/0651/3668/9323/files/P29160_1v2_Final_600x600.jpg?v=1737395808&amp;width=100&amp;crop=center</v>
      </c>
    </row>
    <row r="534" spans="1:10" x14ac:dyDescent="0.25">
      <c r="A534" t="s">
        <v>1935</v>
      </c>
      <c r="B534" t="s">
        <v>1934</v>
      </c>
      <c r="C534" s="7">
        <v>269</v>
      </c>
      <c r="D534" t="s">
        <v>1936</v>
      </c>
      <c r="E534" t="s">
        <v>1949</v>
      </c>
      <c r="F534" t="str">
        <f>_xlfn.XLOOKUP(E534,Component!B:B,Component!C:C)</f>
        <v>18V ONE+ 12AH LITHIUM HIGH PERFORMANCE BATTERY</v>
      </c>
      <c r="G534">
        <v>1</v>
      </c>
      <c r="H534" t="s">
        <v>18</v>
      </c>
      <c r="I534" t="s">
        <v>1949</v>
      </c>
      <c r="J534" t="str">
        <f>_xlfn.XLOOKUP(A534,Product!C:C,Product!H:H)</f>
        <v>https://cdn.shopify.com/s/files/1/0651/3668/9323/files/c2db361f6ef64fed879721583497b82c_600x600.jpg?v=1734042794&amp;width=100&amp;crop=center</v>
      </c>
    </row>
    <row r="535" spans="1:10" x14ac:dyDescent="0.25">
      <c r="A535" t="s">
        <v>127</v>
      </c>
      <c r="B535" t="s">
        <v>126</v>
      </c>
      <c r="C535" s="7" t="s">
        <v>18</v>
      </c>
      <c r="D535" t="s">
        <v>128</v>
      </c>
      <c r="E535" t="s">
        <v>2009</v>
      </c>
      <c r="F535" t="str">
        <f>_xlfn.XLOOKUP(E535,Component!B:B,Component!C:C)</f>
        <v>18V ONE+ CHARGER</v>
      </c>
      <c r="G535">
        <v>1</v>
      </c>
      <c r="H535" t="s">
        <v>18</v>
      </c>
      <c r="I535" t="s">
        <v>2009</v>
      </c>
      <c r="J535" t="str">
        <f>_xlfn.XLOOKUP(A535,Product!C:C,Product!H:H)</f>
        <v>https://cdn.shopify.com/s/files/1/0651/3668/9323/files/image_15_600x600.jpg?v=1738763956&amp;width=100&amp;crop=center</v>
      </c>
    </row>
    <row r="536" spans="1:10" x14ac:dyDescent="0.25">
      <c r="A536" t="s">
        <v>610</v>
      </c>
      <c r="B536" t="s">
        <v>609</v>
      </c>
      <c r="C536" s="7">
        <v>249</v>
      </c>
      <c r="D536" t="s">
        <v>611</v>
      </c>
      <c r="E536" t="s">
        <v>2009</v>
      </c>
      <c r="F536" t="str">
        <f>_xlfn.XLOOKUP(E536,Component!B:B,Component!C:C)</f>
        <v>18V ONE+ CHARGER</v>
      </c>
      <c r="G536">
        <v>1</v>
      </c>
      <c r="H536" t="s">
        <v>18</v>
      </c>
      <c r="I536" t="s">
        <v>2009</v>
      </c>
      <c r="J536" t="str">
        <f>_xlfn.XLOOKUP(A536,Product!C:C,Product!H:H)</f>
        <v>https://cdn.shopify.com/s/files/1/0651/3668/9323/files/1db0701b9deb4c41a074c65fdfbf2510_600x600.jpg?v=1734040805&amp;width=100&amp;crop=center</v>
      </c>
    </row>
    <row r="537" spans="1:10" x14ac:dyDescent="0.25">
      <c r="A537" t="s">
        <v>1351</v>
      </c>
      <c r="B537" t="s">
        <v>1120</v>
      </c>
      <c r="C537" s="7">
        <v>79</v>
      </c>
      <c r="D537" t="s">
        <v>1352</v>
      </c>
      <c r="E537" t="s">
        <v>2009</v>
      </c>
      <c r="F537" t="str">
        <f>_xlfn.XLOOKUP(E537,Component!B:B,Component!C:C)</f>
        <v>18V ONE+ CHARGER</v>
      </c>
      <c r="G537">
        <v>1</v>
      </c>
      <c r="H537" t="s">
        <v>18</v>
      </c>
      <c r="I537" t="s">
        <v>2009</v>
      </c>
      <c r="J537" t="str">
        <f>_xlfn.XLOOKUP(A537,Product!C:C,Product!H:H)</f>
        <v>https://cdn.shopify.com/s/files/1/0651/3668/9323/files/f0bd1f765d694dbaa5d69d4a4fad7dc5_600x600.jpg?v=1734043308&amp;width=100&amp;crop=center</v>
      </c>
    </row>
    <row r="538" spans="1:10" x14ac:dyDescent="0.25">
      <c r="A538" t="s">
        <v>1931</v>
      </c>
      <c r="B538" t="s">
        <v>1930</v>
      </c>
      <c r="C538" s="7">
        <v>199</v>
      </c>
      <c r="D538" t="s">
        <v>1932</v>
      </c>
      <c r="E538" t="s">
        <v>1966</v>
      </c>
      <c r="F538" t="str">
        <f>_xlfn.XLOOKUP(E538,Component!B:B,Component!C:C)</f>
        <v>18V ONE+ DUAL-PORT SIMULTANEOUS CHARGER</v>
      </c>
      <c r="G538">
        <v>1</v>
      </c>
      <c r="H538" t="s">
        <v>18</v>
      </c>
      <c r="I538" t="s">
        <v>1966</v>
      </c>
      <c r="J538" t="str">
        <f>_xlfn.XLOOKUP(A538,Product!C:C,Product!H:H)</f>
        <v>https://cdn.shopify.com/s/files/1/0651/3668/9323/files/34e43d90ff0546f6900a6d8d3b708e98_600x600.jpg?v=1734041491&amp;width=100&amp;crop=center</v>
      </c>
    </row>
    <row r="539" spans="1:10" x14ac:dyDescent="0.25">
      <c r="A539" t="s">
        <v>1935</v>
      </c>
      <c r="B539" t="s">
        <v>1934</v>
      </c>
      <c r="C539" s="7">
        <v>269</v>
      </c>
      <c r="D539" t="s">
        <v>1936</v>
      </c>
      <c r="E539" t="s">
        <v>1953</v>
      </c>
      <c r="F539" t="str">
        <f>_xlfn.XLOOKUP(E539,Component!B:B,Component!C:C)</f>
        <v>18V ONE+ 8A RAPID CHARGER</v>
      </c>
      <c r="G539">
        <v>1</v>
      </c>
      <c r="H539" t="s">
        <v>18</v>
      </c>
      <c r="I539" t="s">
        <v>1953</v>
      </c>
      <c r="J539" t="str">
        <f>_xlfn.XLOOKUP(A539,Product!C:C,Product!H:H)</f>
        <v>https://cdn.shopify.com/s/files/1/0651/3668/9323/files/c2db361f6ef64fed879721583497b82c_600x600.jpg?v=1734042794&amp;width=100&amp;crop=center</v>
      </c>
    </row>
    <row r="540" spans="1:10" x14ac:dyDescent="0.25">
      <c r="A540" t="s">
        <v>1351</v>
      </c>
      <c r="B540" t="s">
        <v>1120</v>
      </c>
      <c r="C540" s="7">
        <v>79</v>
      </c>
      <c r="D540" t="s">
        <v>1352</v>
      </c>
      <c r="E540" t="s">
        <v>2218</v>
      </c>
      <c r="F540" t="str">
        <f>_xlfn.XLOOKUP(E540,Component!B:B,Component!C:C)</f>
        <v>18V ONE+ 1/2" DRILL/DRIVER</v>
      </c>
      <c r="G540">
        <v>1</v>
      </c>
      <c r="H540" t="s">
        <v>18</v>
      </c>
      <c r="I540" t="s">
        <v>1805</v>
      </c>
      <c r="J540" t="str">
        <f>_xlfn.XLOOKUP(A540,Product!C:C,Product!H:H)</f>
        <v>https://cdn.shopify.com/s/files/1/0651/3668/9323/files/f0bd1f765d694dbaa5d69d4a4fad7dc5_600x600.jpg?v=1734043308&amp;width=100&amp;crop=center</v>
      </c>
    </row>
    <row r="541" spans="1:10" x14ac:dyDescent="0.25">
      <c r="A541" t="s">
        <v>2003</v>
      </c>
      <c r="B541" t="s">
        <v>2002</v>
      </c>
      <c r="C541" s="7">
        <v>119</v>
      </c>
      <c r="D541" t="s">
        <v>2004</v>
      </c>
      <c r="E541" t="s">
        <v>2301</v>
      </c>
      <c r="F541" t="str">
        <f>_xlfn.XLOOKUP(E541,Component!B:B,Component!C:C)</f>
        <v>18V ONE+ PRECISION CRAFT ROTARY TOOL</v>
      </c>
      <c r="G541">
        <v>1</v>
      </c>
      <c r="H541" t="s">
        <v>18</v>
      </c>
      <c r="I541" t="s">
        <v>2301</v>
      </c>
      <c r="J541" t="str">
        <f>_xlfn.XLOOKUP(A541,Product!C:C,Product!H:H)</f>
        <v>https://cdn.shopify.com/s/files/1/0651/3668/9323/files/d7da764b369442ef845e92624ea51024_600x600.jpg?v=1734042986&amp;width=100&amp;crop=center</v>
      </c>
    </row>
    <row r="542" spans="1:10" x14ac:dyDescent="0.25">
      <c r="A542" t="s">
        <v>1793</v>
      </c>
      <c r="B542" t="s">
        <v>1792</v>
      </c>
      <c r="C542" s="7">
        <v>49</v>
      </c>
      <c r="D542" t="s">
        <v>1794</v>
      </c>
      <c r="E542" t="s">
        <v>1793</v>
      </c>
      <c r="F542" t="str">
        <f>_xlfn.XLOOKUP(E542,Component!B:B,Component!C:C)</f>
        <v>18V ONE+ EZCLEAN POWER CLEANER</v>
      </c>
      <c r="G542">
        <v>1</v>
      </c>
      <c r="H542" t="s">
        <v>18</v>
      </c>
      <c r="I542" t="s">
        <v>1793</v>
      </c>
      <c r="J542" t="str">
        <f>_xlfn.XLOOKUP(A542,Product!C:C,Product!H:H)</f>
        <v>https://cdn.shopify.com/s/files/1/0651/3668/9323/files/d486dca949b84f3c92df05febb2a6659_600x600.jpg?v=1734043040&amp;width=100&amp;crop=center</v>
      </c>
    </row>
    <row r="543" spans="1:10" x14ac:dyDescent="0.25">
      <c r="A543" t="s">
        <v>1451</v>
      </c>
      <c r="B543" t="s">
        <v>1450</v>
      </c>
      <c r="C543" s="7">
        <v>649</v>
      </c>
      <c r="D543" t="s">
        <v>1453</v>
      </c>
      <c r="E543" t="s">
        <v>1451</v>
      </c>
      <c r="F543" t="str">
        <f>_xlfn.XLOOKUP(E543,Component!B:B,Component!C:C)</f>
        <v>18V ONE+ 1800-WATT POWER STATION</v>
      </c>
      <c r="G543">
        <v>1</v>
      </c>
      <c r="H543" t="s">
        <v>18</v>
      </c>
      <c r="I543" t="s">
        <v>277</v>
      </c>
      <c r="J543" t="str">
        <f>_xlfn.XLOOKUP(A543,Product!C:C,Product!H:H)</f>
        <v>https://cdn.shopify.com/s/files/1/0651/3668/9323/files/279db15c408c4c2b8bf0e7abdec80af9_600x600.jpg?v=1734041851&amp;width=100&amp;crop=center</v>
      </c>
    </row>
    <row r="544" spans="1:10" x14ac:dyDescent="0.25">
      <c r="A544" t="s">
        <v>1789</v>
      </c>
      <c r="B544" t="s">
        <v>1788</v>
      </c>
      <c r="C544" s="7">
        <v>199</v>
      </c>
      <c r="D544" t="s">
        <v>1790</v>
      </c>
      <c r="E544" t="s">
        <v>2142</v>
      </c>
      <c r="F544" t="str">
        <f>_xlfn.XLOOKUP(E544,Component!B:B,Component!C:C)</f>
        <v>18V ONE+ 13" PUSH MOWER</v>
      </c>
      <c r="G544">
        <v>1</v>
      </c>
      <c r="H544" t="s">
        <v>1789</v>
      </c>
      <c r="I544">
        <v>-1</v>
      </c>
      <c r="J544" t="str">
        <f>_xlfn.XLOOKUP(A544,Product!C:C,Product!H:H)</f>
        <v>https://cdn.shopify.com/s/files/1/0651/3668/9323/files/ffdd32049f1744b3942a5a0e6167a486_600x600.jpg?v=1734043474&amp;width=100&amp;crop=center</v>
      </c>
    </row>
    <row r="545" spans="1:10" x14ac:dyDescent="0.25">
      <c r="A545" t="s">
        <v>723</v>
      </c>
      <c r="B545" t="s">
        <v>722</v>
      </c>
      <c r="C545" s="7">
        <v>229</v>
      </c>
      <c r="D545" t="s">
        <v>724</v>
      </c>
      <c r="E545" t="s">
        <v>723</v>
      </c>
      <c r="F545">
        <f>_xlfn.XLOOKUP(E545,Component!B:B,Component!C:C)</f>
        <v>0</v>
      </c>
      <c r="G545">
        <v>1</v>
      </c>
      <c r="H545" t="s">
        <v>723</v>
      </c>
      <c r="I545">
        <v>-1</v>
      </c>
      <c r="J545" t="str">
        <f>_xlfn.XLOOKUP(A545,Product!C:C,Product!H:H)</f>
        <v>https://cdn.shopify.com/s/files/1/0651/3668/9323/files/e36b7b2884f74575afed3e5734ea60d4_600x600.jpg?v=1734043188&amp;width=100&amp;crop=center</v>
      </c>
    </row>
    <row r="546" spans="1:10" x14ac:dyDescent="0.25">
      <c r="A546" t="s">
        <v>1137</v>
      </c>
      <c r="B546" t="s">
        <v>1136</v>
      </c>
      <c r="C546" s="7">
        <v>48.37</v>
      </c>
      <c r="D546" t="s">
        <v>1139</v>
      </c>
      <c r="E546" t="s">
        <v>2592</v>
      </c>
      <c r="F546" t="str">
        <f>_xlfn.XLOOKUP(E546,Component!B:B,Component!C:C)</f>
        <v>18V ONE+ CORDLESS 1/4" IMPACT DRIVER</v>
      </c>
      <c r="G546">
        <v>1</v>
      </c>
      <c r="H546" t="s">
        <v>1137</v>
      </c>
      <c r="I546">
        <v>-1</v>
      </c>
      <c r="J546" t="str">
        <f>_xlfn.XLOOKUP(A546,Product!C:C,Product!H:H)</f>
        <v>https://cdn.shopify.com/s/files/1/0651/3668/9323/files/84e531c05808493eaa050dbc227d6e51_600x600.jpg?v=1737053525&amp;width=100&amp;crop=center</v>
      </c>
    </row>
    <row r="547" spans="1:10" x14ac:dyDescent="0.25">
      <c r="A547" t="s">
        <v>1259</v>
      </c>
      <c r="B547" t="s">
        <v>1258</v>
      </c>
      <c r="C547" s="7">
        <v>59.97</v>
      </c>
      <c r="D547" t="s">
        <v>1260</v>
      </c>
      <c r="E547" t="s">
        <v>2571</v>
      </c>
      <c r="F547" t="str">
        <f>_xlfn.XLOOKUP(E547,Component!B:B,Component!C:C)</f>
        <v>18V ONE+ 1 GALLON POWER SPREADER</v>
      </c>
      <c r="G547">
        <v>1</v>
      </c>
      <c r="H547" t="s">
        <v>1259</v>
      </c>
      <c r="I547">
        <v>-1</v>
      </c>
      <c r="J547" t="str">
        <f>_xlfn.XLOOKUP(A547,Product!C:C,Product!H:H)</f>
        <v>https://cdn.shopify.com/s/files/1/0651/3668/9323/files/3381f3939a1540ce94161b121fbc310c_600x600.jpg?v=1734042097&amp;width=100&amp;crop=center</v>
      </c>
    </row>
    <row r="548" spans="1:10" x14ac:dyDescent="0.25">
      <c r="A548" t="s">
        <v>1230</v>
      </c>
      <c r="B548" t="s">
        <v>1229</v>
      </c>
      <c r="C548" s="7">
        <v>159</v>
      </c>
      <c r="D548" t="s">
        <v>1231</v>
      </c>
      <c r="E548" t="s">
        <v>2572</v>
      </c>
      <c r="F548" t="str">
        <f>_xlfn.XLOOKUP(E548,Component!B:B,Component!C:C)</f>
        <v>18V ONE+ 8" POLE SAW</v>
      </c>
      <c r="G548">
        <v>1</v>
      </c>
      <c r="H548" t="s">
        <v>1586</v>
      </c>
      <c r="I548">
        <v>-1</v>
      </c>
      <c r="J548" t="str">
        <f>_xlfn.XLOOKUP(A548,Product!C:C,Product!H:H)</f>
        <v>https://cdn.shopify.com/s/files/1/0651/3668/9323/files/99e6b213a554456e9ccf4e5f07b6c740_600x600.jpg?v=1734041800&amp;width=100&amp;crop=center</v>
      </c>
    </row>
    <row r="549" spans="1:10" x14ac:dyDescent="0.25">
      <c r="A549" t="s">
        <v>1586</v>
      </c>
      <c r="B549" t="s">
        <v>1585</v>
      </c>
      <c r="C549" s="7">
        <v>129</v>
      </c>
      <c r="D549" t="s">
        <v>1587</v>
      </c>
      <c r="E549" t="s">
        <v>2572</v>
      </c>
      <c r="F549" t="str">
        <f>_xlfn.XLOOKUP(E549,Component!B:B,Component!C:C)</f>
        <v>18V ONE+ 8" POLE SAW</v>
      </c>
      <c r="G549">
        <v>1</v>
      </c>
      <c r="H549" t="s">
        <v>1586</v>
      </c>
      <c r="I549">
        <v>-1</v>
      </c>
      <c r="J549" t="str">
        <f>_xlfn.XLOOKUP(A549,Product!C:C,Product!H:H)</f>
        <v>https://cdn.shopify.com/s/files/1/0651/3668/9323/files/8d6d32cce8a44c5b8978a542c00284c2_600x600.jpg?v=1736823640&amp;width=100&amp;crop=center</v>
      </c>
    </row>
    <row r="550" spans="1:10" x14ac:dyDescent="0.25">
      <c r="A550" t="s">
        <v>683</v>
      </c>
      <c r="B550" t="s">
        <v>682</v>
      </c>
      <c r="C550" s="7">
        <v>199</v>
      </c>
      <c r="D550" t="s">
        <v>684</v>
      </c>
      <c r="E550" t="s">
        <v>2573</v>
      </c>
      <c r="F550" t="str">
        <f>_xlfn.XLOOKUP(E550,Component!B:B,Component!C:C)</f>
        <v>18V ONE+ ONE-HANDED PRUNING RECIPROCATING SAW</v>
      </c>
      <c r="G550">
        <v>1</v>
      </c>
      <c r="H550" t="s">
        <v>1622</v>
      </c>
      <c r="I550">
        <v>-1</v>
      </c>
      <c r="J550" t="str">
        <f>_xlfn.XLOOKUP(A550,Product!C:C,Product!H:H)</f>
        <v>https://cdn.shopify.com/s/files/1/0651/3668/9323/files/b9e85abfffbb40cabf4ca6f9b8812e79_600x600.jpg?v=1734042650&amp;width=100&amp;crop=center</v>
      </c>
    </row>
    <row r="551" spans="1:10" x14ac:dyDescent="0.25">
      <c r="A551" t="s">
        <v>798</v>
      </c>
      <c r="B551" t="s">
        <v>797</v>
      </c>
      <c r="C551" s="7">
        <v>129</v>
      </c>
      <c r="D551" t="s">
        <v>799</v>
      </c>
      <c r="E551" t="s">
        <v>2573</v>
      </c>
      <c r="F551" t="str">
        <f>_xlfn.XLOOKUP(E551,Component!B:B,Component!C:C)</f>
        <v>18V ONE+ ONE-HANDED PRUNING RECIPROCATING SAW</v>
      </c>
      <c r="G551">
        <v>1</v>
      </c>
      <c r="H551" t="s">
        <v>1622</v>
      </c>
      <c r="I551">
        <v>-1</v>
      </c>
      <c r="J551" t="str">
        <f>_xlfn.XLOOKUP(A551,Product!C:C,Product!H:H)</f>
        <v>https://cdn.shopify.com/s/files/1/0651/3668/9323/files/9133b488aefd4db79b5f86788e1a11f0_600x600.jpg?v=1736818825&amp;width=100&amp;crop=center</v>
      </c>
    </row>
    <row r="552" spans="1:10" x14ac:dyDescent="0.25">
      <c r="A552" t="s">
        <v>1622</v>
      </c>
      <c r="B552" t="s">
        <v>1621</v>
      </c>
      <c r="C552" s="7">
        <v>99</v>
      </c>
      <c r="D552" t="s">
        <v>1623</v>
      </c>
      <c r="E552" t="s">
        <v>2573</v>
      </c>
      <c r="F552" t="str">
        <f>_xlfn.XLOOKUP(E552,Component!B:B,Component!C:C)</f>
        <v>18V ONE+ ONE-HANDED PRUNING RECIPROCATING SAW</v>
      </c>
      <c r="G552">
        <v>1</v>
      </c>
      <c r="H552" t="s">
        <v>1622</v>
      </c>
      <c r="I552">
        <v>-1</v>
      </c>
      <c r="J552" t="str">
        <f>_xlfn.XLOOKUP(A552,Product!C:C,Product!H:H)</f>
        <v>https://cdn.shopify.com/s/files/1/0651/3668/9323/files/ec097817320b46b8a003ee0cd7530eb4_600x600.jpg?v=1736816534&amp;width=100&amp;crop=center</v>
      </c>
    </row>
    <row r="553" spans="1:10" x14ac:dyDescent="0.25">
      <c r="A553" t="s">
        <v>1247</v>
      </c>
      <c r="B553" t="s">
        <v>1246</v>
      </c>
      <c r="C553" s="7">
        <v>249</v>
      </c>
      <c r="D553" t="s">
        <v>1248</v>
      </c>
      <c r="E553" t="s">
        <v>2574</v>
      </c>
      <c r="F553" t="str">
        <f>_xlfn.XLOOKUP(E553,Component!B:B,Component!C:C)</f>
        <v>18V ONE+ HP BRUSHLESS WHISPER SERIES 12" CHAINSAW</v>
      </c>
      <c r="G553">
        <v>1</v>
      </c>
      <c r="H553" t="s">
        <v>1783</v>
      </c>
      <c r="I553">
        <v>-1</v>
      </c>
      <c r="J553" t="str">
        <f>_xlfn.XLOOKUP(A553,Product!C:C,Product!H:H)</f>
        <v>https://cdn.shopify.com/s/files/1/0651/3668/9323/files/999f143078ec4557949721e307b5c557_600x600.jpg?v=1736815423&amp;width=100&amp;crop=center</v>
      </c>
    </row>
    <row r="554" spans="1:10" x14ac:dyDescent="0.25">
      <c r="A554" t="s">
        <v>1783</v>
      </c>
      <c r="B554" t="s">
        <v>1782</v>
      </c>
      <c r="C554" s="7">
        <v>199</v>
      </c>
      <c r="D554" t="s">
        <v>1784</v>
      </c>
      <c r="E554" t="s">
        <v>2574</v>
      </c>
      <c r="F554" t="str">
        <f>_xlfn.XLOOKUP(E554,Component!B:B,Component!C:C)</f>
        <v>18V ONE+ HP BRUSHLESS WHISPER SERIES 12" CHAINSAW</v>
      </c>
      <c r="G554">
        <v>1</v>
      </c>
      <c r="H554" t="s">
        <v>1783</v>
      </c>
      <c r="I554">
        <v>-1</v>
      </c>
      <c r="J554" t="str">
        <f>_xlfn.XLOOKUP(A554,Product!C:C,Product!H:H)</f>
        <v>https://cdn.shopify.com/s/files/1/0651/3668/9323/files/f913ba6804144865b4bf90fc45ee03ce_600x600.jpg?v=1736815625&amp;width=100&amp;crop=center</v>
      </c>
    </row>
    <row r="555" spans="1:10" x14ac:dyDescent="0.25">
      <c r="A555" t="s">
        <v>1038</v>
      </c>
      <c r="B555" t="s">
        <v>1037</v>
      </c>
      <c r="C555" s="7">
        <v>229</v>
      </c>
      <c r="D555" t="s">
        <v>1039</v>
      </c>
      <c r="E555" t="s">
        <v>2575</v>
      </c>
      <c r="F555" t="str">
        <f>_xlfn.XLOOKUP(E555,Component!B:B,Component!C:C)</f>
        <v>18V ONE+ HP BRUSHLESS WHISPER SERIES 8" POLE SAW</v>
      </c>
      <c r="G555">
        <v>1</v>
      </c>
      <c r="H555" t="s">
        <v>1773</v>
      </c>
      <c r="I555">
        <v>-1</v>
      </c>
      <c r="J555" t="str">
        <f>_xlfn.XLOOKUP(A555,Product!C:C,Product!H:H)</f>
        <v>https://cdn.shopify.com/s/files/1/0651/3668/9323/files/44b1da0ceac54c6b96d8c9e3d8709b7b_600x600.jpg?v=1736819314&amp;width=100&amp;crop=center</v>
      </c>
    </row>
    <row r="556" spans="1:10" x14ac:dyDescent="0.25">
      <c r="A556" t="s">
        <v>1773</v>
      </c>
      <c r="B556" t="s">
        <v>1772</v>
      </c>
      <c r="C556" s="7">
        <v>199</v>
      </c>
      <c r="D556" t="s">
        <v>1774</v>
      </c>
      <c r="E556" t="s">
        <v>2575</v>
      </c>
      <c r="F556" t="str">
        <f>_xlfn.XLOOKUP(E556,Component!B:B,Component!C:C)</f>
        <v>18V ONE+ HP BRUSHLESS WHISPER SERIES 8" POLE SAW</v>
      </c>
      <c r="G556">
        <v>1</v>
      </c>
      <c r="H556" t="s">
        <v>1773</v>
      </c>
      <c r="I556">
        <v>-1</v>
      </c>
      <c r="J556" t="str">
        <f>_xlfn.XLOOKUP(A556,Product!C:C,Product!H:H)</f>
        <v>https://cdn.shopify.com/s/files/1/0651/3668/9323/files/3f9b5b76efca40ff9b4365ba06e9ca9f_600x600.jpg?v=1736819429&amp;width=100&amp;crop=center</v>
      </c>
    </row>
    <row r="557" spans="1:10" x14ac:dyDescent="0.25">
      <c r="A557" t="s">
        <v>735</v>
      </c>
      <c r="B557" t="s">
        <v>734</v>
      </c>
      <c r="C557" s="7">
        <v>99</v>
      </c>
      <c r="D557" t="s">
        <v>736</v>
      </c>
      <c r="E557" t="s">
        <v>1756</v>
      </c>
      <c r="F557" t="str">
        <f>_xlfn.XLOOKUP(E557,Component!B:B,Component!C:C)</f>
        <v>18V ONE+ HP BRUSHLESS 4-MODE 1/2" IMPACT WRENCH</v>
      </c>
      <c r="G557">
        <v>1</v>
      </c>
      <c r="H557" t="s">
        <v>1756</v>
      </c>
      <c r="I557">
        <v>-1</v>
      </c>
      <c r="J557" t="str">
        <f>_xlfn.XLOOKUP(A557,Product!C:C,Product!H:H)</f>
        <v>https://cdn.shopify.com/s/files/1/0651/3668/9323/files/6744dfe399254cd29dad3c3718d0229a_600x600.jpg?v=1734042161&amp;width=100&amp;crop=center</v>
      </c>
    </row>
    <row r="558" spans="1:10" x14ac:dyDescent="0.25">
      <c r="A558" t="s">
        <v>1142</v>
      </c>
      <c r="B558" t="s">
        <v>1141</v>
      </c>
      <c r="C558" s="7" t="s">
        <v>18</v>
      </c>
      <c r="D558" t="s">
        <v>1143</v>
      </c>
      <c r="E558" t="s">
        <v>1756</v>
      </c>
      <c r="F558" t="str">
        <f>_xlfn.XLOOKUP(E558,Component!B:B,Component!C:C)</f>
        <v>18V ONE+ HP BRUSHLESS 4-MODE 1/2" IMPACT WRENCH</v>
      </c>
      <c r="G558">
        <v>1</v>
      </c>
      <c r="H558" t="s">
        <v>1756</v>
      </c>
      <c r="I558">
        <v>-1</v>
      </c>
      <c r="J558" t="str">
        <f>_xlfn.XLOOKUP(A558,Product!C:C,Product!H:H)</f>
        <v>https://cdn.shopify.com/s/files/1/0651/3668/9323/files/a71d706d917e4bc68c15d2aa5038b577_600x600.jpg?v=1734042521&amp;width=100&amp;crop=center</v>
      </c>
    </row>
    <row r="559" spans="1:10" x14ac:dyDescent="0.25">
      <c r="A559" t="s">
        <v>1756</v>
      </c>
      <c r="B559" t="s">
        <v>1755</v>
      </c>
      <c r="C559" s="7" t="s">
        <v>18</v>
      </c>
      <c r="D559" t="s">
        <v>1757</v>
      </c>
      <c r="E559" t="s">
        <v>1756</v>
      </c>
      <c r="F559" t="str">
        <f>_xlfn.XLOOKUP(E559,Component!B:B,Component!C:C)</f>
        <v>18V ONE+ HP BRUSHLESS 4-MODE 1/2" IMPACT WRENCH</v>
      </c>
      <c r="G559">
        <v>1</v>
      </c>
      <c r="H559" t="s">
        <v>1756</v>
      </c>
      <c r="I559">
        <v>-1</v>
      </c>
      <c r="J559" t="str">
        <f>_xlfn.XLOOKUP(A559,Product!C:C,Product!H:H)</f>
        <v>https://cdn.shopify.com/s/files/1/0651/3668/9323/files/b5f2ae0249ec4d3c8b1d10aa82518409_600x600.jpg?v=1734042634&amp;width=100&amp;crop=center</v>
      </c>
    </row>
    <row r="560" spans="1:10" x14ac:dyDescent="0.25">
      <c r="A560" t="s">
        <v>687</v>
      </c>
      <c r="B560" t="s">
        <v>686</v>
      </c>
      <c r="C560" s="7">
        <v>149</v>
      </c>
      <c r="D560" t="s">
        <v>688</v>
      </c>
      <c r="E560" t="s">
        <v>2576</v>
      </c>
      <c r="F560" t="str">
        <f>_xlfn.XLOOKUP(E560,Component!B:B,Component!C:C)</f>
        <v>18V ONE+ OUTDOOR PATIO CLEANER</v>
      </c>
      <c r="G560">
        <v>1</v>
      </c>
      <c r="H560" t="s">
        <v>1672</v>
      </c>
      <c r="I560">
        <v>-1</v>
      </c>
      <c r="J560" t="str">
        <f>_xlfn.XLOOKUP(A560,Product!C:C,Product!H:H)</f>
        <v>https://cdn.shopify.com/s/files/1/0651/3668/9323/files/2f58f6d2949a44549fb022bebfbf0f0a_600x600.jpg?v=1737040244&amp;width=100&amp;crop=center</v>
      </c>
    </row>
    <row r="561" spans="1:10" x14ac:dyDescent="0.25">
      <c r="A561" t="s">
        <v>1672</v>
      </c>
      <c r="B561" t="s">
        <v>1671</v>
      </c>
      <c r="C561" s="7">
        <v>99</v>
      </c>
      <c r="D561" t="s">
        <v>1673</v>
      </c>
      <c r="E561" t="s">
        <v>2576</v>
      </c>
      <c r="F561" t="str">
        <f>_xlfn.XLOOKUP(E561,Component!B:B,Component!C:C)</f>
        <v>18V ONE+ OUTDOOR PATIO CLEANER</v>
      </c>
      <c r="G561">
        <v>1</v>
      </c>
      <c r="H561" t="s">
        <v>1672</v>
      </c>
      <c r="I561">
        <v>-1</v>
      </c>
      <c r="J561" t="str">
        <f>_xlfn.XLOOKUP(A561,Product!C:C,Product!H:H)</f>
        <v>https://cdn.shopify.com/s/files/1/0651/3668/9323/files/97d9c2f570374dde87e58d979a8f8211_600x600.jpg?v=1736814884&amp;width=100&amp;crop=center</v>
      </c>
    </row>
    <row r="562" spans="1:10" x14ac:dyDescent="0.25">
      <c r="A562" t="s">
        <v>878</v>
      </c>
      <c r="B562" t="s">
        <v>877</v>
      </c>
      <c r="C562" s="7">
        <v>149</v>
      </c>
      <c r="D562" t="s">
        <v>879</v>
      </c>
      <c r="E562" t="s">
        <v>2577</v>
      </c>
      <c r="F562" t="str">
        <f>_xlfn.XLOOKUP(E562,Component!B:B,Component!C:C)</f>
        <v>18V ONE+ OUTDOOR PATIO CLEANER - WIRE BRUSH</v>
      </c>
      <c r="G562">
        <v>1</v>
      </c>
      <c r="H562" t="s">
        <v>2118</v>
      </c>
      <c r="I562">
        <v>-1</v>
      </c>
      <c r="J562" t="str">
        <f>_xlfn.XLOOKUP(A562,Product!C:C,Product!H:H)</f>
        <v>https://cdn.shopify.com/s/files/1/0651/3668/9323/files/d4b61163a69446be888a519c367c1ae4_600x600.png?v=1737123635&amp;width=100&amp;crop=center</v>
      </c>
    </row>
    <row r="563" spans="1:10" x14ac:dyDescent="0.25">
      <c r="A563" t="s">
        <v>2118</v>
      </c>
      <c r="B563" t="s">
        <v>2117</v>
      </c>
      <c r="C563" s="7">
        <v>119</v>
      </c>
      <c r="D563" t="s">
        <v>2119</v>
      </c>
      <c r="E563" t="s">
        <v>2577</v>
      </c>
      <c r="F563" t="str">
        <f>_xlfn.XLOOKUP(E563,Component!B:B,Component!C:C)</f>
        <v>18V ONE+ OUTDOOR PATIO CLEANER - WIRE BRUSH</v>
      </c>
      <c r="G563">
        <v>1</v>
      </c>
      <c r="H563" t="s">
        <v>2118</v>
      </c>
      <c r="I563">
        <v>-1</v>
      </c>
      <c r="J563" t="str">
        <f>_xlfn.XLOOKUP(A563,Product!C:C,Product!H:H)</f>
        <v>https://cdn.shopify.com/s/files/1/0651/3668/9323/files/7b8b8845bac74e539f10e346208ffccc_600x600.jpg?v=1737647326&amp;width=100&amp;crop=center</v>
      </c>
    </row>
    <row r="564" spans="1:10" x14ac:dyDescent="0.25">
      <c r="A564" t="s">
        <v>874</v>
      </c>
      <c r="B564" t="s">
        <v>873</v>
      </c>
      <c r="C564" s="7">
        <v>119</v>
      </c>
      <c r="D564" t="s">
        <v>875</v>
      </c>
      <c r="E564" t="s">
        <v>2578</v>
      </c>
      <c r="F564" t="str">
        <f>_xlfn.XLOOKUP(E564,Component!B:B,Component!C:C)</f>
        <v>18V ONE+ 2-IN-1 SHEAR SHRUBBER</v>
      </c>
      <c r="G564">
        <v>1</v>
      </c>
      <c r="H564" t="s">
        <v>1776</v>
      </c>
      <c r="I564">
        <v>-1</v>
      </c>
      <c r="J564" t="str">
        <f>_xlfn.XLOOKUP(A564,Product!C:C,Product!H:H)</f>
        <v>https://cdn.shopify.com/s/files/1/0651/3668/9323/files/6b02e09f30e84635829da24c66dd329f_600x600.jpg?v=1737125220&amp;width=100&amp;crop=center</v>
      </c>
    </row>
    <row r="565" spans="1:10" x14ac:dyDescent="0.25">
      <c r="A565" t="s">
        <v>1776</v>
      </c>
      <c r="B565" t="s">
        <v>1775</v>
      </c>
      <c r="C565" s="7">
        <v>79</v>
      </c>
      <c r="D565" t="s">
        <v>1777</v>
      </c>
      <c r="E565" t="s">
        <v>2578</v>
      </c>
      <c r="F565" t="str">
        <f>_xlfn.XLOOKUP(E565,Component!B:B,Component!C:C)</f>
        <v>18V ONE+ 2-IN-1 SHEAR SHRUBBER</v>
      </c>
      <c r="G565">
        <v>1</v>
      </c>
      <c r="H565" t="s">
        <v>1776</v>
      </c>
      <c r="I565">
        <v>-1</v>
      </c>
      <c r="J565" t="str">
        <f>_xlfn.XLOOKUP(A565,Product!C:C,Product!H:H)</f>
        <v>https://cdn.shopify.com/s/files/1/0651/3668/9323/files/P2980_2v1_Final_600x600.jpg?v=1737402084&amp;width=100&amp;crop=center</v>
      </c>
    </row>
    <row r="566" spans="1:10" x14ac:dyDescent="0.25">
      <c r="A566" t="s">
        <v>605</v>
      </c>
      <c r="B566" t="s">
        <v>604</v>
      </c>
      <c r="C566" s="7">
        <v>69.97</v>
      </c>
      <c r="D566" t="s">
        <v>607</v>
      </c>
      <c r="E566" t="s">
        <v>1009</v>
      </c>
      <c r="F566" t="str">
        <f>_xlfn.XLOOKUP(E566,Component!B:B,Component!C:C)</f>
        <v>18V ONE+ COMPACT GLUE GUN</v>
      </c>
      <c r="G566">
        <v>1</v>
      </c>
      <c r="H566" t="s">
        <v>1009</v>
      </c>
      <c r="I566">
        <v>-1</v>
      </c>
      <c r="J566" t="str">
        <f>_xlfn.XLOOKUP(A566,Product!C:C,Product!H:H)</f>
        <v>https://cdn.shopify.com/s/files/1/0651/3668/9323/files/f377815f63f8492e8e7d503d90dadaaf_600x600.jpg?v=1734043403&amp;width=100&amp;crop=center</v>
      </c>
    </row>
    <row r="567" spans="1:10" x14ac:dyDescent="0.25">
      <c r="A567" t="s">
        <v>2003</v>
      </c>
      <c r="B567" t="s">
        <v>2002</v>
      </c>
      <c r="C567" s="7">
        <v>119</v>
      </c>
      <c r="D567" t="s">
        <v>2004</v>
      </c>
      <c r="E567" t="s">
        <v>1009</v>
      </c>
      <c r="F567" t="str">
        <f>_xlfn.XLOOKUP(E567,Component!B:B,Component!C:C)</f>
        <v>18V ONE+ COMPACT GLUE GUN</v>
      </c>
      <c r="G567">
        <v>1</v>
      </c>
      <c r="H567" t="s">
        <v>1009</v>
      </c>
      <c r="I567">
        <v>-1</v>
      </c>
      <c r="J567" t="str">
        <f>_xlfn.XLOOKUP(A567,Product!C:C,Product!H:H)</f>
        <v>https://cdn.shopify.com/s/files/1/0651/3668/9323/files/d7da764b369442ef845e92624ea51024_600x600.jpg?v=1734042986&amp;width=100&amp;crop=center</v>
      </c>
    </row>
    <row r="568" spans="1:10" x14ac:dyDescent="0.25">
      <c r="A568" t="s">
        <v>593</v>
      </c>
      <c r="B568" t="s">
        <v>592</v>
      </c>
      <c r="C568" s="7" t="s">
        <v>18</v>
      </c>
      <c r="D568" t="s">
        <v>594</v>
      </c>
      <c r="E568" t="s">
        <v>961</v>
      </c>
      <c r="F568" t="str">
        <f>_xlfn.XLOOKUP(E568,Component!B:B,Component!C:C)</f>
        <v>18V ONE+ DUAL TEMPERATURE GLUE GUN</v>
      </c>
      <c r="G568">
        <v>1</v>
      </c>
      <c r="H568" t="s">
        <v>961</v>
      </c>
      <c r="I568">
        <v>-1</v>
      </c>
      <c r="J568" t="str">
        <f>_xlfn.XLOOKUP(A568,Product!C:C,Product!H:H)</f>
        <v>https://cdn.shopify.com/s/files/1/0651/3668/9323/files/951341557f1c4fc8b51783ddcff5b0c9_600x600.jpg?v=1734042441&amp;width=100&amp;crop=center</v>
      </c>
    </row>
    <row r="569" spans="1:10" x14ac:dyDescent="0.25">
      <c r="A569" t="s">
        <v>747</v>
      </c>
      <c r="B569" t="s">
        <v>746</v>
      </c>
      <c r="C569" s="7">
        <v>79</v>
      </c>
      <c r="D569" t="s">
        <v>748</v>
      </c>
      <c r="E569" t="s">
        <v>747</v>
      </c>
      <c r="F569" t="str">
        <f>_xlfn.XLOOKUP(E569,Component!B:B,Component!C:C)</f>
        <v>18V ONE+ HEAT GUN</v>
      </c>
      <c r="G569">
        <v>1</v>
      </c>
      <c r="H569" t="s">
        <v>747</v>
      </c>
      <c r="I569">
        <v>-1</v>
      </c>
      <c r="J569" t="str">
        <f>_xlfn.XLOOKUP(A569,Product!C:C,Product!H:H)</f>
        <v>https://cdn.shopify.com/s/files/1/0651/3668/9323/files/e1624aa7d06e4f758545fa9ad7071c1d_600x600.jpg?v=1734043221&amp;width=100&amp;crop=center</v>
      </c>
    </row>
    <row r="570" spans="1:10" x14ac:dyDescent="0.25">
      <c r="A570" t="s">
        <v>533</v>
      </c>
      <c r="B570" t="s">
        <v>532</v>
      </c>
      <c r="C570" s="7">
        <v>219</v>
      </c>
      <c r="D570" t="s">
        <v>534</v>
      </c>
      <c r="E570" t="s">
        <v>1656</v>
      </c>
      <c r="F570" t="str">
        <f>_xlfn.XLOOKUP(E570,Component!B:B,Component!C:C)</f>
        <v>18V ONE+ AIRSTRIKE 18GA BRAD NAILER</v>
      </c>
      <c r="G570">
        <v>1</v>
      </c>
      <c r="H570" t="s">
        <v>1656</v>
      </c>
      <c r="I570">
        <v>-1</v>
      </c>
      <c r="J570" t="str">
        <f>_xlfn.XLOOKUP(A570,Product!C:C,Product!H:H)</f>
        <v>https://cdn.shopify.com/s/files/1/0651/3668/9323/files/48933328101e495abb64543b48c39524_600x600.jpg?v=1734042454&amp;width=100&amp;crop=center</v>
      </c>
    </row>
    <row r="571" spans="1:10" x14ac:dyDescent="0.25">
      <c r="A571" t="s">
        <v>1656</v>
      </c>
      <c r="B571" t="s">
        <v>1655</v>
      </c>
      <c r="C571" s="7" t="s">
        <v>18</v>
      </c>
      <c r="D571" t="s">
        <v>534</v>
      </c>
      <c r="E571" t="s">
        <v>1656</v>
      </c>
      <c r="F571" t="str">
        <f>_xlfn.XLOOKUP(E571,Component!B:B,Component!C:C)</f>
        <v>18V ONE+ AIRSTRIKE 18GA BRAD NAILER</v>
      </c>
      <c r="G571">
        <v>1</v>
      </c>
      <c r="H571" t="s">
        <v>1656</v>
      </c>
      <c r="I571">
        <v>-1</v>
      </c>
      <c r="J571" t="str">
        <f>_xlfn.XLOOKUP(A571,Product!C:C,Product!H:H)</f>
        <v>https://cdn.shopify.com/s/files/1/0651/3668/9323/files/658bf63f3453499c84c0efac9dbdc500_600x600.jpg?v=1734041965&amp;width=100&amp;crop=center</v>
      </c>
    </row>
    <row r="572" spans="1:10" x14ac:dyDescent="0.25">
      <c r="A572" t="s">
        <v>1652</v>
      </c>
      <c r="B572" t="s">
        <v>1651</v>
      </c>
      <c r="C572" s="7" t="s">
        <v>18</v>
      </c>
      <c r="D572" t="s">
        <v>1653</v>
      </c>
      <c r="E572" t="s">
        <v>1652</v>
      </c>
      <c r="F572" t="str">
        <f>_xlfn.XLOOKUP(E572,Component!B:B,Component!C:C)</f>
        <v>18V ONE+ HP BRUSHLESS AIRSTRIKE 18GA BRAD NAILER</v>
      </c>
      <c r="G572">
        <v>1</v>
      </c>
      <c r="H572" t="s">
        <v>1652</v>
      </c>
      <c r="I572">
        <v>-1</v>
      </c>
      <c r="J572" t="str">
        <f>_xlfn.XLOOKUP(A572,Product!C:C,Product!H:H)</f>
        <v>https://cdn.shopify.com/s/files/1/0651/3668/9323/files/e8b93cbdcb3940c38a39951dcd19c41c_600x600.jpg?v=1734043175&amp;width=100&amp;crop=center</v>
      </c>
    </row>
    <row r="573" spans="1:10" x14ac:dyDescent="0.25">
      <c r="A573" t="s">
        <v>610</v>
      </c>
      <c r="B573" t="s">
        <v>609</v>
      </c>
      <c r="C573" s="7">
        <v>249</v>
      </c>
      <c r="D573" t="s">
        <v>611</v>
      </c>
      <c r="E573" t="s">
        <v>1652</v>
      </c>
      <c r="F573" t="str">
        <f>_xlfn.XLOOKUP(E573,Component!B:B,Component!C:C)</f>
        <v>18V ONE+ HP BRUSHLESS AIRSTRIKE 18GA BRAD NAILER</v>
      </c>
      <c r="G573">
        <v>1</v>
      </c>
      <c r="H573" t="s">
        <v>1652</v>
      </c>
      <c r="I573">
        <v>-1</v>
      </c>
      <c r="J573" t="str">
        <f>_xlfn.XLOOKUP(A573,Product!C:C,Product!H:H)</f>
        <v>https://cdn.shopify.com/s/files/1/0651/3668/9323/files/1db0701b9deb4c41a074c65fdfbf2510_600x600.jpg?v=1734040805&amp;width=100&amp;crop=center</v>
      </c>
    </row>
    <row r="574" spans="1:10" x14ac:dyDescent="0.25">
      <c r="A574" t="s">
        <v>599</v>
      </c>
      <c r="B574" t="s">
        <v>598</v>
      </c>
      <c r="C574" s="7">
        <v>269</v>
      </c>
      <c r="D574" t="s">
        <v>601</v>
      </c>
      <c r="E574" t="s">
        <v>1658</v>
      </c>
      <c r="F574" t="str">
        <f>_xlfn.XLOOKUP(E574,Component!B:B,Component!C:C)</f>
        <v>18V ONE+ AIRSTRIKE 16GA FINISH NAILER</v>
      </c>
      <c r="G574">
        <v>1</v>
      </c>
      <c r="H574" t="s">
        <v>1658</v>
      </c>
      <c r="I574">
        <v>-1</v>
      </c>
      <c r="J574" t="str">
        <f>_xlfn.XLOOKUP(A574,Product!C:C,Product!H:H)</f>
        <v>https://cdn.shopify.com/s/files/1/0651/3668/9323/files/c7fa8a77c6d84043b073df0a24b5c7d5_600x600.jpg?v=1734042815&amp;width=100&amp;crop=center</v>
      </c>
    </row>
    <row r="575" spans="1:10" x14ac:dyDescent="0.25">
      <c r="A575" t="s">
        <v>1648</v>
      </c>
      <c r="B575" t="s">
        <v>1647</v>
      </c>
      <c r="C575" s="7">
        <v>169</v>
      </c>
      <c r="D575" t="s">
        <v>1649</v>
      </c>
      <c r="E575" t="s">
        <v>1648</v>
      </c>
      <c r="F575" t="str">
        <f>_xlfn.XLOOKUP(E575,Component!B:B,Component!C:C)</f>
        <v>18V ONE+™ GREASE GUN</v>
      </c>
      <c r="G575">
        <v>1</v>
      </c>
      <c r="H575" t="s">
        <v>1648</v>
      </c>
      <c r="I575">
        <v>-1</v>
      </c>
      <c r="J575" t="str">
        <f>_xlfn.XLOOKUP(A575,Product!C:C,Product!H:H)</f>
        <v>https://cdn.shopify.com/s/files/1/0651/3668/9323/files/027a342ba24642dc828ab127c170f634_600x600.jpg?v=1734041459&amp;width=100&amp;crop=center</v>
      </c>
    </row>
    <row r="576" spans="1:10" x14ac:dyDescent="0.25">
      <c r="A576" t="s">
        <v>1378</v>
      </c>
      <c r="B576" t="s">
        <v>1377</v>
      </c>
      <c r="C576" s="7">
        <v>89</v>
      </c>
      <c r="D576" t="s">
        <v>1379</v>
      </c>
      <c r="E576" t="s">
        <v>1378</v>
      </c>
      <c r="F576" t="str">
        <f>_xlfn.XLOOKUP(E576,Component!B:B,Component!C:C)</f>
        <v>18V ONE+ 3/8" RATCHET</v>
      </c>
      <c r="G576">
        <v>1</v>
      </c>
      <c r="H576" t="s">
        <v>1378</v>
      </c>
      <c r="I576">
        <v>-1</v>
      </c>
      <c r="J576" t="str">
        <f>_xlfn.XLOOKUP(A576,Product!C:C,Product!H:H)</f>
        <v>https://cdn.shopify.com/s/files/1/0651/3668/9323/files/749820938b2348ca8047a8bcc9ae5518_600x600.jpg?v=1734042434&amp;width=100&amp;crop=center</v>
      </c>
    </row>
    <row r="577" spans="1:10" x14ac:dyDescent="0.25">
      <c r="A577" t="s">
        <v>1278</v>
      </c>
      <c r="B577" t="s">
        <v>1277</v>
      </c>
      <c r="C577" s="7">
        <v>159.99</v>
      </c>
      <c r="D577" t="s">
        <v>1280</v>
      </c>
      <c r="E577" t="s">
        <v>1759</v>
      </c>
      <c r="F577" t="str">
        <f>_xlfn.XLOOKUP(E577,Component!B:B,Component!C:C)</f>
        <v>18V ONE+ AIRSTRIKE 18GA NARROW CROWN STAPLER</v>
      </c>
      <c r="G577">
        <v>1</v>
      </c>
      <c r="H577" t="s">
        <v>1759</v>
      </c>
      <c r="I577">
        <v>-1</v>
      </c>
      <c r="J577" t="str">
        <f>_xlfn.XLOOKUP(A577,Product!C:C,Product!H:H)</f>
        <v>https://cdn.shopify.com/s/files/1/0651/3668/9323/files/7d767a02ab6f453b9402a978370c37db_600x600.jpg?v=1734041226&amp;width=100&amp;crop=center</v>
      </c>
    </row>
    <row r="578" spans="1:10" x14ac:dyDescent="0.25">
      <c r="A578" t="s">
        <v>1759</v>
      </c>
      <c r="B578" t="s">
        <v>1758</v>
      </c>
      <c r="C578" s="7">
        <v>169</v>
      </c>
      <c r="D578" t="s">
        <v>1760</v>
      </c>
      <c r="E578" t="s">
        <v>1759</v>
      </c>
      <c r="F578" t="str">
        <f>_xlfn.XLOOKUP(E578,Component!B:B,Component!C:C)</f>
        <v>18V ONE+ AIRSTRIKE 18GA NARROW CROWN STAPLER</v>
      </c>
      <c r="G578">
        <v>1</v>
      </c>
      <c r="H578" t="s">
        <v>1759</v>
      </c>
      <c r="I578">
        <v>-1</v>
      </c>
      <c r="J578" t="str">
        <f>_xlfn.XLOOKUP(A578,Product!C:C,Product!H:H)</f>
        <v>https://cdn.shopify.com/s/files/1/0651/3668/9323/files/9783e4a2dcc9470dbf49a7ff839e49f5_600x600.jpg?v=1734042214&amp;width=100&amp;crop=center</v>
      </c>
    </row>
    <row r="579" spans="1:10" x14ac:dyDescent="0.25">
      <c r="A579" t="s">
        <v>1062</v>
      </c>
      <c r="B579" t="s">
        <v>1061</v>
      </c>
      <c r="C579" s="7">
        <v>39.97</v>
      </c>
      <c r="D579" t="s">
        <v>1063</v>
      </c>
      <c r="E579" t="s">
        <v>1062</v>
      </c>
      <c r="F579" t="str">
        <f>_xlfn.XLOOKUP(E579,Component!B:B,Component!C:C)</f>
        <v>18V ONE+ 6" BUFFER</v>
      </c>
      <c r="G579">
        <v>1</v>
      </c>
      <c r="H579" t="s">
        <v>1062</v>
      </c>
      <c r="I579">
        <v>-1</v>
      </c>
      <c r="J579" t="str">
        <f>_xlfn.XLOOKUP(A579,Product!C:C,Product!H:H)</f>
        <v>https://cdn.shopify.com/s/files/1/0651/3668/9323/files/d81091e5673d40c69170bf935f915404_600x600.jpg?v=1734043065&amp;width=100&amp;crop=center</v>
      </c>
    </row>
    <row r="580" spans="1:10" x14ac:dyDescent="0.25">
      <c r="A580" t="s">
        <v>1042</v>
      </c>
      <c r="B580" t="s">
        <v>1041</v>
      </c>
      <c r="C580" s="7">
        <v>44.96</v>
      </c>
      <c r="D580" t="s">
        <v>1044</v>
      </c>
      <c r="E580" t="s">
        <v>1042</v>
      </c>
      <c r="F580" t="str">
        <f>_xlfn.XLOOKUP(E580,Component!B:B,Component!C:C)</f>
        <v>18V ONE+ 10" ORBITAL BUFFER</v>
      </c>
      <c r="G580">
        <v>1</v>
      </c>
      <c r="H580" t="s">
        <v>1042</v>
      </c>
      <c r="I580">
        <v>-1</v>
      </c>
      <c r="J580" t="str">
        <f>_xlfn.XLOOKUP(A580,Product!C:C,Product!H:H)</f>
        <v>https://cdn.shopify.com/s/files/1/0651/3668/9323/files/36f6e6a949c2434bbd2861aad712fb68_600x600.jpg?v=1734041500&amp;width=100&amp;crop=center</v>
      </c>
    </row>
    <row r="581" spans="1:10" x14ac:dyDescent="0.25">
      <c r="A581" t="s">
        <v>1382</v>
      </c>
      <c r="B581" t="s">
        <v>1381</v>
      </c>
      <c r="C581" s="7">
        <v>169</v>
      </c>
      <c r="D581" t="s">
        <v>1383</v>
      </c>
      <c r="E581" t="s">
        <v>1753</v>
      </c>
      <c r="F581" t="str">
        <f>_xlfn.XLOOKUP(E581,Component!B:B,Component!C:C)</f>
        <v>18V ONE+ VORTEX TELESCOPING POWER SCRUBBER</v>
      </c>
      <c r="G581">
        <v>1</v>
      </c>
      <c r="H581" t="s">
        <v>1753</v>
      </c>
      <c r="I581">
        <v>-1</v>
      </c>
      <c r="J581" t="str">
        <f>_xlfn.XLOOKUP(A581,Product!C:C,Product!H:H)</f>
        <v>https://cdn.shopify.com/s/files/1/0651/3668/9323/files/P4500-PSK005_600x600.jpg?v=1758813314&amp;width=100&amp;crop=center</v>
      </c>
    </row>
    <row r="582" spans="1:10" x14ac:dyDescent="0.25">
      <c r="A582" t="s">
        <v>1753</v>
      </c>
      <c r="B582" t="s">
        <v>1752</v>
      </c>
      <c r="C582" s="7">
        <v>119</v>
      </c>
      <c r="D582" t="s">
        <v>1754</v>
      </c>
      <c r="E582" t="s">
        <v>1753</v>
      </c>
      <c r="F582" t="str">
        <f>_xlfn.XLOOKUP(E582,Component!B:B,Component!C:C)</f>
        <v>18V ONE+ VORTEX TELESCOPING POWER SCRUBBER</v>
      </c>
      <c r="G582">
        <v>1</v>
      </c>
      <c r="H582" t="s">
        <v>1753</v>
      </c>
      <c r="I582">
        <v>-1</v>
      </c>
      <c r="J582" t="str">
        <f>_xlfn.XLOOKUP(A582,Product!C:C,Product!H:H)</f>
        <v>https://cdn.shopify.com/s/files/1/0651/3668/9323/files/P4500_2_Final_600x600.jpg?v=1758813027&amp;width=100&amp;crop=center</v>
      </c>
    </row>
    <row r="583" spans="1:10" x14ac:dyDescent="0.25">
      <c r="A583" t="s">
        <v>1146</v>
      </c>
      <c r="B583" t="s">
        <v>1145</v>
      </c>
      <c r="C583" s="7">
        <v>119</v>
      </c>
      <c r="D583" t="s">
        <v>1147</v>
      </c>
      <c r="E583" t="s">
        <v>1750</v>
      </c>
      <c r="F583" t="str">
        <f>_xlfn.XLOOKUP(E583,Component!B:B,Component!C:C)</f>
        <v>18V ONE+ VORTEX POWER SCRUBBER</v>
      </c>
      <c r="G583">
        <v>1</v>
      </c>
      <c r="H583" t="s">
        <v>1750</v>
      </c>
      <c r="I583">
        <v>-1</v>
      </c>
      <c r="J583" t="str">
        <f>_xlfn.XLOOKUP(A583,Product!C:C,Product!H:H)</f>
        <v>https://cdn.shopify.com/s/files/1/0651/3668/9323/files/Screenshot2025-09-25at11.29.16AM_600x600.png?v=1758814183&amp;width=100&amp;crop=center</v>
      </c>
    </row>
    <row r="584" spans="1:10" x14ac:dyDescent="0.25">
      <c r="A584" t="s">
        <v>1750</v>
      </c>
      <c r="B584" t="s">
        <v>1749</v>
      </c>
      <c r="C584" s="7" t="s">
        <v>18</v>
      </c>
      <c r="D584" t="s">
        <v>1751</v>
      </c>
      <c r="E584" t="s">
        <v>1750</v>
      </c>
      <c r="F584" t="str">
        <f>_xlfn.XLOOKUP(E584,Component!B:B,Component!C:C)</f>
        <v>18V ONE+ VORTEX POWER SCRUBBER</v>
      </c>
      <c r="G584">
        <v>1</v>
      </c>
      <c r="H584" t="s">
        <v>1750</v>
      </c>
      <c r="I584">
        <v>-1</v>
      </c>
      <c r="J584" t="str">
        <f>_xlfn.XLOOKUP(A584,Product!C:C,Product!H:H)</f>
        <v>https://cdn.shopify.com/s/files/1/0651/3668/9323/files/P4510_2v1_Final_600x600.jpg?v=1758813774&amp;width=100&amp;crop=center</v>
      </c>
    </row>
    <row r="585" spans="1:10" x14ac:dyDescent="0.25">
      <c r="A585" t="s">
        <v>1999</v>
      </c>
      <c r="B585" t="s">
        <v>1998</v>
      </c>
      <c r="C585" s="7" t="s">
        <v>18</v>
      </c>
      <c r="D585" t="s">
        <v>2000</v>
      </c>
      <c r="E585" t="s">
        <v>782</v>
      </c>
      <c r="F585" t="str">
        <f>_xlfn.XLOOKUP(E585,Component!B:B,Component!C:C)</f>
        <v>18V ONE+ 6 1/2" CIRCULAR SAW</v>
      </c>
      <c r="G585">
        <v>1</v>
      </c>
      <c r="H585" t="s">
        <v>782</v>
      </c>
      <c r="I585">
        <v>-1</v>
      </c>
      <c r="J585" t="str">
        <f>_xlfn.XLOOKUP(A585,Product!C:C,Product!H:H)</f>
        <v>https://cdn.shopify.com/s/files/1/0651/3668/9323/files/44c3700705634942b1e95faa9c96e005_600x600.jpg?v=1734041530&amp;width=100&amp;crop=center</v>
      </c>
    </row>
    <row r="586" spans="1:10" x14ac:dyDescent="0.25">
      <c r="A586" t="s">
        <v>753</v>
      </c>
      <c r="B586" t="s">
        <v>752</v>
      </c>
      <c r="C586" s="7">
        <v>79</v>
      </c>
      <c r="D586" t="s">
        <v>754</v>
      </c>
      <c r="E586" t="s">
        <v>753</v>
      </c>
      <c r="F586" t="str">
        <f>_xlfn.XLOOKUP(E586,Component!B:B,Component!C:C)</f>
        <v>18V ONE+ RECIPROCATING SAW</v>
      </c>
      <c r="G586">
        <v>1</v>
      </c>
      <c r="H586" t="s">
        <v>753</v>
      </c>
      <c r="I586">
        <v>-1</v>
      </c>
      <c r="J586" t="str">
        <f>_xlfn.XLOOKUP(A586,Product!C:C,Product!H:H)</f>
        <v>https://cdn.shopify.com/s/files/1/0651/3668/9323/files/266aea2ae00a4a4db227bbdd2993bae4_600x600.jpg?v=1734041843&amp;width=100&amp;crop=center</v>
      </c>
    </row>
    <row r="587" spans="1:10" x14ac:dyDescent="0.25">
      <c r="A587" t="s">
        <v>1978</v>
      </c>
      <c r="B587" t="s">
        <v>1977</v>
      </c>
      <c r="C587" s="7">
        <v>649</v>
      </c>
      <c r="D587" t="s">
        <v>1979</v>
      </c>
      <c r="E587" t="s">
        <v>994</v>
      </c>
      <c r="F587" t="str">
        <f>_xlfn.XLOOKUP(E587,Component!B:B,Component!C:C)</f>
        <v>18V ONE+ 7-1/4" MITER SAW</v>
      </c>
      <c r="G587">
        <v>1</v>
      </c>
      <c r="H587" t="s">
        <v>994</v>
      </c>
      <c r="I587">
        <v>-1</v>
      </c>
      <c r="J587" t="str">
        <f>_xlfn.XLOOKUP(A587,Product!C:C,Product!H:H)</f>
        <v>https://cdn.shopify.com/s/files/1/0651/3668/9323/files/d6cc5919efd743c8807c205250f8ac30_600x600.jpg?v=1734042981&amp;width=100&amp;crop=center</v>
      </c>
    </row>
    <row r="588" spans="1:10" x14ac:dyDescent="0.25">
      <c r="A588" t="s">
        <v>1027</v>
      </c>
      <c r="B588" t="s">
        <v>1026</v>
      </c>
      <c r="C588" s="7" t="s">
        <v>18</v>
      </c>
      <c r="D588" t="s">
        <v>1028</v>
      </c>
      <c r="E588" t="s">
        <v>1027</v>
      </c>
      <c r="F588" t="str">
        <f>_xlfn.XLOOKUP(E588,Component!B:B,Component!C:C)</f>
        <v>18V ONE+ CORDLESS COMPACT WORKSHOP BLOWER</v>
      </c>
      <c r="G588">
        <v>1</v>
      </c>
      <c r="H588" t="s">
        <v>1027</v>
      </c>
      <c r="I588">
        <v>-1</v>
      </c>
      <c r="J588" t="str">
        <f>_xlfn.XLOOKUP(A588,Product!C:C,Product!H:H)</f>
        <v>https://cdn.shopify.com/s/files/1/0651/3668/9323/files/145f754d03f4407e8be93651e55a1896_600x600.jpg?v=1734041815&amp;width=100&amp;crop=center</v>
      </c>
    </row>
    <row r="589" spans="1:10" x14ac:dyDescent="0.25">
      <c r="A589" t="s">
        <v>973</v>
      </c>
      <c r="B589" t="s">
        <v>972</v>
      </c>
      <c r="C589" s="7">
        <v>139</v>
      </c>
      <c r="D589" t="s">
        <v>974</v>
      </c>
      <c r="E589" t="s">
        <v>973</v>
      </c>
      <c r="F589" t="str">
        <f>_xlfn.XLOOKUP(E589,Component!B:B,Component!C:C)</f>
        <v>18V ONE+ HYBRID LED TRIPOD STAND LIGHT</v>
      </c>
      <c r="G589">
        <v>1</v>
      </c>
      <c r="H589" t="s">
        <v>973</v>
      </c>
      <c r="I589">
        <v>-1</v>
      </c>
      <c r="J589" t="str">
        <f>_xlfn.XLOOKUP(A589,Product!C:C,Product!H:H)</f>
        <v>https://cdn.shopify.com/s/files/1/0651/3668/9323/files/a1c02834ac3b498192c5dba96e5ce5e3_600x600.jpg?v=1737127906&amp;width=100&amp;crop=center</v>
      </c>
    </row>
    <row r="590" spans="1:10" x14ac:dyDescent="0.25">
      <c r="A590" t="s">
        <v>902</v>
      </c>
      <c r="B590" t="s">
        <v>901</v>
      </c>
      <c r="C590" s="7">
        <v>159</v>
      </c>
      <c r="D590" t="s">
        <v>903</v>
      </c>
      <c r="E590" t="s">
        <v>2590</v>
      </c>
      <c r="F590" t="str">
        <f>_xlfn.XLOOKUP(E590,Component!B:B,Component!C:C)</f>
        <v>18V ONE+ 5" VARIABLE SPEED DUAL ACTION POLISHER</v>
      </c>
      <c r="G590">
        <v>1</v>
      </c>
      <c r="H590" t="s">
        <v>902</v>
      </c>
      <c r="I590">
        <v>-1</v>
      </c>
      <c r="J590" t="str">
        <f>_xlfn.XLOOKUP(A590,Product!C:C,Product!H:H)</f>
        <v>https://cdn.shopify.com/s/files/1/0651/3668/9323/files/26227a803db14d75b14bc6b3a2813429_600x600.jpg?v=1737055969&amp;width=100&amp;crop=center</v>
      </c>
    </row>
    <row r="591" spans="1:10" x14ac:dyDescent="0.25">
      <c r="A591" t="s">
        <v>1871</v>
      </c>
      <c r="B591" t="s">
        <v>1870</v>
      </c>
      <c r="C591" s="7" t="s">
        <v>18</v>
      </c>
      <c r="D591" t="s">
        <v>1872</v>
      </c>
      <c r="E591" t="s">
        <v>2597</v>
      </c>
      <c r="F591" t="str">
        <f>_xlfn.XLOOKUP(E591,Component!B:B,Component!C:C)</f>
        <v>18V ONE+ HP BRUSHLESS JIG SAW</v>
      </c>
      <c r="G591">
        <v>1</v>
      </c>
      <c r="H591" t="s">
        <v>1871</v>
      </c>
      <c r="I591">
        <v>-1</v>
      </c>
      <c r="J591" t="str">
        <f>_xlfn.XLOOKUP(A591,Product!C:C,Product!H:H)</f>
        <v>https://cdn.shopify.com/s/files/1/0651/3668/9323/files/93735be04c1e4002a356b9296e7044c1_600x600.jpg?v=1734042308&amp;width=100&amp;crop=center</v>
      </c>
    </row>
    <row r="592" spans="1:10" x14ac:dyDescent="0.25">
      <c r="A592" t="s">
        <v>1289</v>
      </c>
      <c r="B592" t="s">
        <v>1288</v>
      </c>
      <c r="C592" s="7">
        <v>159</v>
      </c>
      <c r="D592" t="s">
        <v>1290</v>
      </c>
      <c r="E592" t="s">
        <v>2597</v>
      </c>
      <c r="F592" t="str">
        <f>_xlfn.XLOOKUP(E592,Component!B:B,Component!C:C)</f>
        <v>18V ONE+ HP BRUSHLESS JIG SAW</v>
      </c>
      <c r="G592">
        <v>1</v>
      </c>
      <c r="H592" t="s">
        <v>1289</v>
      </c>
      <c r="I592">
        <v>-1</v>
      </c>
      <c r="J592" t="str">
        <f>_xlfn.XLOOKUP(A592,Product!C:C,Product!H:H)</f>
        <v>https://cdn.shopify.com/s/files/1/0651/3668/9323/files/d047c91e80b848f5aef26de2b5d026c7_600x600.jpg?v=1734043010&amp;width=100&amp;crop=center</v>
      </c>
    </row>
    <row r="593" spans="1:10" x14ac:dyDescent="0.25">
      <c r="A593" t="s">
        <v>1734</v>
      </c>
      <c r="B593" t="s">
        <v>1733</v>
      </c>
      <c r="C593" s="7">
        <v>169</v>
      </c>
      <c r="D593" t="s">
        <v>1735</v>
      </c>
      <c r="E593" t="s">
        <v>2200</v>
      </c>
      <c r="F593" t="str">
        <f>_xlfn.XLOOKUP(E593,Component!B:B,Component!C:C)</f>
        <v>18V ONE+ HP BRUSHLESS 3/8" EXTENDED REACH RATCHET</v>
      </c>
      <c r="G593">
        <v>1</v>
      </c>
      <c r="H593" t="s">
        <v>1734</v>
      </c>
      <c r="I593">
        <v>-1</v>
      </c>
      <c r="J593" t="str">
        <f>_xlfn.XLOOKUP(A593,Product!C:C,Product!H:H)</f>
        <v>https://cdn.shopify.com/s/files/1/0651/3668/9323/files/575db398f40341a485246827426c85ab_600x600.jpg?v=1734041930&amp;width=100&amp;crop=center</v>
      </c>
    </row>
    <row r="594" spans="1:10" x14ac:dyDescent="0.25">
      <c r="A594" t="s">
        <v>579</v>
      </c>
      <c r="B594" t="s">
        <v>578</v>
      </c>
      <c r="C594" s="7">
        <v>59.97</v>
      </c>
      <c r="D594" t="s">
        <v>581</v>
      </c>
      <c r="E594" t="s">
        <v>2070</v>
      </c>
      <c r="F594" t="str">
        <f>_xlfn.XLOOKUP(E594,Component!B:B,Component!C:C)</f>
        <v>18V ONE+ 1.5AH LITHIUM BATTERY</v>
      </c>
      <c r="G594">
        <v>1</v>
      </c>
      <c r="H594" t="s">
        <v>2070</v>
      </c>
      <c r="I594">
        <v>-1</v>
      </c>
      <c r="J594" t="str">
        <f>_xlfn.XLOOKUP(A594,Product!C:C,Product!H:H)</f>
        <v>https://cdn.shopify.com/s/files/1/0651/3668/9323/files/5bdd7aaf3ab34d9690edba385420bd6d_600x600.jpg?v=1734041057&amp;width=100&amp;crop=center</v>
      </c>
    </row>
    <row r="595" spans="1:10" x14ac:dyDescent="0.25">
      <c r="A595" t="s">
        <v>614</v>
      </c>
      <c r="B595" t="s">
        <v>613</v>
      </c>
      <c r="C595" s="7" t="s">
        <v>18</v>
      </c>
      <c r="D595" t="s">
        <v>615</v>
      </c>
      <c r="E595" t="s">
        <v>2070</v>
      </c>
      <c r="F595" t="str">
        <f>_xlfn.XLOOKUP(E595,Component!B:B,Component!C:C)</f>
        <v>18V ONE+ 1.5AH LITHIUM BATTERY</v>
      </c>
      <c r="G595">
        <v>1</v>
      </c>
      <c r="H595" t="s">
        <v>2070</v>
      </c>
      <c r="I595">
        <v>-1</v>
      </c>
      <c r="J595" t="str">
        <f>_xlfn.XLOOKUP(A595,Product!C:C,Product!H:H)</f>
        <v>https://cdn.shopify.com/s/files/1/0651/3668/9323/files/208d9a0de43c4daa9058f5ae28add4d1_600x600.jpg?v=1734041826&amp;width=100&amp;crop=center</v>
      </c>
    </row>
    <row r="596" spans="1:10" x14ac:dyDescent="0.25">
      <c r="A596" t="s">
        <v>618</v>
      </c>
      <c r="B596" t="s">
        <v>617</v>
      </c>
      <c r="C596" s="7" t="s">
        <v>18</v>
      </c>
      <c r="D596" t="s">
        <v>619</v>
      </c>
      <c r="E596" t="s">
        <v>2070</v>
      </c>
      <c r="F596" t="str">
        <f>_xlfn.XLOOKUP(E596,Component!B:B,Component!C:C)</f>
        <v>18V ONE+ 1.5AH LITHIUM BATTERY</v>
      </c>
      <c r="G596">
        <v>1</v>
      </c>
      <c r="H596" t="s">
        <v>2070</v>
      </c>
      <c r="I596">
        <v>-1</v>
      </c>
      <c r="J596" t="str">
        <f>_xlfn.XLOOKUP(A596,Product!C:C,Product!H:H)</f>
        <v>https://cdn.shopify.com/s/files/1/0651/3668/9323/files/f844ca559293442e8feebc199fc04288_600x600.jpg?v=1734043387&amp;width=100&amp;crop=center</v>
      </c>
    </row>
    <row r="597" spans="1:10" x14ac:dyDescent="0.25">
      <c r="A597" t="s">
        <v>1299</v>
      </c>
      <c r="B597" t="s">
        <v>1298</v>
      </c>
      <c r="C597" s="7">
        <v>104</v>
      </c>
      <c r="D597" t="s">
        <v>1301</v>
      </c>
      <c r="E597" t="s">
        <v>2070</v>
      </c>
      <c r="F597" t="str">
        <f>_xlfn.XLOOKUP(E597,Component!B:B,Component!C:C)</f>
        <v>18V ONE+ 1.5AH LITHIUM BATTERY</v>
      </c>
      <c r="G597">
        <v>1</v>
      </c>
      <c r="H597" t="s">
        <v>2070</v>
      </c>
      <c r="I597">
        <v>-1</v>
      </c>
      <c r="J597" t="str">
        <f>_xlfn.XLOOKUP(A597,Product!C:C,Product!H:H)</f>
        <v>https://cdn.shopify.com/s/files/1/0651/3668/9323/files/f69ba78d76234137a750cf92caaddbc9_600x600.jpg?v=1734043360&amp;width=100&amp;crop=center</v>
      </c>
    </row>
    <row r="598" spans="1:10" x14ac:dyDescent="0.25">
      <c r="A598" t="s">
        <v>261</v>
      </c>
      <c r="B598" t="s">
        <v>260</v>
      </c>
      <c r="C598" s="7" t="s">
        <v>18</v>
      </c>
      <c r="D598" t="s">
        <v>262</v>
      </c>
      <c r="E598" t="s">
        <v>2070</v>
      </c>
      <c r="F598" t="str">
        <f>_xlfn.XLOOKUP(E598,Component!B:B,Component!C:C)</f>
        <v>18V ONE+ 1.5AH LITHIUM BATTERY</v>
      </c>
      <c r="G598">
        <v>1</v>
      </c>
      <c r="H598" t="s">
        <v>2070</v>
      </c>
      <c r="I598">
        <v>-1</v>
      </c>
      <c r="J598" t="str">
        <f>_xlfn.XLOOKUP(A598,Product!C:C,Product!H:H)</f>
        <v>https://cdn.shopify.com/s/files/1/0651/3668/9323/files/5bd5c6de10724261945530c1b64bb736_600x600.jpg?v=1734041056&amp;width=100&amp;crop=center</v>
      </c>
    </row>
    <row r="599" spans="1:10" x14ac:dyDescent="0.25">
      <c r="A599" t="s">
        <v>476</v>
      </c>
      <c r="B599" t="s">
        <v>475</v>
      </c>
      <c r="C599" s="7" t="s">
        <v>18</v>
      </c>
      <c r="D599" t="s">
        <v>477</v>
      </c>
      <c r="E599" t="s">
        <v>2070</v>
      </c>
      <c r="F599" t="str">
        <f>_xlfn.XLOOKUP(E599,Component!B:B,Component!C:C)</f>
        <v>18V ONE+ 1.5AH LITHIUM BATTERY</v>
      </c>
      <c r="G599">
        <v>1</v>
      </c>
      <c r="H599" t="s">
        <v>2070</v>
      </c>
      <c r="I599">
        <v>-1</v>
      </c>
      <c r="J599" t="str">
        <f>_xlfn.XLOOKUP(A599,Product!C:C,Product!H:H)</f>
        <v>https://cdn.shopify.com/s/files/1/0651/3668/9323/files/c01c31c1e9054bb88bf2bd1e4f4a70e0_600x600.jpg?v=1734042789&amp;width=100&amp;crop=center</v>
      </c>
    </row>
    <row r="600" spans="1:10" x14ac:dyDescent="0.25">
      <c r="A600" t="s">
        <v>556</v>
      </c>
      <c r="B600" t="s">
        <v>555</v>
      </c>
      <c r="C600" s="7">
        <v>119</v>
      </c>
      <c r="D600" t="s">
        <v>557</v>
      </c>
      <c r="E600" t="s">
        <v>2070</v>
      </c>
      <c r="F600" t="str">
        <f>_xlfn.XLOOKUP(E600,Component!B:B,Component!C:C)</f>
        <v>18V ONE+ 1.5AH LITHIUM BATTERY</v>
      </c>
      <c r="G600">
        <v>1</v>
      </c>
      <c r="H600" t="s">
        <v>2070</v>
      </c>
      <c r="I600">
        <v>-1</v>
      </c>
      <c r="J600" t="str">
        <f>_xlfn.XLOOKUP(A600,Product!C:C,Product!H:H)</f>
        <v>https://cdn.shopify.com/s/files/1/0651/3668/9323/files/b72823ef05984052882233353f9a36fc_600x600.jpg?v=1734042716&amp;width=100&amp;crop=center</v>
      </c>
    </row>
    <row r="601" spans="1:10" x14ac:dyDescent="0.25">
      <c r="A601" t="s">
        <v>1133</v>
      </c>
      <c r="B601" t="s">
        <v>1132</v>
      </c>
      <c r="C601" s="7" t="s">
        <v>18</v>
      </c>
      <c r="D601" t="s">
        <v>1134</v>
      </c>
      <c r="E601" t="s">
        <v>2070</v>
      </c>
      <c r="F601" t="str">
        <f>_xlfn.XLOOKUP(E601,Component!B:B,Component!C:C)</f>
        <v>18V ONE+ 1.5AH LITHIUM BATTERY</v>
      </c>
      <c r="G601">
        <v>1</v>
      </c>
      <c r="H601" t="s">
        <v>2070</v>
      </c>
      <c r="I601">
        <v>-1</v>
      </c>
      <c r="J601" t="str">
        <f>_xlfn.XLOOKUP(A601,Product!C:C,Product!H:H)</f>
        <v>https://cdn.shopify.com/s/files/1/0651/3668/9323/files/00435183b2794c128c4c4f88b96ab955_600x600.jpg?v=1734042334&amp;width=100&amp;crop=center</v>
      </c>
    </row>
    <row r="602" spans="1:10" x14ac:dyDescent="0.25">
      <c r="A602" t="s">
        <v>1278</v>
      </c>
      <c r="B602" t="s">
        <v>1277</v>
      </c>
      <c r="C602" s="7">
        <v>159.99</v>
      </c>
      <c r="D602" t="s">
        <v>1280</v>
      </c>
      <c r="E602" t="s">
        <v>2070</v>
      </c>
      <c r="F602" t="str">
        <f>_xlfn.XLOOKUP(E602,Component!B:B,Component!C:C)</f>
        <v>18V ONE+ 1.5AH LITHIUM BATTERY</v>
      </c>
      <c r="G602">
        <v>1</v>
      </c>
      <c r="H602" t="s">
        <v>2070</v>
      </c>
      <c r="I602">
        <v>-1</v>
      </c>
      <c r="J602" t="str">
        <f>_xlfn.XLOOKUP(A602,Product!C:C,Product!H:H)</f>
        <v>https://cdn.shopify.com/s/files/1/0651/3668/9323/files/7d767a02ab6f453b9402a978370c37db_600x600.jpg?v=1734041226&amp;width=100&amp;crop=center</v>
      </c>
    </row>
    <row r="603" spans="1:10" x14ac:dyDescent="0.25">
      <c r="A603" t="s">
        <v>385</v>
      </c>
      <c r="B603" t="s">
        <v>384</v>
      </c>
      <c r="C603" s="7">
        <v>99.97</v>
      </c>
      <c r="D603" t="s">
        <v>386</v>
      </c>
      <c r="E603" t="s">
        <v>2070</v>
      </c>
      <c r="F603" t="str">
        <f>_xlfn.XLOOKUP(E603,Component!B:B,Component!C:C)</f>
        <v>18V ONE+ 1.5AH LITHIUM BATTERY</v>
      </c>
      <c r="G603">
        <v>1</v>
      </c>
      <c r="H603" t="s">
        <v>2070</v>
      </c>
      <c r="I603">
        <v>-1</v>
      </c>
      <c r="J603" t="str">
        <f>_xlfn.XLOOKUP(A603,Product!C:C,Product!H:H)</f>
        <v>https://cdn.shopify.com/s/files/1/0651/3668/9323/files/a8f99ce21a1943b698edc0aa4347d9ed_600x600.jpg?v=1734042501&amp;width=100&amp;crop=center</v>
      </c>
    </row>
    <row r="604" spans="1:10" x14ac:dyDescent="0.25">
      <c r="A604" t="s">
        <v>599</v>
      </c>
      <c r="B604" t="s">
        <v>598</v>
      </c>
      <c r="C604" s="7">
        <v>269</v>
      </c>
      <c r="D604" t="s">
        <v>601</v>
      </c>
      <c r="E604" t="s">
        <v>2070</v>
      </c>
      <c r="F604" t="str">
        <f>_xlfn.XLOOKUP(E604,Component!B:B,Component!C:C)</f>
        <v>18V ONE+ 1.5AH LITHIUM BATTERY</v>
      </c>
      <c r="G604">
        <v>1</v>
      </c>
      <c r="H604" t="s">
        <v>2070</v>
      </c>
      <c r="I604">
        <v>-1</v>
      </c>
      <c r="J604" t="str">
        <f>_xlfn.XLOOKUP(A604,Product!C:C,Product!H:H)</f>
        <v>https://cdn.shopify.com/s/files/1/0651/3668/9323/files/c7fa8a77c6d84043b073df0a24b5c7d5_600x600.jpg?v=1734042815&amp;width=100&amp;crop=center</v>
      </c>
    </row>
    <row r="605" spans="1:10" x14ac:dyDescent="0.25">
      <c r="A605" t="s">
        <v>605</v>
      </c>
      <c r="B605" t="s">
        <v>604</v>
      </c>
      <c r="C605" s="7">
        <v>69.97</v>
      </c>
      <c r="D605" t="s">
        <v>607</v>
      </c>
      <c r="E605" t="s">
        <v>2070</v>
      </c>
      <c r="F605" t="str">
        <f>_xlfn.XLOOKUP(E605,Component!B:B,Component!C:C)</f>
        <v>18V ONE+ 1.5AH LITHIUM BATTERY</v>
      </c>
      <c r="G605">
        <v>1</v>
      </c>
      <c r="H605" t="s">
        <v>2070</v>
      </c>
      <c r="I605">
        <v>-1</v>
      </c>
      <c r="J605" t="str">
        <f>_xlfn.XLOOKUP(A605,Product!C:C,Product!H:H)</f>
        <v>https://cdn.shopify.com/s/files/1/0651/3668/9323/files/f377815f63f8492e8e7d503d90dadaaf_600x600.jpg?v=1734043403&amp;width=100&amp;crop=center</v>
      </c>
    </row>
    <row r="606" spans="1:10" x14ac:dyDescent="0.25">
      <c r="A606" t="s">
        <v>1296</v>
      </c>
      <c r="B606" t="s">
        <v>1295</v>
      </c>
      <c r="C606" s="7">
        <v>109</v>
      </c>
      <c r="D606" t="s">
        <v>1297</v>
      </c>
      <c r="E606" t="s">
        <v>2070</v>
      </c>
      <c r="F606" t="str">
        <f>_xlfn.XLOOKUP(E606,Component!B:B,Component!C:C)</f>
        <v>18V ONE+ 1.5AH LITHIUM BATTERY</v>
      </c>
      <c r="G606">
        <v>1</v>
      </c>
      <c r="H606" t="s">
        <v>2070</v>
      </c>
      <c r="I606">
        <v>-1</v>
      </c>
      <c r="J606" t="str">
        <f>_xlfn.XLOOKUP(A606,Product!C:C,Product!H:H)</f>
        <v>https://cdn.shopify.com/s/files/1/0651/3668/9323/files/c9e5db00e8b349ba964e6006a9864277_600x600.jpg?v=1734042827&amp;width=100&amp;crop=center</v>
      </c>
    </row>
    <row r="607" spans="1:10" x14ac:dyDescent="0.25">
      <c r="A607" t="s">
        <v>169</v>
      </c>
      <c r="B607" t="s">
        <v>168</v>
      </c>
      <c r="C607" s="7">
        <v>49.97</v>
      </c>
      <c r="D607" t="s">
        <v>171</v>
      </c>
      <c r="E607" t="s">
        <v>2070</v>
      </c>
      <c r="F607" t="str">
        <f>_xlfn.XLOOKUP(E607,Component!B:B,Component!C:C)</f>
        <v>18V ONE+ 1.5AH LITHIUM BATTERY</v>
      </c>
      <c r="G607">
        <v>1</v>
      </c>
      <c r="H607" t="s">
        <v>2070</v>
      </c>
      <c r="I607">
        <v>-1</v>
      </c>
      <c r="J607" t="str">
        <f>_xlfn.XLOOKUP(A607,Product!C:C,Product!H:H)</f>
        <v>https://cdn.shopify.com/s/files/1/0651/3668/9323/files/a766b6f5ef2c4fc9b1da927560e49411_600x600.jpg?v=1734042544&amp;width=100&amp;crop=center</v>
      </c>
    </row>
    <row r="608" spans="1:10" x14ac:dyDescent="0.25">
      <c r="A608" t="s">
        <v>237</v>
      </c>
      <c r="B608" t="s">
        <v>236</v>
      </c>
      <c r="C608" s="7">
        <v>49.97</v>
      </c>
      <c r="D608" t="s">
        <v>238</v>
      </c>
      <c r="E608" t="s">
        <v>2070</v>
      </c>
      <c r="F608" t="str">
        <f>_xlfn.XLOOKUP(E608,Component!B:B,Component!C:C)</f>
        <v>18V ONE+ 1.5AH LITHIUM BATTERY</v>
      </c>
      <c r="G608">
        <v>1</v>
      </c>
      <c r="H608" t="s">
        <v>2070</v>
      </c>
      <c r="I608">
        <v>-1</v>
      </c>
      <c r="J608" t="str">
        <f>_xlfn.XLOOKUP(A608,Product!C:C,Product!H:H)</f>
        <v>https://cdn.shopify.com/s/files/1/0651/3668/9323/files/5e5a8b7f31124c909b5d5ac2034e58c8_600x600.jpg?v=1734041093&amp;width=100&amp;crop=center</v>
      </c>
    </row>
    <row r="609" spans="1:10" x14ac:dyDescent="0.25">
      <c r="A609" t="s">
        <v>396</v>
      </c>
      <c r="B609" t="s">
        <v>395</v>
      </c>
      <c r="C609" s="7">
        <v>99</v>
      </c>
      <c r="D609" t="s">
        <v>397</v>
      </c>
      <c r="E609" t="s">
        <v>2070</v>
      </c>
      <c r="F609" t="str">
        <f>_xlfn.XLOOKUP(E609,Component!B:B,Component!C:C)</f>
        <v>18V ONE+ 1.5AH LITHIUM BATTERY</v>
      </c>
      <c r="G609">
        <v>1</v>
      </c>
      <c r="H609" t="s">
        <v>2070</v>
      </c>
      <c r="I609">
        <v>-1</v>
      </c>
      <c r="J609" t="str">
        <f>_xlfn.XLOOKUP(A609,Product!C:C,Product!H:H)</f>
        <v>https://cdn.shopify.com/s/files/1/0651/3668/9323/files/341be7891698438f9281721025a9db45_600x600.jpg?v=1734041867&amp;width=100&amp;crop=center</v>
      </c>
    </row>
    <row r="610" spans="1:10" x14ac:dyDescent="0.25">
      <c r="A610" t="s">
        <v>449</v>
      </c>
      <c r="B610" t="s">
        <v>448</v>
      </c>
      <c r="C610" s="7">
        <v>99</v>
      </c>
      <c r="D610" t="s">
        <v>450</v>
      </c>
      <c r="E610" t="s">
        <v>2070</v>
      </c>
      <c r="F610" t="str">
        <f>_xlfn.XLOOKUP(E610,Component!B:B,Component!C:C)</f>
        <v>18V ONE+ 1.5AH LITHIUM BATTERY</v>
      </c>
      <c r="G610">
        <v>1</v>
      </c>
      <c r="H610" t="s">
        <v>2070</v>
      </c>
      <c r="I610">
        <v>-1</v>
      </c>
      <c r="J610" t="str">
        <f>_xlfn.XLOOKUP(A610,Product!C:C,Product!H:H)</f>
        <v>https://cdn.shopify.com/s/files/1/0651/3668/9323/files/6aa16266083a4f1fb2ca207ed565ee0c_600x600.jpg?v=1734041121&amp;width=100&amp;crop=center</v>
      </c>
    </row>
    <row r="611" spans="1:10" x14ac:dyDescent="0.25">
      <c r="A611" t="s">
        <v>1363</v>
      </c>
      <c r="B611" t="s">
        <v>1362</v>
      </c>
      <c r="C611" s="7">
        <v>199</v>
      </c>
      <c r="D611" t="s">
        <v>1364</v>
      </c>
      <c r="E611" t="s">
        <v>2070</v>
      </c>
      <c r="F611" t="str">
        <f>_xlfn.XLOOKUP(E611,Component!B:B,Component!C:C)</f>
        <v>18V ONE+ 1.5AH LITHIUM BATTERY</v>
      </c>
      <c r="G611">
        <v>1</v>
      </c>
      <c r="H611" t="s">
        <v>2070</v>
      </c>
      <c r="I611">
        <v>-1</v>
      </c>
      <c r="J611" t="str">
        <f>_xlfn.XLOOKUP(A611,Product!C:C,Product!H:H)</f>
        <v>https://cdn.shopify.com/s/files/1/0651/3668/9323/files/3e67459cfb374be081e614587e97e566_600x600.jpg?v=1737054304&amp;width=100&amp;crop=center</v>
      </c>
    </row>
    <row r="612" spans="1:10" x14ac:dyDescent="0.25">
      <c r="A612" t="s">
        <v>646</v>
      </c>
      <c r="B612" t="s">
        <v>645</v>
      </c>
      <c r="C612" s="7">
        <v>89</v>
      </c>
      <c r="D612" t="s">
        <v>647</v>
      </c>
      <c r="E612" t="s">
        <v>2070</v>
      </c>
      <c r="F612" t="str">
        <f>_xlfn.XLOOKUP(E612,Component!B:B,Component!C:C)</f>
        <v>18V ONE+ 1.5AH LITHIUM BATTERY</v>
      </c>
      <c r="G612">
        <v>1</v>
      </c>
      <c r="H612" t="s">
        <v>2070</v>
      </c>
      <c r="I612">
        <v>-1</v>
      </c>
      <c r="J612" t="str">
        <f>_xlfn.XLOOKUP(A612,Product!C:C,Product!H:H)</f>
        <v>https://cdn.shopify.com/s/files/1/0651/3668/9323/files/45b6cc9c91af4226b2ee7f7e8d90a088_600x600.jpg?v=1737053823&amp;width=100&amp;crop=center</v>
      </c>
    </row>
    <row r="613" spans="1:10" x14ac:dyDescent="0.25">
      <c r="A613" t="s">
        <v>1357</v>
      </c>
      <c r="B613" t="s">
        <v>1356</v>
      </c>
      <c r="C613" s="7">
        <v>299</v>
      </c>
      <c r="D613" t="s">
        <v>1358</v>
      </c>
      <c r="E613" t="s">
        <v>2070</v>
      </c>
      <c r="F613" t="str">
        <f>_xlfn.XLOOKUP(E613,Component!B:B,Component!C:C)</f>
        <v>18V ONE+ 1.5AH LITHIUM BATTERY</v>
      </c>
      <c r="G613">
        <v>1</v>
      </c>
      <c r="H613" t="s">
        <v>2070</v>
      </c>
      <c r="I613">
        <v>-1</v>
      </c>
      <c r="J613" t="str">
        <f>_xlfn.XLOOKUP(A613,Product!C:C,Product!H:H)</f>
        <v>https://cdn.shopify.com/s/files/1/0651/3668/9323/files/3eee70febfeb41d9a3f74c9a674e9d68_600x600.jpg?v=1734040944&amp;width=100&amp;crop=center</v>
      </c>
    </row>
    <row r="614" spans="1:10" x14ac:dyDescent="0.25">
      <c r="A614" t="s">
        <v>2003</v>
      </c>
      <c r="B614" t="s">
        <v>2002</v>
      </c>
      <c r="C614" s="7">
        <v>119</v>
      </c>
      <c r="D614" t="s">
        <v>2004</v>
      </c>
      <c r="E614" t="s">
        <v>2070</v>
      </c>
      <c r="F614" t="str">
        <f>_xlfn.XLOOKUP(E614,Component!B:B,Component!C:C)</f>
        <v>18V ONE+ 1.5AH LITHIUM BATTERY</v>
      </c>
      <c r="G614">
        <v>1</v>
      </c>
      <c r="H614" t="s">
        <v>2070</v>
      </c>
      <c r="I614">
        <v>-1</v>
      </c>
      <c r="J614" t="str">
        <f>_xlfn.XLOOKUP(A614,Product!C:C,Product!H:H)</f>
        <v>https://cdn.shopify.com/s/files/1/0651/3668/9323/files/d7da764b369442ef845e92624ea51024_600x600.jpg?v=1734042986&amp;width=100&amp;crop=center</v>
      </c>
    </row>
    <row r="615" spans="1:10" x14ac:dyDescent="0.25">
      <c r="A615" t="s">
        <v>1289</v>
      </c>
      <c r="B615" t="s">
        <v>1288</v>
      </c>
      <c r="C615" s="7">
        <v>159</v>
      </c>
      <c r="D615" t="s">
        <v>1290</v>
      </c>
      <c r="E615" t="s">
        <v>2070</v>
      </c>
      <c r="F615" t="str">
        <f>_xlfn.XLOOKUP(E615,Component!B:B,Component!C:C)</f>
        <v>18V ONE+ 1.5AH LITHIUM BATTERY</v>
      </c>
      <c r="G615">
        <v>1</v>
      </c>
      <c r="H615" t="s">
        <v>2070</v>
      </c>
      <c r="I615">
        <v>-1</v>
      </c>
      <c r="J615" t="str">
        <f>_xlfn.XLOOKUP(A615,Product!C:C,Product!H:H)</f>
        <v>https://cdn.shopify.com/s/files/1/0651/3668/9323/files/d047c91e80b848f5aef26de2b5d026c7_600x600.jpg?v=1734043010&amp;width=100&amp;crop=center</v>
      </c>
    </row>
    <row r="616" spans="1:10" x14ac:dyDescent="0.25">
      <c r="A616" t="s">
        <v>1978</v>
      </c>
      <c r="B616" t="s">
        <v>1977</v>
      </c>
      <c r="C616" s="7">
        <v>649</v>
      </c>
      <c r="D616" t="s">
        <v>1979</v>
      </c>
      <c r="E616" t="s">
        <v>2070</v>
      </c>
      <c r="F616" t="str">
        <f>_xlfn.XLOOKUP(E616,Component!B:B,Component!C:C)</f>
        <v>18V ONE+ 1.5AH LITHIUM BATTERY</v>
      </c>
      <c r="G616">
        <v>1</v>
      </c>
      <c r="H616" t="s">
        <v>2070</v>
      </c>
      <c r="I616">
        <v>-1</v>
      </c>
      <c r="J616" t="str">
        <f>_xlfn.XLOOKUP(A616,Product!C:C,Product!H:H)</f>
        <v>https://cdn.shopify.com/s/files/1/0651/3668/9323/files/d6cc5919efd743c8807c205250f8ac30_600x600.jpg?v=1734042981&amp;width=100&amp;crop=center</v>
      </c>
    </row>
    <row r="617" spans="1:10" x14ac:dyDescent="0.25">
      <c r="A617" t="s">
        <v>1991</v>
      </c>
      <c r="B617" t="s">
        <v>1990</v>
      </c>
      <c r="C617" s="7">
        <v>499</v>
      </c>
      <c r="D617" t="s">
        <v>1992</v>
      </c>
      <c r="E617" t="s">
        <v>2070</v>
      </c>
      <c r="F617" t="str">
        <f>_xlfn.XLOOKUP(E617,Component!B:B,Component!C:C)</f>
        <v>18V ONE+ 1.5AH LITHIUM BATTERY</v>
      </c>
      <c r="G617">
        <v>1</v>
      </c>
      <c r="H617" t="s">
        <v>2070</v>
      </c>
      <c r="I617">
        <v>-1</v>
      </c>
      <c r="J617" t="str">
        <f>_xlfn.XLOOKUP(A617,Product!C:C,Product!H:H)</f>
        <v>https://cdn.shopify.com/s/files/1/0651/3668/9323/files/213d6ee0c2844e1cbb4577d4be83f2cf_600x600.jpg?v=1734041834&amp;width=100&amp;crop=center</v>
      </c>
    </row>
    <row r="618" spans="1:10" x14ac:dyDescent="0.25">
      <c r="A618" t="s">
        <v>1994</v>
      </c>
      <c r="B618" t="s">
        <v>1993</v>
      </c>
      <c r="C618" s="7" t="s">
        <v>18</v>
      </c>
      <c r="D618" t="s">
        <v>1995</v>
      </c>
      <c r="E618" t="s">
        <v>2070</v>
      </c>
      <c r="F618" t="str">
        <f>_xlfn.XLOOKUP(E618,Component!B:B,Component!C:C)</f>
        <v>18V ONE+ 1.5AH LITHIUM BATTERY</v>
      </c>
      <c r="G618">
        <v>1</v>
      </c>
      <c r="H618" t="s">
        <v>2070</v>
      </c>
      <c r="I618">
        <v>-1</v>
      </c>
      <c r="J618" t="str">
        <f>_xlfn.XLOOKUP(A618,Product!C:C,Product!H:H)</f>
        <v>https://cdn.shopify.com/s/files/1/0651/3668/9323/files/55597f7c560e4e449a20b7b1b798c495_600x600.jpg?v=1734042264&amp;width=100&amp;crop=center</v>
      </c>
    </row>
    <row r="619" spans="1:10" x14ac:dyDescent="0.25">
      <c r="A619" t="s">
        <v>858</v>
      </c>
      <c r="B619" t="s">
        <v>857</v>
      </c>
      <c r="C619" s="7">
        <v>129</v>
      </c>
      <c r="D619" t="s">
        <v>859</v>
      </c>
      <c r="E619" t="s">
        <v>2070</v>
      </c>
      <c r="F619" t="str">
        <f>_xlfn.XLOOKUP(E619,Component!B:B,Component!C:C)</f>
        <v>18V ONE+ 1.5AH LITHIUM BATTERY</v>
      </c>
      <c r="G619">
        <v>2</v>
      </c>
      <c r="H619" t="s">
        <v>2070</v>
      </c>
      <c r="I619">
        <v>-2</v>
      </c>
      <c r="J619" t="str">
        <f>_xlfn.XLOOKUP(A619,Product!C:C,Product!H:H)</f>
        <v>https://cdn.shopify.com/s/files/1/0651/3668/9323/files/54b052dee41a472abefa60ee8addaf6a_600x600.jpg?v=1722295439&amp;width=100&amp;crop=center</v>
      </c>
    </row>
    <row r="620" spans="1:10" x14ac:dyDescent="0.25">
      <c r="A620" t="s">
        <v>941</v>
      </c>
      <c r="B620" t="s">
        <v>940</v>
      </c>
      <c r="C620" s="7">
        <v>99</v>
      </c>
      <c r="D620" t="s">
        <v>942</v>
      </c>
      <c r="E620" t="s">
        <v>2070</v>
      </c>
      <c r="F620" t="str">
        <f>_xlfn.XLOOKUP(E620,Component!B:B,Component!C:C)</f>
        <v>18V ONE+ 1.5AH LITHIUM BATTERY</v>
      </c>
      <c r="G620">
        <v>2</v>
      </c>
      <c r="H620" t="s">
        <v>2070</v>
      </c>
      <c r="I620">
        <v>-2</v>
      </c>
      <c r="J620" t="str">
        <f>_xlfn.XLOOKUP(A620,Product!C:C,Product!H:H)</f>
        <v>https://cdn.shopify.com/s/files/1/0651/3668/9323/files/cd26c64a9a4f41f4a144e76caa897143_600x600.jpg?v=1734042927&amp;width=100&amp;crop=center</v>
      </c>
    </row>
    <row r="621" spans="1:10" x14ac:dyDescent="0.25">
      <c r="A621" t="s">
        <v>391</v>
      </c>
      <c r="B621" t="s">
        <v>390</v>
      </c>
      <c r="C621" s="7">
        <v>139</v>
      </c>
      <c r="D621" t="s">
        <v>392</v>
      </c>
      <c r="E621" t="s">
        <v>2070</v>
      </c>
      <c r="F621" t="str">
        <f>_xlfn.XLOOKUP(E621,Component!B:B,Component!C:C)</f>
        <v>18V ONE+ 1.5AH LITHIUM BATTERY</v>
      </c>
      <c r="G621">
        <v>2</v>
      </c>
      <c r="H621" t="s">
        <v>2070</v>
      </c>
      <c r="I621">
        <v>-2</v>
      </c>
      <c r="J621" t="str">
        <f>_xlfn.XLOOKUP(A621,Product!C:C,Product!H:H)</f>
        <v>https://cdn.shopify.com/s/files/1/0651/3668/9323/files/bd3baa1382294bde961cf9b11929f517_600x600.jpg?v=1734042758&amp;width=100&amp;crop=center</v>
      </c>
    </row>
    <row r="622" spans="1:10" x14ac:dyDescent="0.25">
      <c r="A622" t="s">
        <v>400</v>
      </c>
      <c r="B622" t="s">
        <v>399</v>
      </c>
      <c r="C622" s="7">
        <v>139</v>
      </c>
      <c r="D622" t="s">
        <v>401</v>
      </c>
      <c r="E622" t="s">
        <v>2070</v>
      </c>
      <c r="F622" t="str">
        <f>_xlfn.XLOOKUP(E622,Component!B:B,Component!C:C)</f>
        <v>18V ONE+ 1.5AH LITHIUM BATTERY</v>
      </c>
      <c r="G622">
        <v>2</v>
      </c>
      <c r="H622" t="s">
        <v>2070</v>
      </c>
      <c r="I622">
        <v>-2</v>
      </c>
      <c r="J622" t="str">
        <f>_xlfn.XLOOKUP(A622,Product!C:C,Product!H:H)</f>
        <v>https://cdn.shopify.com/s/files/1/0651/3668/9323/files/4c971e1011b74595b6870877068cbd70_600x600.jpg?v=1734040987&amp;width=100&amp;crop=center</v>
      </c>
    </row>
    <row r="623" spans="1:10" x14ac:dyDescent="0.25">
      <c r="A623" t="s">
        <v>404</v>
      </c>
      <c r="B623" t="s">
        <v>403</v>
      </c>
      <c r="C623" s="7">
        <v>179</v>
      </c>
      <c r="D623" t="s">
        <v>405</v>
      </c>
      <c r="E623" t="s">
        <v>2070</v>
      </c>
      <c r="F623" t="str">
        <f>_xlfn.XLOOKUP(E623,Component!B:B,Component!C:C)</f>
        <v>18V ONE+ 1.5AH LITHIUM BATTERY</v>
      </c>
      <c r="G623">
        <v>2</v>
      </c>
      <c r="H623" t="s">
        <v>2070</v>
      </c>
      <c r="I623">
        <v>-2</v>
      </c>
      <c r="J623" t="str">
        <f>_xlfn.XLOOKUP(A623,Product!C:C,Product!H:H)</f>
        <v>https://cdn.shopify.com/s/files/1/0651/3668/9323/files/1a73711a6f2849c7aefd4b21cd3b51bb_600x600.jpg?v=1734040772&amp;width=100&amp;crop=center</v>
      </c>
    </row>
    <row r="624" spans="1:10" x14ac:dyDescent="0.25">
      <c r="A624" t="s">
        <v>524</v>
      </c>
      <c r="B624" t="s">
        <v>523</v>
      </c>
      <c r="C624" s="7" t="s">
        <v>18</v>
      </c>
      <c r="D624" t="s">
        <v>525</v>
      </c>
      <c r="E624" t="s">
        <v>2070</v>
      </c>
      <c r="F624" t="str">
        <f>_xlfn.XLOOKUP(E624,Component!B:B,Component!C:C)</f>
        <v>18V ONE+ 1.5AH LITHIUM BATTERY</v>
      </c>
      <c r="G624">
        <v>2</v>
      </c>
      <c r="H624" t="s">
        <v>2070</v>
      </c>
      <c r="I624">
        <v>-2</v>
      </c>
      <c r="J624" t="str">
        <f>_xlfn.XLOOKUP(A624,Product!C:C,Product!H:H)</f>
        <v>https://cdn.shopify.com/s/files/1/0651/3668/9323/files/5ecb1d00d47c41ac85cbad31c0948d1e_600x600.jpg?v=1734041097&amp;width=100&amp;crop=center</v>
      </c>
    </row>
    <row r="625" spans="1:10" x14ac:dyDescent="0.25">
      <c r="A625" t="s">
        <v>1368</v>
      </c>
      <c r="B625" t="s">
        <v>232</v>
      </c>
      <c r="C625" s="7">
        <v>149</v>
      </c>
      <c r="D625" t="s">
        <v>1369</v>
      </c>
      <c r="E625" t="s">
        <v>2070</v>
      </c>
      <c r="F625" t="str">
        <f>_xlfn.XLOOKUP(E625,Component!B:B,Component!C:C)</f>
        <v>18V ONE+ 1.5AH LITHIUM BATTERY</v>
      </c>
      <c r="G625">
        <v>2</v>
      </c>
      <c r="H625" t="s">
        <v>2070</v>
      </c>
      <c r="I625">
        <v>-2</v>
      </c>
      <c r="J625" t="str">
        <f>_xlfn.XLOOKUP(A625,Product!C:C,Product!H:H)</f>
        <v>https://cdn.shopify.com/s/files/1/0651/3668/9323/files/fcc2fd4c0b5c46179b673a151f1d3f87_600x600.jpg?v=1734043444&amp;width=100&amp;crop=center</v>
      </c>
    </row>
    <row r="626" spans="1:10" x14ac:dyDescent="0.25">
      <c r="A626" t="s">
        <v>935</v>
      </c>
      <c r="B626" t="s">
        <v>232</v>
      </c>
      <c r="C626" s="7">
        <v>139</v>
      </c>
      <c r="D626" t="s">
        <v>936</v>
      </c>
      <c r="E626" t="s">
        <v>2070</v>
      </c>
      <c r="F626" t="str">
        <f>_xlfn.XLOOKUP(E626,Component!B:B,Component!C:C)</f>
        <v>18V ONE+ 1.5AH LITHIUM BATTERY</v>
      </c>
      <c r="G626">
        <v>2</v>
      </c>
      <c r="H626" t="s">
        <v>2070</v>
      </c>
      <c r="I626">
        <v>-2</v>
      </c>
      <c r="J626" t="str">
        <f>_xlfn.XLOOKUP(A626,Product!C:C,Product!H:H)</f>
        <v>https://cdn.shopify.com/s/files/1/0651/3668/9323/files/1f9f23b4776742128686689079ffad45_600x600.jpg?v=1734040828&amp;width=100&amp;crop=center</v>
      </c>
    </row>
    <row r="627" spans="1:10" x14ac:dyDescent="0.25">
      <c r="A627" t="s">
        <v>1916</v>
      </c>
      <c r="B627" t="s">
        <v>1915</v>
      </c>
      <c r="C627" s="7">
        <v>271.83</v>
      </c>
      <c r="D627" t="s">
        <v>1918</v>
      </c>
      <c r="E627" t="s">
        <v>2070</v>
      </c>
      <c r="F627" t="str">
        <f>_xlfn.XLOOKUP(E627,Component!B:B,Component!C:C)</f>
        <v>18V ONE+ 1.5AH LITHIUM BATTERY</v>
      </c>
      <c r="G627">
        <v>6</v>
      </c>
      <c r="H627" t="s">
        <v>2070</v>
      </c>
      <c r="I627">
        <v>-6</v>
      </c>
      <c r="J627" t="str">
        <f>_xlfn.XLOOKUP(A627,Product!C:C,Product!H:H)</f>
        <v>https://cdn.shopify.com/s/files/1/0651/3668/9323/files/c1be7f3859664dde9405dfe809c970ca_600x600.jpg?v=1734042786&amp;width=100&amp;crop=center</v>
      </c>
    </row>
    <row r="628" spans="1:10" x14ac:dyDescent="0.25">
      <c r="A628" t="s">
        <v>6</v>
      </c>
      <c r="B628" t="s">
        <v>5</v>
      </c>
      <c r="C628" s="7">
        <v>239</v>
      </c>
      <c r="D628" t="s">
        <v>8</v>
      </c>
      <c r="E628" t="s">
        <v>2111</v>
      </c>
      <c r="F628" t="str">
        <f>_xlfn.XLOOKUP(E628,Component!B:B,Component!C:C)</f>
        <v>18V ONE+ 2AH LITHIUM HIGH PERFORMANCE BATTERY</v>
      </c>
      <c r="G628">
        <v>1</v>
      </c>
      <c r="H628" t="s">
        <v>2111</v>
      </c>
      <c r="I628">
        <v>-1</v>
      </c>
      <c r="J628" t="str">
        <f>_xlfn.XLOOKUP(A628,Product!C:C,Product!H:H)</f>
        <v>https://cdn.shopify.com/s/files/1/0651/3668/9323/files/ryobi-power-tool-combo-kits-pblc_1_600x600.jpg?v=1759346197&amp;width=100&amp;crop=center</v>
      </c>
    </row>
    <row r="629" spans="1:10" x14ac:dyDescent="0.25">
      <c r="A629" t="s">
        <v>621</v>
      </c>
      <c r="B629" t="s">
        <v>620</v>
      </c>
      <c r="C629" s="7">
        <v>179.16</v>
      </c>
      <c r="D629" t="s">
        <v>623</v>
      </c>
      <c r="E629" t="s">
        <v>2111</v>
      </c>
      <c r="F629" t="str">
        <f>_xlfn.XLOOKUP(E629,Component!B:B,Component!C:C)</f>
        <v>18V ONE+ 2AH LITHIUM HIGH PERFORMANCE BATTERY</v>
      </c>
      <c r="G629">
        <v>1</v>
      </c>
      <c r="H629" t="s">
        <v>2111</v>
      </c>
      <c r="I629">
        <v>-1</v>
      </c>
      <c r="J629" t="str">
        <f>_xlfn.XLOOKUP(A629,Product!C:C,Product!H:H)</f>
        <v>https://cdn.shopify.com/s/files/1/0651/3668/9323/files/0840b54fcaec4046822a9c06a30bd49f_600x600.jpg?v=1737054965&amp;width=100&amp;crop=center</v>
      </c>
    </row>
    <row r="630" spans="1:10" x14ac:dyDescent="0.25">
      <c r="A630" t="s">
        <v>432</v>
      </c>
      <c r="B630" t="s">
        <v>431</v>
      </c>
      <c r="C630" s="7">
        <v>189</v>
      </c>
      <c r="D630" t="s">
        <v>433</v>
      </c>
      <c r="E630" t="s">
        <v>2111</v>
      </c>
      <c r="F630" t="str">
        <f>_xlfn.XLOOKUP(E630,Component!B:B,Component!C:C)</f>
        <v>18V ONE+ 2AH LITHIUM HIGH PERFORMANCE BATTERY</v>
      </c>
      <c r="G630">
        <v>1</v>
      </c>
      <c r="H630" t="s">
        <v>2111</v>
      </c>
      <c r="I630">
        <v>-1</v>
      </c>
      <c r="J630" t="str">
        <f>_xlfn.XLOOKUP(A630,Product!C:C,Product!H:H)</f>
        <v>https://cdn.shopify.com/s/files/1/0651/3668/9323/files/9eabba6426ac4843b97bffa845500a4a_600x600.jpg?v=1734041368&amp;width=100&amp;crop=center</v>
      </c>
    </row>
    <row r="631" spans="1:10" x14ac:dyDescent="0.25">
      <c r="A631" t="s">
        <v>424</v>
      </c>
      <c r="B631" t="s">
        <v>423</v>
      </c>
      <c r="C631" s="7">
        <v>149</v>
      </c>
      <c r="D631" t="s">
        <v>425</v>
      </c>
      <c r="E631" t="s">
        <v>2111</v>
      </c>
      <c r="F631" t="str">
        <f>_xlfn.XLOOKUP(E631,Component!B:B,Component!C:C)</f>
        <v>18V ONE+ 2AH LITHIUM HIGH PERFORMANCE BATTERY</v>
      </c>
      <c r="G631">
        <v>1</v>
      </c>
      <c r="H631" t="s">
        <v>2111</v>
      </c>
      <c r="I631">
        <v>-1</v>
      </c>
      <c r="J631" t="str">
        <f>_xlfn.XLOOKUP(A631,Product!C:C,Product!H:H)</f>
        <v>https://cdn.shopify.com/s/files/1/0651/3668/9323/files/bf11fd9e44e44abeb9e4e5082a330588_600x600.jpg?v=1734042776&amp;width=100&amp;crop=center</v>
      </c>
    </row>
    <row r="632" spans="1:10" x14ac:dyDescent="0.25">
      <c r="A632" t="s">
        <v>445</v>
      </c>
      <c r="B632" t="s">
        <v>444</v>
      </c>
      <c r="C632" s="7">
        <v>139</v>
      </c>
      <c r="D632" t="s">
        <v>446</v>
      </c>
      <c r="E632" t="s">
        <v>2111</v>
      </c>
      <c r="F632" t="str">
        <f>_xlfn.XLOOKUP(E632,Component!B:B,Component!C:C)</f>
        <v>18V ONE+ 2AH LITHIUM HIGH PERFORMANCE BATTERY</v>
      </c>
      <c r="G632">
        <v>1</v>
      </c>
      <c r="H632" t="s">
        <v>2111</v>
      </c>
      <c r="I632">
        <v>-1</v>
      </c>
      <c r="J632" t="str">
        <f>_xlfn.XLOOKUP(A632,Product!C:C,Product!H:H)</f>
        <v>https://cdn.shopify.com/s/files/1/0651/3668/9323/files/c09e6cd315334dac96b40ba061676b2a_600x600.jpg?v=1734042827&amp;width=100&amp;crop=center</v>
      </c>
    </row>
    <row r="633" spans="1:10" x14ac:dyDescent="0.25">
      <c r="A633" t="s">
        <v>1931</v>
      </c>
      <c r="B633" t="s">
        <v>1930</v>
      </c>
      <c r="C633" s="7">
        <v>199</v>
      </c>
      <c r="D633" t="s">
        <v>1932</v>
      </c>
      <c r="E633" t="s">
        <v>2111</v>
      </c>
      <c r="F633" t="str">
        <f>_xlfn.XLOOKUP(E633,Component!B:B,Component!C:C)</f>
        <v>18V ONE+ 2AH LITHIUM HIGH PERFORMANCE BATTERY</v>
      </c>
      <c r="G633">
        <v>1</v>
      </c>
      <c r="H633" t="s">
        <v>2111</v>
      </c>
      <c r="I633">
        <v>-1</v>
      </c>
      <c r="J633" t="str">
        <f>_xlfn.XLOOKUP(A633,Product!C:C,Product!H:H)</f>
        <v>https://cdn.shopify.com/s/files/1/0651/3668/9323/files/34e43d90ff0546f6900a6d8d3b708e98_600x600.jpg?v=1734041491&amp;width=100&amp;crop=center</v>
      </c>
    </row>
    <row r="634" spans="1:10" x14ac:dyDescent="0.25">
      <c r="A634" t="s">
        <v>1115</v>
      </c>
      <c r="B634" t="s">
        <v>1114</v>
      </c>
      <c r="C634" s="7">
        <v>199</v>
      </c>
      <c r="D634" t="s">
        <v>1116</v>
      </c>
      <c r="E634" t="s">
        <v>2111</v>
      </c>
      <c r="F634" t="str">
        <f>_xlfn.XLOOKUP(E634,Component!B:B,Component!C:C)</f>
        <v>18V ONE+ 2AH LITHIUM HIGH PERFORMANCE BATTERY</v>
      </c>
      <c r="G634">
        <v>1</v>
      </c>
      <c r="H634" t="s">
        <v>2111</v>
      </c>
      <c r="I634">
        <v>-1</v>
      </c>
      <c r="J634" t="str">
        <f>_xlfn.XLOOKUP(A634,Product!C:C,Product!H:H)</f>
        <v>https://cdn.shopify.com/s/files/1/0651/3668/9323/files/152ea295d0eb4c14820c6e2da4e8e4ee_600x600.jpg?v=1734041820&amp;width=100&amp;crop=center</v>
      </c>
    </row>
    <row r="635" spans="1:10" x14ac:dyDescent="0.25">
      <c r="A635" t="s">
        <v>919</v>
      </c>
      <c r="B635" t="s">
        <v>918</v>
      </c>
      <c r="C635" s="7">
        <v>216.57</v>
      </c>
      <c r="D635" t="s">
        <v>921</v>
      </c>
      <c r="E635" t="s">
        <v>2111</v>
      </c>
      <c r="F635" t="str">
        <f>_xlfn.XLOOKUP(E635,Component!B:B,Component!C:C)</f>
        <v>18V ONE+ 2AH LITHIUM HIGH PERFORMANCE BATTERY</v>
      </c>
      <c r="G635">
        <v>1</v>
      </c>
      <c r="H635" t="s">
        <v>2111</v>
      </c>
      <c r="I635">
        <v>-1</v>
      </c>
      <c r="J635" t="str">
        <f>_xlfn.XLOOKUP(A635,Product!C:C,Product!H:H)</f>
        <v>https://cdn.shopify.com/s/files/1/0651/3668/9323/files/58e0d5cf84594e18b2090f1d6eac1776_600x600.jpg?v=1734041607&amp;width=100&amp;crop=center</v>
      </c>
    </row>
    <row r="636" spans="1:10" x14ac:dyDescent="0.25">
      <c r="A636" t="s">
        <v>2026</v>
      </c>
      <c r="B636" t="s">
        <v>2025</v>
      </c>
      <c r="C636" s="7">
        <v>367.08</v>
      </c>
      <c r="D636" t="s">
        <v>2028</v>
      </c>
      <c r="E636" t="s">
        <v>2111</v>
      </c>
      <c r="F636" t="str">
        <f>_xlfn.XLOOKUP(E636,Component!B:B,Component!C:C)</f>
        <v>18V ONE+ 2AH LITHIUM HIGH PERFORMANCE BATTERY</v>
      </c>
      <c r="G636">
        <v>1</v>
      </c>
      <c r="H636" t="s">
        <v>2111</v>
      </c>
      <c r="I636">
        <v>-1</v>
      </c>
      <c r="J636" t="str">
        <f>_xlfn.XLOOKUP(A636,Product!C:C,Product!H:H)</f>
        <v>https://cdn.shopify.com/s/files/1/0651/3668/9323/files/5558e2aeb3014cbc892b772b54ee8111_600x600.jpg?v=1734042142&amp;width=100&amp;crop=center</v>
      </c>
    </row>
    <row r="637" spans="1:10" x14ac:dyDescent="0.25">
      <c r="A637" t="s">
        <v>86</v>
      </c>
      <c r="B637" t="s">
        <v>5</v>
      </c>
      <c r="C637" s="7">
        <v>199</v>
      </c>
      <c r="D637" t="s">
        <v>88</v>
      </c>
      <c r="E637" t="s">
        <v>2111</v>
      </c>
      <c r="F637" t="str">
        <f>_xlfn.XLOOKUP(E637,Component!B:B,Component!C:C)</f>
        <v>18V ONE+ 2AH LITHIUM HIGH PERFORMANCE BATTERY</v>
      </c>
      <c r="G637">
        <v>2</v>
      </c>
      <c r="H637" t="s">
        <v>2111</v>
      </c>
      <c r="I637">
        <v>-2</v>
      </c>
      <c r="J637" t="str">
        <f>_xlfn.XLOOKUP(A637,Product!C:C,Product!H:H)</f>
        <v>https://cdn.shopify.com/s/files/1/0651/3668/9323/files/PBLCK112K2_2_Final_600x600.jpg?v=1744212794&amp;width=100&amp;crop=center</v>
      </c>
    </row>
    <row r="638" spans="1:10" x14ac:dyDescent="0.25">
      <c r="A638" t="s">
        <v>948</v>
      </c>
      <c r="B638" t="s">
        <v>5</v>
      </c>
      <c r="C638" s="7" t="s">
        <v>18</v>
      </c>
      <c r="D638" t="s">
        <v>949</v>
      </c>
      <c r="E638" t="s">
        <v>2111</v>
      </c>
      <c r="F638" t="str">
        <f>_xlfn.XLOOKUP(E638,Component!B:B,Component!C:C)</f>
        <v>18V ONE+ 2AH LITHIUM HIGH PERFORMANCE BATTERY</v>
      </c>
      <c r="G638">
        <v>2</v>
      </c>
      <c r="H638" t="s">
        <v>2111</v>
      </c>
      <c r="I638">
        <v>-2</v>
      </c>
      <c r="J638" t="str">
        <f>_xlfn.XLOOKUP(A638,Product!C:C,Product!H:H)</f>
        <v>https://cdn.shopify.com/s/files/1/0651/3668/9323/files/dd74d81b2a4f438584bfa255c341990e_600x600.jpg?v=1734043125&amp;width=100&amp;crop=center</v>
      </c>
    </row>
    <row r="639" spans="1:10" x14ac:dyDescent="0.25">
      <c r="A639" t="s">
        <v>1346</v>
      </c>
      <c r="B639" t="s">
        <v>1345</v>
      </c>
      <c r="C639" s="7">
        <v>175.42</v>
      </c>
      <c r="D639" t="s">
        <v>1348</v>
      </c>
      <c r="E639" t="s">
        <v>2111</v>
      </c>
      <c r="F639" t="str">
        <f>_xlfn.XLOOKUP(E639,Component!B:B,Component!C:C)</f>
        <v>18V ONE+ 2AH LITHIUM HIGH PERFORMANCE BATTERY</v>
      </c>
      <c r="G639">
        <v>2</v>
      </c>
      <c r="H639" t="s">
        <v>2111</v>
      </c>
      <c r="I639">
        <v>-2</v>
      </c>
      <c r="J639" t="str">
        <f>_xlfn.XLOOKUP(A639,Product!C:C,Product!H:H)</f>
        <v>https://cdn.shopify.com/s/files/1/0651/3668/9323/files/3fb01b9c720f4ebcb8b9393a72eadd13_600x600.jpg?v=1734040950&amp;width=100&amp;crop=center</v>
      </c>
    </row>
    <row r="640" spans="1:10" x14ac:dyDescent="0.25">
      <c r="A640" t="s">
        <v>6</v>
      </c>
      <c r="B640" t="s">
        <v>5</v>
      </c>
      <c r="C640" s="7">
        <v>239</v>
      </c>
      <c r="D640" t="s">
        <v>8</v>
      </c>
      <c r="E640" t="s">
        <v>2103</v>
      </c>
      <c r="F640" t="str">
        <f>_xlfn.XLOOKUP(E640,Component!B:B,Component!C:C)</f>
        <v>18V ONE+ 4AH LITHIUM-ION HIGH PERFORMANCE BATTERY</v>
      </c>
      <c r="G640">
        <v>1</v>
      </c>
      <c r="H640" t="s">
        <v>2103</v>
      </c>
      <c r="I640">
        <v>-1</v>
      </c>
      <c r="J640" t="str">
        <f>_xlfn.XLOOKUP(A640,Product!C:C,Product!H:H)</f>
        <v>https://cdn.shopify.com/s/files/1/0651/3668/9323/files/ryobi-power-tool-combo-kits-pblc_1_600x600.jpg?v=1759346197&amp;width=100&amp;crop=center</v>
      </c>
    </row>
    <row r="641" spans="1:10" x14ac:dyDescent="0.25">
      <c r="A641" t="s">
        <v>651</v>
      </c>
      <c r="B641" t="s">
        <v>650</v>
      </c>
      <c r="C641" s="7" t="s">
        <v>18</v>
      </c>
      <c r="D641" t="s">
        <v>652</v>
      </c>
      <c r="E641" t="s">
        <v>2103</v>
      </c>
      <c r="F641" t="str">
        <f>_xlfn.XLOOKUP(E641,Component!B:B,Component!C:C)</f>
        <v>18V ONE+ 4AH LITHIUM-ION HIGH PERFORMANCE BATTERY</v>
      </c>
      <c r="G641">
        <v>1</v>
      </c>
      <c r="H641" t="s">
        <v>2103</v>
      </c>
      <c r="I641">
        <v>-1</v>
      </c>
      <c r="J641" t="str">
        <f>_xlfn.XLOOKUP(A641,Product!C:C,Product!H:H)</f>
        <v>https://cdn.shopify.com/s/files/1/0651/3668/9323/files/83f8f0ba148347f5b4f9057e8f75b949_600x600.jpg?v=1734041726&amp;width=100&amp;crop=center</v>
      </c>
    </row>
    <row r="642" spans="1:10" x14ac:dyDescent="0.25">
      <c r="A642" t="s">
        <v>656</v>
      </c>
      <c r="B642" t="s">
        <v>655</v>
      </c>
      <c r="C642" s="7" t="s">
        <v>18</v>
      </c>
      <c r="D642" t="s">
        <v>657</v>
      </c>
      <c r="E642" t="s">
        <v>2103</v>
      </c>
      <c r="F642" t="str">
        <f>_xlfn.XLOOKUP(E642,Component!B:B,Component!C:C)</f>
        <v>18V ONE+ 4AH LITHIUM-ION HIGH PERFORMANCE BATTERY</v>
      </c>
      <c r="G642">
        <v>1</v>
      </c>
      <c r="H642" t="s">
        <v>2103</v>
      </c>
      <c r="I642">
        <v>-1</v>
      </c>
      <c r="J642" t="str">
        <f>_xlfn.XLOOKUP(A642,Product!C:C,Product!H:H)</f>
        <v>https://cdn.shopify.com/s/files/1/0651/3668/9323/files/cdd1d641ae154f5ebb9e3832af6ef9b3_600x600.jpg?v=1734042938&amp;width=100&amp;crop=center</v>
      </c>
    </row>
    <row r="643" spans="1:10" x14ac:dyDescent="0.25">
      <c r="A643" t="s">
        <v>127</v>
      </c>
      <c r="B643" t="s">
        <v>126</v>
      </c>
      <c r="C643" s="7" t="s">
        <v>18</v>
      </c>
      <c r="D643" t="s">
        <v>128</v>
      </c>
      <c r="E643" t="s">
        <v>2103</v>
      </c>
      <c r="F643" t="str">
        <f>_xlfn.XLOOKUP(E643,Component!B:B,Component!C:C)</f>
        <v>18V ONE+ 4AH LITHIUM-ION HIGH PERFORMANCE BATTERY</v>
      </c>
      <c r="G643">
        <v>1</v>
      </c>
      <c r="H643" t="s">
        <v>2103</v>
      </c>
      <c r="I643">
        <v>-1</v>
      </c>
      <c r="J643" t="str">
        <f>_xlfn.XLOOKUP(A643,Product!C:C,Product!H:H)</f>
        <v>https://cdn.shopify.com/s/files/1/0651/3668/9323/files/image_15_600x600.jpg?v=1738763956&amp;width=100&amp;crop=center</v>
      </c>
    </row>
    <row r="644" spans="1:10" x14ac:dyDescent="0.25">
      <c r="A644" t="s">
        <v>133</v>
      </c>
      <c r="B644" t="s">
        <v>132</v>
      </c>
      <c r="C644" s="7">
        <v>179</v>
      </c>
      <c r="D644" t="s">
        <v>134</v>
      </c>
      <c r="E644" t="s">
        <v>2103</v>
      </c>
      <c r="F644" t="str">
        <f>_xlfn.XLOOKUP(E644,Component!B:B,Component!C:C)</f>
        <v>18V ONE+ 4AH LITHIUM-ION HIGH PERFORMANCE BATTERY</v>
      </c>
      <c r="G644">
        <v>1</v>
      </c>
      <c r="H644" t="s">
        <v>2103</v>
      </c>
      <c r="I644">
        <v>-1</v>
      </c>
      <c r="J644" t="str">
        <f>_xlfn.XLOOKUP(A644,Product!C:C,Product!H:H)</f>
        <v>https://cdn.shopify.com/s/files/1/0651/3668/9323/files/PBLHM102_2v2_Final_8430bd32-a383-4c30-8413-b324e7e23d10_600x600.jpg?v=1737756029&amp;width=100&amp;crop=center</v>
      </c>
    </row>
    <row r="645" spans="1:10" x14ac:dyDescent="0.25">
      <c r="A645" t="s">
        <v>300</v>
      </c>
      <c r="B645" t="s">
        <v>299</v>
      </c>
      <c r="C645" s="7">
        <v>349</v>
      </c>
      <c r="D645" t="s">
        <v>302</v>
      </c>
      <c r="E645" t="s">
        <v>2103</v>
      </c>
      <c r="F645" t="str">
        <f>_xlfn.XLOOKUP(E645,Component!B:B,Component!C:C)</f>
        <v>18V ONE+ 4AH LITHIUM-ION HIGH PERFORMANCE BATTERY</v>
      </c>
      <c r="G645">
        <v>1</v>
      </c>
      <c r="H645" t="s">
        <v>2103</v>
      </c>
      <c r="I645">
        <v>-1</v>
      </c>
      <c r="J645" t="str">
        <f>_xlfn.XLOOKUP(A645,Product!C:C,Product!H:H)</f>
        <v>https://cdn.shopify.com/s/files/1/0651/3668/9323/files/fa42a2b4962a4a16b70e5c0e1736f77c_600x600.jpg?v=1734043416&amp;width=100&amp;crop=center</v>
      </c>
    </row>
    <row r="646" spans="1:10" x14ac:dyDescent="0.25">
      <c r="A646" t="s">
        <v>366</v>
      </c>
      <c r="B646" t="s">
        <v>365</v>
      </c>
      <c r="C646" s="7">
        <v>299</v>
      </c>
      <c r="D646" t="s">
        <v>367</v>
      </c>
      <c r="E646" t="s">
        <v>2103</v>
      </c>
      <c r="F646" t="str">
        <f>_xlfn.XLOOKUP(E646,Component!B:B,Component!C:C)</f>
        <v>18V ONE+ 4AH LITHIUM-ION HIGH PERFORMANCE BATTERY</v>
      </c>
      <c r="G646">
        <v>1</v>
      </c>
      <c r="H646" t="s">
        <v>2103</v>
      </c>
      <c r="I646">
        <v>-1</v>
      </c>
      <c r="J646" t="str">
        <f>_xlfn.XLOOKUP(A646,Product!C:C,Product!H:H)</f>
        <v>https://cdn.shopify.com/s/files/1/0651/3668/9323/files/d9f7e5790d7d42de956442aedf8a15d7_600x600.jpg?v=1734042999&amp;width=100&amp;crop=center</v>
      </c>
    </row>
    <row r="647" spans="1:10" x14ac:dyDescent="0.25">
      <c r="A647" t="s">
        <v>371</v>
      </c>
      <c r="B647" t="s">
        <v>370</v>
      </c>
      <c r="C647" s="7">
        <v>299</v>
      </c>
      <c r="D647" t="s">
        <v>372</v>
      </c>
      <c r="E647" t="s">
        <v>2103</v>
      </c>
      <c r="F647" t="str">
        <f>_xlfn.XLOOKUP(E647,Component!B:B,Component!C:C)</f>
        <v>18V ONE+ 4AH LITHIUM-ION HIGH PERFORMANCE BATTERY</v>
      </c>
      <c r="G647">
        <v>1</v>
      </c>
      <c r="H647" t="s">
        <v>2103</v>
      </c>
      <c r="I647">
        <v>-1</v>
      </c>
      <c r="J647" t="str">
        <f>_xlfn.XLOOKUP(A647,Product!C:C,Product!H:H)</f>
        <v>https://cdn.shopify.com/s/files/1/0651/3668/9323/files/298d8693f3c240aea2992c9fe6408163_600x600.jpg?v=1734041858&amp;width=100&amp;crop=center</v>
      </c>
    </row>
    <row r="648" spans="1:10" x14ac:dyDescent="0.25">
      <c r="A648" t="s">
        <v>411</v>
      </c>
      <c r="B648" t="s">
        <v>410</v>
      </c>
      <c r="C648" s="7">
        <v>249</v>
      </c>
      <c r="D648" t="s">
        <v>412</v>
      </c>
      <c r="E648" t="s">
        <v>2103</v>
      </c>
      <c r="F648" t="str">
        <f>_xlfn.XLOOKUP(E648,Component!B:B,Component!C:C)</f>
        <v>18V ONE+ 4AH LITHIUM-ION HIGH PERFORMANCE BATTERY</v>
      </c>
      <c r="G648">
        <v>1</v>
      </c>
      <c r="H648" t="s">
        <v>2103</v>
      </c>
      <c r="I648">
        <v>-1</v>
      </c>
      <c r="J648" t="str">
        <f>_xlfn.XLOOKUP(A648,Product!C:C,Product!H:H)</f>
        <v>https://cdn.shopify.com/s/files/1/0651/3668/9323/files/014b7976abde4e31b3bfd4ce7d24abde_600x600.jpg?v=1734041406&amp;width=100&amp;crop=center</v>
      </c>
    </row>
    <row r="649" spans="1:10" x14ac:dyDescent="0.25">
      <c r="A649" t="s">
        <v>439</v>
      </c>
      <c r="B649" t="s">
        <v>438</v>
      </c>
      <c r="C649" s="7">
        <v>219</v>
      </c>
      <c r="D649" t="s">
        <v>440</v>
      </c>
      <c r="E649" t="s">
        <v>2103</v>
      </c>
      <c r="F649" t="str">
        <f>_xlfn.XLOOKUP(E649,Component!B:B,Component!C:C)</f>
        <v>18V ONE+ 4AH LITHIUM-ION HIGH PERFORMANCE BATTERY</v>
      </c>
      <c r="G649">
        <v>1</v>
      </c>
      <c r="H649" t="s">
        <v>2103</v>
      </c>
      <c r="I649">
        <v>-1</v>
      </c>
      <c r="J649" t="str">
        <f>_xlfn.XLOOKUP(A649,Product!C:C,Product!H:H)</f>
        <v>https://cdn.shopify.com/s/files/1/0651/3668/9323/files/ed39444be1184c83844ca7993c5f4b10_600x600.jpg?v=1734043279&amp;width=100&amp;crop=center</v>
      </c>
    </row>
    <row r="650" spans="1:10" x14ac:dyDescent="0.25">
      <c r="A650" t="s">
        <v>510</v>
      </c>
      <c r="B650" t="s">
        <v>509</v>
      </c>
      <c r="C650" s="7">
        <v>389</v>
      </c>
      <c r="D650" t="s">
        <v>512</v>
      </c>
      <c r="E650" t="s">
        <v>2103</v>
      </c>
      <c r="F650" t="str">
        <f>_xlfn.XLOOKUP(E650,Component!B:B,Component!C:C)</f>
        <v>18V ONE+ 4AH LITHIUM-ION HIGH PERFORMANCE BATTERY</v>
      </c>
      <c r="G650">
        <v>1</v>
      </c>
      <c r="H650" t="s">
        <v>2103</v>
      </c>
      <c r="I650">
        <v>-1</v>
      </c>
      <c r="J650" t="str">
        <f>_xlfn.XLOOKUP(A650,Product!C:C,Product!H:H)</f>
        <v>https://cdn.shopify.com/s/files/1/0651/3668/9323/files/64bd52a628b5421596d67c59d47a659b_600x600.jpg?v=1734041626&amp;width=100&amp;crop=center</v>
      </c>
    </row>
    <row r="651" spans="1:10" x14ac:dyDescent="0.25">
      <c r="A651" t="s">
        <v>515</v>
      </c>
      <c r="B651" t="s">
        <v>514</v>
      </c>
      <c r="C651" s="7">
        <v>365.7</v>
      </c>
      <c r="D651" t="s">
        <v>517</v>
      </c>
      <c r="E651" t="s">
        <v>2103</v>
      </c>
      <c r="F651" t="str">
        <f>_xlfn.XLOOKUP(E651,Component!B:B,Component!C:C)</f>
        <v>18V ONE+ 4AH LITHIUM-ION HIGH PERFORMANCE BATTERY</v>
      </c>
      <c r="G651">
        <v>1</v>
      </c>
      <c r="H651" t="s">
        <v>2103</v>
      </c>
      <c r="I651">
        <v>-1</v>
      </c>
      <c r="J651" t="str">
        <f>_xlfn.XLOOKUP(A651,Product!C:C,Product!H:H)</f>
        <v>https://cdn.shopify.com/s/files/1/0651/3668/9323/files/55ff8f0bb36a44739b5f001236f0adca_600x600.jpg?v=1734041590&amp;width=100&amp;crop=center</v>
      </c>
    </row>
    <row r="652" spans="1:10" x14ac:dyDescent="0.25">
      <c r="A652" t="s">
        <v>610</v>
      </c>
      <c r="B652" t="s">
        <v>609</v>
      </c>
      <c r="C652" s="7">
        <v>249</v>
      </c>
      <c r="D652" t="s">
        <v>611</v>
      </c>
      <c r="E652" t="s">
        <v>2103</v>
      </c>
      <c r="F652" t="str">
        <f>_xlfn.XLOOKUP(E652,Component!B:B,Component!C:C)</f>
        <v>18V ONE+ 4AH LITHIUM-ION HIGH PERFORMANCE BATTERY</v>
      </c>
      <c r="G652">
        <v>1</v>
      </c>
      <c r="H652" t="s">
        <v>2103</v>
      </c>
      <c r="I652">
        <v>-1</v>
      </c>
      <c r="J652" t="str">
        <f>_xlfn.XLOOKUP(A652,Product!C:C,Product!H:H)</f>
        <v>https://cdn.shopify.com/s/files/1/0651/3668/9323/files/1db0701b9deb4c41a074c65fdfbf2510_600x600.jpg?v=1734040805&amp;width=100&amp;crop=center</v>
      </c>
    </row>
    <row r="653" spans="1:10" x14ac:dyDescent="0.25">
      <c r="A653" t="s">
        <v>719</v>
      </c>
      <c r="B653" t="s">
        <v>718</v>
      </c>
      <c r="C653" s="7" t="s">
        <v>18</v>
      </c>
      <c r="D653" t="s">
        <v>720</v>
      </c>
      <c r="E653" t="s">
        <v>2103</v>
      </c>
      <c r="F653" t="str">
        <f>_xlfn.XLOOKUP(E653,Component!B:B,Component!C:C)</f>
        <v>18V ONE+ 4AH LITHIUM-ION HIGH PERFORMANCE BATTERY</v>
      </c>
      <c r="G653">
        <v>1</v>
      </c>
      <c r="H653" t="s">
        <v>2103</v>
      </c>
      <c r="I653">
        <v>-1</v>
      </c>
      <c r="J653" t="str">
        <f>_xlfn.XLOOKUP(A653,Product!C:C,Product!H:H)</f>
        <v>https://cdn.shopify.com/s/files/1/0651/3668/9323/files/e79248faf2234251a347a9466fb944f6_600x600.jpg?v=1734043234&amp;width=100&amp;crop=center</v>
      </c>
    </row>
    <row r="654" spans="1:10" x14ac:dyDescent="0.25">
      <c r="A654" t="s">
        <v>927</v>
      </c>
      <c r="B654" t="s">
        <v>926</v>
      </c>
      <c r="C654" s="7">
        <v>179</v>
      </c>
      <c r="D654" t="s">
        <v>928</v>
      </c>
      <c r="E654" t="s">
        <v>2103</v>
      </c>
      <c r="F654" t="str">
        <f>_xlfn.XLOOKUP(E654,Component!B:B,Component!C:C)</f>
        <v>18V ONE+ 4AH LITHIUM-ION HIGH PERFORMANCE BATTERY</v>
      </c>
      <c r="G654">
        <v>1</v>
      </c>
      <c r="H654" t="s">
        <v>2103</v>
      </c>
      <c r="I654">
        <v>-1</v>
      </c>
      <c r="J654" t="str">
        <f>_xlfn.XLOOKUP(A654,Product!C:C,Product!H:H)</f>
        <v>https://cdn.shopify.com/s/files/1/0651/3668/9323/files/56da278edc0b4425ae1ed7d20218c85d_600x600.jpg?v=1734041597&amp;width=100&amp;crop=center</v>
      </c>
    </row>
    <row r="655" spans="1:10" x14ac:dyDescent="0.25">
      <c r="A655" t="s">
        <v>1931</v>
      </c>
      <c r="B655" t="s">
        <v>1930</v>
      </c>
      <c r="C655" s="7">
        <v>199</v>
      </c>
      <c r="D655" t="s">
        <v>1932</v>
      </c>
      <c r="E655" t="s">
        <v>2103</v>
      </c>
      <c r="F655" t="str">
        <f>_xlfn.XLOOKUP(E655,Component!B:B,Component!C:C)</f>
        <v>18V ONE+ 4AH LITHIUM-ION HIGH PERFORMANCE BATTERY</v>
      </c>
      <c r="G655">
        <v>1</v>
      </c>
      <c r="H655" t="s">
        <v>2103</v>
      </c>
      <c r="I655">
        <v>-1</v>
      </c>
      <c r="J655" t="str">
        <f>_xlfn.XLOOKUP(A655,Product!C:C,Product!H:H)</f>
        <v>https://cdn.shopify.com/s/files/1/0651/3668/9323/files/34e43d90ff0546f6900a6d8d3b708e98_600x600.jpg?v=1734041491&amp;width=100&amp;crop=center</v>
      </c>
    </row>
    <row r="656" spans="1:10" x14ac:dyDescent="0.25">
      <c r="A656" t="s">
        <v>1956</v>
      </c>
      <c r="B656" t="s">
        <v>1924</v>
      </c>
      <c r="C656" s="7">
        <v>129</v>
      </c>
      <c r="D656" t="s">
        <v>1957</v>
      </c>
      <c r="E656" t="s">
        <v>2103</v>
      </c>
      <c r="F656" t="str">
        <f>_xlfn.XLOOKUP(E656,Component!B:B,Component!C:C)</f>
        <v>18V ONE+ 4AH LITHIUM-ION HIGH PERFORMANCE BATTERY</v>
      </c>
      <c r="G656">
        <v>1</v>
      </c>
      <c r="H656" t="s">
        <v>2103</v>
      </c>
      <c r="I656">
        <v>-1</v>
      </c>
      <c r="J656" t="str">
        <f>_xlfn.XLOOKUP(A656,Product!C:C,Product!H:H)</f>
        <v>https://cdn.shopify.com/s/files/1/0651/3668/9323/files/36255fb97bb84a97b1e152b73514b791_600x600.jpg?v=1734042250&amp;width=100&amp;crop=center</v>
      </c>
    </row>
    <row r="657" spans="1:10" x14ac:dyDescent="0.25">
      <c r="A657" t="s">
        <v>415</v>
      </c>
      <c r="B657" t="s">
        <v>414</v>
      </c>
      <c r="C657" s="7">
        <v>259</v>
      </c>
      <c r="D657" t="s">
        <v>417</v>
      </c>
      <c r="E657" t="s">
        <v>2103</v>
      </c>
      <c r="F657" t="str">
        <f>_xlfn.XLOOKUP(E657,Component!B:B,Component!C:C)</f>
        <v>18V ONE+ 4AH LITHIUM-ION HIGH PERFORMANCE BATTERY</v>
      </c>
      <c r="G657">
        <v>1</v>
      </c>
      <c r="H657" t="s">
        <v>2103</v>
      </c>
      <c r="I657">
        <v>-1</v>
      </c>
      <c r="J657" t="str">
        <f>_xlfn.XLOOKUP(A657,Product!C:C,Product!H:H)</f>
        <v>https://cdn.shopify.com/s/files/1/0651/3668/9323/files/9919a66c894645949838bf6d7314c9a6_600x600.jpg?v=1734042214&amp;width=100&amp;crop=center</v>
      </c>
    </row>
    <row r="658" spans="1:10" x14ac:dyDescent="0.25">
      <c r="A658" t="s">
        <v>1973</v>
      </c>
      <c r="B658" t="s">
        <v>1972</v>
      </c>
      <c r="C658" s="7">
        <v>162</v>
      </c>
      <c r="D658" t="s">
        <v>1975</v>
      </c>
      <c r="E658" t="s">
        <v>2103</v>
      </c>
      <c r="F658" t="str">
        <f>_xlfn.XLOOKUP(E658,Component!B:B,Component!C:C)</f>
        <v>18V ONE+ 4AH LITHIUM-ION HIGH PERFORMANCE BATTERY</v>
      </c>
      <c r="G658">
        <v>1</v>
      </c>
      <c r="H658" t="s">
        <v>2103</v>
      </c>
      <c r="I658">
        <v>-1</v>
      </c>
      <c r="J658" t="str">
        <f>_xlfn.XLOOKUP(A658,Product!C:C,Product!H:H)</f>
        <v>https://cdn.shopify.com/s/files/1/0651/3668/9323/files/85c7a967e3724fa1afb9bf22e12eb175_600x600.jpg?v=1734041731&amp;width=100&amp;crop=center</v>
      </c>
    </row>
    <row r="659" spans="1:10" x14ac:dyDescent="0.25">
      <c r="A659" t="s">
        <v>538</v>
      </c>
      <c r="B659" t="s">
        <v>537</v>
      </c>
      <c r="C659" s="7">
        <v>119.9</v>
      </c>
      <c r="D659" t="s">
        <v>540</v>
      </c>
      <c r="E659" t="s">
        <v>2103</v>
      </c>
      <c r="F659" t="str">
        <f>_xlfn.XLOOKUP(E659,Component!B:B,Component!C:C)</f>
        <v>18V ONE+ 4AH LITHIUM-ION HIGH PERFORMANCE BATTERY</v>
      </c>
      <c r="G659">
        <v>1</v>
      </c>
      <c r="H659" t="s">
        <v>2103</v>
      </c>
      <c r="I659">
        <v>-1</v>
      </c>
      <c r="J659" t="str">
        <f>_xlfn.XLOOKUP(A659,Product!C:C,Product!H:H)</f>
        <v>https://cdn.shopify.com/s/files/1/0651/3668/9323/files/6800e196685247739c0175bbd2e8a119_600x600.jpg?v=1734042165&amp;width=100&amp;crop=center</v>
      </c>
    </row>
    <row r="660" spans="1:10" x14ac:dyDescent="0.25">
      <c r="A660" t="s">
        <v>842</v>
      </c>
      <c r="B660" t="s">
        <v>206</v>
      </c>
      <c r="C660" s="7" t="s">
        <v>18</v>
      </c>
      <c r="D660" t="s">
        <v>843</v>
      </c>
      <c r="E660" t="s">
        <v>2103</v>
      </c>
      <c r="F660" t="str">
        <f>_xlfn.XLOOKUP(E660,Component!B:B,Component!C:C)</f>
        <v>18V ONE+ 4AH LITHIUM-ION HIGH PERFORMANCE BATTERY</v>
      </c>
      <c r="G660">
        <v>1</v>
      </c>
      <c r="H660" t="s">
        <v>2103</v>
      </c>
      <c r="I660">
        <v>-1</v>
      </c>
      <c r="J660" t="str">
        <f>_xlfn.XLOOKUP(A660,Product!C:C,Product!H:H)</f>
        <v>https://cdn.shopify.com/s/files/1/0651/3668/9323/files/a56bab6f11784fffa613bc36a3fa4aaa_600x600.jpg?v=1734042513&amp;width=100&amp;crop=center</v>
      </c>
    </row>
    <row r="661" spans="1:10" x14ac:dyDescent="0.25">
      <c r="A661" t="s">
        <v>1127</v>
      </c>
      <c r="B661" t="s">
        <v>1126</v>
      </c>
      <c r="C661" s="7">
        <v>209</v>
      </c>
      <c r="D661" t="s">
        <v>1129</v>
      </c>
      <c r="E661" t="s">
        <v>2103</v>
      </c>
      <c r="F661" t="str">
        <f>_xlfn.XLOOKUP(E661,Component!B:B,Component!C:C)</f>
        <v>18V ONE+ 4AH LITHIUM-ION HIGH PERFORMANCE BATTERY</v>
      </c>
      <c r="G661">
        <v>1</v>
      </c>
      <c r="H661" t="s">
        <v>2103</v>
      </c>
      <c r="I661">
        <v>-1</v>
      </c>
      <c r="J661" t="str">
        <f>_xlfn.XLOOKUP(A661,Product!C:C,Product!H:H)</f>
        <v>https://cdn.shopify.com/s/files/1/0651/3668/9323/files/2a03202153244361bb8167b0d79a635e_600x600.jpg?v=1734040853&amp;width=100&amp;crop=center</v>
      </c>
    </row>
    <row r="662" spans="1:10" x14ac:dyDescent="0.25">
      <c r="A662" t="s">
        <v>1142</v>
      </c>
      <c r="B662" t="s">
        <v>1141</v>
      </c>
      <c r="C662" s="7" t="s">
        <v>18</v>
      </c>
      <c r="D662" t="s">
        <v>1143</v>
      </c>
      <c r="E662" t="s">
        <v>2103</v>
      </c>
      <c r="F662" t="str">
        <f>_xlfn.XLOOKUP(E662,Component!B:B,Component!C:C)</f>
        <v>18V ONE+ 4AH LITHIUM-ION HIGH PERFORMANCE BATTERY</v>
      </c>
      <c r="G662">
        <v>1</v>
      </c>
      <c r="H662" t="s">
        <v>2103</v>
      </c>
      <c r="I662">
        <v>-1</v>
      </c>
      <c r="J662" t="str">
        <f>_xlfn.XLOOKUP(A662,Product!C:C,Product!H:H)</f>
        <v>https://cdn.shopify.com/s/files/1/0651/3668/9323/files/a71d706d917e4bc68c15d2aa5038b577_600x600.jpg?v=1734042521&amp;width=100&amp;crop=center</v>
      </c>
    </row>
    <row r="663" spans="1:10" x14ac:dyDescent="0.25">
      <c r="A663" t="s">
        <v>1282</v>
      </c>
      <c r="B663" t="s">
        <v>212</v>
      </c>
      <c r="C663" s="7">
        <v>199</v>
      </c>
      <c r="D663" t="s">
        <v>1283</v>
      </c>
      <c r="E663" t="s">
        <v>2103</v>
      </c>
      <c r="F663" t="str">
        <f>_xlfn.XLOOKUP(E663,Component!B:B,Component!C:C)</f>
        <v>18V ONE+ 4AH LITHIUM-ION HIGH PERFORMANCE BATTERY</v>
      </c>
      <c r="G663">
        <v>1</v>
      </c>
      <c r="H663" t="s">
        <v>2103</v>
      </c>
      <c r="I663">
        <v>-1</v>
      </c>
      <c r="J663" t="str">
        <f>_xlfn.XLOOKUP(A663,Product!C:C,Product!H:H)</f>
        <v>https://cdn.shopify.com/s/files/1/0651/3668/9323/files/8ee2b748f71e405683967656b8113db0_600x600.jpg?v=1734041308&amp;width=100&amp;crop=center</v>
      </c>
    </row>
    <row r="664" spans="1:10" x14ac:dyDescent="0.25">
      <c r="A664" t="s">
        <v>1894</v>
      </c>
      <c r="B664" t="s">
        <v>1893</v>
      </c>
      <c r="C664" s="7">
        <v>278</v>
      </c>
      <c r="D664" t="s">
        <v>1896</v>
      </c>
      <c r="E664" t="s">
        <v>2103</v>
      </c>
      <c r="F664" t="str">
        <f>_xlfn.XLOOKUP(E664,Component!B:B,Component!C:C)</f>
        <v>18V ONE+ 4AH LITHIUM-ION HIGH PERFORMANCE BATTERY</v>
      </c>
      <c r="G664">
        <v>1</v>
      </c>
      <c r="H664" t="s">
        <v>2103</v>
      </c>
      <c r="I664">
        <v>-1</v>
      </c>
      <c r="J664" t="str">
        <f>_xlfn.XLOOKUP(A664,Product!C:C,Product!H:H)</f>
        <v>https://cdn.shopify.com/s/files/1/0651/3668/9323/files/PBP4210_THD14_600x600.jpg?v=1739804624&amp;width=100&amp;crop=center</v>
      </c>
    </row>
    <row r="665" spans="1:10" x14ac:dyDescent="0.25">
      <c r="A665" t="s">
        <v>2026</v>
      </c>
      <c r="B665" t="s">
        <v>2025</v>
      </c>
      <c r="C665" s="7">
        <v>367.08</v>
      </c>
      <c r="D665" t="s">
        <v>2028</v>
      </c>
      <c r="E665" t="s">
        <v>2103</v>
      </c>
      <c r="F665" t="str">
        <f>_xlfn.XLOOKUP(E665,Component!B:B,Component!C:C)</f>
        <v>18V ONE+ 4AH LITHIUM-ION HIGH PERFORMANCE BATTERY</v>
      </c>
      <c r="G665">
        <v>1</v>
      </c>
      <c r="H665" t="s">
        <v>2103</v>
      </c>
      <c r="I665">
        <v>-1</v>
      </c>
      <c r="J665" t="str">
        <f>_xlfn.XLOOKUP(A665,Product!C:C,Product!H:H)</f>
        <v>https://cdn.shopify.com/s/files/1/0651/3668/9323/files/5558e2aeb3014cbc892b772b54ee8111_600x600.jpg?v=1734042142&amp;width=100&amp;crop=center</v>
      </c>
    </row>
    <row r="666" spans="1:10" x14ac:dyDescent="0.25">
      <c r="A666" t="s">
        <v>660</v>
      </c>
      <c r="B666" t="s">
        <v>659</v>
      </c>
      <c r="C666" s="7" t="s">
        <v>18</v>
      </c>
      <c r="D666" t="s">
        <v>661</v>
      </c>
      <c r="E666" t="s">
        <v>2103</v>
      </c>
      <c r="F666" t="str">
        <f>_xlfn.XLOOKUP(E666,Component!B:B,Component!C:C)</f>
        <v>18V ONE+ 4AH LITHIUM-ION HIGH PERFORMANCE BATTERY</v>
      </c>
      <c r="G666">
        <v>2</v>
      </c>
      <c r="H666" t="s">
        <v>2103</v>
      </c>
      <c r="I666">
        <v>-2</v>
      </c>
      <c r="J666" t="str">
        <f>_xlfn.XLOOKUP(A666,Product!C:C,Product!H:H)</f>
        <v>https://cdn.shopify.com/s/files/1/0651/3668/9323/files/54405e4e69bc4cbeab08672d1695d978_600x600.jpg?v=1734042261&amp;width=100&amp;crop=center</v>
      </c>
    </row>
    <row r="667" spans="1:10" x14ac:dyDescent="0.25">
      <c r="A667" t="s">
        <v>207</v>
      </c>
      <c r="B667" t="s">
        <v>206</v>
      </c>
      <c r="C667" s="7">
        <v>447.3</v>
      </c>
      <c r="D667" t="s">
        <v>209</v>
      </c>
      <c r="E667" t="s">
        <v>2103</v>
      </c>
      <c r="F667" t="str">
        <f>_xlfn.XLOOKUP(E667,Component!B:B,Component!C:C)</f>
        <v>18V ONE+ 4AH LITHIUM-ION HIGH PERFORMANCE BATTERY</v>
      </c>
      <c r="G667">
        <v>2</v>
      </c>
      <c r="H667" t="s">
        <v>2103</v>
      </c>
      <c r="I667">
        <v>-2</v>
      </c>
      <c r="J667" t="str">
        <f>_xlfn.XLOOKUP(A667,Product!C:C,Product!H:H)</f>
        <v>https://cdn.shopify.com/s/files/1/0651/3668/9323/files/82d73d70eed24715bde1d1fd7f612885_600x600.png?v=1737492540&amp;width=100&amp;crop=center</v>
      </c>
    </row>
    <row r="668" spans="1:10" x14ac:dyDescent="0.25">
      <c r="A668" t="s">
        <v>1925</v>
      </c>
      <c r="B668" t="s">
        <v>1924</v>
      </c>
      <c r="C668" s="7">
        <v>284.05</v>
      </c>
      <c r="D668" t="s">
        <v>1927</v>
      </c>
      <c r="E668" t="s">
        <v>2103</v>
      </c>
      <c r="F668" t="str">
        <f>_xlfn.XLOOKUP(E668,Component!B:B,Component!C:C)</f>
        <v>18V ONE+ 4AH LITHIUM-ION HIGH PERFORMANCE BATTERY</v>
      </c>
      <c r="G668">
        <v>3</v>
      </c>
      <c r="H668" t="s">
        <v>2103</v>
      </c>
      <c r="I668">
        <v>-3</v>
      </c>
      <c r="J668" t="str">
        <f>_xlfn.XLOOKUP(A668,Product!C:C,Product!H:H)</f>
        <v>https://cdn.shopify.com/s/files/1/0651/3668/9323/files/298a7aceed1d429aabf4f8101f240c22_600x600.jpg?v=1734041858&amp;width=100&amp;crop=center</v>
      </c>
    </row>
    <row r="669" spans="1:10" x14ac:dyDescent="0.25">
      <c r="A669" t="s">
        <v>135</v>
      </c>
      <c r="B669" t="s">
        <v>5</v>
      </c>
      <c r="C669" s="7">
        <v>279</v>
      </c>
      <c r="D669" t="s">
        <v>137</v>
      </c>
      <c r="E669" t="s">
        <v>2085</v>
      </c>
      <c r="F669" t="str">
        <f>_xlfn.XLOOKUP(E669,Component!B:B,Component!C:C)</f>
        <v>18V ONE+ 4AH LITHIUM BATTERY</v>
      </c>
      <c r="G669">
        <v>1</v>
      </c>
      <c r="H669" t="s">
        <v>2085</v>
      </c>
      <c r="I669">
        <v>-1</v>
      </c>
      <c r="J669" t="str">
        <f>_xlfn.XLOOKUP(A669,Product!C:C,Product!H:H)</f>
        <v>https://cdn.shopify.com/s/files/1/0651/3668/9323/files/PBLCK201K_2_Final_600x600.png?v=1737573919&amp;width=100&amp;crop=center</v>
      </c>
    </row>
    <row r="670" spans="1:10" x14ac:dyDescent="0.25">
      <c r="A670" t="s">
        <v>1075</v>
      </c>
      <c r="B670" t="s">
        <v>1074</v>
      </c>
      <c r="C670" s="7">
        <v>249</v>
      </c>
      <c r="D670" t="s">
        <v>1076</v>
      </c>
      <c r="E670" t="s">
        <v>2085</v>
      </c>
      <c r="F670" t="str">
        <f>_xlfn.XLOOKUP(E670,Component!B:B,Component!C:C)</f>
        <v>18V ONE+ 4AH LITHIUM BATTERY</v>
      </c>
      <c r="G670">
        <v>1</v>
      </c>
      <c r="H670" t="s">
        <v>2085</v>
      </c>
      <c r="I670">
        <v>-1</v>
      </c>
      <c r="J670" t="str">
        <f>_xlfn.XLOOKUP(A670,Product!C:C,Product!H:H)</f>
        <v>https://cdn.shopify.com/s/files/1/0651/3668/9323/files/82f12ce52f774d2dabba0ed659daa98f_600x600.jpg?v=1734041720&amp;width=100&amp;crop=center</v>
      </c>
    </row>
    <row r="671" spans="1:10" x14ac:dyDescent="0.25">
      <c r="A671" t="s">
        <v>255</v>
      </c>
      <c r="B671" t="s">
        <v>254</v>
      </c>
      <c r="C671" s="7">
        <v>149</v>
      </c>
      <c r="D671" t="s">
        <v>256</v>
      </c>
      <c r="E671" t="s">
        <v>2085</v>
      </c>
      <c r="F671" t="str">
        <f>_xlfn.XLOOKUP(E671,Component!B:B,Component!C:C)</f>
        <v>18V ONE+ 4AH LITHIUM BATTERY</v>
      </c>
      <c r="G671">
        <v>1</v>
      </c>
      <c r="H671" t="s">
        <v>2085</v>
      </c>
      <c r="I671">
        <v>-1</v>
      </c>
      <c r="J671" t="str">
        <f>_xlfn.XLOOKUP(A671,Product!C:C,Product!H:H)</f>
        <v>https://cdn.shopify.com/s/files/1/0651/3668/9323/files/895aadce2d924d979c84efd16d3e7964_600x600.jpg?v=1736448200&amp;width=100&amp;crop=center</v>
      </c>
    </row>
    <row r="672" spans="1:10" x14ac:dyDescent="0.25">
      <c r="A672" t="s">
        <v>347</v>
      </c>
      <c r="B672" t="s">
        <v>346</v>
      </c>
      <c r="C672" s="7">
        <v>219</v>
      </c>
      <c r="D672" t="s">
        <v>348</v>
      </c>
      <c r="E672" t="s">
        <v>2085</v>
      </c>
      <c r="F672" t="str">
        <f>_xlfn.XLOOKUP(E672,Component!B:B,Component!C:C)</f>
        <v>18V ONE+ 4AH LITHIUM BATTERY</v>
      </c>
      <c r="G672">
        <v>1</v>
      </c>
      <c r="H672" t="s">
        <v>2085</v>
      </c>
      <c r="I672">
        <v>-1</v>
      </c>
      <c r="J672" t="str">
        <f>_xlfn.XLOOKUP(A672,Product!C:C,Product!H:H)</f>
        <v>https://cdn.shopify.com/s/files/1/0651/3668/9323/files/dcf9160870664d0daddbbc86c99de654_600x600.jpg?v=1734043118&amp;width=100&amp;crop=center</v>
      </c>
    </row>
    <row r="673" spans="1:10" x14ac:dyDescent="0.25">
      <c r="A673" t="s">
        <v>490</v>
      </c>
      <c r="B673" t="s">
        <v>489</v>
      </c>
      <c r="C673" s="7">
        <v>199</v>
      </c>
      <c r="D673" t="s">
        <v>491</v>
      </c>
      <c r="E673" t="s">
        <v>2085</v>
      </c>
      <c r="F673" t="str">
        <f>_xlfn.XLOOKUP(E673,Component!B:B,Component!C:C)</f>
        <v>18V ONE+ 4AH LITHIUM BATTERY</v>
      </c>
      <c r="G673">
        <v>1</v>
      </c>
      <c r="H673" t="s">
        <v>2085</v>
      </c>
      <c r="I673">
        <v>-1</v>
      </c>
      <c r="J673" t="str">
        <f>_xlfn.XLOOKUP(A673,Product!C:C,Product!H:H)</f>
        <v>https://cdn.shopify.com/s/files/1/0651/3668/9323/files/0dc150dec2a14aeea19345e0f02fabab_600x600.jpg?v=1734040741&amp;width=100&amp;crop=center</v>
      </c>
    </row>
    <row r="674" spans="1:10" x14ac:dyDescent="0.25">
      <c r="A674" t="s">
        <v>520</v>
      </c>
      <c r="B674" t="s">
        <v>519</v>
      </c>
      <c r="C674" s="7">
        <v>169</v>
      </c>
      <c r="D674" t="s">
        <v>521</v>
      </c>
      <c r="E674" t="s">
        <v>2085</v>
      </c>
      <c r="F674" t="str">
        <f>_xlfn.XLOOKUP(E674,Component!B:B,Component!C:C)</f>
        <v>18V ONE+ 4AH LITHIUM BATTERY</v>
      </c>
      <c r="G674">
        <v>1</v>
      </c>
      <c r="H674" t="s">
        <v>2085</v>
      </c>
      <c r="I674">
        <v>-1</v>
      </c>
      <c r="J674" t="str">
        <f>_xlfn.XLOOKUP(A674,Product!C:C,Product!H:H)</f>
        <v>https://cdn.shopify.com/s/files/1/0651/3668/9323/files/7d1e44deafee447a800f4df711fd6a11_600x600.jpg?v=1737127526&amp;width=100&amp;crop=center</v>
      </c>
    </row>
    <row r="675" spans="1:10" x14ac:dyDescent="0.25">
      <c r="A675" t="s">
        <v>1173</v>
      </c>
      <c r="B675" t="s">
        <v>1172</v>
      </c>
      <c r="C675" s="7">
        <v>201.95</v>
      </c>
      <c r="D675" t="s">
        <v>1175</v>
      </c>
      <c r="E675" t="s">
        <v>2085</v>
      </c>
      <c r="F675" t="str">
        <f>_xlfn.XLOOKUP(E675,Component!B:B,Component!C:C)</f>
        <v>18V ONE+ 4AH LITHIUM BATTERY</v>
      </c>
      <c r="G675">
        <v>1</v>
      </c>
      <c r="H675" t="s">
        <v>2085</v>
      </c>
      <c r="I675">
        <v>-1</v>
      </c>
      <c r="J675" t="str">
        <f>_xlfn.XLOOKUP(A675,Product!C:C,Product!H:H)</f>
        <v>https://cdn.shopify.com/s/files/1/0651/3668/9323/files/b68abf88135346fdacb0281d7c138fad_600x600.jpg?v=1734042680&amp;width=100&amp;crop=center</v>
      </c>
    </row>
    <row r="676" spans="1:10" x14ac:dyDescent="0.25">
      <c r="A676" t="s">
        <v>1179</v>
      </c>
      <c r="B676" t="s">
        <v>1178</v>
      </c>
      <c r="C676" s="7">
        <v>279</v>
      </c>
      <c r="D676" t="s">
        <v>1180</v>
      </c>
      <c r="E676" t="s">
        <v>2085</v>
      </c>
      <c r="F676" t="str">
        <f>_xlfn.XLOOKUP(E676,Component!B:B,Component!C:C)</f>
        <v>18V ONE+ 4AH LITHIUM BATTERY</v>
      </c>
      <c r="G676">
        <v>1</v>
      </c>
      <c r="H676" t="s">
        <v>2085</v>
      </c>
      <c r="I676">
        <v>-1</v>
      </c>
      <c r="J676" t="str">
        <f>_xlfn.XLOOKUP(A676,Product!C:C,Product!H:H)</f>
        <v>https://cdn.shopify.com/s/files/1/0651/3668/9323/files/P2750_2V2_Final_600x600.jpg?v=1737396193&amp;width=100&amp;crop=center</v>
      </c>
    </row>
    <row r="677" spans="1:10" x14ac:dyDescent="0.25">
      <c r="A677" t="s">
        <v>1200</v>
      </c>
      <c r="B677" t="s">
        <v>1199</v>
      </c>
      <c r="C677" s="7">
        <v>139</v>
      </c>
      <c r="D677" t="s">
        <v>1201</v>
      </c>
      <c r="E677" t="s">
        <v>2085</v>
      </c>
      <c r="F677" t="str">
        <f>_xlfn.XLOOKUP(E677,Component!B:B,Component!C:C)</f>
        <v>18V ONE+ 4AH LITHIUM BATTERY</v>
      </c>
      <c r="G677">
        <v>1</v>
      </c>
      <c r="H677" t="s">
        <v>2085</v>
      </c>
      <c r="I677">
        <v>-1</v>
      </c>
      <c r="J677" t="str">
        <f>_xlfn.XLOOKUP(A677,Product!C:C,Product!H:H)</f>
        <v>https://cdn.shopify.com/s/files/1/0651/3668/9323/files/5ad2da9c2fb345e6aa0865b5322aff08_600x600.jpg?v=1734041043&amp;width=100&amp;crop=center</v>
      </c>
    </row>
    <row r="678" spans="1:10" x14ac:dyDescent="0.25">
      <c r="A678" t="s">
        <v>182</v>
      </c>
      <c r="B678" t="s">
        <v>181</v>
      </c>
      <c r="C678" s="7">
        <v>129</v>
      </c>
      <c r="D678" t="s">
        <v>183</v>
      </c>
      <c r="E678" t="s">
        <v>2085</v>
      </c>
      <c r="F678" t="str">
        <f>_xlfn.XLOOKUP(E678,Component!B:B,Component!C:C)</f>
        <v>18V ONE+ 4AH LITHIUM BATTERY</v>
      </c>
      <c r="G678">
        <v>1</v>
      </c>
      <c r="H678" t="s">
        <v>2085</v>
      </c>
      <c r="I678">
        <v>-1</v>
      </c>
      <c r="J678" t="str">
        <f>_xlfn.XLOOKUP(A678,Product!C:C,Product!H:H)</f>
        <v>https://cdn.shopify.com/s/files/1/0651/3668/9323/files/9a98ef3ed0ba405d9b97836c4b066370_600x600.jpg?v=1734041330&amp;width=100&amp;crop=center</v>
      </c>
    </row>
    <row r="679" spans="1:10" x14ac:dyDescent="0.25">
      <c r="A679" t="s">
        <v>233</v>
      </c>
      <c r="B679" t="s">
        <v>232</v>
      </c>
      <c r="C679" s="7">
        <v>199</v>
      </c>
      <c r="D679" t="s">
        <v>234</v>
      </c>
      <c r="E679" t="s">
        <v>2085</v>
      </c>
      <c r="F679" t="str">
        <f>_xlfn.XLOOKUP(E679,Component!B:B,Component!C:C)</f>
        <v>18V ONE+ 4AH LITHIUM BATTERY</v>
      </c>
      <c r="G679">
        <v>1</v>
      </c>
      <c r="H679" t="s">
        <v>2085</v>
      </c>
      <c r="I679">
        <v>-1</v>
      </c>
      <c r="J679" t="str">
        <f>_xlfn.XLOOKUP(A679,Product!C:C,Product!H:H)</f>
        <v>https://cdn.shopify.com/s/files/1/0651/3668/9323/files/1_PCLCK202K_600x600.jpg?v=1737552411&amp;width=100&amp;crop=center</v>
      </c>
    </row>
    <row r="680" spans="1:10" x14ac:dyDescent="0.25">
      <c r="A680" t="s">
        <v>330</v>
      </c>
      <c r="B680" t="s">
        <v>329</v>
      </c>
      <c r="C680" s="7">
        <v>199</v>
      </c>
      <c r="D680" t="s">
        <v>331</v>
      </c>
      <c r="E680" t="s">
        <v>2085</v>
      </c>
      <c r="F680" t="str">
        <f>_xlfn.XLOOKUP(E680,Component!B:B,Component!C:C)</f>
        <v>18V ONE+ 4AH LITHIUM BATTERY</v>
      </c>
      <c r="G680">
        <v>1</v>
      </c>
      <c r="H680" t="s">
        <v>2085</v>
      </c>
      <c r="I680">
        <v>-1</v>
      </c>
      <c r="J680" t="str">
        <f>_xlfn.XLOOKUP(A680,Product!C:C,Product!H:H)</f>
        <v>https://cdn.shopify.com/s/files/1/0651/3668/9323/files/075a4f3b5ec94019801b06e2861a6558_600x600.jpg?v=1734041681&amp;width=100&amp;crop=center</v>
      </c>
    </row>
    <row r="681" spans="1:10" x14ac:dyDescent="0.25">
      <c r="A681" t="s">
        <v>334</v>
      </c>
      <c r="B681" t="s">
        <v>333</v>
      </c>
      <c r="C681" s="7">
        <v>179</v>
      </c>
      <c r="D681" t="s">
        <v>335</v>
      </c>
      <c r="E681" t="s">
        <v>2085</v>
      </c>
      <c r="F681" t="str">
        <f>_xlfn.XLOOKUP(E681,Component!B:B,Component!C:C)</f>
        <v>18V ONE+ 4AH LITHIUM BATTERY</v>
      </c>
      <c r="G681">
        <v>1</v>
      </c>
      <c r="H681" t="s">
        <v>2085</v>
      </c>
      <c r="I681">
        <v>-1</v>
      </c>
      <c r="J681" t="str">
        <f>_xlfn.XLOOKUP(A681,Product!C:C,Product!H:H)</f>
        <v>https://cdn.shopify.com/s/files/1/0651/3668/9323/files/2a08aeec470c4108a36b845fa173cdc2_600x600.jpg?v=1734040844&amp;width=100&amp;crop=center</v>
      </c>
    </row>
    <row r="682" spans="1:10" x14ac:dyDescent="0.25">
      <c r="A682" t="s">
        <v>338</v>
      </c>
      <c r="B682" t="s">
        <v>337</v>
      </c>
      <c r="C682" s="7">
        <v>149</v>
      </c>
      <c r="D682" t="s">
        <v>339</v>
      </c>
      <c r="E682" t="s">
        <v>2085</v>
      </c>
      <c r="F682" t="str">
        <f>_xlfn.XLOOKUP(E682,Component!B:B,Component!C:C)</f>
        <v>18V ONE+ 4AH LITHIUM BATTERY</v>
      </c>
      <c r="G682">
        <v>1</v>
      </c>
      <c r="H682" t="s">
        <v>2085</v>
      </c>
      <c r="I682">
        <v>-1</v>
      </c>
      <c r="J682" t="str">
        <f>_xlfn.XLOOKUP(A682,Product!C:C,Product!H:H)</f>
        <v>https://cdn.shopify.com/s/files/1/0651/3668/9323/files/c25dd332843b4b138e846a0230b794cc_600x600.jpg?v=1734042837&amp;width=100&amp;crop=center</v>
      </c>
    </row>
    <row r="683" spans="1:10" x14ac:dyDescent="0.25">
      <c r="A683" t="s">
        <v>708</v>
      </c>
      <c r="B683" t="s">
        <v>707</v>
      </c>
      <c r="C683" s="7" t="s">
        <v>18</v>
      </c>
      <c r="D683" t="s">
        <v>709</v>
      </c>
      <c r="E683" t="s">
        <v>2085</v>
      </c>
      <c r="F683" t="str">
        <f>_xlfn.XLOOKUP(E683,Component!B:B,Component!C:C)</f>
        <v>18V ONE+ 4AH LITHIUM BATTERY</v>
      </c>
      <c r="G683">
        <v>1</v>
      </c>
      <c r="H683" t="s">
        <v>2085</v>
      </c>
      <c r="I683">
        <v>-1</v>
      </c>
      <c r="J683" t="str">
        <f>_xlfn.XLOOKUP(A683,Product!C:C,Product!H:H)</f>
        <v>https://cdn.shopify.com/s/files/1/0651/3668/9323/files/41cdf18ec17947d2a2336e95a1cb1d76_600x600.jpg?v=1734041518&amp;width=100&amp;crop=center</v>
      </c>
    </row>
    <row r="684" spans="1:10" x14ac:dyDescent="0.25">
      <c r="A684" t="s">
        <v>1111</v>
      </c>
      <c r="B684" t="s">
        <v>1110</v>
      </c>
      <c r="C684" s="7">
        <v>99</v>
      </c>
      <c r="D684" t="s">
        <v>1112</v>
      </c>
      <c r="E684" t="s">
        <v>2085</v>
      </c>
      <c r="F684" t="str">
        <f>_xlfn.XLOOKUP(E684,Component!B:B,Component!C:C)</f>
        <v>18V ONE+ 4AH LITHIUM BATTERY</v>
      </c>
      <c r="G684">
        <v>1</v>
      </c>
      <c r="H684" t="s">
        <v>2085</v>
      </c>
      <c r="I684">
        <v>-1</v>
      </c>
      <c r="J684" t="str">
        <f>_xlfn.XLOOKUP(A684,Product!C:C,Product!H:H)</f>
        <v>https://cdn.shopify.com/s/files/1/0651/3668/9323/files/cc40340607be4317ab31c5840a823dbf_600x600.jpg?v=1734042926&amp;width=100&amp;crop=center</v>
      </c>
    </row>
    <row r="685" spans="1:10" x14ac:dyDescent="0.25">
      <c r="A685" t="s">
        <v>1251</v>
      </c>
      <c r="B685" t="s">
        <v>1250</v>
      </c>
      <c r="C685" s="7">
        <v>188.76</v>
      </c>
      <c r="D685" t="s">
        <v>1253</v>
      </c>
      <c r="E685" t="s">
        <v>2085</v>
      </c>
      <c r="F685" t="str">
        <f>_xlfn.XLOOKUP(E685,Component!B:B,Component!C:C)</f>
        <v>18V ONE+ 4AH LITHIUM BATTERY</v>
      </c>
      <c r="G685">
        <v>1</v>
      </c>
      <c r="H685" t="s">
        <v>2085</v>
      </c>
      <c r="I685">
        <v>-1</v>
      </c>
      <c r="J685" t="str">
        <f>_xlfn.XLOOKUP(A685,Product!C:C,Product!H:H)</f>
        <v>https://cdn.shopify.com/s/files/1/0651/3668/9323/files/3235e5e9460a40bfaaf24bc97a9aad45_600x600.jpg?v=1734042093&amp;width=100&amp;crop=center</v>
      </c>
    </row>
    <row r="686" spans="1:10" x14ac:dyDescent="0.25">
      <c r="A686" t="s">
        <v>1357</v>
      </c>
      <c r="B686" t="s">
        <v>1356</v>
      </c>
      <c r="C686" s="7">
        <v>299</v>
      </c>
      <c r="D686" t="s">
        <v>1358</v>
      </c>
      <c r="E686" t="s">
        <v>2085</v>
      </c>
      <c r="F686" t="str">
        <f>_xlfn.XLOOKUP(E686,Component!B:B,Component!C:C)</f>
        <v>18V ONE+ 4AH LITHIUM BATTERY</v>
      </c>
      <c r="G686">
        <v>1</v>
      </c>
      <c r="H686" t="s">
        <v>2085</v>
      </c>
      <c r="I686">
        <v>-1</v>
      </c>
      <c r="J686" t="str">
        <f>_xlfn.XLOOKUP(A686,Product!C:C,Product!H:H)</f>
        <v>https://cdn.shopify.com/s/files/1/0651/3668/9323/files/3eee70febfeb41d9a3f74c9a674e9d68_600x600.jpg?v=1734040944&amp;width=100&amp;crop=center</v>
      </c>
    </row>
    <row r="687" spans="1:10" x14ac:dyDescent="0.25">
      <c r="A687" t="s">
        <v>1363</v>
      </c>
      <c r="B687" t="s">
        <v>1362</v>
      </c>
      <c r="C687" s="7">
        <v>199</v>
      </c>
      <c r="D687" t="s">
        <v>1364</v>
      </c>
      <c r="E687" t="s">
        <v>2085</v>
      </c>
      <c r="F687" t="str">
        <f>_xlfn.XLOOKUP(E687,Component!B:B,Component!C:C)</f>
        <v>18V ONE+ 4AH LITHIUM BATTERY</v>
      </c>
      <c r="G687">
        <v>1</v>
      </c>
      <c r="H687" t="s">
        <v>2085</v>
      </c>
      <c r="I687">
        <v>-1</v>
      </c>
      <c r="J687" t="str">
        <f>_xlfn.XLOOKUP(A687,Product!C:C,Product!H:H)</f>
        <v>https://cdn.shopify.com/s/files/1/0651/3668/9323/files/3e67459cfb374be081e614587e97e566_600x600.jpg?v=1737054304&amp;width=100&amp;crop=center</v>
      </c>
    </row>
    <row r="688" spans="1:10" x14ac:dyDescent="0.25">
      <c r="A688" t="s">
        <v>2037</v>
      </c>
      <c r="B688" t="s">
        <v>2036</v>
      </c>
      <c r="C688" s="7">
        <v>119</v>
      </c>
      <c r="D688" t="s">
        <v>2038</v>
      </c>
      <c r="E688" t="s">
        <v>2085</v>
      </c>
      <c r="F688" t="str">
        <f>_xlfn.XLOOKUP(E688,Component!B:B,Component!C:C)</f>
        <v>18V ONE+ 4AH LITHIUM BATTERY</v>
      </c>
      <c r="G688">
        <v>1</v>
      </c>
      <c r="H688" t="s">
        <v>2085</v>
      </c>
      <c r="I688">
        <v>-1</v>
      </c>
      <c r="J688" t="str">
        <f>_xlfn.XLOOKUP(A688,Product!C:C,Product!H:H)</f>
        <v>https://cdn.shopify.com/s/files/1/0651/3668/9323/files/d92ec5d3f0b74d3b86cce0e130f7ddae_600x600.jpg?v=1737055077&amp;width=100&amp;crop=center</v>
      </c>
    </row>
    <row r="689" spans="1:10" x14ac:dyDescent="0.25">
      <c r="A689" t="s">
        <v>2051</v>
      </c>
      <c r="B689" t="s">
        <v>2050</v>
      </c>
      <c r="C689" s="7" t="s">
        <v>18</v>
      </c>
      <c r="D689" t="s">
        <v>2052</v>
      </c>
      <c r="E689" t="s">
        <v>2085</v>
      </c>
      <c r="F689" t="str">
        <f>_xlfn.XLOOKUP(E689,Component!B:B,Component!C:C)</f>
        <v>18V ONE+ 4AH LITHIUM BATTERY</v>
      </c>
      <c r="G689">
        <v>1</v>
      </c>
      <c r="H689" t="s">
        <v>2085</v>
      </c>
      <c r="I689">
        <v>-1</v>
      </c>
      <c r="J689" t="str">
        <f>_xlfn.XLOOKUP(A689,Product!C:C,Product!H:H)</f>
        <v>https://cdn.shopify.com/s/files/1/0651/3668/9323/files/5a498728e0e648fc907c7ec5b222bc76_600x600.jpg?v=1734041042&amp;width=100&amp;crop=center</v>
      </c>
    </row>
    <row r="690" spans="1:10" x14ac:dyDescent="0.25">
      <c r="A690" t="s">
        <v>325</v>
      </c>
      <c r="B690" t="s">
        <v>324</v>
      </c>
      <c r="C690" s="7">
        <v>119</v>
      </c>
      <c r="D690" t="s">
        <v>326</v>
      </c>
      <c r="E690" t="s">
        <v>2085</v>
      </c>
      <c r="F690" t="str">
        <f>_xlfn.XLOOKUP(E690,Component!B:B,Component!C:C)</f>
        <v>18V ONE+ 4AH LITHIUM BATTERY</v>
      </c>
      <c r="G690">
        <v>1</v>
      </c>
      <c r="H690" t="s">
        <v>2085</v>
      </c>
      <c r="I690">
        <v>-1</v>
      </c>
      <c r="J690" t="str">
        <f>_xlfn.XLOOKUP(A690,Product!C:C,Product!H:H)</f>
        <v>https://cdn.shopify.com/s/files/1/0651/3668/9323/files/e83bb166afad4b509ea0fb24da3cbfd8_600x600.jpg?v=1734043197&amp;width=100&amp;crop=center</v>
      </c>
    </row>
    <row r="691" spans="1:10" x14ac:dyDescent="0.25">
      <c r="A691" t="s">
        <v>634</v>
      </c>
      <c r="B691" t="s">
        <v>633</v>
      </c>
      <c r="C691" s="7">
        <v>89</v>
      </c>
      <c r="D691" t="s">
        <v>635</v>
      </c>
      <c r="E691" t="s">
        <v>2085</v>
      </c>
      <c r="F691" t="str">
        <f>_xlfn.XLOOKUP(E691,Component!B:B,Component!C:C)</f>
        <v>18V ONE+ 4AH LITHIUM BATTERY</v>
      </c>
      <c r="G691">
        <v>1</v>
      </c>
      <c r="H691" t="s">
        <v>2085</v>
      </c>
      <c r="I691">
        <v>-1</v>
      </c>
      <c r="J691" t="str">
        <f>_xlfn.XLOOKUP(A691,Product!C:C,Product!H:H)</f>
        <v>https://cdn.shopify.com/s/files/1/0651/3668/9323/files/ac065361106a40a8b39ce4dd065d4af3_600x600.jpg?v=1736998749&amp;width=100&amp;crop=center</v>
      </c>
    </row>
    <row r="692" spans="1:10" x14ac:dyDescent="0.25">
      <c r="A692" t="s">
        <v>284</v>
      </c>
      <c r="B692" t="s">
        <v>283</v>
      </c>
      <c r="C692" s="7">
        <v>118.75</v>
      </c>
      <c r="D692" t="s">
        <v>286</v>
      </c>
      <c r="E692" t="s">
        <v>2085</v>
      </c>
      <c r="F692" t="str">
        <f>_xlfn.XLOOKUP(E692,Component!B:B,Component!C:C)</f>
        <v>18V ONE+ 4AH LITHIUM BATTERY</v>
      </c>
      <c r="G692">
        <v>1</v>
      </c>
      <c r="H692" t="s">
        <v>2085</v>
      </c>
      <c r="I692">
        <v>-1</v>
      </c>
      <c r="J692" t="str">
        <f>_xlfn.XLOOKUP(A692,Product!C:C,Product!H:H)</f>
        <v>https://cdn.shopify.com/s/files/1/0651/3668/9323/files/e3f98345dd724399bd847d20e7fc4ee9_600x600.jpg?v=1734043162&amp;width=100&amp;crop=center</v>
      </c>
    </row>
    <row r="693" spans="1:10" x14ac:dyDescent="0.25">
      <c r="A693" t="s">
        <v>639</v>
      </c>
      <c r="B693" t="s">
        <v>638</v>
      </c>
      <c r="C693" s="7">
        <v>192</v>
      </c>
      <c r="D693" t="s">
        <v>641</v>
      </c>
      <c r="E693" t="s">
        <v>2085</v>
      </c>
      <c r="F693" t="str">
        <f>_xlfn.XLOOKUP(E693,Component!B:B,Component!C:C)</f>
        <v>18V ONE+ 4AH LITHIUM BATTERY</v>
      </c>
      <c r="G693">
        <v>1</v>
      </c>
      <c r="H693" t="s">
        <v>2085</v>
      </c>
      <c r="I693">
        <v>-1</v>
      </c>
      <c r="J693" t="str">
        <f>_xlfn.XLOOKUP(A693,Product!C:C,Product!H:H)</f>
        <v>https://cdn.shopify.com/s/files/1/0651/3668/9323/files/af8ddacdc5ab4938b6432592a0d845e5_600x600.jpg?v=1734042604&amp;width=100&amp;crop=center</v>
      </c>
    </row>
    <row r="694" spans="1:10" x14ac:dyDescent="0.25">
      <c r="A694" t="s">
        <v>854</v>
      </c>
      <c r="B694" t="s">
        <v>853</v>
      </c>
      <c r="C694" s="7">
        <v>119</v>
      </c>
      <c r="D694" t="s">
        <v>855</v>
      </c>
      <c r="E694" t="s">
        <v>2085</v>
      </c>
      <c r="F694" t="str">
        <f>_xlfn.XLOOKUP(E694,Component!B:B,Component!C:C)</f>
        <v>18V ONE+ 4AH LITHIUM BATTERY</v>
      </c>
      <c r="G694">
        <v>1</v>
      </c>
      <c r="H694" t="s">
        <v>2085</v>
      </c>
      <c r="I694">
        <v>-1</v>
      </c>
      <c r="J694" t="str">
        <f>_xlfn.XLOOKUP(A694,Product!C:C,Product!H:H)</f>
        <v>https://cdn.shopify.com/s/files/1/0651/3668/9323/files/8616d24bee8d4125a0c143a6ffccdb89_600x600.jpg?v=1737054409&amp;width=100&amp;crop=center</v>
      </c>
    </row>
    <row r="695" spans="1:10" x14ac:dyDescent="0.25">
      <c r="A695" t="s">
        <v>932</v>
      </c>
      <c r="B695" t="s">
        <v>931</v>
      </c>
      <c r="C695" s="7">
        <v>129</v>
      </c>
      <c r="D695" t="s">
        <v>933</v>
      </c>
      <c r="E695" t="s">
        <v>2085</v>
      </c>
      <c r="F695" t="str">
        <f>_xlfn.XLOOKUP(E695,Component!B:B,Component!C:C)</f>
        <v>18V ONE+ 4AH LITHIUM BATTERY</v>
      </c>
      <c r="G695">
        <v>1</v>
      </c>
      <c r="H695" t="s">
        <v>2085</v>
      </c>
      <c r="I695">
        <v>-1</v>
      </c>
      <c r="J695" t="str">
        <f>_xlfn.XLOOKUP(A695,Product!C:C,Product!H:H)</f>
        <v>https://cdn.shopify.com/s/files/1/0651/3668/9323/files/9eef4af8b1a54a63b6434a0dd7e03ce7_600x600.jpg?v=1734041373&amp;width=100&amp;crop=center</v>
      </c>
    </row>
    <row r="696" spans="1:10" x14ac:dyDescent="0.25">
      <c r="A696" t="s">
        <v>1999</v>
      </c>
      <c r="B696" t="s">
        <v>1998</v>
      </c>
      <c r="C696" s="7" t="s">
        <v>18</v>
      </c>
      <c r="D696" t="s">
        <v>2000</v>
      </c>
      <c r="E696" t="s">
        <v>2085</v>
      </c>
      <c r="F696" t="str">
        <f>_xlfn.XLOOKUP(E696,Component!B:B,Component!C:C)</f>
        <v>18V ONE+ 4AH LITHIUM BATTERY</v>
      </c>
      <c r="G696">
        <v>1</v>
      </c>
      <c r="H696" t="s">
        <v>2085</v>
      </c>
      <c r="I696">
        <v>-1</v>
      </c>
      <c r="J696" t="str">
        <f>_xlfn.XLOOKUP(A696,Product!C:C,Product!H:H)</f>
        <v>https://cdn.shopify.com/s/files/1/0651/3668/9323/files/44c3700705634942b1e95faa9c96e005_600x600.jpg?v=1734041530&amp;width=100&amp;crop=center</v>
      </c>
    </row>
    <row r="697" spans="1:10" x14ac:dyDescent="0.25">
      <c r="A697" t="s">
        <v>897</v>
      </c>
      <c r="B697" t="s">
        <v>896</v>
      </c>
      <c r="C697" s="7">
        <v>299</v>
      </c>
      <c r="D697" t="s">
        <v>898</v>
      </c>
      <c r="E697" t="s">
        <v>2085</v>
      </c>
      <c r="F697" t="str">
        <f>_xlfn.XLOOKUP(E697,Component!B:B,Component!C:C)</f>
        <v>18V ONE+ 4AH LITHIUM BATTERY</v>
      </c>
      <c r="G697">
        <v>2</v>
      </c>
      <c r="H697" t="s">
        <v>2085</v>
      </c>
      <c r="I697">
        <v>-2</v>
      </c>
      <c r="J697" t="str">
        <f>_xlfn.XLOOKUP(A697,Product!C:C,Product!H:H)</f>
        <v>https://cdn.shopify.com/s/files/1/0651/3668/9323/files/1e2bd6d7d55541d8b7b6177dec82947a_600x600.jpg?v=1736912743&amp;width=100&amp;crop=center</v>
      </c>
    </row>
    <row r="698" spans="1:10" x14ac:dyDescent="0.25">
      <c r="A698" t="s">
        <v>802</v>
      </c>
      <c r="B698" t="s">
        <v>801</v>
      </c>
      <c r="C698" s="7">
        <v>429</v>
      </c>
      <c r="D698" t="s">
        <v>804</v>
      </c>
      <c r="E698" t="s">
        <v>2085</v>
      </c>
      <c r="F698" t="str">
        <f>_xlfn.XLOOKUP(E698,Component!B:B,Component!C:C)</f>
        <v>18V ONE+ 4AH LITHIUM BATTERY</v>
      </c>
      <c r="G698">
        <v>2</v>
      </c>
      <c r="H698" t="s">
        <v>2085</v>
      </c>
      <c r="I698">
        <v>-2</v>
      </c>
      <c r="J698" t="str">
        <f>_xlfn.XLOOKUP(A698,Product!C:C,Product!H:H)</f>
        <v>https://cdn.shopify.com/s/files/1/0651/3668/9323/files/af2b571d19774055ac20ff81e70df88d_600x600.jpg?v=1736808539&amp;width=100&amp;crop=center</v>
      </c>
    </row>
    <row r="699" spans="1:10" x14ac:dyDescent="0.25">
      <c r="A699" t="s">
        <v>2041</v>
      </c>
      <c r="B699" t="s">
        <v>2040</v>
      </c>
      <c r="C699" s="7">
        <v>137.75</v>
      </c>
      <c r="D699" t="s">
        <v>2043</v>
      </c>
      <c r="E699" t="s">
        <v>2085</v>
      </c>
      <c r="F699" t="str">
        <f>_xlfn.XLOOKUP(E699,Component!B:B,Component!C:C)</f>
        <v>18V ONE+ 4AH LITHIUM BATTERY</v>
      </c>
      <c r="G699">
        <v>2</v>
      </c>
      <c r="H699" t="s">
        <v>2085</v>
      </c>
      <c r="I699">
        <v>-2</v>
      </c>
      <c r="J699" t="str">
        <f>_xlfn.XLOOKUP(A699,Product!C:C,Product!H:H)</f>
        <v>https://cdn.shopify.com/s/files/1/0651/3668/9323/files/12a141b08470414494653e3873467924_600x600.jpg?v=1734041390&amp;width=100&amp;crop=center</v>
      </c>
    </row>
    <row r="700" spans="1:10" x14ac:dyDescent="0.25">
      <c r="A700" t="s">
        <v>1047</v>
      </c>
      <c r="B700" t="s">
        <v>1046</v>
      </c>
      <c r="C700" s="7">
        <v>499</v>
      </c>
      <c r="D700" t="s">
        <v>1048</v>
      </c>
      <c r="E700" t="s">
        <v>2085</v>
      </c>
      <c r="F700" t="str">
        <f>_xlfn.XLOOKUP(E700,Component!B:B,Component!C:C)</f>
        <v>18V ONE+ 4AH LITHIUM BATTERY</v>
      </c>
      <c r="G700">
        <v>4</v>
      </c>
      <c r="H700" t="s">
        <v>2085</v>
      </c>
      <c r="I700">
        <v>-4</v>
      </c>
      <c r="J700" t="str">
        <f>_xlfn.XLOOKUP(A700,Product!C:C,Product!H:H)</f>
        <v>https://cdn.shopify.com/s/files/1/0651/3668/9323/files/e836ea84af71468a869b6d5c23f68e58_600x600.jpg?v=1736809989&amp;width=100&amp;crop=center</v>
      </c>
    </row>
    <row r="701" spans="1:10" x14ac:dyDescent="0.25">
      <c r="A701" t="s">
        <v>687</v>
      </c>
      <c r="B701" t="s">
        <v>686</v>
      </c>
      <c r="C701" s="7">
        <v>149</v>
      </c>
      <c r="D701" t="s">
        <v>688</v>
      </c>
      <c r="E701" t="s">
        <v>2082</v>
      </c>
      <c r="F701" t="str">
        <f>_xlfn.XLOOKUP(E701,Component!B:B,Component!C:C)</f>
        <v>18V ONE+ 2AH LITHIUM BATTERY</v>
      </c>
      <c r="G701">
        <v>1</v>
      </c>
      <c r="H701" t="s">
        <v>2082</v>
      </c>
      <c r="I701">
        <v>-1</v>
      </c>
      <c r="J701" t="str">
        <f>_xlfn.XLOOKUP(A701,Product!C:C,Product!H:H)</f>
        <v>https://cdn.shopify.com/s/files/1/0651/3668/9323/files/2f58f6d2949a44549fb022bebfbf0f0a_600x600.jpg?v=1737040244&amp;width=100&amp;crop=center</v>
      </c>
    </row>
    <row r="702" spans="1:10" x14ac:dyDescent="0.25">
      <c r="A702" t="s">
        <v>1164</v>
      </c>
      <c r="B702" t="s">
        <v>1163</v>
      </c>
      <c r="C702" s="7">
        <v>129</v>
      </c>
      <c r="D702" t="s">
        <v>1165</v>
      </c>
      <c r="E702" t="s">
        <v>2082</v>
      </c>
      <c r="F702" t="str">
        <f>_xlfn.XLOOKUP(E702,Component!B:B,Component!C:C)</f>
        <v>18V ONE+ 2AH LITHIUM BATTERY</v>
      </c>
      <c r="G702">
        <v>1</v>
      </c>
      <c r="H702" t="s">
        <v>2082</v>
      </c>
      <c r="I702">
        <v>-1</v>
      </c>
      <c r="J702" t="str">
        <f>_xlfn.XLOOKUP(A702,Product!C:C,Product!H:H)</f>
        <v>https://cdn.shopify.com/s/files/1/0651/3668/9323/files/a83e5123c2c74688a0c74f01a706c299_600x600.jpg?v=1734042525&amp;width=100&amp;crop=center</v>
      </c>
    </row>
    <row r="703" spans="1:10" x14ac:dyDescent="0.25">
      <c r="A703" t="s">
        <v>113</v>
      </c>
      <c r="B703" t="s">
        <v>112</v>
      </c>
      <c r="C703" s="7" t="s">
        <v>18</v>
      </c>
      <c r="D703" t="s">
        <v>114</v>
      </c>
      <c r="E703" t="s">
        <v>2082</v>
      </c>
      <c r="F703" t="str">
        <f>_xlfn.XLOOKUP(E703,Component!B:B,Component!C:C)</f>
        <v>18V ONE+ 2AH LITHIUM BATTERY</v>
      </c>
      <c r="G703">
        <v>1</v>
      </c>
      <c r="H703" t="s">
        <v>2082</v>
      </c>
      <c r="I703">
        <v>-1</v>
      </c>
      <c r="J703" t="str">
        <f>_xlfn.XLOOKUP(A703,Product!C:C,Product!H:H)</f>
        <v>https://cdn.shopify.com/s/files/1/0651/3668/9323/files/ryobi-impact-wrenches-psbiw25k1_600x600.jpg?v=1750252652&amp;width=100&amp;crop=center</v>
      </c>
    </row>
    <row r="704" spans="1:10" x14ac:dyDescent="0.25">
      <c r="A704" t="s">
        <v>320</v>
      </c>
      <c r="B704" t="s">
        <v>319</v>
      </c>
      <c r="C704" s="7">
        <v>199</v>
      </c>
      <c r="D704" t="s">
        <v>321</v>
      </c>
      <c r="E704" t="s">
        <v>2082</v>
      </c>
      <c r="F704" t="str">
        <f>_xlfn.XLOOKUP(E704,Component!B:B,Component!C:C)</f>
        <v>18V ONE+ 2AH LITHIUM BATTERY</v>
      </c>
      <c r="G704">
        <v>1</v>
      </c>
      <c r="H704" t="s">
        <v>2082</v>
      </c>
      <c r="I704">
        <v>-1</v>
      </c>
      <c r="J704" t="str">
        <f>_xlfn.XLOOKUP(A704,Product!C:C,Product!H:H)</f>
        <v>https://cdn.shopify.com/s/files/1/0651/3668/9323/files/c9768e556b0e4b588ea9073d39b3dc95_600x600.jpg?v=1734042880&amp;width=100&amp;crop=center</v>
      </c>
    </row>
    <row r="705" spans="1:10" x14ac:dyDescent="0.25">
      <c r="A705" t="s">
        <v>472</v>
      </c>
      <c r="B705" t="s">
        <v>471</v>
      </c>
      <c r="C705" s="7">
        <v>199</v>
      </c>
      <c r="D705" t="s">
        <v>473</v>
      </c>
      <c r="E705" t="s">
        <v>2082</v>
      </c>
      <c r="F705" t="str">
        <f>_xlfn.XLOOKUP(E705,Component!B:B,Component!C:C)</f>
        <v>18V ONE+ 2AH LITHIUM BATTERY</v>
      </c>
      <c r="G705">
        <v>1</v>
      </c>
      <c r="H705" t="s">
        <v>2082</v>
      </c>
      <c r="I705">
        <v>-1</v>
      </c>
      <c r="J705" t="str">
        <f>_xlfn.XLOOKUP(A705,Product!C:C,Product!H:H)</f>
        <v>https://cdn.shopify.com/s/files/1/0651/3668/9323/files/f0aa50c7e92e47298756bd3fd32b9760_600x600.jpg?v=1734043307&amp;width=100&amp;crop=center</v>
      </c>
    </row>
    <row r="706" spans="1:10" x14ac:dyDescent="0.25">
      <c r="A706" t="s">
        <v>504</v>
      </c>
      <c r="B706" t="s">
        <v>503</v>
      </c>
      <c r="C706" s="7">
        <v>189</v>
      </c>
      <c r="D706" t="s">
        <v>505</v>
      </c>
      <c r="E706" t="s">
        <v>2082</v>
      </c>
      <c r="F706" t="str">
        <f>_xlfn.XLOOKUP(E706,Component!B:B,Component!C:C)</f>
        <v>18V ONE+ 2AH LITHIUM BATTERY</v>
      </c>
      <c r="G706">
        <v>1</v>
      </c>
      <c r="H706" t="s">
        <v>2082</v>
      </c>
      <c r="I706">
        <v>-1</v>
      </c>
      <c r="J706" t="str">
        <f>_xlfn.XLOOKUP(A706,Product!C:C,Product!H:H)</f>
        <v>https://cdn.shopify.com/s/files/1/0651/3668/9323/files/a5fefeba575f4f8384d56c947b8a4be3_600x600.jpg?v=1734042489&amp;width=100&amp;crop=center</v>
      </c>
    </row>
    <row r="707" spans="1:10" x14ac:dyDescent="0.25">
      <c r="A707" t="s">
        <v>565</v>
      </c>
      <c r="B707" t="s">
        <v>564</v>
      </c>
      <c r="C707" s="7">
        <v>129</v>
      </c>
      <c r="D707" t="s">
        <v>566</v>
      </c>
      <c r="E707" t="s">
        <v>2082</v>
      </c>
      <c r="F707" t="str">
        <f>_xlfn.XLOOKUP(E707,Component!B:B,Component!C:C)</f>
        <v>18V ONE+ 2AH LITHIUM BATTERY</v>
      </c>
      <c r="G707">
        <v>1</v>
      </c>
      <c r="H707" t="s">
        <v>2082</v>
      </c>
      <c r="I707">
        <v>-1</v>
      </c>
      <c r="J707" t="str">
        <f>_xlfn.XLOOKUP(A707,Product!C:C,Product!H:H)</f>
        <v>https://cdn.shopify.com/s/files/1/0651/3668/9323/files/cf799be4057644109cc7d3c0d2868291_600x600.jpg?v=1734042952&amp;width=100&amp;crop=center</v>
      </c>
    </row>
    <row r="708" spans="1:10" x14ac:dyDescent="0.25">
      <c r="A708" t="s">
        <v>574</v>
      </c>
      <c r="B708" t="s">
        <v>573</v>
      </c>
      <c r="C708" s="7">
        <v>149</v>
      </c>
      <c r="D708" t="s">
        <v>575</v>
      </c>
      <c r="E708" t="s">
        <v>2082</v>
      </c>
      <c r="F708" t="str">
        <f>_xlfn.XLOOKUP(E708,Component!B:B,Component!C:C)</f>
        <v>18V ONE+ 2AH LITHIUM BATTERY</v>
      </c>
      <c r="G708">
        <v>1</v>
      </c>
      <c r="H708" t="s">
        <v>2082</v>
      </c>
      <c r="I708">
        <v>-1</v>
      </c>
      <c r="J708" t="str">
        <f>_xlfn.XLOOKUP(A708,Product!C:C,Product!H:H)</f>
        <v>https://cdn.shopify.com/s/files/1/0651/3668/9323/files/468e9bb7bff04d55a23b8fbb477879b4_600x600.png?v=1737123106&amp;width=100&amp;crop=center</v>
      </c>
    </row>
    <row r="709" spans="1:10" x14ac:dyDescent="0.25">
      <c r="A709" t="s">
        <v>593</v>
      </c>
      <c r="B709" t="s">
        <v>592</v>
      </c>
      <c r="C709" s="7" t="s">
        <v>18</v>
      </c>
      <c r="D709" t="s">
        <v>594</v>
      </c>
      <c r="E709" t="s">
        <v>2082</v>
      </c>
      <c r="F709" t="str">
        <f>_xlfn.XLOOKUP(E709,Component!B:B,Component!C:C)</f>
        <v>18V ONE+ 2AH LITHIUM BATTERY</v>
      </c>
      <c r="G709">
        <v>1</v>
      </c>
      <c r="H709" t="s">
        <v>2082</v>
      </c>
      <c r="I709">
        <v>-1</v>
      </c>
      <c r="J709" t="str">
        <f>_xlfn.XLOOKUP(A709,Product!C:C,Product!H:H)</f>
        <v>https://cdn.shopify.com/s/files/1/0651/3668/9323/files/951341557f1c4fc8b51783ddcff5b0c9_600x600.jpg?v=1734042441&amp;width=100&amp;crop=center</v>
      </c>
    </row>
    <row r="710" spans="1:10" x14ac:dyDescent="0.25">
      <c r="A710" t="s">
        <v>674</v>
      </c>
      <c r="B710" t="s">
        <v>673</v>
      </c>
      <c r="C710" s="7">
        <v>149</v>
      </c>
      <c r="D710" t="s">
        <v>675</v>
      </c>
      <c r="E710" t="s">
        <v>2082</v>
      </c>
      <c r="F710" t="str">
        <f>_xlfn.XLOOKUP(E710,Component!B:B,Component!C:C)</f>
        <v>18V ONE+ 2AH LITHIUM BATTERY</v>
      </c>
      <c r="G710">
        <v>1</v>
      </c>
      <c r="H710" t="s">
        <v>2082</v>
      </c>
      <c r="I710">
        <v>-1</v>
      </c>
      <c r="J710" t="str">
        <f>_xlfn.XLOOKUP(A710,Product!C:C,Product!H:H)</f>
        <v>https://cdn.shopify.com/s/files/1/0651/3668/9323/files/032795a501ba41ef969e204ea9e516b6_600x600.jpg?v=1734042246&amp;width=100&amp;crop=center</v>
      </c>
    </row>
    <row r="711" spans="1:10" x14ac:dyDescent="0.25">
      <c r="A711" t="s">
        <v>678</v>
      </c>
      <c r="B711" t="s">
        <v>677</v>
      </c>
      <c r="C711" s="7">
        <v>149</v>
      </c>
      <c r="D711" t="s">
        <v>679</v>
      </c>
      <c r="E711" t="s">
        <v>2082</v>
      </c>
      <c r="F711" t="str">
        <f>_xlfn.XLOOKUP(E711,Component!B:B,Component!C:C)</f>
        <v>18V ONE+ 2AH LITHIUM BATTERY</v>
      </c>
      <c r="G711">
        <v>1</v>
      </c>
      <c r="H711" t="s">
        <v>2082</v>
      </c>
      <c r="I711">
        <v>-1</v>
      </c>
      <c r="J711" t="str">
        <f>_xlfn.XLOOKUP(A711,Product!C:C,Product!H:H)</f>
        <v>https://cdn.shopify.com/s/files/1/0651/3668/9323/files/ebc774237dd74e838e341bb22d8f76d6_600x600.jpg?v=1734043264&amp;width=100&amp;crop=center</v>
      </c>
    </row>
    <row r="712" spans="1:10" x14ac:dyDescent="0.25">
      <c r="A712" t="s">
        <v>683</v>
      </c>
      <c r="B712" t="s">
        <v>682</v>
      </c>
      <c r="C712" s="7">
        <v>199</v>
      </c>
      <c r="D712" t="s">
        <v>684</v>
      </c>
      <c r="E712" t="s">
        <v>2082</v>
      </c>
      <c r="F712" t="str">
        <f>_xlfn.XLOOKUP(E712,Component!B:B,Component!C:C)</f>
        <v>18V ONE+ 2AH LITHIUM BATTERY</v>
      </c>
      <c r="G712">
        <v>1</v>
      </c>
      <c r="H712" t="s">
        <v>2082</v>
      </c>
      <c r="I712">
        <v>-1</v>
      </c>
      <c r="J712" t="str">
        <f>_xlfn.XLOOKUP(A712,Product!C:C,Product!H:H)</f>
        <v>https://cdn.shopify.com/s/files/1/0651/3668/9323/files/b9e85abfffbb40cabf4ca6f9b8812e79_600x600.jpg?v=1734042650&amp;width=100&amp;crop=center</v>
      </c>
    </row>
    <row r="713" spans="1:10" x14ac:dyDescent="0.25">
      <c r="A713" t="s">
        <v>697</v>
      </c>
      <c r="B713" t="s">
        <v>696</v>
      </c>
      <c r="C713" s="7">
        <v>129</v>
      </c>
      <c r="D713" t="s">
        <v>698</v>
      </c>
      <c r="E713" t="s">
        <v>2082</v>
      </c>
      <c r="F713" t="str">
        <f>_xlfn.XLOOKUP(E713,Component!B:B,Component!C:C)</f>
        <v>18V ONE+ 2AH LITHIUM BATTERY</v>
      </c>
      <c r="G713">
        <v>1</v>
      </c>
      <c r="H713" t="s">
        <v>2082</v>
      </c>
      <c r="I713">
        <v>-1</v>
      </c>
      <c r="J713" t="str">
        <f>_xlfn.XLOOKUP(A713,Product!C:C,Product!H:H)</f>
        <v>https://cdn.shopify.com/s/files/1/0651/3668/9323/files/895f3f34400b423996a826bcaf31da97_600x600.jpg?v=1734042027&amp;width=100&amp;crop=center</v>
      </c>
    </row>
    <row r="714" spans="1:10" x14ac:dyDescent="0.25">
      <c r="A714" t="s">
        <v>798</v>
      </c>
      <c r="B714" t="s">
        <v>797</v>
      </c>
      <c r="C714" s="7">
        <v>129</v>
      </c>
      <c r="D714" t="s">
        <v>799</v>
      </c>
      <c r="E714" t="s">
        <v>2082</v>
      </c>
      <c r="F714" t="str">
        <f>_xlfn.XLOOKUP(E714,Component!B:B,Component!C:C)</f>
        <v>18V ONE+ 2AH LITHIUM BATTERY</v>
      </c>
      <c r="G714">
        <v>1</v>
      </c>
      <c r="H714" t="s">
        <v>2082</v>
      </c>
      <c r="I714">
        <v>-1</v>
      </c>
      <c r="J714" t="str">
        <f>_xlfn.XLOOKUP(A714,Product!C:C,Product!H:H)</f>
        <v>https://cdn.shopify.com/s/files/1/0651/3668/9323/files/9133b488aefd4db79b5f86788e1a11f0_600x600.jpg?v=1736818825&amp;width=100&amp;crop=center</v>
      </c>
    </row>
    <row r="715" spans="1:10" x14ac:dyDescent="0.25">
      <c r="A715" t="s">
        <v>874</v>
      </c>
      <c r="B715" t="s">
        <v>873</v>
      </c>
      <c r="C715" s="7">
        <v>119</v>
      </c>
      <c r="D715" t="s">
        <v>875</v>
      </c>
      <c r="E715" t="s">
        <v>2082</v>
      </c>
      <c r="F715" t="str">
        <f>_xlfn.XLOOKUP(E715,Component!B:B,Component!C:C)</f>
        <v>18V ONE+ 2AH LITHIUM BATTERY</v>
      </c>
      <c r="G715">
        <v>1</v>
      </c>
      <c r="H715" t="s">
        <v>2082</v>
      </c>
      <c r="I715">
        <v>-1</v>
      </c>
      <c r="J715" t="str">
        <f>_xlfn.XLOOKUP(A715,Product!C:C,Product!H:H)</f>
        <v>https://cdn.shopify.com/s/files/1/0651/3668/9323/files/6b02e09f30e84635829da24c66dd329f_600x600.jpg?v=1737125220&amp;width=100&amp;crop=center</v>
      </c>
    </row>
    <row r="716" spans="1:10" x14ac:dyDescent="0.25">
      <c r="A716" t="s">
        <v>878</v>
      </c>
      <c r="B716" t="s">
        <v>877</v>
      </c>
      <c r="C716" s="7">
        <v>149</v>
      </c>
      <c r="D716" t="s">
        <v>879</v>
      </c>
      <c r="E716" t="s">
        <v>2082</v>
      </c>
      <c r="F716" t="str">
        <f>_xlfn.XLOOKUP(E716,Component!B:B,Component!C:C)</f>
        <v>18V ONE+ 2AH LITHIUM BATTERY</v>
      </c>
      <c r="G716">
        <v>1</v>
      </c>
      <c r="H716" t="s">
        <v>2082</v>
      </c>
      <c r="I716">
        <v>-1</v>
      </c>
      <c r="J716" t="str">
        <f>_xlfn.XLOOKUP(A716,Product!C:C,Product!H:H)</f>
        <v>https://cdn.shopify.com/s/files/1/0651/3668/9323/files/d4b61163a69446be888a519c367c1ae4_600x600.png?v=1737123635&amp;width=100&amp;crop=center</v>
      </c>
    </row>
    <row r="717" spans="1:10" x14ac:dyDescent="0.25">
      <c r="A717" t="s">
        <v>1038</v>
      </c>
      <c r="B717" t="s">
        <v>1037</v>
      </c>
      <c r="C717" s="7">
        <v>229</v>
      </c>
      <c r="D717" t="s">
        <v>1039</v>
      </c>
      <c r="E717" t="s">
        <v>2082</v>
      </c>
      <c r="F717" t="str">
        <f>_xlfn.XLOOKUP(E717,Component!B:B,Component!C:C)</f>
        <v>18V ONE+ 2AH LITHIUM BATTERY</v>
      </c>
      <c r="G717">
        <v>1</v>
      </c>
      <c r="H717" t="s">
        <v>2082</v>
      </c>
      <c r="I717">
        <v>-1</v>
      </c>
      <c r="J717" t="str">
        <f>_xlfn.XLOOKUP(A717,Product!C:C,Product!H:H)</f>
        <v>https://cdn.shopify.com/s/files/1/0651/3668/9323/files/44b1da0ceac54c6b96d8c9e3d8709b7b_600x600.jpg?v=1736819314&amp;width=100&amp;crop=center</v>
      </c>
    </row>
    <row r="718" spans="1:10" x14ac:dyDescent="0.25">
      <c r="A718" t="s">
        <v>1058</v>
      </c>
      <c r="B718" t="s">
        <v>1057</v>
      </c>
      <c r="C718" s="7">
        <v>199</v>
      </c>
      <c r="D718" t="s">
        <v>1059</v>
      </c>
      <c r="E718" t="s">
        <v>2082</v>
      </c>
      <c r="F718" t="str">
        <f>_xlfn.XLOOKUP(E718,Component!B:B,Component!C:C)</f>
        <v>18V ONE+ 2AH LITHIUM BATTERY</v>
      </c>
      <c r="G718">
        <v>1</v>
      </c>
      <c r="H718" t="s">
        <v>2082</v>
      </c>
      <c r="I718">
        <v>-1</v>
      </c>
      <c r="J718" t="str">
        <f>_xlfn.XLOOKUP(A718,Product!C:C,Product!H:H)</f>
        <v>https://cdn.shopify.com/s/files/1/0651/3668/9323/files/b4ed699ce3f3402fa678b3e2c1ecf2af_600x600.jpg?v=1736809426&amp;width=100&amp;crop=center</v>
      </c>
    </row>
    <row r="719" spans="1:10" x14ac:dyDescent="0.25">
      <c r="A719" t="s">
        <v>1160</v>
      </c>
      <c r="B719" t="s">
        <v>1159</v>
      </c>
      <c r="C719" s="7">
        <v>279</v>
      </c>
      <c r="D719" t="s">
        <v>1161</v>
      </c>
      <c r="E719" t="s">
        <v>2082</v>
      </c>
      <c r="F719" t="str">
        <f>_xlfn.XLOOKUP(E719,Component!B:B,Component!C:C)</f>
        <v>18V ONE+ 2AH LITHIUM BATTERY</v>
      </c>
      <c r="G719">
        <v>1</v>
      </c>
      <c r="H719" t="s">
        <v>2082</v>
      </c>
      <c r="I719">
        <v>-1</v>
      </c>
      <c r="J719" t="str">
        <f>_xlfn.XLOOKUP(A719,Product!C:C,Product!H:H)</f>
        <v>https://cdn.shopify.com/s/files/1/0651/3668/9323/files/237d67078ff4401a94de43a22f998a92_600x600.jpg?v=1734041838&amp;width=100&amp;crop=center</v>
      </c>
    </row>
    <row r="720" spans="1:10" x14ac:dyDescent="0.25">
      <c r="A720" t="s">
        <v>1169</v>
      </c>
      <c r="B720" t="s">
        <v>1168</v>
      </c>
      <c r="C720" s="7">
        <v>169</v>
      </c>
      <c r="D720" t="s">
        <v>1170</v>
      </c>
      <c r="E720" t="s">
        <v>2082</v>
      </c>
      <c r="F720" t="str">
        <f>_xlfn.XLOOKUP(E720,Component!B:B,Component!C:C)</f>
        <v>18V ONE+ 2AH LITHIUM BATTERY</v>
      </c>
      <c r="G720">
        <v>1</v>
      </c>
      <c r="H720" t="s">
        <v>2082</v>
      </c>
      <c r="I720">
        <v>-1</v>
      </c>
      <c r="J720" t="str">
        <f>_xlfn.XLOOKUP(A720,Product!C:C,Product!H:H)</f>
        <v>https://cdn.shopify.com/s/files/1/0651/3668/9323/files/d50316bbd2c54b9badea402bf3731c24_600x600.jpg?v=1734043060&amp;width=100&amp;crop=center</v>
      </c>
    </row>
    <row r="721" spans="1:10" x14ac:dyDescent="0.25">
      <c r="A721" t="s">
        <v>1213</v>
      </c>
      <c r="B721" t="s">
        <v>1212</v>
      </c>
      <c r="C721" s="7">
        <v>329</v>
      </c>
      <c r="D721" t="s">
        <v>1215</v>
      </c>
      <c r="E721" t="s">
        <v>2082</v>
      </c>
      <c r="F721" t="str">
        <f>_xlfn.XLOOKUP(E721,Component!B:B,Component!C:C)</f>
        <v>18V ONE+ 2AH LITHIUM BATTERY</v>
      </c>
      <c r="G721">
        <v>1</v>
      </c>
      <c r="H721" t="s">
        <v>2082</v>
      </c>
      <c r="I721">
        <v>-1</v>
      </c>
      <c r="J721" t="str">
        <f>_xlfn.XLOOKUP(A721,Product!C:C,Product!H:H)</f>
        <v>https://cdn.shopify.com/s/files/1/0651/3668/9323/files/a1ea9ac4bf6f47d8b5e2c40c464ab20b_600x600.jpg?v=1734042473&amp;width=100&amp;crop=center</v>
      </c>
    </row>
    <row r="722" spans="1:10" x14ac:dyDescent="0.25">
      <c r="A722" t="s">
        <v>240</v>
      </c>
      <c r="B722" t="s">
        <v>232</v>
      </c>
      <c r="C722" s="7">
        <v>119</v>
      </c>
      <c r="D722" t="s">
        <v>242</v>
      </c>
      <c r="E722" t="s">
        <v>2082</v>
      </c>
      <c r="F722" t="str">
        <f>_xlfn.XLOOKUP(E722,Component!B:B,Component!C:C)</f>
        <v>18V ONE+ 2AH LITHIUM BATTERY</v>
      </c>
      <c r="G722">
        <v>1</v>
      </c>
      <c r="H722" t="s">
        <v>2082</v>
      </c>
      <c r="I722">
        <v>-1</v>
      </c>
      <c r="J722" t="str">
        <f>_xlfn.XLOOKUP(A722,Product!C:C,Product!H:H)</f>
        <v>https://cdn.shopify.com/s/files/1/0651/3668/9323/files/1_PCLCK201K_600x600.jpg?v=1737495950&amp;width=100&amp;crop=center</v>
      </c>
    </row>
    <row r="723" spans="1:10" x14ac:dyDescent="0.25">
      <c r="A723" t="s">
        <v>454</v>
      </c>
      <c r="B723" t="s">
        <v>453</v>
      </c>
      <c r="C723" s="7">
        <v>80.44</v>
      </c>
      <c r="D723" t="s">
        <v>456</v>
      </c>
      <c r="E723" t="s">
        <v>2082</v>
      </c>
      <c r="F723" t="str">
        <f>_xlfn.XLOOKUP(E723,Component!B:B,Component!C:C)</f>
        <v>18V ONE+ 2AH LITHIUM BATTERY</v>
      </c>
      <c r="G723">
        <v>1</v>
      </c>
      <c r="H723" t="s">
        <v>2082</v>
      </c>
      <c r="I723">
        <v>-1</v>
      </c>
      <c r="J723" t="str">
        <f>_xlfn.XLOOKUP(A723,Product!C:C,Product!H:H)</f>
        <v>https://cdn.shopify.com/s/files/1/0651/3668/9323/files/7f0ab29ac171463e85bf28365c320d6e_600x600.jpg?v=1734041238&amp;width=100&amp;crop=center</v>
      </c>
    </row>
    <row r="724" spans="1:10" x14ac:dyDescent="0.25">
      <c r="A724" t="s">
        <v>460</v>
      </c>
      <c r="B724" t="s">
        <v>459</v>
      </c>
      <c r="C724" s="7">
        <v>129</v>
      </c>
      <c r="D724" t="s">
        <v>461</v>
      </c>
      <c r="E724" t="s">
        <v>2082</v>
      </c>
      <c r="F724" t="str">
        <f>_xlfn.XLOOKUP(E724,Component!B:B,Component!C:C)</f>
        <v>18V ONE+ 2AH LITHIUM BATTERY</v>
      </c>
      <c r="G724">
        <v>1</v>
      </c>
      <c r="H724" t="s">
        <v>2082</v>
      </c>
      <c r="I724">
        <v>-1</v>
      </c>
      <c r="J724" t="str">
        <f>_xlfn.XLOOKUP(A724,Product!C:C,Product!H:H)</f>
        <v>https://cdn.shopify.com/s/files/1/0651/3668/9323/files/eeb9665a3ce3411581fc1a28ddbdb492_600x600.jpg?v=1734043290&amp;width=100&amp;crop=center</v>
      </c>
    </row>
    <row r="725" spans="1:10" x14ac:dyDescent="0.25">
      <c r="A725" t="s">
        <v>466</v>
      </c>
      <c r="B725" t="s">
        <v>465</v>
      </c>
      <c r="C725" s="7" t="s">
        <v>18</v>
      </c>
      <c r="D725" t="s">
        <v>467</v>
      </c>
      <c r="E725" t="s">
        <v>2082</v>
      </c>
      <c r="F725" t="str">
        <f>_xlfn.XLOOKUP(E725,Component!B:B,Component!C:C)</f>
        <v>18V ONE+ 2AH LITHIUM BATTERY</v>
      </c>
      <c r="G725">
        <v>1</v>
      </c>
      <c r="H725" t="s">
        <v>2082</v>
      </c>
      <c r="I725">
        <v>-1</v>
      </c>
      <c r="J725" t="str">
        <f>_xlfn.XLOOKUP(A725,Product!C:C,Product!H:H)</f>
        <v>https://cdn.shopify.com/s/files/1/0651/3668/9323/files/900798bb54b647e6b1ecc109f0b93fa0_600x600.jpg?v=1734042373&amp;width=100&amp;crop=center</v>
      </c>
    </row>
    <row r="726" spans="1:10" x14ac:dyDescent="0.25">
      <c r="A726" t="s">
        <v>482</v>
      </c>
      <c r="B726" t="s">
        <v>481</v>
      </c>
      <c r="C726" s="7">
        <v>149</v>
      </c>
      <c r="D726" t="s">
        <v>483</v>
      </c>
      <c r="E726" t="s">
        <v>2082</v>
      </c>
      <c r="F726" t="str">
        <f>_xlfn.XLOOKUP(E726,Component!B:B,Component!C:C)</f>
        <v>18V ONE+ 2AH LITHIUM BATTERY</v>
      </c>
      <c r="G726">
        <v>1</v>
      </c>
      <c r="H726" t="s">
        <v>2082</v>
      </c>
      <c r="I726">
        <v>-1</v>
      </c>
      <c r="J726" t="str">
        <f>_xlfn.XLOOKUP(A726,Product!C:C,Product!H:H)</f>
        <v>https://cdn.shopify.com/s/files/1/0651/3668/9323/files/21cb2d7d91f149e19ec08c86cf50948a_600x600.jpg?v=1734041440&amp;width=100&amp;crop=center</v>
      </c>
    </row>
    <row r="727" spans="1:10" x14ac:dyDescent="0.25">
      <c r="A727" t="s">
        <v>486</v>
      </c>
      <c r="B727" t="s">
        <v>485</v>
      </c>
      <c r="C727" s="7">
        <v>149</v>
      </c>
      <c r="D727" t="s">
        <v>487</v>
      </c>
      <c r="E727" t="s">
        <v>2082</v>
      </c>
      <c r="F727" t="str">
        <f>_xlfn.XLOOKUP(E727,Component!B:B,Component!C:C)</f>
        <v>18V ONE+ 2AH LITHIUM BATTERY</v>
      </c>
      <c r="G727">
        <v>1</v>
      </c>
      <c r="H727" t="s">
        <v>2082</v>
      </c>
      <c r="I727">
        <v>-1</v>
      </c>
      <c r="J727" t="str">
        <f>_xlfn.XLOOKUP(A727,Product!C:C,Product!H:H)</f>
        <v>https://cdn.shopify.com/s/files/1/0651/3668/9323/files/4de707a6e7e84e138165a68d05378a07_600x600.jpg?v=1734041000&amp;width=100&amp;crop=center</v>
      </c>
    </row>
    <row r="728" spans="1:10" x14ac:dyDescent="0.25">
      <c r="A728" t="s">
        <v>2082</v>
      </c>
      <c r="B728" t="s">
        <v>2081</v>
      </c>
      <c r="C728" s="7">
        <v>89</v>
      </c>
      <c r="D728" t="s">
        <v>2083</v>
      </c>
      <c r="E728" t="s">
        <v>2082</v>
      </c>
      <c r="F728" t="str">
        <f>_xlfn.XLOOKUP(E728,Component!B:B,Component!C:C)</f>
        <v>18V ONE+ 2AH LITHIUM BATTERY</v>
      </c>
      <c r="G728">
        <v>1</v>
      </c>
      <c r="H728" t="s">
        <v>2082</v>
      </c>
      <c r="I728">
        <v>-1</v>
      </c>
      <c r="J728" t="str">
        <f>_xlfn.XLOOKUP(A728,Product!C:C,Product!H:H)</f>
        <v>https://cdn.shopify.com/s/files/1/0651/3668/9323/files/28b6948e4e6343b5af269add70a7c5da_600x600.jpg?v=1734041468&amp;width=100&amp;crop=center</v>
      </c>
    </row>
    <row r="729" spans="1:10" x14ac:dyDescent="0.25">
      <c r="A729" t="s">
        <v>98</v>
      </c>
      <c r="B729" t="s">
        <v>97</v>
      </c>
      <c r="C729" s="7">
        <v>199</v>
      </c>
      <c r="D729" t="s">
        <v>99</v>
      </c>
      <c r="E729" t="s">
        <v>2082</v>
      </c>
      <c r="F729" t="str">
        <f>_xlfn.XLOOKUP(E729,Component!B:B,Component!C:C)</f>
        <v>18V ONE+ 2AH LITHIUM BATTERY</v>
      </c>
      <c r="G729">
        <v>1</v>
      </c>
      <c r="H729" t="s">
        <v>2082</v>
      </c>
      <c r="I729">
        <v>-1</v>
      </c>
      <c r="J729" t="str">
        <f>_xlfn.XLOOKUP(A729,Product!C:C,Product!H:H)</f>
        <v>https://cdn.shopify.com/s/files/1/0651/3668/9323/files/PBLHG01K_THD14_600x600.jpg?v=1737405018&amp;width=100&amp;crop=center</v>
      </c>
    </row>
    <row r="730" spans="1:10" x14ac:dyDescent="0.25">
      <c r="A730" t="s">
        <v>118</v>
      </c>
      <c r="B730" t="s">
        <v>117</v>
      </c>
      <c r="C730" s="7">
        <v>179</v>
      </c>
      <c r="D730" t="s">
        <v>119</v>
      </c>
      <c r="E730" t="s">
        <v>2082</v>
      </c>
      <c r="F730" t="str">
        <f>_xlfn.XLOOKUP(E730,Component!B:B,Component!C:C)</f>
        <v>18V ONE+ 2AH LITHIUM BATTERY</v>
      </c>
      <c r="G730">
        <v>1</v>
      </c>
      <c r="H730" t="s">
        <v>2082</v>
      </c>
      <c r="I730">
        <v>-1</v>
      </c>
      <c r="J730" t="str">
        <f>_xlfn.XLOOKUP(A730,Product!C:C,Product!H:H)</f>
        <v>https://cdn.shopify.com/s/files/1/0651/3668/9323/files/PCL780_600x600.jpg?v=1738960514&amp;width=100&amp;crop=center</v>
      </c>
    </row>
    <row r="731" spans="1:10" x14ac:dyDescent="0.25">
      <c r="A731" t="s">
        <v>156</v>
      </c>
      <c r="B731" t="s">
        <v>155</v>
      </c>
      <c r="C731" s="7">
        <v>69.88</v>
      </c>
      <c r="D731" t="s">
        <v>158</v>
      </c>
      <c r="E731" t="s">
        <v>2082</v>
      </c>
      <c r="F731" t="str">
        <f>_xlfn.XLOOKUP(E731,Component!B:B,Component!C:C)</f>
        <v>18V ONE+ 2AH LITHIUM BATTERY</v>
      </c>
      <c r="G731">
        <v>1</v>
      </c>
      <c r="H731" t="s">
        <v>2082</v>
      </c>
      <c r="I731">
        <v>-1</v>
      </c>
      <c r="J731" t="str">
        <f>_xlfn.XLOOKUP(A731,Product!C:C,Product!H:H)</f>
        <v>https://cdn.shopify.com/s/files/1/0651/3668/9323/files/5763a85321de465a8600bb803d046331_600x600.jpg?v=1737468838&amp;width=100&amp;crop=center</v>
      </c>
    </row>
    <row r="732" spans="1:10" x14ac:dyDescent="0.25">
      <c r="A732" t="s">
        <v>162</v>
      </c>
      <c r="B732" t="s">
        <v>161</v>
      </c>
      <c r="C732" s="7">
        <v>149</v>
      </c>
      <c r="D732" t="s">
        <v>164</v>
      </c>
      <c r="E732" t="s">
        <v>2082</v>
      </c>
      <c r="F732" t="str">
        <f>_xlfn.XLOOKUP(E732,Component!B:B,Component!C:C)</f>
        <v>18V ONE+ 2AH LITHIUM BATTERY</v>
      </c>
      <c r="G732">
        <v>1</v>
      </c>
      <c r="H732" t="s">
        <v>2082</v>
      </c>
      <c r="I732">
        <v>-1</v>
      </c>
      <c r="J732" t="str">
        <f>_xlfn.XLOOKUP(A732,Product!C:C,Product!H:H)</f>
        <v>https://cdn.shopify.com/s/files/1/0651/3668/9323/files/47e79eb98738493592e1327c9a6f0990_600x600.jpg?v=1734041547&amp;width=100&amp;crop=center</v>
      </c>
    </row>
    <row r="733" spans="1:10" x14ac:dyDescent="0.25">
      <c r="A733" t="s">
        <v>187</v>
      </c>
      <c r="B733" t="s">
        <v>186</v>
      </c>
      <c r="C733" s="7">
        <v>179</v>
      </c>
      <c r="D733" t="s">
        <v>188</v>
      </c>
      <c r="E733" t="s">
        <v>2082</v>
      </c>
      <c r="F733" t="str">
        <f>_xlfn.XLOOKUP(E733,Component!B:B,Component!C:C)</f>
        <v>18V ONE+ 2AH LITHIUM BATTERY</v>
      </c>
      <c r="G733">
        <v>1</v>
      </c>
      <c r="H733" t="s">
        <v>2082</v>
      </c>
      <c r="I733">
        <v>-1</v>
      </c>
      <c r="J733" t="str">
        <f>_xlfn.XLOOKUP(A733,Product!C:C,Product!H:H)</f>
        <v>https://cdn.shopify.com/s/files/1/0651/3668/9323/files/f11a6cb2d0ca48bab4231afef431f8bd_600x600.jpg?v=1734043349&amp;width=100&amp;crop=center</v>
      </c>
    </row>
    <row r="734" spans="1:10" x14ac:dyDescent="0.25">
      <c r="A734" t="s">
        <v>197</v>
      </c>
      <c r="B734" t="s">
        <v>196</v>
      </c>
      <c r="C734" s="7">
        <v>179</v>
      </c>
      <c r="D734" t="s">
        <v>198</v>
      </c>
      <c r="E734" t="s">
        <v>2082</v>
      </c>
      <c r="F734" t="str">
        <f>_xlfn.XLOOKUP(E734,Component!B:B,Component!C:C)</f>
        <v>18V ONE+ 2AH LITHIUM BATTERY</v>
      </c>
      <c r="G734">
        <v>1</v>
      </c>
      <c r="H734" t="s">
        <v>2082</v>
      </c>
      <c r="I734">
        <v>-1</v>
      </c>
      <c r="J734" t="str">
        <f>_xlfn.XLOOKUP(A734,Product!C:C,Product!H:H)</f>
        <v>https://cdn.shopify.com/s/files/1/0651/3668/9323/files/6cafa4b60fd14668b4220af4d78089e7_600x600.jpg?v=1734041149&amp;width=100&amp;crop=center</v>
      </c>
    </row>
    <row r="735" spans="1:10" x14ac:dyDescent="0.25">
      <c r="A735" t="s">
        <v>201</v>
      </c>
      <c r="B735" t="s">
        <v>200</v>
      </c>
      <c r="C735" s="7">
        <v>99</v>
      </c>
      <c r="D735" t="s">
        <v>203</v>
      </c>
      <c r="E735" t="s">
        <v>2082</v>
      </c>
      <c r="F735" t="str">
        <f>_xlfn.XLOOKUP(E735,Component!B:B,Component!C:C)</f>
        <v>18V ONE+ 2AH LITHIUM BATTERY</v>
      </c>
      <c r="G735">
        <v>1</v>
      </c>
      <c r="H735" t="s">
        <v>2082</v>
      </c>
      <c r="I735">
        <v>-1</v>
      </c>
      <c r="J735" t="str">
        <f>_xlfn.XLOOKUP(A735,Product!C:C,Product!H:H)</f>
        <v>https://cdn.shopify.com/s/files/1/0651/3668/9323/files/ddd2eb35ed6c4a6e97fdca37dd7e8c45_600x600.jpg?v=1734043128&amp;width=100&amp;crop=center</v>
      </c>
    </row>
    <row r="736" spans="1:10" x14ac:dyDescent="0.25">
      <c r="A736" t="s">
        <v>223</v>
      </c>
      <c r="B736" t="s">
        <v>222</v>
      </c>
      <c r="C736" s="7">
        <v>129</v>
      </c>
      <c r="D736" t="s">
        <v>224</v>
      </c>
      <c r="E736" t="s">
        <v>2082</v>
      </c>
      <c r="F736" t="str">
        <f>_xlfn.XLOOKUP(E736,Component!B:B,Component!C:C)</f>
        <v>18V ONE+ 2AH LITHIUM BATTERY</v>
      </c>
      <c r="G736">
        <v>1</v>
      </c>
      <c r="H736" t="s">
        <v>2082</v>
      </c>
      <c r="I736">
        <v>-1</v>
      </c>
      <c r="J736" t="str">
        <f>_xlfn.XLOOKUP(A736,Product!C:C,Product!H:H)</f>
        <v>https://cdn.shopify.com/s/files/1/0651/3668/9323/files/f52cb9ce10214e29ac7cf4f7dbec925b_600x600.jpg?v=1734043354&amp;width=100&amp;crop=center</v>
      </c>
    </row>
    <row r="737" spans="1:10" x14ac:dyDescent="0.25">
      <c r="A737" t="s">
        <v>227</v>
      </c>
      <c r="B737" t="s">
        <v>226</v>
      </c>
      <c r="C737" s="7">
        <v>89.97</v>
      </c>
      <c r="D737" t="s">
        <v>229</v>
      </c>
      <c r="E737" t="s">
        <v>2082</v>
      </c>
      <c r="F737" t="str">
        <f>_xlfn.XLOOKUP(E737,Component!B:B,Component!C:C)</f>
        <v>18V ONE+ 2AH LITHIUM BATTERY</v>
      </c>
      <c r="G737">
        <v>1</v>
      </c>
      <c r="H737" t="s">
        <v>2082</v>
      </c>
      <c r="I737">
        <v>-1</v>
      </c>
      <c r="J737" t="str">
        <f>_xlfn.XLOOKUP(A737,Product!C:C,Product!H:H)</f>
        <v>https://cdn.shopify.com/s/files/1/0651/3668/9323/files/98af523389d04d89b152bd5c18597181_600x600.jpg?v=1734041796&amp;width=100&amp;crop=center</v>
      </c>
    </row>
    <row r="738" spans="1:10" x14ac:dyDescent="0.25">
      <c r="A738" t="s">
        <v>309</v>
      </c>
      <c r="B738" t="s">
        <v>308</v>
      </c>
      <c r="C738" s="7">
        <v>139</v>
      </c>
      <c r="D738" t="s">
        <v>310</v>
      </c>
      <c r="E738" t="s">
        <v>2082</v>
      </c>
      <c r="F738" t="str">
        <f>_xlfn.XLOOKUP(E738,Component!B:B,Component!C:C)</f>
        <v>18V ONE+ 2AH LITHIUM BATTERY</v>
      </c>
      <c r="G738">
        <v>1</v>
      </c>
      <c r="H738" t="s">
        <v>2082</v>
      </c>
      <c r="I738">
        <v>-1</v>
      </c>
      <c r="J738" t="str">
        <f>_xlfn.XLOOKUP(A738,Product!C:C,Product!H:H)</f>
        <v>https://cdn.shopify.com/s/files/1/0651/3668/9323/files/787be3d5b95b443f9026dd952418be29_600x600.jpg?v=1734041993&amp;width=100&amp;crop=center</v>
      </c>
    </row>
    <row r="739" spans="1:10" x14ac:dyDescent="0.25">
      <c r="A739" t="s">
        <v>314</v>
      </c>
      <c r="B739" t="s">
        <v>313</v>
      </c>
      <c r="C739" s="7">
        <v>89.93</v>
      </c>
      <c r="D739" t="s">
        <v>316</v>
      </c>
      <c r="E739" t="s">
        <v>2082</v>
      </c>
      <c r="F739" t="str">
        <f>_xlfn.XLOOKUP(E739,Component!B:B,Component!C:C)</f>
        <v>18V ONE+ 2AH LITHIUM BATTERY</v>
      </c>
      <c r="G739">
        <v>1</v>
      </c>
      <c r="H739" t="s">
        <v>2082</v>
      </c>
      <c r="I739">
        <v>-1</v>
      </c>
      <c r="J739" t="str">
        <f>_xlfn.XLOOKUP(A739,Product!C:C,Product!H:H)</f>
        <v>https://cdn.shopify.com/s/files/1/0651/3668/9323/files/a9070375bc2440cc8c5801e61967e961_600x600.jpg?v=1734042558&amp;width=100&amp;crop=center</v>
      </c>
    </row>
    <row r="740" spans="1:10" x14ac:dyDescent="0.25">
      <c r="A740" t="s">
        <v>495</v>
      </c>
      <c r="B740" t="s">
        <v>494</v>
      </c>
      <c r="C740" s="7">
        <v>199</v>
      </c>
      <c r="D740" t="s">
        <v>496</v>
      </c>
      <c r="E740" t="s">
        <v>2082</v>
      </c>
      <c r="F740" t="str">
        <f>_xlfn.XLOOKUP(E740,Component!B:B,Component!C:C)</f>
        <v>18V ONE+ 2AH LITHIUM BATTERY</v>
      </c>
      <c r="G740">
        <v>1</v>
      </c>
      <c r="H740" t="s">
        <v>2082</v>
      </c>
      <c r="I740">
        <v>-1</v>
      </c>
      <c r="J740" t="str">
        <f>_xlfn.XLOOKUP(A740,Product!C:C,Product!H:H)</f>
        <v>https://cdn.shopify.com/s/files/1/0651/3668/9323/files/Screenshot2025-09-25at11.40.05AM_600x600.png?v=1758814864&amp;width=100&amp;crop=center</v>
      </c>
    </row>
    <row r="741" spans="1:10" x14ac:dyDescent="0.25">
      <c r="A741" t="s">
        <v>544</v>
      </c>
      <c r="B741" t="s">
        <v>543</v>
      </c>
      <c r="C741" s="7">
        <v>119</v>
      </c>
      <c r="D741" t="s">
        <v>545</v>
      </c>
      <c r="E741" t="s">
        <v>2082</v>
      </c>
      <c r="F741" t="str">
        <f>_xlfn.XLOOKUP(E741,Component!B:B,Component!C:C)</f>
        <v>18V ONE+ 2AH LITHIUM BATTERY</v>
      </c>
      <c r="G741">
        <v>1</v>
      </c>
      <c r="H741" t="s">
        <v>2082</v>
      </c>
      <c r="I741">
        <v>-1</v>
      </c>
      <c r="J741" t="str">
        <f>_xlfn.XLOOKUP(A741,Product!C:C,Product!H:H)</f>
        <v>https://cdn.shopify.com/s/files/1/0651/3668/9323/files/4325f96e578149f5bba4d50eefc1f50b_600x600.jpg?v=1734042116&amp;width=100&amp;crop=center</v>
      </c>
    </row>
    <row r="742" spans="1:10" x14ac:dyDescent="0.25">
      <c r="A742" t="s">
        <v>838</v>
      </c>
      <c r="B742" t="s">
        <v>837</v>
      </c>
      <c r="C742" s="7">
        <v>149</v>
      </c>
      <c r="D742" t="s">
        <v>839</v>
      </c>
      <c r="E742" t="s">
        <v>2082</v>
      </c>
      <c r="F742" t="str">
        <f>_xlfn.XLOOKUP(E742,Component!B:B,Component!C:C)</f>
        <v>18V ONE+ 2AH LITHIUM BATTERY</v>
      </c>
      <c r="G742">
        <v>1</v>
      </c>
      <c r="H742" t="s">
        <v>2082</v>
      </c>
      <c r="I742">
        <v>-1</v>
      </c>
      <c r="J742" t="str">
        <f>_xlfn.XLOOKUP(A742,Product!C:C,Product!H:H)</f>
        <v>https://cdn.shopify.com/s/files/1/0651/3668/9323/files/751640181f344be5935718197e9d851b_600x600.jpg?v=1734042436&amp;width=100&amp;crop=center</v>
      </c>
    </row>
    <row r="743" spans="1:10" x14ac:dyDescent="0.25">
      <c r="A743" t="s">
        <v>866</v>
      </c>
      <c r="B743" t="s">
        <v>865</v>
      </c>
      <c r="C743" s="7">
        <v>79</v>
      </c>
      <c r="D743" t="s">
        <v>867</v>
      </c>
      <c r="E743" t="s">
        <v>2082</v>
      </c>
      <c r="F743" t="str">
        <f>_xlfn.XLOOKUP(E743,Component!B:B,Component!C:C)</f>
        <v>18V ONE+ 2AH LITHIUM BATTERY</v>
      </c>
      <c r="G743">
        <v>1</v>
      </c>
      <c r="H743" t="s">
        <v>2082</v>
      </c>
      <c r="I743">
        <v>-1</v>
      </c>
      <c r="J743" t="str">
        <f>_xlfn.XLOOKUP(A743,Product!C:C,Product!H:H)</f>
        <v>https://cdn.shopify.com/s/files/1/0651/3668/9323/files/06f2a9fb0c804b53a88344d531acb5d0_600x600.jpg?v=1734041176&amp;width=100&amp;crop=center</v>
      </c>
    </row>
    <row r="744" spans="1:10" x14ac:dyDescent="0.25">
      <c r="A744" t="s">
        <v>1146</v>
      </c>
      <c r="B744" t="s">
        <v>1145</v>
      </c>
      <c r="C744" s="7">
        <v>119</v>
      </c>
      <c r="D744" t="s">
        <v>1147</v>
      </c>
      <c r="E744" t="s">
        <v>2082</v>
      </c>
      <c r="F744" t="str">
        <f>_xlfn.XLOOKUP(E744,Component!B:B,Component!C:C)</f>
        <v>18V ONE+ 2AH LITHIUM BATTERY</v>
      </c>
      <c r="G744">
        <v>1</v>
      </c>
      <c r="H744" t="s">
        <v>2082</v>
      </c>
      <c r="I744">
        <v>-1</v>
      </c>
      <c r="J744" t="str">
        <f>_xlfn.XLOOKUP(A744,Product!C:C,Product!H:H)</f>
        <v>https://cdn.shopify.com/s/files/1/0651/3668/9323/files/Screenshot2025-09-25at11.29.16AM_600x600.png?v=1758814183&amp;width=100&amp;crop=center</v>
      </c>
    </row>
    <row r="745" spans="1:10" x14ac:dyDescent="0.25">
      <c r="A745" t="s">
        <v>1382</v>
      </c>
      <c r="B745" t="s">
        <v>1381</v>
      </c>
      <c r="C745" s="7">
        <v>169</v>
      </c>
      <c r="D745" t="s">
        <v>1383</v>
      </c>
      <c r="E745" t="s">
        <v>2082</v>
      </c>
      <c r="F745" t="str">
        <f>_xlfn.XLOOKUP(E745,Component!B:B,Component!C:C)</f>
        <v>18V ONE+ 2AH LITHIUM BATTERY</v>
      </c>
      <c r="G745">
        <v>1</v>
      </c>
      <c r="H745" t="s">
        <v>2082</v>
      </c>
      <c r="I745">
        <v>-1</v>
      </c>
      <c r="J745" t="str">
        <f>_xlfn.XLOOKUP(A745,Product!C:C,Product!H:H)</f>
        <v>https://cdn.shopify.com/s/files/1/0651/3668/9323/files/P4500-PSK005_600x600.jpg?v=1758813314&amp;width=100&amp;crop=center</v>
      </c>
    </row>
    <row r="746" spans="1:10" x14ac:dyDescent="0.25">
      <c r="A746" t="s">
        <v>358</v>
      </c>
      <c r="B746" t="s">
        <v>357</v>
      </c>
      <c r="C746" s="7">
        <v>99.97</v>
      </c>
      <c r="D746" t="s">
        <v>360</v>
      </c>
      <c r="E746" t="s">
        <v>2082</v>
      </c>
      <c r="F746" t="str">
        <f>_xlfn.XLOOKUP(E746,Component!B:B,Component!C:C)</f>
        <v>18V ONE+ 2AH LITHIUM BATTERY</v>
      </c>
      <c r="G746">
        <v>1</v>
      </c>
      <c r="H746" t="s">
        <v>2082</v>
      </c>
      <c r="I746">
        <v>-1</v>
      </c>
      <c r="J746" t="str">
        <f>_xlfn.XLOOKUP(A746,Product!C:C,Product!H:H)</f>
        <v>https://cdn.shopify.com/s/files/1/0651/3668/9323/files/c64801a95a284e5e852af1a06cbb6fd3_600x600.jpg?v=1734042883&amp;width=100&amp;crop=center</v>
      </c>
    </row>
    <row r="747" spans="1:10" x14ac:dyDescent="0.25">
      <c r="A747" t="s">
        <v>1341</v>
      </c>
      <c r="B747" t="s">
        <v>1340</v>
      </c>
      <c r="C747" s="7">
        <v>79</v>
      </c>
      <c r="D747" t="s">
        <v>1342</v>
      </c>
      <c r="E747" t="s">
        <v>2082</v>
      </c>
      <c r="F747" t="str">
        <f>_xlfn.XLOOKUP(E747,Component!B:B,Component!C:C)</f>
        <v>18V ONE+ 2AH LITHIUM BATTERY</v>
      </c>
      <c r="G747">
        <v>1</v>
      </c>
      <c r="H747" t="s">
        <v>2082</v>
      </c>
      <c r="I747">
        <v>-1</v>
      </c>
      <c r="J747" t="str">
        <f>_xlfn.XLOOKUP(A747,Product!C:C,Product!H:H)</f>
        <v>https://cdn.shopify.com/s/files/1/0651/3668/9323/files/579a5200c47a4b309a71507cbeed6f50_600x600.jpg?v=1734041932&amp;width=100&amp;crop=center</v>
      </c>
    </row>
    <row r="748" spans="1:10" x14ac:dyDescent="0.25">
      <c r="A748" t="s">
        <v>1911</v>
      </c>
      <c r="B748" t="s">
        <v>1910</v>
      </c>
      <c r="C748" s="7">
        <v>79</v>
      </c>
      <c r="D748" t="s">
        <v>1912</v>
      </c>
      <c r="E748" t="s">
        <v>2082</v>
      </c>
      <c r="F748" t="str">
        <f>_xlfn.XLOOKUP(E748,Component!B:B,Component!C:C)</f>
        <v>18V ONE+ 2AH LITHIUM BATTERY</v>
      </c>
      <c r="G748">
        <v>1</v>
      </c>
      <c r="H748" t="s">
        <v>2082</v>
      </c>
      <c r="I748">
        <v>-1</v>
      </c>
      <c r="J748" t="str">
        <f>_xlfn.XLOOKUP(A748,Product!C:C,Product!H:H)</f>
        <v>https://cdn.shopify.com/s/files/1/0651/3668/9323/files/617eb17a4f5946c4b406ae24ab5bc0e0_600x600.jpg?v=1734041953&amp;width=100&amp;crop=center</v>
      </c>
    </row>
    <row r="749" spans="1:10" x14ac:dyDescent="0.25">
      <c r="A749" t="s">
        <v>2018</v>
      </c>
      <c r="B749" t="s">
        <v>2017</v>
      </c>
      <c r="C749" s="7">
        <v>299</v>
      </c>
      <c r="D749" t="s">
        <v>2019</v>
      </c>
      <c r="E749" t="s">
        <v>2082</v>
      </c>
      <c r="F749" t="str">
        <f>_xlfn.XLOOKUP(E749,Component!B:B,Component!C:C)</f>
        <v>18V ONE+ 2AH LITHIUM BATTERY</v>
      </c>
      <c r="G749">
        <v>2</v>
      </c>
      <c r="H749" t="s">
        <v>2082</v>
      </c>
      <c r="I749">
        <v>-2</v>
      </c>
      <c r="J749" t="str">
        <f>_xlfn.XLOOKUP(A749,Product!C:C,Product!H:H)</f>
        <v>https://cdn.shopify.com/s/files/1/0651/3668/9323/files/212c20f2ff2d4a70b5492a781c4f4fb2_600x600.jpg?v=1734041831&amp;width=100&amp;crop=center</v>
      </c>
    </row>
    <row r="750" spans="1:10" x14ac:dyDescent="0.25">
      <c r="A750" t="s">
        <v>248</v>
      </c>
      <c r="B750" t="s">
        <v>247</v>
      </c>
      <c r="C750" s="7">
        <v>229</v>
      </c>
      <c r="D750" t="s">
        <v>250</v>
      </c>
      <c r="E750" t="s">
        <v>1154</v>
      </c>
      <c r="F750" t="str">
        <f>_xlfn.XLOOKUP(E750,Component!B:B,Component!C:C)</f>
        <v>18V ONE+ 6AH LITHIUM-ION HIGH PERFORMANCE BATTERY</v>
      </c>
      <c r="G750">
        <v>1</v>
      </c>
      <c r="H750" t="s">
        <v>1154</v>
      </c>
      <c r="I750">
        <v>-1</v>
      </c>
      <c r="J750" t="str">
        <f>_xlfn.XLOOKUP(A750,Product!C:C,Product!H:H)</f>
        <v>https://cdn.shopify.com/s/files/1/0651/3668/9323/files/268a3bc28f704861a4cf989f03bdbaf7_600x600.jpg?v=1734041847&amp;width=100&amp;crop=center</v>
      </c>
    </row>
    <row r="751" spans="1:10" x14ac:dyDescent="0.25">
      <c r="A751" t="s">
        <v>1940</v>
      </c>
      <c r="B751" t="s">
        <v>1939</v>
      </c>
      <c r="C751" s="7">
        <v>179</v>
      </c>
      <c r="D751" t="s">
        <v>1941</v>
      </c>
      <c r="E751" t="s">
        <v>1154</v>
      </c>
      <c r="F751" t="str">
        <f>_xlfn.XLOOKUP(E751,Component!B:B,Component!C:C)</f>
        <v>18V ONE+ 6AH LITHIUM-ION HIGH PERFORMANCE BATTERY</v>
      </c>
      <c r="G751">
        <v>1</v>
      </c>
      <c r="H751" t="s">
        <v>1154</v>
      </c>
      <c r="I751">
        <v>-1</v>
      </c>
      <c r="J751" t="str">
        <f>_xlfn.XLOOKUP(A751,Product!C:C,Product!H:H)</f>
        <v>https://cdn.shopify.com/s/files/1/0651/3668/9323/files/b8e112f139a1495a91c35e31b04e0aed_600x600.jpg?v=1734042645&amp;width=100&amp;crop=center</v>
      </c>
    </row>
    <row r="752" spans="1:10" x14ac:dyDescent="0.25">
      <c r="A752" t="s">
        <v>723</v>
      </c>
      <c r="B752" t="s">
        <v>722</v>
      </c>
      <c r="C752" s="7">
        <v>229</v>
      </c>
      <c r="D752" t="s">
        <v>724</v>
      </c>
      <c r="E752" t="s">
        <v>1154</v>
      </c>
      <c r="F752" t="str">
        <f>_xlfn.XLOOKUP(E752,Component!B:B,Component!C:C)</f>
        <v>18V ONE+ 6AH LITHIUM-ION HIGH PERFORMANCE BATTERY</v>
      </c>
      <c r="G752">
        <v>1</v>
      </c>
      <c r="H752" t="s">
        <v>1154</v>
      </c>
      <c r="I752">
        <v>-1</v>
      </c>
      <c r="J752" t="str">
        <f>_xlfn.XLOOKUP(A752,Product!C:C,Product!H:H)</f>
        <v>https://cdn.shopify.com/s/files/1/0651/3668/9323/files/e36b7b2884f74575afed3e5734ea60d4_600x600.jpg?v=1734043188&amp;width=100&amp;crop=center</v>
      </c>
    </row>
    <row r="753" spans="1:10" x14ac:dyDescent="0.25">
      <c r="A753" t="s">
        <v>794</v>
      </c>
      <c r="B753" t="s">
        <v>793</v>
      </c>
      <c r="C753" s="7">
        <v>219</v>
      </c>
      <c r="D753" t="s">
        <v>795</v>
      </c>
      <c r="E753" t="s">
        <v>1154</v>
      </c>
      <c r="F753" t="str">
        <f>_xlfn.XLOOKUP(E753,Component!B:B,Component!C:C)</f>
        <v>18V ONE+ 6AH LITHIUM-ION HIGH PERFORMANCE BATTERY</v>
      </c>
      <c r="G753">
        <v>1</v>
      </c>
      <c r="H753" t="s">
        <v>1154</v>
      </c>
      <c r="I753">
        <v>-1</v>
      </c>
      <c r="J753" t="str">
        <f>_xlfn.XLOOKUP(A753,Product!C:C,Product!H:H)</f>
        <v>https://cdn.shopify.com/s/files/1/0651/3668/9323/files/74110bf2fa0543d8bc7d78f02a5db4ab_600x600.jpg?v=1734042291&amp;width=100&amp;crop=center</v>
      </c>
    </row>
    <row r="754" spans="1:10" x14ac:dyDescent="0.25">
      <c r="A754" t="s">
        <v>1247</v>
      </c>
      <c r="B754" t="s">
        <v>1246</v>
      </c>
      <c r="C754" s="7">
        <v>249</v>
      </c>
      <c r="D754" t="s">
        <v>1248</v>
      </c>
      <c r="E754" t="s">
        <v>1154</v>
      </c>
      <c r="F754" t="str">
        <f>_xlfn.XLOOKUP(E754,Component!B:B,Component!C:C)</f>
        <v>18V ONE+ 6AH LITHIUM-ION HIGH PERFORMANCE BATTERY</v>
      </c>
      <c r="G754">
        <v>1</v>
      </c>
      <c r="H754" t="s">
        <v>1154</v>
      </c>
      <c r="I754">
        <v>-1</v>
      </c>
      <c r="J754" t="str">
        <f>_xlfn.XLOOKUP(A754,Product!C:C,Product!H:H)</f>
        <v>https://cdn.shopify.com/s/files/1/0651/3668/9323/files/999f143078ec4557949721e307b5c557_600x600.jpg?v=1736815423&amp;width=100&amp;crop=center</v>
      </c>
    </row>
    <row r="755" spans="1:10" x14ac:dyDescent="0.25">
      <c r="A755" t="s">
        <v>1154</v>
      </c>
      <c r="B755" t="s">
        <v>1153</v>
      </c>
      <c r="C755" s="7">
        <v>139</v>
      </c>
      <c r="D755" t="s">
        <v>1155</v>
      </c>
      <c r="E755" t="s">
        <v>1154</v>
      </c>
      <c r="F755" t="str">
        <f>_xlfn.XLOOKUP(E755,Component!B:B,Component!C:C)</f>
        <v>18V ONE+ 6AH LITHIUM-ION HIGH PERFORMANCE BATTERY</v>
      </c>
      <c r="G755">
        <v>1</v>
      </c>
      <c r="H755" t="s">
        <v>1154</v>
      </c>
      <c r="I755">
        <v>-1</v>
      </c>
      <c r="J755" t="str">
        <f>_xlfn.XLOOKUP(A755,Product!C:C,Product!H:H)</f>
        <v>https://cdn.shopify.com/s/files/1/0651/3668/9323/files/3eb44a6184594c9ebdac74f4c7978312_600x600.jpg?v=1734040943&amp;width=100&amp;crop=center</v>
      </c>
    </row>
    <row r="756" spans="1:10" x14ac:dyDescent="0.25">
      <c r="A756" t="s">
        <v>1894</v>
      </c>
      <c r="B756" t="s">
        <v>1893</v>
      </c>
      <c r="C756" s="7">
        <v>278</v>
      </c>
      <c r="D756" t="s">
        <v>1896</v>
      </c>
      <c r="E756" t="s">
        <v>1154</v>
      </c>
      <c r="F756" t="str">
        <f>_xlfn.XLOOKUP(E756,Component!B:B,Component!C:C)</f>
        <v>18V ONE+ 6AH LITHIUM-ION HIGH PERFORMANCE BATTERY</v>
      </c>
      <c r="G756">
        <v>1</v>
      </c>
      <c r="H756" t="s">
        <v>1154</v>
      </c>
      <c r="I756">
        <v>-1</v>
      </c>
      <c r="J756" t="str">
        <f>_xlfn.XLOOKUP(A756,Product!C:C,Product!H:H)</f>
        <v>https://cdn.shopify.com/s/files/1/0651/3668/9323/files/PBP4210_THD14_600x600.jpg?v=1739804624&amp;width=100&amp;crop=center</v>
      </c>
    </row>
    <row r="757" spans="1:10" x14ac:dyDescent="0.25">
      <c r="A757" t="s">
        <v>277</v>
      </c>
      <c r="B757" t="s">
        <v>276</v>
      </c>
      <c r="C757" s="7">
        <v>849</v>
      </c>
      <c r="D757" t="s">
        <v>279</v>
      </c>
      <c r="E757" t="s">
        <v>1154</v>
      </c>
      <c r="F757" t="str">
        <f>_xlfn.XLOOKUP(E757,Component!B:B,Component!C:C)</f>
        <v>18V ONE+ 6AH LITHIUM-ION HIGH PERFORMANCE BATTERY</v>
      </c>
      <c r="G757">
        <v>4</v>
      </c>
      <c r="H757" t="s">
        <v>1154</v>
      </c>
      <c r="I757">
        <v>-4</v>
      </c>
      <c r="J757" t="str">
        <f>_xlfn.XLOOKUP(A757,Product!C:C,Product!H:H)</f>
        <v>https://cdn.shopify.com/s/files/1/0651/3668/9323/files/e653adc52d4241928883204c4db8decc_600x600.jpg?v=1734043217&amp;width=100&amp;crop=center</v>
      </c>
    </row>
    <row r="758" spans="1:10" x14ac:dyDescent="0.25">
      <c r="A758" t="s">
        <v>1945</v>
      </c>
      <c r="B758" t="s">
        <v>1944</v>
      </c>
      <c r="C758" s="7">
        <v>179</v>
      </c>
      <c r="D758" t="s">
        <v>1946</v>
      </c>
      <c r="E758" t="s">
        <v>1945</v>
      </c>
      <c r="F758" t="str">
        <f>_xlfn.XLOOKUP(E758,Component!B:B,Component!C:C)</f>
        <v>18V ONE+ 8AH LITHIUM HIGH PERFORMANCE BATTERY</v>
      </c>
      <c r="G758">
        <v>1</v>
      </c>
      <c r="H758" t="s">
        <v>1945</v>
      </c>
      <c r="I758">
        <v>-1</v>
      </c>
      <c r="J758" t="str">
        <f>_xlfn.XLOOKUP(A758,Product!C:C,Product!H:H)</f>
        <v>https://cdn.shopify.com/s/files/1/0651/3668/9323/files/e327aca5169246db952183a71c712aa5_600x600.jpg?v=1734043207&amp;width=100&amp;crop=center</v>
      </c>
    </row>
    <row r="759" spans="1:10" x14ac:dyDescent="0.25">
      <c r="A759" t="s">
        <v>1949</v>
      </c>
      <c r="B759" t="s">
        <v>1948</v>
      </c>
      <c r="C759" s="7">
        <v>239</v>
      </c>
      <c r="D759" t="s">
        <v>1950</v>
      </c>
      <c r="E759" t="s">
        <v>1949</v>
      </c>
      <c r="F759" t="str">
        <f>_xlfn.XLOOKUP(E759,Component!B:B,Component!C:C)</f>
        <v>18V ONE+ 12AH LITHIUM HIGH PERFORMANCE BATTERY</v>
      </c>
      <c r="G759">
        <v>1</v>
      </c>
      <c r="H759" t="s">
        <v>1949</v>
      </c>
      <c r="I759">
        <v>-1</v>
      </c>
      <c r="J759" t="str">
        <f>_xlfn.XLOOKUP(A759,Product!C:C,Product!H:H)</f>
        <v>https://cdn.shopify.com/s/files/1/0651/3668/9323/files/924c87dc892142eeaae3500234fc5af1_600x600.jpg?v=1734042036&amp;width=100&amp;crop=center</v>
      </c>
    </row>
    <row r="760" spans="1:10" x14ac:dyDescent="0.25">
      <c r="A760" t="s">
        <v>407</v>
      </c>
      <c r="B760" t="s">
        <v>406</v>
      </c>
      <c r="C760" s="7" t="s">
        <v>18</v>
      </c>
      <c r="D760" t="s">
        <v>408</v>
      </c>
      <c r="E760" t="s">
        <v>407</v>
      </c>
      <c r="F760" t="str">
        <f>_xlfn.XLOOKUP(E760,Component!B:B,Component!C:C)</f>
        <v>18V ONE+ 4AH LITHIUM HIGH PERFORMANCE EDGE BATTERY</v>
      </c>
      <c r="G760">
        <v>1</v>
      </c>
      <c r="H760" t="s">
        <v>407</v>
      </c>
      <c r="I760">
        <v>-1</v>
      </c>
      <c r="J760" t="str">
        <f>_xlfn.XLOOKUP(A760,Product!C:C,Product!H:H)</f>
        <v>https://cdn.shopify.com/s/files/1/0651/3668/9323/files/5cfd645b740d446b9c0ced0331b17ec7_600x600.jpg?v=1734041075&amp;width=100&amp;crop=center</v>
      </c>
    </row>
    <row r="761" spans="1:10" x14ac:dyDescent="0.25">
      <c r="A761" t="s">
        <v>385</v>
      </c>
      <c r="B761" t="s">
        <v>384</v>
      </c>
      <c r="C761" s="7">
        <v>99.97</v>
      </c>
      <c r="D761" t="s">
        <v>386</v>
      </c>
      <c r="E761" t="s">
        <v>2009</v>
      </c>
      <c r="F761" t="str">
        <f>_xlfn.XLOOKUP(E761,Component!B:B,Component!C:C)</f>
        <v>18V ONE+ CHARGER</v>
      </c>
      <c r="G761">
        <v>1</v>
      </c>
      <c r="H761" t="s">
        <v>2009</v>
      </c>
      <c r="I761">
        <v>-1</v>
      </c>
      <c r="J761" t="str">
        <f>_xlfn.XLOOKUP(A761,Product!C:C,Product!H:H)</f>
        <v>https://cdn.shopify.com/s/files/1/0651/3668/9323/files/a8f99ce21a1943b698edc0aa4347d9ed_600x600.jpg?v=1734042501&amp;width=100&amp;crop=center</v>
      </c>
    </row>
    <row r="762" spans="1:10" x14ac:dyDescent="0.25">
      <c r="A762" t="s">
        <v>1115</v>
      </c>
      <c r="B762" t="s">
        <v>1114</v>
      </c>
      <c r="C762" s="7">
        <v>199</v>
      </c>
      <c r="D762" t="s">
        <v>1116</v>
      </c>
      <c r="E762" t="s">
        <v>2009</v>
      </c>
      <c r="F762" t="str">
        <f>_xlfn.XLOOKUP(E762,Component!B:B,Component!C:C)</f>
        <v>18V ONE+ CHARGER</v>
      </c>
      <c r="G762">
        <v>1</v>
      </c>
      <c r="H762" t="s">
        <v>2009</v>
      </c>
      <c r="I762">
        <v>-1</v>
      </c>
      <c r="J762" t="str">
        <f>_xlfn.XLOOKUP(A762,Product!C:C,Product!H:H)</f>
        <v>https://cdn.shopify.com/s/files/1/0651/3668/9323/files/152ea295d0eb4c14820c6e2da4e8e4ee_600x600.jpg?v=1734041820&amp;width=100&amp;crop=center</v>
      </c>
    </row>
    <row r="763" spans="1:10" x14ac:dyDescent="0.25">
      <c r="A763" t="s">
        <v>6</v>
      </c>
      <c r="B763" t="s">
        <v>5</v>
      </c>
      <c r="C763" s="7">
        <v>239</v>
      </c>
      <c r="D763" t="s">
        <v>8</v>
      </c>
      <c r="E763" t="s">
        <v>2009</v>
      </c>
      <c r="F763" t="str">
        <f>_xlfn.XLOOKUP(E763,Component!B:B,Component!C:C)</f>
        <v>18V ONE+ CHARGER</v>
      </c>
      <c r="G763">
        <v>1</v>
      </c>
      <c r="H763" t="s">
        <v>2009</v>
      </c>
      <c r="I763">
        <v>-1</v>
      </c>
      <c r="J763" t="str">
        <f>_xlfn.XLOOKUP(A763,Product!C:C,Product!H:H)</f>
        <v>https://cdn.shopify.com/s/files/1/0651/3668/9323/files/ryobi-power-tool-combo-kits-pblc_1_600x600.jpg?v=1759346197&amp;width=100&amp;crop=center</v>
      </c>
    </row>
    <row r="764" spans="1:10" x14ac:dyDescent="0.25">
      <c r="A764" t="s">
        <v>135</v>
      </c>
      <c r="B764" t="s">
        <v>5</v>
      </c>
      <c r="C764" s="7">
        <v>279</v>
      </c>
      <c r="D764" t="s">
        <v>137</v>
      </c>
      <c r="E764" t="s">
        <v>2009</v>
      </c>
      <c r="F764" t="str">
        <f>_xlfn.XLOOKUP(E764,Component!B:B,Component!C:C)</f>
        <v>18V ONE+ CHARGER</v>
      </c>
      <c r="G764">
        <v>1</v>
      </c>
      <c r="H764" t="s">
        <v>2009</v>
      </c>
      <c r="I764">
        <v>-1</v>
      </c>
      <c r="J764" t="str">
        <f>_xlfn.XLOOKUP(A764,Product!C:C,Product!H:H)</f>
        <v>https://cdn.shopify.com/s/files/1/0651/3668/9323/files/PBLCK201K_2_Final_600x600.png?v=1737573919&amp;width=100&amp;crop=center</v>
      </c>
    </row>
    <row r="765" spans="1:10" x14ac:dyDescent="0.25">
      <c r="A765" t="s">
        <v>476</v>
      </c>
      <c r="B765" t="s">
        <v>475</v>
      </c>
      <c r="C765" s="7" t="s">
        <v>18</v>
      </c>
      <c r="D765" t="s">
        <v>477</v>
      </c>
      <c r="E765" t="s">
        <v>2009</v>
      </c>
      <c r="F765" t="str">
        <f>_xlfn.XLOOKUP(E765,Component!B:B,Component!C:C)</f>
        <v>18V ONE+ CHARGER</v>
      </c>
      <c r="G765">
        <v>1</v>
      </c>
      <c r="H765" t="s">
        <v>2009</v>
      </c>
      <c r="I765">
        <v>-1</v>
      </c>
      <c r="J765" t="str">
        <f>_xlfn.XLOOKUP(A765,Product!C:C,Product!H:H)</f>
        <v>https://cdn.shopify.com/s/files/1/0651/3668/9323/files/c01c31c1e9054bb88bf2bd1e4f4a70e0_600x600.jpg?v=1734042789&amp;width=100&amp;crop=center</v>
      </c>
    </row>
    <row r="766" spans="1:10" x14ac:dyDescent="0.25">
      <c r="A766" t="s">
        <v>634</v>
      </c>
      <c r="B766" t="s">
        <v>633</v>
      </c>
      <c r="C766" s="7">
        <v>89</v>
      </c>
      <c r="D766" t="s">
        <v>635</v>
      </c>
      <c r="E766" t="s">
        <v>2009</v>
      </c>
      <c r="F766" t="str">
        <f>_xlfn.XLOOKUP(E766,Component!B:B,Component!C:C)</f>
        <v>18V ONE+ CHARGER</v>
      </c>
      <c r="G766">
        <v>1</v>
      </c>
      <c r="H766" t="s">
        <v>2009</v>
      </c>
      <c r="I766">
        <v>-1</v>
      </c>
      <c r="J766" t="str">
        <f>_xlfn.XLOOKUP(A766,Product!C:C,Product!H:H)</f>
        <v>https://cdn.shopify.com/s/files/1/0651/3668/9323/files/ac065361106a40a8b39ce4dd065d4af3_600x600.jpg?v=1736998749&amp;width=100&amp;crop=center</v>
      </c>
    </row>
    <row r="767" spans="1:10" x14ac:dyDescent="0.25">
      <c r="A767" t="s">
        <v>646</v>
      </c>
      <c r="B767" t="s">
        <v>645</v>
      </c>
      <c r="C767" s="7">
        <v>89</v>
      </c>
      <c r="D767" t="s">
        <v>647</v>
      </c>
      <c r="E767" t="s">
        <v>2009</v>
      </c>
      <c r="F767" t="str">
        <f>_xlfn.XLOOKUP(E767,Component!B:B,Component!C:C)</f>
        <v>18V ONE+ CHARGER</v>
      </c>
      <c r="G767">
        <v>1</v>
      </c>
      <c r="H767" t="s">
        <v>2009</v>
      </c>
      <c r="I767">
        <v>-1</v>
      </c>
      <c r="J767" t="str">
        <f>_xlfn.XLOOKUP(A767,Product!C:C,Product!H:H)</f>
        <v>https://cdn.shopify.com/s/files/1/0651/3668/9323/files/45b6cc9c91af4226b2ee7f7e8d90a088_600x600.jpg?v=1737053823&amp;width=100&amp;crop=center</v>
      </c>
    </row>
    <row r="768" spans="1:10" x14ac:dyDescent="0.25">
      <c r="A768" t="s">
        <v>919</v>
      </c>
      <c r="B768" t="s">
        <v>918</v>
      </c>
      <c r="C768" s="7">
        <v>216.57</v>
      </c>
      <c r="D768" t="s">
        <v>921</v>
      </c>
      <c r="E768" t="s">
        <v>2009</v>
      </c>
      <c r="F768" t="str">
        <f>_xlfn.XLOOKUP(E768,Component!B:B,Component!C:C)</f>
        <v>18V ONE+ CHARGER</v>
      </c>
      <c r="G768">
        <v>1</v>
      </c>
      <c r="H768" t="s">
        <v>2009</v>
      </c>
      <c r="I768">
        <v>-1</v>
      </c>
      <c r="J768" t="str">
        <f>_xlfn.XLOOKUP(A768,Product!C:C,Product!H:H)</f>
        <v>https://cdn.shopify.com/s/files/1/0651/3668/9323/files/58e0d5cf84594e18b2090f1d6eac1776_600x600.jpg?v=1734041607&amp;width=100&amp;crop=center</v>
      </c>
    </row>
    <row r="769" spans="1:10" x14ac:dyDescent="0.25">
      <c r="A769" t="s">
        <v>1341</v>
      </c>
      <c r="B769" t="s">
        <v>1340</v>
      </c>
      <c r="C769" s="7">
        <v>79</v>
      </c>
      <c r="D769" t="s">
        <v>1342</v>
      </c>
      <c r="E769" t="s">
        <v>2009</v>
      </c>
      <c r="F769" t="str">
        <f>_xlfn.XLOOKUP(E769,Component!B:B,Component!C:C)</f>
        <v>18V ONE+ CHARGER</v>
      </c>
      <c r="G769">
        <v>1</v>
      </c>
      <c r="H769" t="s">
        <v>2009</v>
      </c>
      <c r="I769">
        <v>-1</v>
      </c>
      <c r="J769" t="str">
        <f>_xlfn.XLOOKUP(A769,Product!C:C,Product!H:H)</f>
        <v>https://cdn.shopify.com/s/files/1/0651/3668/9323/files/579a5200c47a4b309a71507cbeed6f50_600x600.jpg?v=1734041932&amp;width=100&amp;crop=center</v>
      </c>
    </row>
    <row r="770" spans="1:10" x14ac:dyDescent="0.25">
      <c r="A770" t="s">
        <v>2037</v>
      </c>
      <c r="B770" t="s">
        <v>2036</v>
      </c>
      <c r="C770" s="7">
        <v>119</v>
      </c>
      <c r="D770" t="s">
        <v>2038</v>
      </c>
      <c r="E770" t="s">
        <v>2009</v>
      </c>
      <c r="F770" t="str">
        <f>_xlfn.XLOOKUP(E770,Component!B:B,Component!C:C)</f>
        <v>18V ONE+ CHARGER</v>
      </c>
      <c r="G770">
        <v>1</v>
      </c>
      <c r="H770" t="s">
        <v>2009</v>
      </c>
      <c r="I770">
        <v>-1</v>
      </c>
      <c r="J770" t="str">
        <f>_xlfn.XLOOKUP(A770,Product!C:C,Product!H:H)</f>
        <v>https://cdn.shopify.com/s/files/1/0651/3668/9323/files/d92ec5d3f0b74d3b86cce0e130f7ddae_600x600.jpg?v=1737055077&amp;width=100&amp;crop=center</v>
      </c>
    </row>
    <row r="771" spans="1:10" x14ac:dyDescent="0.25">
      <c r="A771" t="s">
        <v>2041</v>
      </c>
      <c r="B771" t="s">
        <v>2040</v>
      </c>
      <c r="C771" s="7">
        <v>137.75</v>
      </c>
      <c r="D771" t="s">
        <v>2043</v>
      </c>
      <c r="E771" t="s">
        <v>2009</v>
      </c>
      <c r="F771" t="str">
        <f>_xlfn.XLOOKUP(E771,Component!B:B,Component!C:C)</f>
        <v>18V ONE+ CHARGER</v>
      </c>
      <c r="G771">
        <v>1</v>
      </c>
      <c r="H771" t="s">
        <v>2009</v>
      </c>
      <c r="I771">
        <v>-1</v>
      </c>
      <c r="J771" t="str">
        <f>_xlfn.XLOOKUP(A771,Product!C:C,Product!H:H)</f>
        <v>https://cdn.shopify.com/s/files/1/0651/3668/9323/files/12a141b08470414494653e3873467924_600x600.jpg?v=1734041390&amp;width=100&amp;crop=center</v>
      </c>
    </row>
    <row r="772" spans="1:10" x14ac:dyDescent="0.25">
      <c r="A772" t="s">
        <v>2046</v>
      </c>
      <c r="B772" t="s">
        <v>2045</v>
      </c>
      <c r="C772" s="7">
        <v>109</v>
      </c>
      <c r="D772" t="s">
        <v>2047</v>
      </c>
      <c r="E772" t="s">
        <v>2009</v>
      </c>
      <c r="F772" t="str">
        <f>_xlfn.XLOOKUP(E772,Component!B:B,Component!C:C)</f>
        <v>18V ONE+ CHARGER</v>
      </c>
      <c r="G772">
        <v>1</v>
      </c>
      <c r="H772" t="s">
        <v>2009</v>
      </c>
      <c r="I772">
        <v>-1</v>
      </c>
      <c r="J772" t="str">
        <f>_xlfn.XLOOKUP(A772,Product!C:C,Product!H:H)</f>
        <v>https://cdn.shopify.com/s/files/1/0651/3668/9323/files/5bd9143a965e486b8ef4dd325addfd15_600x600.jpg?v=1737055132&amp;width=100&amp;crop=center</v>
      </c>
    </row>
    <row r="773" spans="1:10" x14ac:dyDescent="0.25">
      <c r="A773" t="s">
        <v>2051</v>
      </c>
      <c r="B773" t="s">
        <v>2050</v>
      </c>
      <c r="C773" s="7" t="s">
        <v>18</v>
      </c>
      <c r="D773" t="s">
        <v>2052</v>
      </c>
      <c r="E773" t="s">
        <v>2009</v>
      </c>
      <c r="F773" t="str">
        <f>_xlfn.XLOOKUP(E773,Component!B:B,Component!C:C)</f>
        <v>18V ONE+ CHARGER</v>
      </c>
      <c r="G773">
        <v>1</v>
      </c>
      <c r="H773" t="s">
        <v>2009</v>
      </c>
      <c r="I773">
        <v>-1</v>
      </c>
      <c r="J773" t="str">
        <f>_xlfn.XLOOKUP(A773,Product!C:C,Product!H:H)</f>
        <v>https://cdn.shopify.com/s/files/1/0651/3668/9323/files/5a498728e0e648fc907c7ec5b222bc76_600x600.jpg?v=1734041042&amp;width=100&amp;crop=center</v>
      </c>
    </row>
    <row r="774" spans="1:10" x14ac:dyDescent="0.25">
      <c r="A774" t="s">
        <v>579</v>
      </c>
      <c r="B774" t="s">
        <v>578</v>
      </c>
      <c r="C774" s="7">
        <v>59.97</v>
      </c>
      <c r="D774" t="s">
        <v>581</v>
      </c>
      <c r="E774" t="s">
        <v>2009</v>
      </c>
      <c r="F774" t="str">
        <f>_xlfn.XLOOKUP(E774,Component!B:B,Component!C:C)</f>
        <v>18V ONE+ CHARGER</v>
      </c>
      <c r="G774">
        <v>1</v>
      </c>
      <c r="H774" t="s">
        <v>2009</v>
      </c>
      <c r="I774">
        <v>-1</v>
      </c>
      <c r="J774" t="str">
        <f>_xlfn.XLOOKUP(A774,Product!C:C,Product!H:H)</f>
        <v>https://cdn.shopify.com/s/files/1/0651/3668/9323/files/5bdd7aaf3ab34d9690edba385420bd6d_600x600.jpg?v=1734041057&amp;width=100&amp;crop=center</v>
      </c>
    </row>
    <row r="775" spans="1:10" x14ac:dyDescent="0.25">
      <c r="A775" t="s">
        <v>858</v>
      </c>
      <c r="B775" t="s">
        <v>857</v>
      </c>
      <c r="C775" s="7">
        <v>129</v>
      </c>
      <c r="D775" t="s">
        <v>859</v>
      </c>
      <c r="E775" t="s">
        <v>2009</v>
      </c>
      <c r="F775" t="str">
        <f>_xlfn.XLOOKUP(E775,Component!B:B,Component!C:C)</f>
        <v>18V ONE+ CHARGER</v>
      </c>
      <c r="G775">
        <v>1</v>
      </c>
      <c r="H775" t="s">
        <v>2009</v>
      </c>
      <c r="I775">
        <v>-1</v>
      </c>
      <c r="J775" t="str">
        <f>_xlfn.XLOOKUP(A775,Product!C:C,Product!H:H)</f>
        <v>https://cdn.shopify.com/s/files/1/0651/3668/9323/files/54b052dee41a472abefa60ee8addaf6a_600x600.jpg?v=1722295439&amp;width=100&amp;crop=center</v>
      </c>
    </row>
    <row r="776" spans="1:10" x14ac:dyDescent="0.25">
      <c r="A776" t="s">
        <v>1299</v>
      </c>
      <c r="B776" t="s">
        <v>1298</v>
      </c>
      <c r="C776" s="7">
        <v>104</v>
      </c>
      <c r="D776" t="s">
        <v>1301</v>
      </c>
      <c r="E776" t="s">
        <v>2009</v>
      </c>
      <c r="F776" t="str">
        <f>_xlfn.XLOOKUP(E776,Component!B:B,Component!C:C)</f>
        <v>18V ONE+ CHARGER</v>
      </c>
      <c r="G776">
        <v>1</v>
      </c>
      <c r="H776" t="s">
        <v>2009</v>
      </c>
      <c r="I776">
        <v>-1</v>
      </c>
      <c r="J776" t="str">
        <f>_xlfn.XLOOKUP(A776,Product!C:C,Product!H:H)</f>
        <v>https://cdn.shopify.com/s/files/1/0651/3668/9323/files/f69ba78d76234137a750cf92caaddbc9_600x600.jpg?v=1734043360&amp;width=100&amp;crop=center</v>
      </c>
    </row>
    <row r="777" spans="1:10" x14ac:dyDescent="0.25">
      <c r="A777" t="s">
        <v>49</v>
      </c>
      <c r="B777" t="s">
        <v>48</v>
      </c>
      <c r="C777" s="7">
        <v>399</v>
      </c>
      <c r="D777" t="s">
        <v>51</v>
      </c>
      <c r="E777" t="s">
        <v>2009</v>
      </c>
      <c r="F777" t="str">
        <f>_xlfn.XLOOKUP(E777,Component!B:B,Component!C:C)</f>
        <v>18V ONE+ CHARGER</v>
      </c>
      <c r="G777">
        <v>1</v>
      </c>
      <c r="H777" t="s">
        <v>2009</v>
      </c>
      <c r="I777">
        <v>-1</v>
      </c>
      <c r="J777" t="str">
        <f>_xlfn.XLOOKUP(A777,Product!C:C,Product!H:H)</f>
        <v>https://cdn.shopify.com/s/files/1/0651/3668/9323/files/Untitleddesign_2_copy_600x600.jpg?v=1741011115&amp;width=100&amp;crop=center</v>
      </c>
    </row>
    <row r="778" spans="1:10" x14ac:dyDescent="0.25">
      <c r="A778" t="s">
        <v>98</v>
      </c>
      <c r="B778" t="s">
        <v>97</v>
      </c>
      <c r="C778" s="7">
        <v>199</v>
      </c>
      <c r="D778" t="s">
        <v>99</v>
      </c>
      <c r="E778" t="s">
        <v>2009</v>
      </c>
      <c r="F778" t="str">
        <f>_xlfn.XLOOKUP(E778,Component!B:B,Component!C:C)</f>
        <v>18V ONE+ CHARGER</v>
      </c>
      <c r="G778">
        <v>1</v>
      </c>
      <c r="H778" t="s">
        <v>2009</v>
      </c>
      <c r="I778">
        <v>-1</v>
      </c>
      <c r="J778" t="str">
        <f>_xlfn.XLOOKUP(A778,Product!C:C,Product!H:H)</f>
        <v>https://cdn.shopify.com/s/files/1/0651/3668/9323/files/PBLHG01K_THD14_600x600.jpg?v=1737405018&amp;width=100&amp;crop=center</v>
      </c>
    </row>
    <row r="779" spans="1:10" x14ac:dyDescent="0.25">
      <c r="A779" t="s">
        <v>113</v>
      </c>
      <c r="B779" t="s">
        <v>112</v>
      </c>
      <c r="C779" s="7" t="s">
        <v>18</v>
      </c>
      <c r="D779" t="s">
        <v>114</v>
      </c>
      <c r="E779" t="s">
        <v>2009</v>
      </c>
      <c r="F779" t="str">
        <f>_xlfn.XLOOKUP(E779,Component!B:B,Component!C:C)</f>
        <v>18V ONE+ CHARGER</v>
      </c>
      <c r="G779">
        <v>1</v>
      </c>
      <c r="H779" t="s">
        <v>2009</v>
      </c>
      <c r="I779">
        <v>-1</v>
      </c>
      <c r="J779" t="str">
        <f>_xlfn.XLOOKUP(A779,Product!C:C,Product!H:H)</f>
        <v>https://cdn.shopify.com/s/files/1/0651/3668/9323/files/ryobi-impact-wrenches-psbiw25k1_600x600.jpg?v=1750252652&amp;width=100&amp;crop=center</v>
      </c>
    </row>
    <row r="780" spans="1:10" x14ac:dyDescent="0.25">
      <c r="A780" t="s">
        <v>118</v>
      </c>
      <c r="B780" t="s">
        <v>117</v>
      </c>
      <c r="C780" s="7">
        <v>179</v>
      </c>
      <c r="D780" t="s">
        <v>119</v>
      </c>
      <c r="E780" t="s">
        <v>2009</v>
      </c>
      <c r="F780" t="str">
        <f>_xlfn.XLOOKUP(E780,Component!B:B,Component!C:C)</f>
        <v>18V ONE+ CHARGER</v>
      </c>
      <c r="G780">
        <v>1</v>
      </c>
      <c r="H780" t="s">
        <v>2009</v>
      </c>
      <c r="I780">
        <v>-1</v>
      </c>
      <c r="J780" t="str">
        <f>_xlfn.XLOOKUP(A780,Product!C:C,Product!H:H)</f>
        <v>https://cdn.shopify.com/s/files/1/0651/3668/9323/files/PCL780_600x600.jpg?v=1738960514&amp;width=100&amp;crop=center</v>
      </c>
    </row>
    <row r="781" spans="1:10" x14ac:dyDescent="0.25">
      <c r="A781" t="s">
        <v>133</v>
      </c>
      <c r="B781" t="s">
        <v>132</v>
      </c>
      <c r="C781" s="7">
        <v>179</v>
      </c>
      <c r="D781" t="s">
        <v>134</v>
      </c>
      <c r="E781" t="s">
        <v>2009</v>
      </c>
      <c r="F781" t="str">
        <f>_xlfn.XLOOKUP(E781,Component!B:B,Component!C:C)</f>
        <v>18V ONE+ CHARGER</v>
      </c>
      <c r="G781">
        <v>1</v>
      </c>
      <c r="H781" t="s">
        <v>2009</v>
      </c>
      <c r="I781">
        <v>-1</v>
      </c>
      <c r="J781" t="str">
        <f>_xlfn.XLOOKUP(A781,Product!C:C,Product!H:H)</f>
        <v>https://cdn.shopify.com/s/files/1/0651/3668/9323/files/PBLHM102_2v2_Final_8430bd32-a383-4c30-8413-b324e7e23d10_600x600.jpg?v=1737756029&amp;width=100&amp;crop=center</v>
      </c>
    </row>
    <row r="782" spans="1:10" x14ac:dyDescent="0.25">
      <c r="A782" t="s">
        <v>156</v>
      </c>
      <c r="B782" t="s">
        <v>155</v>
      </c>
      <c r="C782" s="7">
        <v>69.88</v>
      </c>
      <c r="D782" t="s">
        <v>158</v>
      </c>
      <c r="E782" t="s">
        <v>2009</v>
      </c>
      <c r="F782" t="str">
        <f>_xlfn.XLOOKUP(E782,Component!B:B,Component!C:C)</f>
        <v>18V ONE+ CHARGER</v>
      </c>
      <c r="G782">
        <v>1</v>
      </c>
      <c r="H782" t="s">
        <v>2009</v>
      </c>
      <c r="I782">
        <v>-1</v>
      </c>
      <c r="J782" t="str">
        <f>_xlfn.XLOOKUP(A782,Product!C:C,Product!H:H)</f>
        <v>https://cdn.shopify.com/s/files/1/0651/3668/9323/files/5763a85321de465a8600bb803d046331_600x600.jpg?v=1737468838&amp;width=100&amp;crop=center</v>
      </c>
    </row>
    <row r="783" spans="1:10" x14ac:dyDescent="0.25">
      <c r="A783" t="s">
        <v>162</v>
      </c>
      <c r="B783" t="s">
        <v>161</v>
      </c>
      <c r="C783" s="7">
        <v>149</v>
      </c>
      <c r="D783" t="s">
        <v>164</v>
      </c>
      <c r="E783" t="s">
        <v>2009</v>
      </c>
      <c r="F783" t="str">
        <f>_xlfn.XLOOKUP(E783,Component!B:B,Component!C:C)</f>
        <v>18V ONE+ CHARGER</v>
      </c>
      <c r="G783">
        <v>1</v>
      </c>
      <c r="H783" t="s">
        <v>2009</v>
      </c>
      <c r="I783">
        <v>-1</v>
      </c>
      <c r="J783" t="str">
        <f>_xlfn.XLOOKUP(A783,Product!C:C,Product!H:H)</f>
        <v>https://cdn.shopify.com/s/files/1/0651/3668/9323/files/47e79eb98738493592e1327c9a6f0990_600x600.jpg?v=1734041547&amp;width=100&amp;crop=center</v>
      </c>
    </row>
    <row r="784" spans="1:10" x14ac:dyDescent="0.25">
      <c r="A784" t="s">
        <v>182</v>
      </c>
      <c r="B784" t="s">
        <v>181</v>
      </c>
      <c r="C784" s="7">
        <v>129</v>
      </c>
      <c r="D784" t="s">
        <v>183</v>
      </c>
      <c r="E784" t="s">
        <v>2009</v>
      </c>
      <c r="F784" t="str">
        <f>_xlfn.XLOOKUP(E784,Component!B:B,Component!C:C)</f>
        <v>18V ONE+ CHARGER</v>
      </c>
      <c r="G784">
        <v>1</v>
      </c>
      <c r="H784" t="s">
        <v>2009</v>
      </c>
      <c r="I784">
        <v>-1</v>
      </c>
      <c r="J784" t="str">
        <f>_xlfn.XLOOKUP(A784,Product!C:C,Product!H:H)</f>
        <v>https://cdn.shopify.com/s/files/1/0651/3668/9323/files/9a98ef3ed0ba405d9b97836c4b066370_600x600.jpg?v=1734041330&amp;width=100&amp;crop=center</v>
      </c>
    </row>
    <row r="785" spans="1:10" x14ac:dyDescent="0.25">
      <c r="A785" t="s">
        <v>187</v>
      </c>
      <c r="B785" t="s">
        <v>186</v>
      </c>
      <c r="C785" s="7">
        <v>179</v>
      </c>
      <c r="D785" t="s">
        <v>188</v>
      </c>
      <c r="E785" t="s">
        <v>2009</v>
      </c>
      <c r="F785" t="str">
        <f>_xlfn.XLOOKUP(E785,Component!B:B,Component!C:C)</f>
        <v>18V ONE+ CHARGER</v>
      </c>
      <c r="G785">
        <v>1</v>
      </c>
      <c r="H785" t="s">
        <v>2009</v>
      </c>
      <c r="I785">
        <v>-1</v>
      </c>
      <c r="J785" t="str">
        <f>_xlfn.XLOOKUP(A785,Product!C:C,Product!H:H)</f>
        <v>https://cdn.shopify.com/s/files/1/0651/3668/9323/files/f11a6cb2d0ca48bab4231afef431f8bd_600x600.jpg?v=1734043349&amp;width=100&amp;crop=center</v>
      </c>
    </row>
    <row r="786" spans="1:10" x14ac:dyDescent="0.25">
      <c r="A786" t="s">
        <v>197</v>
      </c>
      <c r="B786" t="s">
        <v>196</v>
      </c>
      <c r="C786" s="7">
        <v>179</v>
      </c>
      <c r="D786" t="s">
        <v>198</v>
      </c>
      <c r="E786" t="s">
        <v>2009</v>
      </c>
      <c r="F786" t="str">
        <f>_xlfn.XLOOKUP(E786,Component!B:B,Component!C:C)</f>
        <v>18V ONE+ CHARGER</v>
      </c>
      <c r="G786">
        <v>1</v>
      </c>
      <c r="H786" t="s">
        <v>2009</v>
      </c>
      <c r="I786">
        <v>-1</v>
      </c>
      <c r="J786" t="str">
        <f>_xlfn.XLOOKUP(A786,Product!C:C,Product!H:H)</f>
        <v>https://cdn.shopify.com/s/files/1/0651/3668/9323/files/6cafa4b60fd14668b4220af4d78089e7_600x600.jpg?v=1734041149&amp;width=100&amp;crop=center</v>
      </c>
    </row>
    <row r="787" spans="1:10" x14ac:dyDescent="0.25">
      <c r="A787" t="s">
        <v>201</v>
      </c>
      <c r="B787" t="s">
        <v>200</v>
      </c>
      <c r="C787" s="7">
        <v>99</v>
      </c>
      <c r="D787" t="s">
        <v>203</v>
      </c>
      <c r="E787" t="s">
        <v>2009</v>
      </c>
      <c r="F787" t="str">
        <f>_xlfn.XLOOKUP(E787,Component!B:B,Component!C:C)</f>
        <v>18V ONE+ CHARGER</v>
      </c>
      <c r="G787">
        <v>1</v>
      </c>
      <c r="H787" t="s">
        <v>2009</v>
      </c>
      <c r="I787">
        <v>-1</v>
      </c>
      <c r="J787" t="str">
        <f>_xlfn.XLOOKUP(A787,Product!C:C,Product!H:H)</f>
        <v>https://cdn.shopify.com/s/files/1/0651/3668/9323/files/ddd2eb35ed6c4a6e97fdca37dd7e8c45_600x600.jpg?v=1734043128&amp;width=100&amp;crop=center</v>
      </c>
    </row>
    <row r="788" spans="1:10" x14ac:dyDescent="0.25">
      <c r="A788" t="s">
        <v>207</v>
      </c>
      <c r="B788" t="s">
        <v>206</v>
      </c>
      <c r="C788" s="7">
        <v>447.3</v>
      </c>
      <c r="D788" t="s">
        <v>209</v>
      </c>
      <c r="E788" t="s">
        <v>2009</v>
      </c>
      <c r="F788" t="str">
        <f>_xlfn.XLOOKUP(E788,Component!B:B,Component!C:C)</f>
        <v>18V ONE+ CHARGER</v>
      </c>
      <c r="G788">
        <v>1</v>
      </c>
      <c r="H788" t="s">
        <v>2009</v>
      </c>
      <c r="I788">
        <v>-1</v>
      </c>
      <c r="J788" t="str">
        <f>_xlfn.XLOOKUP(A788,Product!C:C,Product!H:H)</f>
        <v>https://cdn.shopify.com/s/files/1/0651/3668/9323/files/82d73d70eed24715bde1d1fd7f612885_600x600.png?v=1737492540&amp;width=100&amp;crop=center</v>
      </c>
    </row>
    <row r="789" spans="1:10" x14ac:dyDescent="0.25">
      <c r="A789" t="s">
        <v>213</v>
      </c>
      <c r="B789" t="s">
        <v>212</v>
      </c>
      <c r="C789" s="7">
        <v>199</v>
      </c>
      <c r="D789" t="s">
        <v>214</v>
      </c>
      <c r="E789" t="s">
        <v>2009</v>
      </c>
      <c r="F789" t="str">
        <f>_xlfn.XLOOKUP(E789,Component!B:B,Component!C:C)</f>
        <v>18V ONE+ CHARGER</v>
      </c>
      <c r="G789">
        <v>1</v>
      </c>
      <c r="H789" t="s">
        <v>2009</v>
      </c>
      <c r="I789">
        <v>-1</v>
      </c>
      <c r="J789" t="str">
        <f>_xlfn.XLOOKUP(A789,Product!C:C,Product!H:H)</f>
        <v>https://cdn.shopify.com/s/files/1/0651/3668/9323/files/4d5518e8816548af81dedec97f93c74c_600x600.jpg?v=1734040994&amp;width=100&amp;crop=center</v>
      </c>
    </row>
    <row r="790" spans="1:10" x14ac:dyDescent="0.25">
      <c r="A790" t="s">
        <v>223</v>
      </c>
      <c r="B790" t="s">
        <v>222</v>
      </c>
      <c r="C790" s="7">
        <v>129</v>
      </c>
      <c r="D790" t="s">
        <v>224</v>
      </c>
      <c r="E790" t="s">
        <v>2009</v>
      </c>
      <c r="F790" t="str">
        <f>_xlfn.XLOOKUP(E790,Component!B:B,Component!C:C)</f>
        <v>18V ONE+ CHARGER</v>
      </c>
      <c r="G790">
        <v>1</v>
      </c>
      <c r="H790" t="s">
        <v>2009</v>
      </c>
      <c r="I790">
        <v>-1</v>
      </c>
      <c r="J790" t="str">
        <f>_xlfn.XLOOKUP(A790,Product!C:C,Product!H:H)</f>
        <v>https://cdn.shopify.com/s/files/1/0651/3668/9323/files/f52cb9ce10214e29ac7cf4f7dbec925b_600x600.jpg?v=1734043354&amp;width=100&amp;crop=center</v>
      </c>
    </row>
    <row r="791" spans="1:10" x14ac:dyDescent="0.25">
      <c r="A791" t="s">
        <v>227</v>
      </c>
      <c r="B791" t="s">
        <v>226</v>
      </c>
      <c r="C791" s="7">
        <v>89.97</v>
      </c>
      <c r="D791" t="s">
        <v>229</v>
      </c>
      <c r="E791" t="s">
        <v>2009</v>
      </c>
      <c r="F791" t="str">
        <f>_xlfn.XLOOKUP(E791,Component!B:B,Component!C:C)</f>
        <v>18V ONE+ CHARGER</v>
      </c>
      <c r="G791">
        <v>1</v>
      </c>
      <c r="H791" t="s">
        <v>2009</v>
      </c>
      <c r="I791">
        <v>-1</v>
      </c>
      <c r="J791" t="str">
        <f>_xlfn.XLOOKUP(A791,Product!C:C,Product!H:H)</f>
        <v>https://cdn.shopify.com/s/files/1/0651/3668/9323/files/98af523389d04d89b152bd5c18597181_600x600.jpg?v=1734041796&amp;width=100&amp;crop=center</v>
      </c>
    </row>
    <row r="792" spans="1:10" x14ac:dyDescent="0.25">
      <c r="A792" t="s">
        <v>233</v>
      </c>
      <c r="B792" t="s">
        <v>232</v>
      </c>
      <c r="C792" s="7">
        <v>199</v>
      </c>
      <c r="D792" t="s">
        <v>234</v>
      </c>
      <c r="E792" t="s">
        <v>2009</v>
      </c>
      <c r="F792" t="str">
        <f>_xlfn.XLOOKUP(E792,Component!B:B,Component!C:C)</f>
        <v>18V ONE+ CHARGER</v>
      </c>
      <c r="G792">
        <v>1</v>
      </c>
      <c r="H792" t="s">
        <v>2009</v>
      </c>
      <c r="I792">
        <v>-1</v>
      </c>
      <c r="J792" t="str">
        <f>_xlfn.XLOOKUP(A792,Product!C:C,Product!H:H)</f>
        <v>https://cdn.shopify.com/s/files/1/0651/3668/9323/files/1_PCLCK202K_600x600.jpg?v=1737552411&amp;width=100&amp;crop=center</v>
      </c>
    </row>
    <row r="793" spans="1:10" x14ac:dyDescent="0.25">
      <c r="A793" t="s">
        <v>248</v>
      </c>
      <c r="B793" t="s">
        <v>247</v>
      </c>
      <c r="C793" s="7">
        <v>229</v>
      </c>
      <c r="D793" t="s">
        <v>250</v>
      </c>
      <c r="E793" t="s">
        <v>2009</v>
      </c>
      <c r="F793" t="str">
        <f>_xlfn.XLOOKUP(E793,Component!B:B,Component!C:C)</f>
        <v>18V ONE+ CHARGER</v>
      </c>
      <c r="G793">
        <v>1</v>
      </c>
      <c r="H793" t="s">
        <v>2009</v>
      </c>
      <c r="I793">
        <v>-1</v>
      </c>
      <c r="J793" t="str">
        <f>_xlfn.XLOOKUP(A793,Product!C:C,Product!H:H)</f>
        <v>https://cdn.shopify.com/s/files/1/0651/3668/9323/files/268a3bc28f704861a4cf989f03bdbaf7_600x600.jpg?v=1734041847&amp;width=100&amp;crop=center</v>
      </c>
    </row>
    <row r="794" spans="1:10" x14ac:dyDescent="0.25">
      <c r="A794" t="s">
        <v>255</v>
      </c>
      <c r="B794" t="s">
        <v>254</v>
      </c>
      <c r="C794" s="7">
        <v>149</v>
      </c>
      <c r="D794" t="s">
        <v>256</v>
      </c>
      <c r="E794" t="s">
        <v>2009</v>
      </c>
      <c r="F794" t="str">
        <f>_xlfn.XLOOKUP(E794,Component!B:B,Component!C:C)</f>
        <v>18V ONE+ CHARGER</v>
      </c>
      <c r="G794">
        <v>1</v>
      </c>
      <c r="H794" t="s">
        <v>2009</v>
      </c>
      <c r="I794">
        <v>-1</v>
      </c>
      <c r="J794" t="str">
        <f>_xlfn.XLOOKUP(A794,Product!C:C,Product!H:H)</f>
        <v>https://cdn.shopify.com/s/files/1/0651/3668/9323/files/895aadce2d924d979c84efd16d3e7964_600x600.jpg?v=1736448200&amp;width=100&amp;crop=center</v>
      </c>
    </row>
    <row r="795" spans="1:10" x14ac:dyDescent="0.25">
      <c r="A795" t="s">
        <v>300</v>
      </c>
      <c r="B795" t="s">
        <v>299</v>
      </c>
      <c r="C795" s="7">
        <v>349</v>
      </c>
      <c r="D795" t="s">
        <v>302</v>
      </c>
      <c r="E795" t="s">
        <v>2009</v>
      </c>
      <c r="F795" t="str">
        <f>_xlfn.XLOOKUP(E795,Component!B:B,Component!C:C)</f>
        <v>18V ONE+ CHARGER</v>
      </c>
      <c r="G795">
        <v>1</v>
      </c>
      <c r="H795" t="s">
        <v>2009</v>
      </c>
      <c r="I795">
        <v>-1</v>
      </c>
      <c r="J795" t="str">
        <f>_xlfn.XLOOKUP(A795,Product!C:C,Product!H:H)</f>
        <v>https://cdn.shopify.com/s/files/1/0651/3668/9323/files/fa42a2b4962a4a16b70e5c0e1736f77c_600x600.jpg?v=1734043416&amp;width=100&amp;crop=center</v>
      </c>
    </row>
    <row r="796" spans="1:10" x14ac:dyDescent="0.25">
      <c r="A796" t="s">
        <v>309</v>
      </c>
      <c r="B796" t="s">
        <v>308</v>
      </c>
      <c r="C796" s="7">
        <v>139</v>
      </c>
      <c r="D796" t="s">
        <v>310</v>
      </c>
      <c r="E796" t="s">
        <v>2009</v>
      </c>
      <c r="F796" t="str">
        <f>_xlfn.XLOOKUP(E796,Component!B:B,Component!C:C)</f>
        <v>18V ONE+ CHARGER</v>
      </c>
      <c r="G796">
        <v>1</v>
      </c>
      <c r="H796" t="s">
        <v>2009</v>
      </c>
      <c r="I796">
        <v>-1</v>
      </c>
      <c r="J796" t="str">
        <f>_xlfn.XLOOKUP(A796,Product!C:C,Product!H:H)</f>
        <v>https://cdn.shopify.com/s/files/1/0651/3668/9323/files/787be3d5b95b443f9026dd952418be29_600x600.jpg?v=1734041993&amp;width=100&amp;crop=center</v>
      </c>
    </row>
    <row r="797" spans="1:10" x14ac:dyDescent="0.25">
      <c r="A797" t="s">
        <v>314</v>
      </c>
      <c r="B797" t="s">
        <v>313</v>
      </c>
      <c r="C797" s="7">
        <v>89.93</v>
      </c>
      <c r="D797" t="s">
        <v>316</v>
      </c>
      <c r="E797" t="s">
        <v>2009</v>
      </c>
      <c r="F797" t="str">
        <f>_xlfn.XLOOKUP(E797,Component!B:B,Component!C:C)</f>
        <v>18V ONE+ CHARGER</v>
      </c>
      <c r="G797">
        <v>1</v>
      </c>
      <c r="H797" t="s">
        <v>2009</v>
      </c>
      <c r="I797">
        <v>-1</v>
      </c>
      <c r="J797" t="str">
        <f>_xlfn.XLOOKUP(A797,Product!C:C,Product!H:H)</f>
        <v>https://cdn.shopify.com/s/files/1/0651/3668/9323/files/a9070375bc2440cc8c5801e61967e961_600x600.jpg?v=1734042558&amp;width=100&amp;crop=center</v>
      </c>
    </row>
    <row r="798" spans="1:10" x14ac:dyDescent="0.25">
      <c r="A798" t="s">
        <v>320</v>
      </c>
      <c r="B798" t="s">
        <v>319</v>
      </c>
      <c r="C798" s="7">
        <v>199</v>
      </c>
      <c r="D798" t="s">
        <v>321</v>
      </c>
      <c r="E798" t="s">
        <v>2009</v>
      </c>
      <c r="F798" t="str">
        <f>_xlfn.XLOOKUP(E798,Component!B:B,Component!C:C)</f>
        <v>18V ONE+ CHARGER</v>
      </c>
      <c r="G798">
        <v>1</v>
      </c>
      <c r="H798" t="s">
        <v>2009</v>
      </c>
      <c r="I798">
        <v>-1</v>
      </c>
      <c r="J798" t="str">
        <f>_xlfn.XLOOKUP(A798,Product!C:C,Product!H:H)</f>
        <v>https://cdn.shopify.com/s/files/1/0651/3668/9323/files/c9768e556b0e4b588ea9073d39b3dc95_600x600.jpg?v=1734042880&amp;width=100&amp;crop=center</v>
      </c>
    </row>
    <row r="799" spans="1:10" x14ac:dyDescent="0.25">
      <c r="A799" t="s">
        <v>325</v>
      </c>
      <c r="B799" t="s">
        <v>324</v>
      </c>
      <c r="C799" s="7">
        <v>119</v>
      </c>
      <c r="D799" t="s">
        <v>326</v>
      </c>
      <c r="E799" t="s">
        <v>2009</v>
      </c>
      <c r="F799" t="str">
        <f>_xlfn.XLOOKUP(E799,Component!B:B,Component!C:C)</f>
        <v>18V ONE+ CHARGER</v>
      </c>
      <c r="G799">
        <v>1</v>
      </c>
      <c r="H799" t="s">
        <v>2009</v>
      </c>
      <c r="I799">
        <v>-1</v>
      </c>
      <c r="J799" t="str">
        <f>_xlfn.XLOOKUP(A799,Product!C:C,Product!H:H)</f>
        <v>https://cdn.shopify.com/s/files/1/0651/3668/9323/files/e83bb166afad4b509ea0fb24da3cbfd8_600x600.jpg?v=1734043197&amp;width=100&amp;crop=center</v>
      </c>
    </row>
    <row r="800" spans="1:10" x14ac:dyDescent="0.25">
      <c r="A800" t="s">
        <v>330</v>
      </c>
      <c r="B800" t="s">
        <v>329</v>
      </c>
      <c r="C800" s="7">
        <v>199</v>
      </c>
      <c r="D800" t="s">
        <v>331</v>
      </c>
      <c r="E800" t="s">
        <v>2009</v>
      </c>
      <c r="F800" t="str">
        <f>_xlfn.XLOOKUP(E800,Component!B:B,Component!C:C)</f>
        <v>18V ONE+ CHARGER</v>
      </c>
      <c r="G800">
        <v>1</v>
      </c>
      <c r="H800" t="s">
        <v>2009</v>
      </c>
      <c r="I800">
        <v>-1</v>
      </c>
      <c r="J800" t="str">
        <f>_xlfn.XLOOKUP(A800,Product!C:C,Product!H:H)</f>
        <v>https://cdn.shopify.com/s/files/1/0651/3668/9323/files/075a4f3b5ec94019801b06e2861a6558_600x600.jpg?v=1734041681&amp;width=100&amp;crop=center</v>
      </c>
    </row>
    <row r="801" spans="1:10" x14ac:dyDescent="0.25">
      <c r="A801" t="s">
        <v>334</v>
      </c>
      <c r="B801" t="s">
        <v>333</v>
      </c>
      <c r="C801" s="7">
        <v>179</v>
      </c>
      <c r="D801" t="s">
        <v>335</v>
      </c>
      <c r="E801" t="s">
        <v>2009</v>
      </c>
      <c r="F801" t="str">
        <f>_xlfn.XLOOKUP(E801,Component!B:B,Component!C:C)</f>
        <v>18V ONE+ CHARGER</v>
      </c>
      <c r="G801">
        <v>1</v>
      </c>
      <c r="H801" t="s">
        <v>2009</v>
      </c>
      <c r="I801">
        <v>-1</v>
      </c>
      <c r="J801" t="str">
        <f>_xlfn.XLOOKUP(A801,Product!C:C,Product!H:H)</f>
        <v>https://cdn.shopify.com/s/files/1/0651/3668/9323/files/2a08aeec470c4108a36b845fa173cdc2_600x600.jpg?v=1734040844&amp;width=100&amp;crop=center</v>
      </c>
    </row>
    <row r="802" spans="1:10" x14ac:dyDescent="0.25">
      <c r="A802" t="s">
        <v>338</v>
      </c>
      <c r="B802" t="s">
        <v>337</v>
      </c>
      <c r="C802" s="7">
        <v>149</v>
      </c>
      <c r="D802" t="s">
        <v>339</v>
      </c>
      <c r="E802" t="s">
        <v>2009</v>
      </c>
      <c r="F802" t="str">
        <f>_xlfn.XLOOKUP(E802,Component!B:B,Component!C:C)</f>
        <v>18V ONE+ CHARGER</v>
      </c>
      <c r="G802">
        <v>1</v>
      </c>
      <c r="H802" t="s">
        <v>2009</v>
      </c>
      <c r="I802">
        <v>-1</v>
      </c>
      <c r="J802" t="str">
        <f>_xlfn.XLOOKUP(A802,Product!C:C,Product!H:H)</f>
        <v>https://cdn.shopify.com/s/files/1/0651/3668/9323/files/c25dd332843b4b138e846a0230b794cc_600x600.jpg?v=1734042837&amp;width=100&amp;crop=center</v>
      </c>
    </row>
    <row r="803" spans="1:10" x14ac:dyDescent="0.25">
      <c r="A803" t="s">
        <v>347</v>
      </c>
      <c r="B803" t="s">
        <v>346</v>
      </c>
      <c r="C803" s="7">
        <v>219</v>
      </c>
      <c r="D803" t="s">
        <v>348</v>
      </c>
      <c r="E803" t="s">
        <v>2009</v>
      </c>
      <c r="F803" t="str">
        <f>_xlfn.XLOOKUP(E803,Component!B:B,Component!C:C)</f>
        <v>18V ONE+ CHARGER</v>
      </c>
      <c r="G803">
        <v>1</v>
      </c>
      <c r="H803" t="s">
        <v>2009</v>
      </c>
      <c r="I803">
        <v>-1</v>
      </c>
      <c r="J803" t="str">
        <f>_xlfn.XLOOKUP(A803,Product!C:C,Product!H:H)</f>
        <v>https://cdn.shopify.com/s/files/1/0651/3668/9323/files/dcf9160870664d0daddbbc86c99de654_600x600.jpg?v=1734043118&amp;width=100&amp;crop=center</v>
      </c>
    </row>
    <row r="804" spans="1:10" x14ac:dyDescent="0.25">
      <c r="A804" t="s">
        <v>358</v>
      </c>
      <c r="B804" t="s">
        <v>357</v>
      </c>
      <c r="C804" s="7">
        <v>99.97</v>
      </c>
      <c r="D804" t="s">
        <v>360</v>
      </c>
      <c r="E804" t="s">
        <v>2009</v>
      </c>
      <c r="F804" t="str">
        <f>_xlfn.XLOOKUP(E804,Component!B:B,Component!C:C)</f>
        <v>18V ONE+ CHARGER</v>
      </c>
      <c r="G804">
        <v>1</v>
      </c>
      <c r="H804" t="s">
        <v>2009</v>
      </c>
      <c r="I804">
        <v>-1</v>
      </c>
      <c r="J804" t="str">
        <f>_xlfn.XLOOKUP(A804,Product!C:C,Product!H:H)</f>
        <v>https://cdn.shopify.com/s/files/1/0651/3668/9323/files/c64801a95a284e5e852af1a06cbb6fd3_600x600.jpg?v=1734042883&amp;width=100&amp;crop=center</v>
      </c>
    </row>
    <row r="805" spans="1:10" x14ac:dyDescent="0.25">
      <c r="A805" t="s">
        <v>366</v>
      </c>
      <c r="B805" t="s">
        <v>365</v>
      </c>
      <c r="C805" s="7">
        <v>299</v>
      </c>
      <c r="D805" t="s">
        <v>367</v>
      </c>
      <c r="E805" t="s">
        <v>2009</v>
      </c>
      <c r="F805" t="str">
        <f>_xlfn.XLOOKUP(E805,Component!B:B,Component!C:C)</f>
        <v>18V ONE+ CHARGER</v>
      </c>
      <c r="G805">
        <v>1</v>
      </c>
      <c r="H805" t="s">
        <v>2009</v>
      </c>
      <c r="I805">
        <v>-1</v>
      </c>
      <c r="J805" t="str">
        <f>_xlfn.XLOOKUP(A805,Product!C:C,Product!H:H)</f>
        <v>https://cdn.shopify.com/s/files/1/0651/3668/9323/files/d9f7e5790d7d42de956442aedf8a15d7_600x600.jpg?v=1734042999&amp;width=100&amp;crop=center</v>
      </c>
    </row>
    <row r="806" spans="1:10" x14ac:dyDescent="0.25">
      <c r="A806" t="s">
        <v>391</v>
      </c>
      <c r="B806" t="s">
        <v>390</v>
      </c>
      <c r="C806" s="7">
        <v>139</v>
      </c>
      <c r="D806" t="s">
        <v>392</v>
      </c>
      <c r="E806" t="s">
        <v>2009</v>
      </c>
      <c r="F806" t="str">
        <f>_xlfn.XLOOKUP(E806,Component!B:B,Component!C:C)</f>
        <v>18V ONE+ CHARGER</v>
      </c>
      <c r="G806">
        <v>1</v>
      </c>
      <c r="H806" t="s">
        <v>2009</v>
      </c>
      <c r="I806">
        <v>-1</v>
      </c>
      <c r="J806" t="str">
        <f>_xlfn.XLOOKUP(A806,Product!C:C,Product!H:H)</f>
        <v>https://cdn.shopify.com/s/files/1/0651/3668/9323/files/bd3baa1382294bde961cf9b11929f517_600x600.jpg?v=1734042758&amp;width=100&amp;crop=center</v>
      </c>
    </row>
    <row r="807" spans="1:10" x14ac:dyDescent="0.25">
      <c r="A807" t="s">
        <v>396</v>
      </c>
      <c r="B807" t="s">
        <v>395</v>
      </c>
      <c r="C807" s="7">
        <v>99</v>
      </c>
      <c r="D807" t="s">
        <v>397</v>
      </c>
      <c r="E807" t="s">
        <v>2009</v>
      </c>
      <c r="F807" t="str">
        <f>_xlfn.XLOOKUP(E807,Component!B:B,Component!C:C)</f>
        <v>18V ONE+ CHARGER</v>
      </c>
      <c r="G807">
        <v>1</v>
      </c>
      <c r="H807" t="s">
        <v>2009</v>
      </c>
      <c r="I807">
        <v>-1</v>
      </c>
      <c r="J807" t="str">
        <f>_xlfn.XLOOKUP(A807,Product!C:C,Product!H:H)</f>
        <v>https://cdn.shopify.com/s/files/1/0651/3668/9323/files/341be7891698438f9281721025a9db45_600x600.jpg?v=1734041867&amp;width=100&amp;crop=center</v>
      </c>
    </row>
    <row r="808" spans="1:10" x14ac:dyDescent="0.25">
      <c r="A808" t="s">
        <v>400</v>
      </c>
      <c r="B808" t="s">
        <v>399</v>
      </c>
      <c r="C808" s="7">
        <v>139</v>
      </c>
      <c r="D808" t="s">
        <v>401</v>
      </c>
      <c r="E808" t="s">
        <v>2009</v>
      </c>
      <c r="F808" t="str">
        <f>_xlfn.XLOOKUP(E808,Component!B:B,Component!C:C)</f>
        <v>18V ONE+ CHARGER</v>
      </c>
      <c r="G808">
        <v>1</v>
      </c>
      <c r="H808" t="s">
        <v>2009</v>
      </c>
      <c r="I808">
        <v>-1</v>
      </c>
      <c r="J808" t="str">
        <f>_xlfn.XLOOKUP(A808,Product!C:C,Product!H:H)</f>
        <v>https://cdn.shopify.com/s/files/1/0651/3668/9323/files/4c971e1011b74595b6870877068cbd70_600x600.jpg?v=1734040987&amp;width=100&amp;crop=center</v>
      </c>
    </row>
    <row r="809" spans="1:10" x14ac:dyDescent="0.25">
      <c r="A809" t="s">
        <v>404</v>
      </c>
      <c r="B809" t="s">
        <v>403</v>
      </c>
      <c r="C809" s="7">
        <v>179</v>
      </c>
      <c r="D809" t="s">
        <v>405</v>
      </c>
      <c r="E809" t="s">
        <v>2009</v>
      </c>
      <c r="F809" t="str">
        <f>_xlfn.XLOOKUP(E809,Component!B:B,Component!C:C)</f>
        <v>18V ONE+ CHARGER</v>
      </c>
      <c r="G809">
        <v>1</v>
      </c>
      <c r="H809" t="s">
        <v>2009</v>
      </c>
      <c r="I809">
        <v>-1</v>
      </c>
      <c r="J809" t="str">
        <f>_xlfn.XLOOKUP(A809,Product!C:C,Product!H:H)</f>
        <v>https://cdn.shopify.com/s/files/1/0651/3668/9323/files/1a73711a6f2849c7aefd4b21cd3b51bb_600x600.jpg?v=1734040772&amp;width=100&amp;crop=center</v>
      </c>
    </row>
    <row r="810" spans="1:10" x14ac:dyDescent="0.25">
      <c r="A810" t="s">
        <v>411</v>
      </c>
      <c r="B810" t="s">
        <v>410</v>
      </c>
      <c r="C810" s="7">
        <v>249</v>
      </c>
      <c r="D810" t="s">
        <v>412</v>
      </c>
      <c r="E810" t="s">
        <v>2009</v>
      </c>
      <c r="F810" t="str">
        <f>_xlfn.XLOOKUP(E810,Component!B:B,Component!C:C)</f>
        <v>18V ONE+ CHARGER</v>
      </c>
      <c r="G810">
        <v>1</v>
      </c>
      <c r="H810" t="s">
        <v>2009</v>
      </c>
      <c r="I810">
        <v>-1</v>
      </c>
      <c r="J810" t="str">
        <f>_xlfn.XLOOKUP(A810,Product!C:C,Product!H:H)</f>
        <v>https://cdn.shopify.com/s/files/1/0651/3668/9323/files/014b7976abde4e31b3bfd4ce7d24abde_600x600.jpg?v=1734041406&amp;width=100&amp;crop=center</v>
      </c>
    </row>
    <row r="811" spans="1:10" x14ac:dyDescent="0.25">
      <c r="A811" t="s">
        <v>415</v>
      </c>
      <c r="B811" t="s">
        <v>414</v>
      </c>
      <c r="C811" s="7">
        <v>259</v>
      </c>
      <c r="D811" t="s">
        <v>417</v>
      </c>
      <c r="E811" t="s">
        <v>2009</v>
      </c>
      <c r="F811" t="str">
        <f>_xlfn.XLOOKUP(E811,Component!B:B,Component!C:C)</f>
        <v>18V ONE+ CHARGER</v>
      </c>
      <c r="G811">
        <v>1</v>
      </c>
      <c r="H811" t="s">
        <v>2009</v>
      </c>
      <c r="I811">
        <v>-1</v>
      </c>
      <c r="J811" t="str">
        <f>_xlfn.XLOOKUP(A811,Product!C:C,Product!H:H)</f>
        <v>https://cdn.shopify.com/s/files/1/0651/3668/9323/files/9919a66c894645949838bf6d7314c9a6_600x600.jpg?v=1734042214&amp;width=100&amp;crop=center</v>
      </c>
    </row>
    <row r="812" spans="1:10" x14ac:dyDescent="0.25">
      <c r="A812" t="s">
        <v>424</v>
      </c>
      <c r="B812" t="s">
        <v>423</v>
      </c>
      <c r="C812" s="7">
        <v>149</v>
      </c>
      <c r="D812" t="s">
        <v>425</v>
      </c>
      <c r="E812" t="s">
        <v>2009</v>
      </c>
      <c r="F812" t="str">
        <f>_xlfn.XLOOKUP(E812,Component!B:B,Component!C:C)</f>
        <v>18V ONE+ CHARGER</v>
      </c>
      <c r="G812">
        <v>1</v>
      </c>
      <c r="H812" t="s">
        <v>2009</v>
      </c>
      <c r="I812">
        <v>-1</v>
      </c>
      <c r="J812" t="str">
        <f>_xlfn.XLOOKUP(A812,Product!C:C,Product!H:H)</f>
        <v>https://cdn.shopify.com/s/files/1/0651/3668/9323/files/bf11fd9e44e44abeb9e4e5082a330588_600x600.jpg?v=1734042776&amp;width=100&amp;crop=center</v>
      </c>
    </row>
    <row r="813" spans="1:10" x14ac:dyDescent="0.25">
      <c r="A813" t="s">
        <v>439</v>
      </c>
      <c r="B813" t="s">
        <v>438</v>
      </c>
      <c r="C813" s="7">
        <v>219</v>
      </c>
      <c r="D813" t="s">
        <v>440</v>
      </c>
      <c r="E813" t="s">
        <v>2009</v>
      </c>
      <c r="F813" t="str">
        <f>_xlfn.XLOOKUP(E813,Component!B:B,Component!C:C)</f>
        <v>18V ONE+ CHARGER</v>
      </c>
      <c r="G813">
        <v>1</v>
      </c>
      <c r="H813" t="s">
        <v>2009</v>
      </c>
      <c r="I813">
        <v>-1</v>
      </c>
      <c r="J813" t="str">
        <f>_xlfn.XLOOKUP(A813,Product!C:C,Product!H:H)</f>
        <v>https://cdn.shopify.com/s/files/1/0651/3668/9323/files/ed39444be1184c83844ca7993c5f4b10_600x600.jpg?v=1734043279&amp;width=100&amp;crop=center</v>
      </c>
    </row>
    <row r="814" spans="1:10" x14ac:dyDescent="0.25">
      <c r="A814" t="s">
        <v>445</v>
      </c>
      <c r="B814" t="s">
        <v>444</v>
      </c>
      <c r="C814" s="7">
        <v>139</v>
      </c>
      <c r="D814" t="s">
        <v>446</v>
      </c>
      <c r="E814" t="s">
        <v>2009</v>
      </c>
      <c r="F814" t="str">
        <f>_xlfn.XLOOKUP(E814,Component!B:B,Component!C:C)</f>
        <v>18V ONE+ CHARGER</v>
      </c>
      <c r="G814">
        <v>1</v>
      </c>
      <c r="H814" t="s">
        <v>2009</v>
      </c>
      <c r="I814">
        <v>-1</v>
      </c>
      <c r="J814" t="str">
        <f>_xlfn.XLOOKUP(A814,Product!C:C,Product!H:H)</f>
        <v>https://cdn.shopify.com/s/files/1/0651/3668/9323/files/c09e6cd315334dac96b40ba061676b2a_600x600.jpg?v=1734042827&amp;width=100&amp;crop=center</v>
      </c>
    </row>
    <row r="815" spans="1:10" x14ac:dyDescent="0.25">
      <c r="A815" t="s">
        <v>460</v>
      </c>
      <c r="B815" t="s">
        <v>459</v>
      </c>
      <c r="C815" s="7">
        <v>129</v>
      </c>
      <c r="D815" t="s">
        <v>461</v>
      </c>
      <c r="E815" t="s">
        <v>2009</v>
      </c>
      <c r="F815" t="str">
        <f>_xlfn.XLOOKUP(E815,Component!B:B,Component!C:C)</f>
        <v>18V ONE+ CHARGER</v>
      </c>
      <c r="G815">
        <v>1</v>
      </c>
      <c r="H815" t="s">
        <v>2009</v>
      </c>
      <c r="I815">
        <v>-1</v>
      </c>
      <c r="J815" t="str">
        <f>_xlfn.XLOOKUP(A815,Product!C:C,Product!H:H)</f>
        <v>https://cdn.shopify.com/s/files/1/0651/3668/9323/files/eeb9665a3ce3411581fc1a28ddbdb492_600x600.jpg?v=1734043290&amp;width=100&amp;crop=center</v>
      </c>
    </row>
    <row r="816" spans="1:10" x14ac:dyDescent="0.25">
      <c r="A816" t="s">
        <v>472</v>
      </c>
      <c r="B816" t="s">
        <v>471</v>
      </c>
      <c r="C816" s="7">
        <v>199</v>
      </c>
      <c r="D816" t="s">
        <v>473</v>
      </c>
      <c r="E816" t="s">
        <v>2009</v>
      </c>
      <c r="F816" t="str">
        <f>_xlfn.XLOOKUP(E816,Component!B:B,Component!C:C)</f>
        <v>18V ONE+ CHARGER</v>
      </c>
      <c r="G816">
        <v>1</v>
      </c>
      <c r="H816" t="s">
        <v>2009</v>
      </c>
      <c r="I816">
        <v>-1</v>
      </c>
      <c r="J816" t="str">
        <f>_xlfn.XLOOKUP(A816,Product!C:C,Product!H:H)</f>
        <v>https://cdn.shopify.com/s/files/1/0651/3668/9323/files/f0aa50c7e92e47298756bd3fd32b9760_600x600.jpg?v=1734043307&amp;width=100&amp;crop=center</v>
      </c>
    </row>
    <row r="817" spans="1:10" x14ac:dyDescent="0.25">
      <c r="A817" t="s">
        <v>490</v>
      </c>
      <c r="B817" t="s">
        <v>489</v>
      </c>
      <c r="C817" s="7">
        <v>199</v>
      </c>
      <c r="D817" t="s">
        <v>491</v>
      </c>
      <c r="E817" t="s">
        <v>2009</v>
      </c>
      <c r="F817" t="str">
        <f>_xlfn.XLOOKUP(E817,Component!B:B,Component!C:C)</f>
        <v>18V ONE+ CHARGER</v>
      </c>
      <c r="G817">
        <v>1</v>
      </c>
      <c r="H817" t="s">
        <v>2009</v>
      </c>
      <c r="I817">
        <v>-1</v>
      </c>
      <c r="J817" t="str">
        <f>_xlfn.XLOOKUP(A817,Product!C:C,Product!H:H)</f>
        <v>https://cdn.shopify.com/s/files/1/0651/3668/9323/files/0dc150dec2a14aeea19345e0f02fabab_600x600.jpg?v=1734040741&amp;width=100&amp;crop=center</v>
      </c>
    </row>
    <row r="818" spans="1:10" x14ac:dyDescent="0.25">
      <c r="A818" t="s">
        <v>495</v>
      </c>
      <c r="B818" t="s">
        <v>494</v>
      </c>
      <c r="C818" s="7">
        <v>199</v>
      </c>
      <c r="D818" t="s">
        <v>496</v>
      </c>
      <c r="E818" t="s">
        <v>2009</v>
      </c>
      <c r="F818" t="str">
        <f>_xlfn.XLOOKUP(E818,Component!B:B,Component!C:C)</f>
        <v>18V ONE+ CHARGER</v>
      </c>
      <c r="G818">
        <v>1</v>
      </c>
      <c r="H818" t="s">
        <v>2009</v>
      </c>
      <c r="I818">
        <v>-1</v>
      </c>
      <c r="J818" t="str">
        <f>_xlfn.XLOOKUP(A818,Product!C:C,Product!H:H)</f>
        <v>https://cdn.shopify.com/s/files/1/0651/3668/9323/files/Screenshot2025-09-25at11.40.05AM_600x600.png?v=1758814864&amp;width=100&amp;crop=center</v>
      </c>
    </row>
    <row r="819" spans="1:10" x14ac:dyDescent="0.25">
      <c r="A819" t="s">
        <v>510</v>
      </c>
      <c r="B819" t="s">
        <v>509</v>
      </c>
      <c r="C819" s="7">
        <v>389</v>
      </c>
      <c r="D819" t="s">
        <v>512</v>
      </c>
      <c r="E819" t="s">
        <v>2009</v>
      </c>
      <c r="F819" t="str">
        <f>_xlfn.XLOOKUP(E819,Component!B:B,Component!C:C)</f>
        <v>18V ONE+ CHARGER</v>
      </c>
      <c r="G819">
        <v>1</v>
      </c>
      <c r="H819" t="s">
        <v>2009</v>
      </c>
      <c r="I819">
        <v>-1</v>
      </c>
      <c r="J819" t="str">
        <f>_xlfn.XLOOKUP(A819,Product!C:C,Product!H:H)</f>
        <v>https://cdn.shopify.com/s/files/1/0651/3668/9323/files/64bd52a628b5421596d67c59d47a659b_600x600.jpg?v=1734041626&amp;width=100&amp;crop=center</v>
      </c>
    </row>
    <row r="820" spans="1:10" x14ac:dyDescent="0.25">
      <c r="A820" t="s">
        <v>515</v>
      </c>
      <c r="B820" t="s">
        <v>514</v>
      </c>
      <c r="C820" s="7">
        <v>365.7</v>
      </c>
      <c r="D820" t="s">
        <v>517</v>
      </c>
      <c r="E820" t="s">
        <v>2009</v>
      </c>
      <c r="F820" t="str">
        <f>_xlfn.XLOOKUP(E820,Component!B:B,Component!C:C)</f>
        <v>18V ONE+ CHARGER</v>
      </c>
      <c r="G820">
        <v>1</v>
      </c>
      <c r="H820" t="s">
        <v>2009</v>
      </c>
      <c r="I820">
        <v>-1</v>
      </c>
      <c r="J820" t="str">
        <f>_xlfn.XLOOKUP(A820,Product!C:C,Product!H:H)</f>
        <v>https://cdn.shopify.com/s/files/1/0651/3668/9323/files/55ff8f0bb36a44739b5f001236f0adca_600x600.jpg?v=1734041590&amp;width=100&amp;crop=center</v>
      </c>
    </row>
    <row r="821" spans="1:10" x14ac:dyDescent="0.25">
      <c r="A821" t="s">
        <v>520</v>
      </c>
      <c r="B821" t="s">
        <v>519</v>
      </c>
      <c r="C821" s="7">
        <v>169</v>
      </c>
      <c r="D821" t="s">
        <v>521</v>
      </c>
      <c r="E821" t="s">
        <v>2009</v>
      </c>
      <c r="F821" t="str">
        <f>_xlfn.XLOOKUP(E821,Component!B:B,Component!C:C)</f>
        <v>18V ONE+ CHARGER</v>
      </c>
      <c r="G821">
        <v>1</v>
      </c>
      <c r="H821" t="s">
        <v>2009</v>
      </c>
      <c r="I821">
        <v>-1</v>
      </c>
      <c r="J821" t="str">
        <f>_xlfn.XLOOKUP(A821,Product!C:C,Product!H:H)</f>
        <v>https://cdn.shopify.com/s/files/1/0651/3668/9323/files/7d1e44deafee447a800f4df711fd6a11_600x600.jpg?v=1737127526&amp;width=100&amp;crop=center</v>
      </c>
    </row>
    <row r="822" spans="1:10" x14ac:dyDescent="0.25">
      <c r="A822" t="s">
        <v>524</v>
      </c>
      <c r="B822" t="s">
        <v>523</v>
      </c>
      <c r="C822" s="7" t="s">
        <v>18</v>
      </c>
      <c r="D822" t="s">
        <v>525</v>
      </c>
      <c r="E822" t="s">
        <v>2009</v>
      </c>
      <c r="F822" t="str">
        <f>_xlfn.XLOOKUP(E822,Component!B:B,Component!C:C)</f>
        <v>18V ONE+ CHARGER</v>
      </c>
      <c r="G822">
        <v>1</v>
      </c>
      <c r="H822" t="s">
        <v>2009</v>
      </c>
      <c r="I822">
        <v>-1</v>
      </c>
      <c r="J822" t="str">
        <f>_xlfn.XLOOKUP(A822,Product!C:C,Product!H:H)</f>
        <v>https://cdn.shopify.com/s/files/1/0651/3668/9323/files/5ecb1d00d47c41ac85cbad31c0948d1e_600x600.jpg?v=1734041097&amp;width=100&amp;crop=center</v>
      </c>
    </row>
    <row r="823" spans="1:10" x14ac:dyDescent="0.25">
      <c r="A823" t="s">
        <v>533</v>
      </c>
      <c r="B823" t="s">
        <v>532</v>
      </c>
      <c r="C823" s="7">
        <v>219</v>
      </c>
      <c r="D823" t="s">
        <v>534</v>
      </c>
      <c r="E823" t="s">
        <v>2009</v>
      </c>
      <c r="F823" t="str">
        <f>_xlfn.XLOOKUP(E823,Component!B:B,Component!C:C)</f>
        <v>18V ONE+ CHARGER</v>
      </c>
      <c r="G823">
        <v>1</v>
      </c>
      <c r="H823" t="s">
        <v>2009</v>
      </c>
      <c r="I823">
        <v>-1</v>
      </c>
      <c r="J823" t="str">
        <f>_xlfn.XLOOKUP(A823,Product!C:C,Product!H:H)</f>
        <v>https://cdn.shopify.com/s/files/1/0651/3668/9323/files/48933328101e495abb64543b48c39524_600x600.jpg?v=1734042454&amp;width=100&amp;crop=center</v>
      </c>
    </row>
    <row r="824" spans="1:10" x14ac:dyDescent="0.25">
      <c r="A824" t="s">
        <v>544</v>
      </c>
      <c r="B824" t="s">
        <v>543</v>
      </c>
      <c r="C824" s="7">
        <v>119</v>
      </c>
      <c r="D824" t="s">
        <v>545</v>
      </c>
      <c r="E824" t="s">
        <v>2009</v>
      </c>
      <c r="F824" t="str">
        <f>_xlfn.XLOOKUP(E824,Component!B:B,Component!C:C)</f>
        <v>18V ONE+ CHARGER</v>
      </c>
      <c r="G824">
        <v>1</v>
      </c>
      <c r="H824" t="s">
        <v>2009</v>
      </c>
      <c r="I824">
        <v>-1</v>
      </c>
      <c r="J824" t="str">
        <f>_xlfn.XLOOKUP(A824,Product!C:C,Product!H:H)</f>
        <v>https://cdn.shopify.com/s/files/1/0651/3668/9323/files/4325f96e578149f5bba4d50eefc1f50b_600x600.jpg?v=1734042116&amp;width=100&amp;crop=center</v>
      </c>
    </row>
    <row r="825" spans="1:10" x14ac:dyDescent="0.25">
      <c r="A825" t="s">
        <v>565</v>
      </c>
      <c r="B825" t="s">
        <v>564</v>
      </c>
      <c r="C825" s="7">
        <v>129</v>
      </c>
      <c r="D825" t="s">
        <v>566</v>
      </c>
      <c r="E825" t="s">
        <v>2009</v>
      </c>
      <c r="F825" t="str">
        <f>_xlfn.XLOOKUP(E825,Component!B:B,Component!C:C)</f>
        <v>18V ONE+ CHARGER</v>
      </c>
      <c r="G825">
        <v>1</v>
      </c>
      <c r="H825" t="s">
        <v>2009</v>
      </c>
      <c r="I825">
        <v>-1</v>
      </c>
      <c r="J825" t="str">
        <f>_xlfn.XLOOKUP(A825,Product!C:C,Product!H:H)</f>
        <v>https://cdn.shopify.com/s/files/1/0651/3668/9323/files/cf799be4057644109cc7d3c0d2868291_600x600.jpg?v=1734042952&amp;width=100&amp;crop=center</v>
      </c>
    </row>
    <row r="826" spans="1:10" x14ac:dyDescent="0.25">
      <c r="A826" t="s">
        <v>593</v>
      </c>
      <c r="B826" t="s">
        <v>592</v>
      </c>
      <c r="C826" s="7" t="s">
        <v>18</v>
      </c>
      <c r="D826" t="s">
        <v>594</v>
      </c>
      <c r="E826" t="s">
        <v>2009</v>
      </c>
      <c r="F826" t="str">
        <f>_xlfn.XLOOKUP(E826,Component!B:B,Component!C:C)</f>
        <v>18V ONE+ CHARGER</v>
      </c>
      <c r="G826">
        <v>1</v>
      </c>
      <c r="H826" t="s">
        <v>2009</v>
      </c>
      <c r="I826">
        <v>-1</v>
      </c>
      <c r="J826" t="str">
        <f>_xlfn.XLOOKUP(A826,Product!C:C,Product!H:H)</f>
        <v>https://cdn.shopify.com/s/files/1/0651/3668/9323/files/951341557f1c4fc8b51783ddcff5b0c9_600x600.jpg?v=1734042441&amp;width=100&amp;crop=center</v>
      </c>
    </row>
    <row r="827" spans="1:10" x14ac:dyDescent="0.25">
      <c r="A827" t="s">
        <v>599</v>
      </c>
      <c r="B827" t="s">
        <v>598</v>
      </c>
      <c r="C827" s="7">
        <v>269</v>
      </c>
      <c r="D827" t="s">
        <v>601</v>
      </c>
      <c r="E827" t="s">
        <v>2009</v>
      </c>
      <c r="F827" t="str">
        <f>_xlfn.XLOOKUP(E827,Component!B:B,Component!C:C)</f>
        <v>18V ONE+ CHARGER</v>
      </c>
      <c r="G827">
        <v>1</v>
      </c>
      <c r="H827" t="s">
        <v>2009</v>
      </c>
      <c r="I827">
        <v>-1</v>
      </c>
      <c r="J827" t="str">
        <f>_xlfn.XLOOKUP(A827,Product!C:C,Product!H:H)</f>
        <v>https://cdn.shopify.com/s/files/1/0651/3668/9323/files/c7fa8a77c6d84043b073df0a24b5c7d5_600x600.jpg?v=1734042815&amp;width=100&amp;crop=center</v>
      </c>
    </row>
    <row r="828" spans="1:10" x14ac:dyDescent="0.25">
      <c r="A828" t="s">
        <v>605</v>
      </c>
      <c r="B828" t="s">
        <v>604</v>
      </c>
      <c r="C828" s="7">
        <v>69.97</v>
      </c>
      <c r="D828" t="s">
        <v>607</v>
      </c>
      <c r="E828" t="s">
        <v>2009</v>
      </c>
      <c r="F828" t="str">
        <f>_xlfn.XLOOKUP(E828,Component!B:B,Component!C:C)</f>
        <v>18V ONE+ CHARGER</v>
      </c>
      <c r="G828">
        <v>1</v>
      </c>
      <c r="H828" t="s">
        <v>2009</v>
      </c>
      <c r="I828">
        <v>-1</v>
      </c>
      <c r="J828" t="str">
        <f>_xlfn.XLOOKUP(A828,Product!C:C,Product!H:H)</f>
        <v>https://cdn.shopify.com/s/files/1/0651/3668/9323/files/f377815f63f8492e8e7d503d90dadaaf_600x600.jpg?v=1734043403&amp;width=100&amp;crop=center</v>
      </c>
    </row>
    <row r="829" spans="1:10" x14ac:dyDescent="0.25">
      <c r="A829" t="s">
        <v>614</v>
      </c>
      <c r="B829" t="s">
        <v>613</v>
      </c>
      <c r="C829" s="7" t="s">
        <v>18</v>
      </c>
      <c r="D829" t="s">
        <v>615</v>
      </c>
      <c r="E829" t="s">
        <v>2009</v>
      </c>
      <c r="F829" t="str">
        <f>_xlfn.XLOOKUP(E829,Component!B:B,Component!C:C)</f>
        <v>18V ONE+ CHARGER</v>
      </c>
      <c r="G829">
        <v>1</v>
      </c>
      <c r="H829" t="s">
        <v>2009</v>
      </c>
      <c r="I829">
        <v>-1</v>
      </c>
      <c r="J829" t="str">
        <f>_xlfn.XLOOKUP(A829,Product!C:C,Product!H:H)</f>
        <v>https://cdn.shopify.com/s/files/1/0651/3668/9323/files/208d9a0de43c4daa9058f5ae28add4d1_600x600.jpg?v=1734041826&amp;width=100&amp;crop=center</v>
      </c>
    </row>
    <row r="830" spans="1:10" x14ac:dyDescent="0.25">
      <c r="A830" t="s">
        <v>618</v>
      </c>
      <c r="B830" t="s">
        <v>617</v>
      </c>
      <c r="C830" s="7" t="s">
        <v>18</v>
      </c>
      <c r="D830" t="s">
        <v>619</v>
      </c>
      <c r="E830" t="s">
        <v>2009</v>
      </c>
      <c r="F830" t="str">
        <f>_xlfn.XLOOKUP(E830,Component!B:B,Component!C:C)</f>
        <v>18V ONE+ CHARGER</v>
      </c>
      <c r="G830">
        <v>1</v>
      </c>
      <c r="H830" t="s">
        <v>2009</v>
      </c>
      <c r="I830">
        <v>-1</v>
      </c>
      <c r="J830" t="str">
        <f>_xlfn.XLOOKUP(A830,Product!C:C,Product!H:H)</f>
        <v>https://cdn.shopify.com/s/files/1/0651/3668/9323/files/f844ca559293442e8feebc199fc04288_600x600.jpg?v=1734043387&amp;width=100&amp;crop=center</v>
      </c>
    </row>
    <row r="831" spans="1:10" x14ac:dyDescent="0.25">
      <c r="A831" t="s">
        <v>651</v>
      </c>
      <c r="B831" t="s">
        <v>650</v>
      </c>
      <c r="C831" s="7" t="s">
        <v>18</v>
      </c>
      <c r="D831" t="s">
        <v>652</v>
      </c>
      <c r="E831" t="s">
        <v>2009</v>
      </c>
      <c r="F831" t="str">
        <f>_xlfn.XLOOKUP(E831,Component!B:B,Component!C:C)</f>
        <v>18V ONE+ CHARGER</v>
      </c>
      <c r="G831">
        <v>1</v>
      </c>
      <c r="H831" t="s">
        <v>2009</v>
      </c>
      <c r="I831">
        <v>-1</v>
      </c>
      <c r="J831" t="str">
        <f>_xlfn.XLOOKUP(A831,Product!C:C,Product!H:H)</f>
        <v>https://cdn.shopify.com/s/files/1/0651/3668/9323/files/83f8f0ba148347f5b4f9057e8f75b949_600x600.jpg?v=1734041726&amp;width=100&amp;crop=center</v>
      </c>
    </row>
    <row r="832" spans="1:10" x14ac:dyDescent="0.25">
      <c r="A832" t="s">
        <v>656</v>
      </c>
      <c r="B832" t="s">
        <v>655</v>
      </c>
      <c r="C832" s="7" t="s">
        <v>18</v>
      </c>
      <c r="D832" t="s">
        <v>657</v>
      </c>
      <c r="E832" t="s">
        <v>2009</v>
      </c>
      <c r="F832" t="str">
        <f>_xlfn.XLOOKUP(E832,Component!B:B,Component!C:C)</f>
        <v>18V ONE+ CHARGER</v>
      </c>
      <c r="G832">
        <v>1</v>
      </c>
      <c r="H832" t="s">
        <v>2009</v>
      </c>
      <c r="I832">
        <v>-1</v>
      </c>
      <c r="J832" t="str">
        <f>_xlfn.XLOOKUP(A832,Product!C:C,Product!H:H)</f>
        <v>https://cdn.shopify.com/s/files/1/0651/3668/9323/files/cdd1d641ae154f5ebb9e3832af6ef9b3_600x600.jpg?v=1734042938&amp;width=100&amp;crop=center</v>
      </c>
    </row>
    <row r="833" spans="1:10" x14ac:dyDescent="0.25">
      <c r="A833" t="s">
        <v>660</v>
      </c>
      <c r="B833" t="s">
        <v>659</v>
      </c>
      <c r="C833" s="7" t="s">
        <v>18</v>
      </c>
      <c r="D833" t="s">
        <v>661</v>
      </c>
      <c r="E833" t="s">
        <v>2009</v>
      </c>
      <c r="F833" t="str">
        <f>_xlfn.XLOOKUP(E833,Component!B:B,Component!C:C)</f>
        <v>18V ONE+ CHARGER</v>
      </c>
      <c r="G833">
        <v>1</v>
      </c>
      <c r="H833" t="s">
        <v>2009</v>
      </c>
      <c r="I833">
        <v>-1</v>
      </c>
      <c r="J833" t="str">
        <f>_xlfn.XLOOKUP(A833,Product!C:C,Product!H:H)</f>
        <v>https://cdn.shopify.com/s/files/1/0651/3668/9323/files/54405e4e69bc4cbeab08672d1695d978_600x600.jpg?v=1734042261&amp;width=100&amp;crop=center</v>
      </c>
    </row>
    <row r="834" spans="1:10" x14ac:dyDescent="0.25">
      <c r="A834" t="s">
        <v>674</v>
      </c>
      <c r="B834" t="s">
        <v>673</v>
      </c>
      <c r="C834" s="7">
        <v>149</v>
      </c>
      <c r="D834" t="s">
        <v>675</v>
      </c>
      <c r="E834" t="s">
        <v>2009</v>
      </c>
      <c r="F834" t="str">
        <f>_xlfn.XLOOKUP(E834,Component!B:B,Component!C:C)</f>
        <v>18V ONE+ CHARGER</v>
      </c>
      <c r="G834">
        <v>1</v>
      </c>
      <c r="H834" t="s">
        <v>2009</v>
      </c>
      <c r="I834">
        <v>-1</v>
      </c>
      <c r="J834" t="str">
        <f>_xlfn.XLOOKUP(A834,Product!C:C,Product!H:H)</f>
        <v>https://cdn.shopify.com/s/files/1/0651/3668/9323/files/032795a501ba41ef969e204ea9e516b6_600x600.jpg?v=1734042246&amp;width=100&amp;crop=center</v>
      </c>
    </row>
    <row r="835" spans="1:10" x14ac:dyDescent="0.25">
      <c r="A835" t="s">
        <v>683</v>
      </c>
      <c r="B835" t="s">
        <v>682</v>
      </c>
      <c r="C835" s="7">
        <v>199</v>
      </c>
      <c r="D835" t="s">
        <v>684</v>
      </c>
      <c r="E835" t="s">
        <v>2009</v>
      </c>
      <c r="F835" t="str">
        <f>_xlfn.XLOOKUP(E835,Component!B:B,Component!C:C)</f>
        <v>18V ONE+ CHARGER</v>
      </c>
      <c r="G835">
        <v>1</v>
      </c>
      <c r="H835" t="s">
        <v>2009</v>
      </c>
      <c r="I835">
        <v>-1</v>
      </c>
      <c r="J835" t="str">
        <f>_xlfn.XLOOKUP(A835,Product!C:C,Product!H:H)</f>
        <v>https://cdn.shopify.com/s/files/1/0651/3668/9323/files/b9e85abfffbb40cabf4ca6f9b8812e79_600x600.jpg?v=1734042650&amp;width=100&amp;crop=center</v>
      </c>
    </row>
    <row r="836" spans="1:10" x14ac:dyDescent="0.25">
      <c r="A836" t="s">
        <v>687</v>
      </c>
      <c r="B836" t="s">
        <v>686</v>
      </c>
      <c r="C836" s="7">
        <v>149</v>
      </c>
      <c r="D836" t="s">
        <v>688</v>
      </c>
      <c r="E836" t="s">
        <v>2009</v>
      </c>
      <c r="F836" t="str">
        <f>_xlfn.XLOOKUP(E836,Component!B:B,Component!C:C)</f>
        <v>18V ONE+ CHARGER</v>
      </c>
      <c r="G836">
        <v>1</v>
      </c>
      <c r="H836" t="s">
        <v>2009</v>
      </c>
      <c r="I836">
        <v>-1</v>
      </c>
      <c r="J836" t="str">
        <f>_xlfn.XLOOKUP(A836,Product!C:C,Product!H:H)</f>
        <v>https://cdn.shopify.com/s/files/1/0651/3668/9323/files/2f58f6d2949a44549fb022bebfbf0f0a_600x600.jpg?v=1737040244&amp;width=100&amp;crop=center</v>
      </c>
    </row>
    <row r="837" spans="1:10" x14ac:dyDescent="0.25">
      <c r="A837" t="s">
        <v>708</v>
      </c>
      <c r="B837" t="s">
        <v>707</v>
      </c>
      <c r="C837" s="7" t="s">
        <v>18</v>
      </c>
      <c r="D837" t="s">
        <v>709</v>
      </c>
      <c r="E837" t="s">
        <v>2009</v>
      </c>
      <c r="F837" t="str">
        <f>_xlfn.XLOOKUP(E837,Component!B:B,Component!C:C)</f>
        <v>18V ONE+ CHARGER</v>
      </c>
      <c r="G837">
        <v>1</v>
      </c>
      <c r="H837" t="s">
        <v>2009</v>
      </c>
      <c r="I837">
        <v>-1</v>
      </c>
      <c r="J837" t="str">
        <f>_xlfn.XLOOKUP(A837,Product!C:C,Product!H:H)</f>
        <v>https://cdn.shopify.com/s/files/1/0651/3668/9323/files/41cdf18ec17947d2a2336e95a1cb1d76_600x600.jpg?v=1734041518&amp;width=100&amp;crop=center</v>
      </c>
    </row>
    <row r="838" spans="1:10" x14ac:dyDescent="0.25">
      <c r="A838" t="s">
        <v>719</v>
      </c>
      <c r="B838" t="s">
        <v>718</v>
      </c>
      <c r="C838" s="7" t="s">
        <v>18</v>
      </c>
      <c r="D838" t="s">
        <v>720</v>
      </c>
      <c r="E838" t="s">
        <v>2009</v>
      </c>
      <c r="F838" t="str">
        <f>_xlfn.XLOOKUP(E838,Component!B:B,Component!C:C)</f>
        <v>18V ONE+ CHARGER</v>
      </c>
      <c r="G838">
        <v>1</v>
      </c>
      <c r="H838" t="s">
        <v>2009</v>
      </c>
      <c r="I838">
        <v>-1</v>
      </c>
      <c r="J838" t="str">
        <f>_xlfn.XLOOKUP(A838,Product!C:C,Product!H:H)</f>
        <v>https://cdn.shopify.com/s/files/1/0651/3668/9323/files/e79248faf2234251a347a9466fb944f6_600x600.jpg?v=1734043234&amp;width=100&amp;crop=center</v>
      </c>
    </row>
    <row r="839" spans="1:10" x14ac:dyDescent="0.25">
      <c r="A839" t="s">
        <v>838</v>
      </c>
      <c r="B839" t="s">
        <v>837</v>
      </c>
      <c r="C839" s="7">
        <v>149</v>
      </c>
      <c r="D839" t="s">
        <v>839</v>
      </c>
      <c r="E839" t="s">
        <v>2009</v>
      </c>
      <c r="F839" t="str">
        <f>_xlfn.XLOOKUP(E839,Component!B:B,Component!C:C)</f>
        <v>18V ONE+ CHARGER</v>
      </c>
      <c r="G839">
        <v>1</v>
      </c>
      <c r="H839" t="s">
        <v>2009</v>
      </c>
      <c r="I839">
        <v>-1</v>
      </c>
      <c r="J839" t="str">
        <f>_xlfn.XLOOKUP(A839,Product!C:C,Product!H:H)</f>
        <v>https://cdn.shopify.com/s/files/1/0651/3668/9323/files/751640181f344be5935718197e9d851b_600x600.jpg?v=1734042436&amp;width=100&amp;crop=center</v>
      </c>
    </row>
    <row r="840" spans="1:10" x14ac:dyDescent="0.25">
      <c r="A840" t="s">
        <v>874</v>
      </c>
      <c r="B840" t="s">
        <v>873</v>
      </c>
      <c r="C840" s="7">
        <v>119</v>
      </c>
      <c r="D840" t="s">
        <v>875</v>
      </c>
      <c r="E840" t="s">
        <v>2009</v>
      </c>
      <c r="F840" t="str">
        <f>_xlfn.XLOOKUP(E840,Component!B:B,Component!C:C)</f>
        <v>18V ONE+ CHARGER</v>
      </c>
      <c r="G840">
        <v>1</v>
      </c>
      <c r="H840" t="s">
        <v>2009</v>
      </c>
      <c r="I840">
        <v>-1</v>
      </c>
      <c r="J840" t="str">
        <f>_xlfn.XLOOKUP(A840,Product!C:C,Product!H:H)</f>
        <v>https://cdn.shopify.com/s/files/1/0651/3668/9323/files/6b02e09f30e84635829da24c66dd329f_600x600.jpg?v=1737125220&amp;width=100&amp;crop=center</v>
      </c>
    </row>
    <row r="841" spans="1:10" x14ac:dyDescent="0.25">
      <c r="A841" t="s">
        <v>878</v>
      </c>
      <c r="B841" t="s">
        <v>877</v>
      </c>
      <c r="C841" s="7">
        <v>149</v>
      </c>
      <c r="D841" t="s">
        <v>879</v>
      </c>
      <c r="E841" t="s">
        <v>2009</v>
      </c>
      <c r="F841" t="str">
        <f>_xlfn.XLOOKUP(E841,Component!B:B,Component!C:C)</f>
        <v>18V ONE+ CHARGER</v>
      </c>
      <c r="G841">
        <v>1</v>
      </c>
      <c r="H841" t="s">
        <v>2009</v>
      </c>
      <c r="I841">
        <v>-1</v>
      </c>
      <c r="J841" t="str">
        <f>_xlfn.XLOOKUP(A841,Product!C:C,Product!H:H)</f>
        <v>https://cdn.shopify.com/s/files/1/0651/3668/9323/files/d4b61163a69446be888a519c367c1ae4_600x600.png?v=1737123635&amp;width=100&amp;crop=center</v>
      </c>
    </row>
    <row r="842" spans="1:10" x14ac:dyDescent="0.25">
      <c r="A842" t="s">
        <v>927</v>
      </c>
      <c r="B842" t="s">
        <v>926</v>
      </c>
      <c r="C842" s="7">
        <v>179</v>
      </c>
      <c r="D842" t="s">
        <v>928</v>
      </c>
      <c r="E842" t="s">
        <v>2009</v>
      </c>
      <c r="F842" t="str">
        <f>_xlfn.XLOOKUP(E842,Component!B:B,Component!C:C)</f>
        <v>18V ONE+ CHARGER</v>
      </c>
      <c r="G842">
        <v>1</v>
      </c>
      <c r="H842" t="s">
        <v>2009</v>
      </c>
      <c r="I842">
        <v>-1</v>
      </c>
      <c r="J842" t="str">
        <f>_xlfn.XLOOKUP(A842,Product!C:C,Product!H:H)</f>
        <v>https://cdn.shopify.com/s/files/1/0651/3668/9323/files/56da278edc0b4425ae1ed7d20218c85d_600x600.jpg?v=1734041597&amp;width=100&amp;crop=center</v>
      </c>
    </row>
    <row r="843" spans="1:10" x14ac:dyDescent="0.25">
      <c r="A843" t="s">
        <v>935</v>
      </c>
      <c r="B843" t="s">
        <v>232</v>
      </c>
      <c r="C843" s="7">
        <v>139</v>
      </c>
      <c r="D843" t="s">
        <v>936</v>
      </c>
      <c r="E843" t="s">
        <v>2009</v>
      </c>
      <c r="F843" t="str">
        <f>_xlfn.XLOOKUP(E843,Component!B:B,Component!C:C)</f>
        <v>18V ONE+ CHARGER</v>
      </c>
      <c r="G843">
        <v>1</v>
      </c>
      <c r="H843" t="s">
        <v>2009</v>
      </c>
      <c r="I843">
        <v>-1</v>
      </c>
      <c r="J843" t="str">
        <f>_xlfn.XLOOKUP(A843,Product!C:C,Product!H:H)</f>
        <v>https://cdn.shopify.com/s/files/1/0651/3668/9323/files/1f9f23b4776742128686689079ffad45_600x600.jpg?v=1734040828&amp;width=100&amp;crop=center</v>
      </c>
    </row>
    <row r="844" spans="1:10" x14ac:dyDescent="0.25">
      <c r="A844" t="s">
        <v>948</v>
      </c>
      <c r="B844" t="s">
        <v>5</v>
      </c>
      <c r="C844" s="7" t="s">
        <v>18</v>
      </c>
      <c r="D844" t="s">
        <v>949</v>
      </c>
      <c r="E844" t="s">
        <v>2009</v>
      </c>
      <c r="F844" t="str">
        <f>_xlfn.XLOOKUP(E844,Component!B:B,Component!C:C)</f>
        <v>18V ONE+ CHARGER</v>
      </c>
      <c r="G844">
        <v>1</v>
      </c>
      <c r="H844" t="s">
        <v>2009</v>
      </c>
      <c r="I844">
        <v>-1</v>
      </c>
      <c r="J844" t="str">
        <f>_xlfn.XLOOKUP(A844,Product!C:C,Product!H:H)</f>
        <v>https://cdn.shopify.com/s/files/1/0651/3668/9323/files/dd74d81b2a4f438584bfa255c341990e_600x600.jpg?v=1734043125&amp;width=100&amp;crop=center</v>
      </c>
    </row>
    <row r="845" spans="1:10" x14ac:dyDescent="0.25">
      <c r="A845" t="s">
        <v>1146</v>
      </c>
      <c r="B845" t="s">
        <v>1145</v>
      </c>
      <c r="C845" s="7">
        <v>119</v>
      </c>
      <c r="D845" t="s">
        <v>1147</v>
      </c>
      <c r="E845" t="s">
        <v>2009</v>
      </c>
      <c r="F845" t="str">
        <f>_xlfn.XLOOKUP(E845,Component!B:B,Component!C:C)</f>
        <v>18V ONE+ CHARGER</v>
      </c>
      <c r="G845">
        <v>1</v>
      </c>
      <c r="H845" t="s">
        <v>2009</v>
      </c>
      <c r="I845">
        <v>-1</v>
      </c>
      <c r="J845" t="str">
        <f>_xlfn.XLOOKUP(A845,Product!C:C,Product!H:H)</f>
        <v>https://cdn.shopify.com/s/files/1/0651/3668/9323/files/Screenshot2025-09-25at11.29.16AM_600x600.png?v=1758814183&amp;width=100&amp;crop=center</v>
      </c>
    </row>
    <row r="846" spans="1:10" x14ac:dyDescent="0.25">
      <c r="A846" t="s">
        <v>1160</v>
      </c>
      <c r="B846" t="s">
        <v>1159</v>
      </c>
      <c r="C846" s="7">
        <v>279</v>
      </c>
      <c r="D846" t="s">
        <v>1161</v>
      </c>
      <c r="E846" t="s">
        <v>2009</v>
      </c>
      <c r="F846" t="str">
        <f>_xlfn.XLOOKUP(E846,Component!B:B,Component!C:C)</f>
        <v>18V ONE+ CHARGER</v>
      </c>
      <c r="G846">
        <v>1</v>
      </c>
      <c r="H846" t="s">
        <v>2009</v>
      </c>
      <c r="I846">
        <v>-1</v>
      </c>
      <c r="J846" t="str">
        <f>_xlfn.XLOOKUP(A846,Product!C:C,Product!H:H)</f>
        <v>https://cdn.shopify.com/s/files/1/0651/3668/9323/files/237d67078ff4401a94de43a22f998a92_600x600.jpg?v=1734041838&amp;width=100&amp;crop=center</v>
      </c>
    </row>
    <row r="847" spans="1:10" x14ac:dyDescent="0.25">
      <c r="A847" t="s">
        <v>1164</v>
      </c>
      <c r="B847" t="s">
        <v>1163</v>
      </c>
      <c r="C847" s="7">
        <v>129</v>
      </c>
      <c r="D847" t="s">
        <v>1165</v>
      </c>
      <c r="E847" t="s">
        <v>2009</v>
      </c>
      <c r="F847" t="str">
        <f>_xlfn.XLOOKUP(E847,Component!B:B,Component!C:C)</f>
        <v>18V ONE+ CHARGER</v>
      </c>
      <c r="G847">
        <v>1</v>
      </c>
      <c r="H847" t="s">
        <v>2009</v>
      </c>
      <c r="I847">
        <v>-1</v>
      </c>
      <c r="J847" t="str">
        <f>_xlfn.XLOOKUP(A847,Product!C:C,Product!H:H)</f>
        <v>https://cdn.shopify.com/s/files/1/0651/3668/9323/files/a83e5123c2c74688a0c74f01a706c299_600x600.jpg?v=1734042525&amp;width=100&amp;crop=center</v>
      </c>
    </row>
    <row r="848" spans="1:10" x14ac:dyDescent="0.25">
      <c r="A848" t="s">
        <v>1169</v>
      </c>
      <c r="B848" t="s">
        <v>1168</v>
      </c>
      <c r="C848" s="7">
        <v>169</v>
      </c>
      <c r="D848" t="s">
        <v>1170</v>
      </c>
      <c r="E848" t="s">
        <v>2009</v>
      </c>
      <c r="F848" t="str">
        <f>_xlfn.XLOOKUP(E848,Component!B:B,Component!C:C)</f>
        <v>18V ONE+ CHARGER</v>
      </c>
      <c r="G848">
        <v>1</v>
      </c>
      <c r="H848" t="s">
        <v>2009</v>
      </c>
      <c r="I848">
        <v>-1</v>
      </c>
      <c r="J848" t="str">
        <f>_xlfn.XLOOKUP(A848,Product!C:C,Product!H:H)</f>
        <v>https://cdn.shopify.com/s/files/1/0651/3668/9323/files/d50316bbd2c54b9badea402bf3731c24_600x600.jpg?v=1734043060&amp;width=100&amp;crop=center</v>
      </c>
    </row>
    <row r="849" spans="1:10" x14ac:dyDescent="0.25">
      <c r="A849" t="s">
        <v>1213</v>
      </c>
      <c r="B849" t="s">
        <v>1212</v>
      </c>
      <c r="C849" s="7">
        <v>329</v>
      </c>
      <c r="D849" t="s">
        <v>1215</v>
      </c>
      <c r="E849" t="s">
        <v>2009</v>
      </c>
      <c r="F849" t="str">
        <f>_xlfn.XLOOKUP(E849,Component!B:B,Component!C:C)</f>
        <v>18V ONE+ CHARGER</v>
      </c>
      <c r="G849">
        <v>1</v>
      </c>
      <c r="H849" t="s">
        <v>2009</v>
      </c>
      <c r="I849">
        <v>-1</v>
      </c>
      <c r="J849" t="str">
        <f>_xlfn.XLOOKUP(A849,Product!C:C,Product!H:H)</f>
        <v>https://cdn.shopify.com/s/files/1/0651/3668/9323/files/a1ea9ac4bf6f47d8b5e2c40c464ab20b_600x600.jpg?v=1734042473&amp;width=100&amp;crop=center</v>
      </c>
    </row>
    <row r="850" spans="1:10" x14ac:dyDescent="0.25">
      <c r="A850" t="s">
        <v>1247</v>
      </c>
      <c r="B850" t="s">
        <v>1246</v>
      </c>
      <c r="C850" s="7">
        <v>249</v>
      </c>
      <c r="D850" t="s">
        <v>1248</v>
      </c>
      <c r="E850" t="s">
        <v>2009</v>
      </c>
      <c r="F850" t="str">
        <f>_xlfn.XLOOKUP(E850,Component!B:B,Component!C:C)</f>
        <v>18V ONE+ CHARGER</v>
      </c>
      <c r="G850">
        <v>1</v>
      </c>
      <c r="H850" t="s">
        <v>2009</v>
      </c>
      <c r="I850">
        <v>-1</v>
      </c>
      <c r="J850" t="str">
        <f>_xlfn.XLOOKUP(A850,Product!C:C,Product!H:H)</f>
        <v>https://cdn.shopify.com/s/files/1/0651/3668/9323/files/999f143078ec4557949721e307b5c557_600x600.jpg?v=1736815423&amp;width=100&amp;crop=center</v>
      </c>
    </row>
    <row r="851" spans="1:10" x14ac:dyDescent="0.25">
      <c r="A851" t="s">
        <v>1251</v>
      </c>
      <c r="B851" t="s">
        <v>1250</v>
      </c>
      <c r="C851" s="7">
        <v>188.76</v>
      </c>
      <c r="D851" t="s">
        <v>1253</v>
      </c>
      <c r="E851" t="s">
        <v>2009</v>
      </c>
      <c r="F851" t="str">
        <f>_xlfn.XLOOKUP(E851,Component!B:B,Component!C:C)</f>
        <v>18V ONE+ CHARGER</v>
      </c>
      <c r="G851">
        <v>1</v>
      </c>
      <c r="H851" t="s">
        <v>2009</v>
      </c>
      <c r="I851">
        <v>-1</v>
      </c>
      <c r="J851" t="str">
        <f>_xlfn.XLOOKUP(A851,Product!C:C,Product!H:H)</f>
        <v>https://cdn.shopify.com/s/files/1/0651/3668/9323/files/3235e5e9460a40bfaaf24bc97a9aad45_600x600.jpg?v=1734042093&amp;width=100&amp;crop=center</v>
      </c>
    </row>
    <row r="852" spans="1:10" x14ac:dyDescent="0.25">
      <c r="A852" t="s">
        <v>1278</v>
      </c>
      <c r="B852" t="s">
        <v>1277</v>
      </c>
      <c r="C852" s="7">
        <v>159.99</v>
      </c>
      <c r="D852" t="s">
        <v>1280</v>
      </c>
      <c r="E852" t="s">
        <v>2009</v>
      </c>
      <c r="F852" t="str">
        <f>_xlfn.XLOOKUP(E852,Component!B:B,Component!C:C)</f>
        <v>18V ONE+ CHARGER</v>
      </c>
      <c r="G852">
        <v>1</v>
      </c>
      <c r="H852" t="s">
        <v>2009</v>
      </c>
      <c r="I852">
        <v>-1</v>
      </c>
      <c r="J852" t="str">
        <f>_xlfn.XLOOKUP(A852,Product!C:C,Product!H:H)</f>
        <v>https://cdn.shopify.com/s/files/1/0651/3668/9323/files/7d767a02ab6f453b9402a978370c37db_600x600.jpg?v=1734041226&amp;width=100&amp;crop=center</v>
      </c>
    </row>
    <row r="853" spans="1:10" x14ac:dyDescent="0.25">
      <c r="A853" t="s">
        <v>1368</v>
      </c>
      <c r="B853" t="s">
        <v>232</v>
      </c>
      <c r="C853" s="7">
        <v>149</v>
      </c>
      <c r="D853" t="s">
        <v>1369</v>
      </c>
      <c r="E853" t="s">
        <v>2009</v>
      </c>
      <c r="F853" t="str">
        <f>_xlfn.XLOOKUP(E853,Component!B:B,Component!C:C)</f>
        <v>18V ONE+ CHARGER</v>
      </c>
      <c r="G853">
        <v>1</v>
      </c>
      <c r="H853" t="s">
        <v>2009</v>
      </c>
      <c r="I853">
        <v>-1</v>
      </c>
      <c r="J853" t="str">
        <f>_xlfn.XLOOKUP(A853,Product!C:C,Product!H:H)</f>
        <v>https://cdn.shopify.com/s/files/1/0651/3668/9323/files/fcc2fd4c0b5c46179b673a151f1d3f87_600x600.jpg?v=1734043444&amp;width=100&amp;crop=center</v>
      </c>
    </row>
    <row r="854" spans="1:10" x14ac:dyDescent="0.25">
      <c r="A854" t="s">
        <v>1382</v>
      </c>
      <c r="B854" t="s">
        <v>1381</v>
      </c>
      <c r="C854" s="7">
        <v>169</v>
      </c>
      <c r="D854" t="s">
        <v>1383</v>
      </c>
      <c r="E854" t="s">
        <v>2009</v>
      </c>
      <c r="F854" t="str">
        <f>_xlfn.XLOOKUP(E854,Component!B:B,Component!C:C)</f>
        <v>18V ONE+ CHARGER</v>
      </c>
      <c r="G854">
        <v>1</v>
      </c>
      <c r="H854" t="s">
        <v>2009</v>
      </c>
      <c r="I854">
        <v>-1</v>
      </c>
      <c r="J854" t="str">
        <f>_xlfn.XLOOKUP(A854,Product!C:C,Product!H:H)</f>
        <v>https://cdn.shopify.com/s/files/1/0651/3668/9323/files/P4500-PSK005_600x600.jpg?v=1758813314&amp;width=100&amp;crop=center</v>
      </c>
    </row>
    <row r="855" spans="1:10" x14ac:dyDescent="0.25">
      <c r="A855" t="s">
        <v>1911</v>
      </c>
      <c r="B855" t="s">
        <v>1910</v>
      </c>
      <c r="C855" s="7">
        <v>79</v>
      </c>
      <c r="D855" t="s">
        <v>1912</v>
      </c>
      <c r="E855" t="s">
        <v>2009</v>
      </c>
      <c r="F855" t="str">
        <f>_xlfn.XLOOKUP(E855,Component!B:B,Component!C:C)</f>
        <v>18V ONE+ CHARGER</v>
      </c>
      <c r="G855">
        <v>1</v>
      </c>
      <c r="H855" t="s">
        <v>2009</v>
      </c>
      <c r="I855">
        <v>-1</v>
      </c>
      <c r="J855" t="str">
        <f>_xlfn.XLOOKUP(A855,Product!C:C,Product!H:H)</f>
        <v>https://cdn.shopify.com/s/files/1/0651/3668/9323/files/617eb17a4f5946c4b406ae24ab5bc0e0_600x600.jpg?v=1734041953&amp;width=100&amp;crop=center</v>
      </c>
    </row>
    <row r="856" spans="1:10" x14ac:dyDescent="0.25">
      <c r="A856" t="s">
        <v>2009</v>
      </c>
      <c r="B856" t="s">
        <v>2008</v>
      </c>
      <c r="C856" s="7">
        <v>34.97</v>
      </c>
      <c r="D856" t="s">
        <v>2010</v>
      </c>
      <c r="E856" t="s">
        <v>2009</v>
      </c>
      <c r="F856" t="str">
        <f>_xlfn.XLOOKUP(E856,Component!B:B,Component!C:C)</f>
        <v>18V ONE+ CHARGER</v>
      </c>
      <c r="G856">
        <v>1</v>
      </c>
      <c r="H856" t="s">
        <v>2009</v>
      </c>
      <c r="I856">
        <v>-1</v>
      </c>
      <c r="J856" t="str">
        <f>_xlfn.XLOOKUP(A856,Product!C:C,Product!H:H)</f>
        <v>https://cdn.shopify.com/s/files/1/0651/3668/9323/files/3f13b95e91804c22931a05b9920570d3_600x600.jpg?v=1734040946&amp;width=100&amp;crop=center</v>
      </c>
    </row>
    <row r="857" spans="1:10" x14ac:dyDescent="0.25">
      <c r="A857" t="s">
        <v>466</v>
      </c>
      <c r="B857" t="s">
        <v>465</v>
      </c>
      <c r="C857" s="7" t="s">
        <v>18</v>
      </c>
      <c r="D857" t="s">
        <v>467</v>
      </c>
      <c r="E857" t="s">
        <v>2009</v>
      </c>
      <c r="F857" t="str">
        <f>_xlfn.XLOOKUP(E857,Component!B:B,Component!C:C)</f>
        <v>18V ONE+ CHARGER</v>
      </c>
      <c r="G857">
        <v>1</v>
      </c>
      <c r="H857" t="s">
        <v>2009</v>
      </c>
      <c r="I857">
        <v>-1</v>
      </c>
      <c r="J857" t="str">
        <f>_xlfn.XLOOKUP(A857,Product!C:C,Product!H:H)</f>
        <v>https://cdn.shopify.com/s/files/1/0651/3668/9323/files/900798bb54b647e6b1ecc109f0b93fa0_600x600.jpg?v=1734042373&amp;width=100&amp;crop=center</v>
      </c>
    </row>
    <row r="858" spans="1:10" x14ac:dyDescent="0.25">
      <c r="A858" t="s">
        <v>556</v>
      </c>
      <c r="B858" t="s">
        <v>555</v>
      </c>
      <c r="C858" s="7">
        <v>119</v>
      </c>
      <c r="D858" t="s">
        <v>557</v>
      </c>
      <c r="E858" t="s">
        <v>2009</v>
      </c>
      <c r="F858" t="str">
        <f>_xlfn.XLOOKUP(E858,Component!B:B,Component!C:C)</f>
        <v>18V ONE+ CHARGER</v>
      </c>
      <c r="G858">
        <v>1</v>
      </c>
      <c r="H858" t="s">
        <v>2009</v>
      </c>
      <c r="I858">
        <v>-1</v>
      </c>
      <c r="J858" t="str">
        <f>_xlfn.XLOOKUP(A858,Product!C:C,Product!H:H)</f>
        <v>https://cdn.shopify.com/s/files/1/0651/3668/9323/files/b72823ef05984052882233353f9a36fc_600x600.jpg?v=1734042716&amp;width=100&amp;crop=center</v>
      </c>
    </row>
    <row r="859" spans="1:10" x14ac:dyDescent="0.25">
      <c r="A859" t="s">
        <v>941</v>
      </c>
      <c r="B859" t="s">
        <v>940</v>
      </c>
      <c r="C859" s="7">
        <v>99</v>
      </c>
      <c r="D859" t="s">
        <v>942</v>
      </c>
      <c r="E859" t="s">
        <v>2009</v>
      </c>
      <c r="F859" t="str">
        <f>_xlfn.XLOOKUP(E859,Component!B:B,Component!C:C)</f>
        <v>18V ONE+ CHARGER</v>
      </c>
      <c r="G859">
        <v>1</v>
      </c>
      <c r="H859" t="s">
        <v>2009</v>
      </c>
      <c r="I859">
        <v>-1</v>
      </c>
      <c r="J859" t="str">
        <f>_xlfn.XLOOKUP(A859,Product!C:C,Product!H:H)</f>
        <v>https://cdn.shopify.com/s/files/1/0651/3668/9323/files/cd26c64a9a4f41f4a144e76caa897143_600x600.jpg?v=1734042927&amp;width=100&amp;crop=center</v>
      </c>
    </row>
    <row r="860" spans="1:10" x14ac:dyDescent="0.25">
      <c r="A860" t="s">
        <v>1142</v>
      </c>
      <c r="B860" t="s">
        <v>1141</v>
      </c>
      <c r="C860" s="7" t="s">
        <v>18</v>
      </c>
      <c r="D860" t="s">
        <v>1143</v>
      </c>
      <c r="E860" t="s">
        <v>2009</v>
      </c>
      <c r="F860" t="str">
        <f>_xlfn.XLOOKUP(E860,Component!B:B,Component!C:C)</f>
        <v>18V ONE+ CHARGER</v>
      </c>
      <c r="G860">
        <v>1</v>
      </c>
      <c r="H860" t="s">
        <v>2009</v>
      </c>
      <c r="I860">
        <v>-1</v>
      </c>
      <c r="J860" t="str">
        <f>_xlfn.XLOOKUP(A860,Product!C:C,Product!H:H)</f>
        <v>https://cdn.shopify.com/s/files/1/0651/3668/9323/files/a71d706d917e4bc68c15d2aa5038b577_600x600.jpg?v=1734042521&amp;width=100&amp;crop=center</v>
      </c>
    </row>
    <row r="861" spans="1:10" x14ac:dyDescent="0.25">
      <c r="A861" t="s">
        <v>1296</v>
      </c>
      <c r="B861" t="s">
        <v>1295</v>
      </c>
      <c r="C861" s="7">
        <v>109</v>
      </c>
      <c r="D861" t="s">
        <v>1297</v>
      </c>
      <c r="E861" t="s">
        <v>2009</v>
      </c>
      <c r="F861" t="str">
        <f>_xlfn.XLOOKUP(E861,Component!B:B,Component!C:C)</f>
        <v>18V ONE+ CHARGER</v>
      </c>
      <c r="G861">
        <v>1</v>
      </c>
      <c r="H861" t="s">
        <v>2009</v>
      </c>
      <c r="I861">
        <v>-1</v>
      </c>
      <c r="J861" t="str">
        <f>_xlfn.XLOOKUP(A861,Product!C:C,Product!H:H)</f>
        <v>https://cdn.shopify.com/s/files/1/0651/3668/9323/files/c9e5db00e8b349ba964e6006a9864277_600x600.jpg?v=1734042827&amp;width=100&amp;crop=center</v>
      </c>
    </row>
    <row r="862" spans="1:10" x14ac:dyDescent="0.25">
      <c r="A862" t="s">
        <v>639</v>
      </c>
      <c r="B862" t="s">
        <v>638</v>
      </c>
      <c r="C862" s="7">
        <v>192</v>
      </c>
      <c r="D862" t="s">
        <v>641</v>
      </c>
      <c r="E862" t="s">
        <v>2009</v>
      </c>
      <c r="F862" t="str">
        <f>_xlfn.XLOOKUP(E862,Component!B:B,Component!C:C)</f>
        <v>18V ONE+ CHARGER</v>
      </c>
      <c r="G862">
        <v>1</v>
      </c>
      <c r="H862" t="s">
        <v>2009</v>
      </c>
      <c r="I862">
        <v>-1</v>
      </c>
      <c r="J862" t="str">
        <f>_xlfn.XLOOKUP(A862,Product!C:C,Product!H:H)</f>
        <v>https://cdn.shopify.com/s/files/1/0651/3668/9323/files/af8ddacdc5ab4938b6432592a0d845e5_600x600.jpg?v=1734042604&amp;width=100&amp;crop=center</v>
      </c>
    </row>
    <row r="863" spans="1:10" x14ac:dyDescent="0.25">
      <c r="A863" t="s">
        <v>854</v>
      </c>
      <c r="B863" t="s">
        <v>853</v>
      </c>
      <c r="C863" s="7">
        <v>119</v>
      </c>
      <c r="D863" t="s">
        <v>855</v>
      </c>
      <c r="E863" t="s">
        <v>2009</v>
      </c>
      <c r="F863" t="str">
        <f>_xlfn.XLOOKUP(E863,Component!B:B,Component!C:C)</f>
        <v>18V ONE+ CHARGER</v>
      </c>
      <c r="G863">
        <v>1</v>
      </c>
      <c r="H863" t="s">
        <v>2009</v>
      </c>
      <c r="I863">
        <v>-1</v>
      </c>
      <c r="J863" t="str">
        <f>_xlfn.XLOOKUP(A863,Product!C:C,Product!H:H)</f>
        <v>https://cdn.shopify.com/s/files/1/0651/3668/9323/files/8616d24bee8d4125a0c143a6ffccdb89_600x600.jpg?v=1737054409&amp;width=100&amp;crop=center</v>
      </c>
    </row>
    <row r="864" spans="1:10" x14ac:dyDescent="0.25">
      <c r="A864" t="s">
        <v>932</v>
      </c>
      <c r="B864" t="s">
        <v>931</v>
      </c>
      <c r="C864" s="7">
        <v>129</v>
      </c>
      <c r="D864" t="s">
        <v>933</v>
      </c>
      <c r="E864" t="s">
        <v>2009</v>
      </c>
      <c r="F864" t="str">
        <f>_xlfn.XLOOKUP(E864,Component!B:B,Component!C:C)</f>
        <v>18V ONE+ CHARGER</v>
      </c>
      <c r="G864">
        <v>1</v>
      </c>
      <c r="H864" t="s">
        <v>2009</v>
      </c>
      <c r="I864">
        <v>-1</v>
      </c>
      <c r="J864" t="str">
        <f>_xlfn.XLOOKUP(A864,Product!C:C,Product!H:H)</f>
        <v>https://cdn.shopify.com/s/files/1/0651/3668/9323/files/9eef4af8b1a54a63b6434a0dd7e03ce7_600x600.jpg?v=1734041373&amp;width=100&amp;crop=center</v>
      </c>
    </row>
    <row r="865" spans="1:10" x14ac:dyDescent="0.25">
      <c r="A865" t="s">
        <v>1999</v>
      </c>
      <c r="B865" t="s">
        <v>1998</v>
      </c>
      <c r="C865" s="7" t="s">
        <v>18</v>
      </c>
      <c r="D865" t="s">
        <v>2000</v>
      </c>
      <c r="E865" t="s">
        <v>2009</v>
      </c>
      <c r="F865" t="str">
        <f>_xlfn.XLOOKUP(E865,Component!B:B,Component!C:C)</f>
        <v>18V ONE+ CHARGER</v>
      </c>
      <c r="G865">
        <v>1</v>
      </c>
      <c r="H865" t="s">
        <v>2009</v>
      </c>
      <c r="I865">
        <v>-1</v>
      </c>
      <c r="J865" t="str">
        <f>_xlfn.XLOOKUP(A865,Product!C:C,Product!H:H)</f>
        <v>https://cdn.shopify.com/s/files/1/0651/3668/9323/files/44c3700705634942b1e95faa9c96e005_600x600.jpg?v=1734041530&amp;width=100&amp;crop=center</v>
      </c>
    </row>
    <row r="866" spans="1:10" x14ac:dyDescent="0.25">
      <c r="A866" t="s">
        <v>1978</v>
      </c>
      <c r="B866" t="s">
        <v>1977</v>
      </c>
      <c r="C866" s="7">
        <v>649</v>
      </c>
      <c r="D866" t="s">
        <v>1979</v>
      </c>
      <c r="E866" t="s">
        <v>2009</v>
      </c>
      <c r="F866" t="str">
        <f>_xlfn.XLOOKUP(E866,Component!B:B,Component!C:C)</f>
        <v>18V ONE+ CHARGER</v>
      </c>
      <c r="G866">
        <v>1</v>
      </c>
      <c r="H866" t="s">
        <v>2009</v>
      </c>
      <c r="I866">
        <v>-1</v>
      </c>
      <c r="J866" t="str">
        <f>_xlfn.XLOOKUP(A866,Product!C:C,Product!H:H)</f>
        <v>https://cdn.shopify.com/s/files/1/0651/3668/9323/files/d6cc5919efd743c8807c205250f8ac30_600x600.jpg?v=1734042981&amp;width=100&amp;crop=center</v>
      </c>
    </row>
    <row r="867" spans="1:10" x14ac:dyDescent="0.25">
      <c r="A867" t="s">
        <v>1991</v>
      </c>
      <c r="B867" t="s">
        <v>1990</v>
      </c>
      <c r="C867" s="7">
        <v>499</v>
      </c>
      <c r="D867" t="s">
        <v>1992</v>
      </c>
      <c r="E867" t="s">
        <v>2009</v>
      </c>
      <c r="F867" t="str">
        <f>_xlfn.XLOOKUP(E867,Component!B:B,Component!C:C)</f>
        <v>18V ONE+ CHARGER</v>
      </c>
      <c r="G867">
        <v>1</v>
      </c>
      <c r="H867" t="s">
        <v>2009</v>
      </c>
      <c r="I867">
        <v>-1</v>
      </c>
      <c r="J867" t="str">
        <f>_xlfn.XLOOKUP(A867,Product!C:C,Product!H:H)</f>
        <v>https://cdn.shopify.com/s/files/1/0651/3668/9323/files/213d6ee0c2844e1cbb4577d4be83f2cf_600x600.jpg?v=1734041834&amp;width=100&amp;crop=center</v>
      </c>
    </row>
    <row r="868" spans="1:10" x14ac:dyDescent="0.25">
      <c r="A868" t="s">
        <v>1994</v>
      </c>
      <c r="B868" t="s">
        <v>1993</v>
      </c>
      <c r="C868" s="7" t="s">
        <v>18</v>
      </c>
      <c r="D868" t="s">
        <v>1995</v>
      </c>
      <c r="E868" t="s">
        <v>2009</v>
      </c>
      <c r="F868" t="str">
        <f>_xlfn.XLOOKUP(E868,Component!B:B,Component!C:C)</f>
        <v>18V ONE+ CHARGER</v>
      </c>
      <c r="G868">
        <v>1</v>
      </c>
      <c r="H868" t="s">
        <v>2009</v>
      </c>
      <c r="I868">
        <v>-1</v>
      </c>
      <c r="J868" t="str">
        <f>_xlfn.XLOOKUP(A868,Product!C:C,Product!H:H)</f>
        <v>https://cdn.shopify.com/s/files/1/0651/3668/9323/files/55597f7c560e4e449a20b7b1b798c495_600x600.jpg?v=1734042264&amp;width=100&amp;crop=center</v>
      </c>
    </row>
    <row r="869" spans="1:10" x14ac:dyDescent="0.25">
      <c r="A869" t="s">
        <v>103</v>
      </c>
      <c r="B869" t="s">
        <v>102</v>
      </c>
      <c r="C869" s="7">
        <v>459</v>
      </c>
      <c r="D869" t="s">
        <v>105</v>
      </c>
      <c r="E869" t="s">
        <v>2009</v>
      </c>
      <c r="F869" t="str">
        <f>_xlfn.XLOOKUP(E869,Component!B:B,Component!C:C)</f>
        <v>18V ONE+ CHARGER</v>
      </c>
      <c r="G869">
        <v>2</v>
      </c>
      <c r="H869" t="s">
        <v>2009</v>
      </c>
      <c r="I869">
        <v>-2</v>
      </c>
      <c r="J869" t="str">
        <f>_xlfn.XLOOKUP(A869,Product!C:C,Product!H:H)</f>
        <v>https://cdn.shopify.com/s/files/1/0651/3668/9323/files/PBLLM05K2_THD14_600x600.jpg?v=1737401906&amp;width=100&amp;crop=center</v>
      </c>
    </row>
    <row r="870" spans="1:10" x14ac:dyDescent="0.25">
      <c r="A870" t="s">
        <v>1940</v>
      </c>
      <c r="B870" t="s">
        <v>1939</v>
      </c>
      <c r="C870" s="7">
        <v>179</v>
      </c>
      <c r="D870" t="s">
        <v>1941</v>
      </c>
      <c r="E870" t="s">
        <v>1969</v>
      </c>
      <c r="F870" t="str">
        <f>_xlfn.XLOOKUP(E870,Component!B:B,Component!C:C)</f>
        <v>18V ONE+ FAST CHARGER</v>
      </c>
      <c r="G870">
        <v>1</v>
      </c>
      <c r="H870" t="s">
        <v>1969</v>
      </c>
      <c r="I870">
        <v>-1</v>
      </c>
      <c r="J870" t="str">
        <f>_xlfn.XLOOKUP(A870,Product!C:C,Product!H:H)</f>
        <v>https://cdn.shopify.com/s/files/1/0651/3668/9323/files/b8e112f139a1495a91c35e31b04e0aed_600x600.jpg?v=1734042645&amp;width=100&amp;crop=center</v>
      </c>
    </row>
    <row r="871" spans="1:10" x14ac:dyDescent="0.25">
      <c r="A871" t="s">
        <v>1956</v>
      </c>
      <c r="B871" t="s">
        <v>1924</v>
      </c>
      <c r="C871" s="7">
        <v>129</v>
      </c>
      <c r="D871" t="s">
        <v>1957</v>
      </c>
      <c r="E871" t="s">
        <v>1969</v>
      </c>
      <c r="F871" t="str">
        <f>_xlfn.XLOOKUP(E871,Component!B:B,Component!C:C)</f>
        <v>18V ONE+ FAST CHARGER</v>
      </c>
      <c r="G871">
        <v>1</v>
      </c>
      <c r="H871" t="s">
        <v>1969</v>
      </c>
      <c r="I871">
        <v>-1</v>
      </c>
      <c r="J871" t="str">
        <f>_xlfn.XLOOKUP(A871,Product!C:C,Product!H:H)</f>
        <v>https://cdn.shopify.com/s/files/1/0651/3668/9323/files/36255fb97bb84a97b1e152b73514b791_600x600.jpg?v=1734042250&amp;width=100&amp;crop=center</v>
      </c>
    </row>
    <row r="872" spans="1:10" x14ac:dyDescent="0.25">
      <c r="A872" t="s">
        <v>1969</v>
      </c>
      <c r="B872" t="s">
        <v>1968</v>
      </c>
      <c r="C872" s="7">
        <v>49.97</v>
      </c>
      <c r="D872" t="s">
        <v>1970</v>
      </c>
      <c r="E872" t="s">
        <v>1969</v>
      </c>
      <c r="F872" t="str">
        <f>_xlfn.XLOOKUP(E872,Component!B:B,Component!C:C)</f>
        <v>18V ONE+ FAST CHARGER</v>
      </c>
      <c r="G872">
        <v>1</v>
      </c>
      <c r="H872" t="s">
        <v>1969</v>
      </c>
      <c r="I872">
        <v>-1</v>
      </c>
      <c r="J872" t="str">
        <f>_xlfn.XLOOKUP(A872,Product!C:C,Product!H:H)</f>
        <v>https://cdn.shopify.com/s/files/1/0651/3668/9323/files/34daa521948d4664ad601020ea034bf8_600x600.jpg?v=1734041490&amp;width=100&amp;crop=center</v>
      </c>
    </row>
    <row r="873" spans="1:10" x14ac:dyDescent="0.25">
      <c r="A873" t="s">
        <v>1916</v>
      </c>
      <c r="B873" t="s">
        <v>1915</v>
      </c>
      <c r="C873" s="7">
        <v>271.83</v>
      </c>
      <c r="D873" t="s">
        <v>1918</v>
      </c>
      <c r="E873" t="s">
        <v>1966</v>
      </c>
      <c r="F873" t="str">
        <f>_xlfn.XLOOKUP(E873,Component!B:B,Component!C:C)</f>
        <v>18V ONE+ DUAL-PORT SIMULTANEOUS CHARGER</v>
      </c>
      <c r="G873">
        <v>1</v>
      </c>
      <c r="H873" t="s">
        <v>1966</v>
      </c>
      <c r="I873">
        <v>-1</v>
      </c>
      <c r="J873" t="str">
        <f>_xlfn.XLOOKUP(A873,Product!C:C,Product!H:H)</f>
        <v>https://cdn.shopify.com/s/files/1/0651/3668/9323/files/c1be7f3859664dde9405dfe809c970ca_600x600.jpg?v=1734042786&amp;width=100&amp;crop=center</v>
      </c>
    </row>
    <row r="874" spans="1:10" x14ac:dyDescent="0.25">
      <c r="A874" t="s">
        <v>1966</v>
      </c>
      <c r="B874" t="s">
        <v>1965</v>
      </c>
      <c r="C874" s="7">
        <v>79</v>
      </c>
      <c r="D874" t="s">
        <v>1967</v>
      </c>
      <c r="E874" t="s">
        <v>1966</v>
      </c>
      <c r="F874" t="str">
        <f>_xlfn.XLOOKUP(E874,Component!B:B,Component!C:C)</f>
        <v>18V ONE+ DUAL-PORT SIMULTANEOUS CHARGER</v>
      </c>
      <c r="G874">
        <v>1</v>
      </c>
      <c r="H874" t="s">
        <v>1966</v>
      </c>
      <c r="I874">
        <v>-1</v>
      </c>
      <c r="J874" t="str">
        <f>_xlfn.XLOOKUP(A874,Product!C:C,Product!H:H)</f>
        <v>https://cdn.shopify.com/s/files/1/0651/3668/9323/files/d7bcf10367ab48a9ba6e1000c4cc259b_600x600.jpg?v=1734042986&amp;width=100&amp;crop=center</v>
      </c>
    </row>
    <row r="875" spans="1:10" x14ac:dyDescent="0.25">
      <c r="A875" t="s">
        <v>86</v>
      </c>
      <c r="B875" t="s">
        <v>5</v>
      </c>
      <c r="C875" s="7">
        <v>199</v>
      </c>
      <c r="D875" t="s">
        <v>88</v>
      </c>
      <c r="E875" t="s">
        <v>1963</v>
      </c>
      <c r="F875" t="str">
        <f>_xlfn.XLOOKUP(E875,Component!B:B,Component!C:C)</f>
        <v>18V ONE+ 6-PORT FAST CHARGER</v>
      </c>
      <c r="G875">
        <v>1</v>
      </c>
      <c r="H875" t="s">
        <v>1963</v>
      </c>
      <c r="I875">
        <v>-1</v>
      </c>
      <c r="J875" t="str">
        <f>_xlfn.XLOOKUP(A875,Product!C:C,Product!H:H)</f>
        <v>https://cdn.shopify.com/s/files/1/0651/3668/9323/files/PBLCK112K2_2_Final_600x600.jpg?v=1744212794&amp;width=100&amp;crop=center</v>
      </c>
    </row>
    <row r="876" spans="1:10" x14ac:dyDescent="0.25">
      <c r="A876" t="s">
        <v>1925</v>
      </c>
      <c r="B876" t="s">
        <v>1924</v>
      </c>
      <c r="C876" s="7">
        <v>284.05</v>
      </c>
      <c r="D876" t="s">
        <v>1927</v>
      </c>
      <c r="E876" t="s">
        <v>1963</v>
      </c>
      <c r="F876" t="str">
        <f>_xlfn.XLOOKUP(E876,Component!B:B,Component!C:C)</f>
        <v>18V ONE+ 6-PORT FAST CHARGER</v>
      </c>
      <c r="G876">
        <v>1</v>
      </c>
      <c r="H876" t="s">
        <v>1963</v>
      </c>
      <c r="I876">
        <v>-1</v>
      </c>
      <c r="J876" t="str">
        <f>_xlfn.XLOOKUP(A876,Product!C:C,Product!H:H)</f>
        <v>https://cdn.shopify.com/s/files/1/0651/3668/9323/files/298a7aceed1d429aabf4f8101f240c22_600x600.jpg?v=1734041858&amp;width=100&amp;crop=center</v>
      </c>
    </row>
    <row r="877" spans="1:10" x14ac:dyDescent="0.25">
      <c r="A877" t="s">
        <v>1963</v>
      </c>
      <c r="B877" t="s">
        <v>1962</v>
      </c>
      <c r="C877" s="7">
        <v>89</v>
      </c>
      <c r="D877" t="s">
        <v>1964</v>
      </c>
      <c r="E877" t="s">
        <v>1963</v>
      </c>
      <c r="F877" t="str">
        <f>_xlfn.XLOOKUP(E877,Component!B:B,Component!C:C)</f>
        <v>18V ONE+ 6-PORT FAST CHARGER</v>
      </c>
      <c r="G877">
        <v>1</v>
      </c>
      <c r="H877" t="s">
        <v>1963</v>
      </c>
      <c r="I877">
        <v>-1</v>
      </c>
      <c r="J877" t="str">
        <f>_xlfn.XLOOKUP(A877,Product!C:C,Product!H:H)</f>
        <v>https://cdn.shopify.com/s/files/1/0651/3668/9323/files/5203eb028adf408eb458b6ead8c9fa00_600x600.jpg?v=1734042134&amp;width=100&amp;crop=center</v>
      </c>
    </row>
    <row r="878" spans="1:10" x14ac:dyDescent="0.25">
      <c r="A878" t="s">
        <v>1953</v>
      </c>
      <c r="B878" t="s">
        <v>1952</v>
      </c>
      <c r="C878" s="7">
        <v>89</v>
      </c>
      <c r="D878" t="s">
        <v>1954</v>
      </c>
      <c r="E878" t="s">
        <v>1953</v>
      </c>
      <c r="F878" t="str">
        <f>_xlfn.XLOOKUP(E878,Component!B:B,Component!C:C)</f>
        <v>18V ONE+ 8A RAPID CHARGER</v>
      </c>
      <c r="G878">
        <v>1</v>
      </c>
      <c r="H878" t="s">
        <v>1953</v>
      </c>
      <c r="I878">
        <v>-1</v>
      </c>
      <c r="J878" t="str">
        <f>_xlfn.XLOOKUP(A878,Product!C:C,Product!H:H)</f>
        <v>https://cdn.shopify.com/s/files/1/0651/3668/9323/files/52bb1ef2579c4995a308ffae84558fc6_600x600.jpg?v=1734041568&amp;width=100&amp;crop=center</v>
      </c>
    </row>
    <row r="879" spans="1:10" x14ac:dyDescent="0.25">
      <c r="A879" t="s">
        <v>524</v>
      </c>
      <c r="B879" t="s">
        <v>523</v>
      </c>
      <c r="C879" s="7" t="s">
        <v>18</v>
      </c>
      <c r="D879" t="s">
        <v>525</v>
      </c>
      <c r="E879" t="s">
        <v>2218</v>
      </c>
      <c r="F879" t="str">
        <f>_xlfn.XLOOKUP(E879,Component!B:B,Component!C:C)</f>
        <v>18V ONE+ 1/2" DRILL/DRIVER</v>
      </c>
      <c r="G879">
        <v>1</v>
      </c>
      <c r="H879" t="s">
        <v>1805</v>
      </c>
      <c r="I879">
        <v>-1</v>
      </c>
      <c r="J879" t="str">
        <f>_xlfn.XLOOKUP(A879,Product!C:C,Product!H:H)</f>
        <v>https://cdn.shopify.com/s/files/1/0651/3668/9323/files/5ecb1d00d47c41ac85cbad31c0948d1e_600x600.jpg?v=1734041097&amp;width=100&amp;crop=center</v>
      </c>
    </row>
    <row r="880" spans="1:10" x14ac:dyDescent="0.25">
      <c r="A880" t="s">
        <v>1805</v>
      </c>
      <c r="B880" t="s">
        <v>1804</v>
      </c>
      <c r="C880" s="7">
        <v>59</v>
      </c>
      <c r="D880" t="s">
        <v>1806</v>
      </c>
      <c r="E880" t="s">
        <v>2218</v>
      </c>
      <c r="F880" t="str">
        <f>_xlfn.XLOOKUP(E880,Component!B:B,Component!C:C)</f>
        <v>18V ONE+ 1/2" DRILL/DRIVER</v>
      </c>
      <c r="G880">
        <v>1</v>
      </c>
      <c r="H880" t="s">
        <v>1805</v>
      </c>
      <c r="I880">
        <v>-1</v>
      </c>
      <c r="J880" t="str">
        <f>_xlfn.XLOOKUP(A880,Product!C:C,Product!H:H)</f>
        <v>https://cdn.shopify.com/s/files/1/0651/3668/9323/files/1d0320127a984c34a31d73b703a4ad63_600x600.jpg?v=1734040804&amp;width=100&amp;crop=center</v>
      </c>
    </row>
    <row r="881" spans="1:10" x14ac:dyDescent="0.25">
      <c r="A881" t="s">
        <v>1978</v>
      </c>
      <c r="B881" t="s">
        <v>1977</v>
      </c>
      <c r="C881" s="7">
        <v>649</v>
      </c>
      <c r="D881" t="s">
        <v>1979</v>
      </c>
      <c r="E881" t="s">
        <v>2218</v>
      </c>
      <c r="F881" t="str">
        <f>_xlfn.XLOOKUP(E881,Component!B:B,Component!C:C)</f>
        <v>18V ONE+ 1/2" DRILL/DRIVER</v>
      </c>
      <c r="G881">
        <v>1</v>
      </c>
      <c r="H881" t="s">
        <v>1805</v>
      </c>
      <c r="I881">
        <v>-1</v>
      </c>
      <c r="J881" t="str">
        <f>_xlfn.XLOOKUP(A881,Product!C:C,Product!H:H)</f>
        <v>https://cdn.shopify.com/s/files/1/0651/3668/9323/files/d6cc5919efd743c8807c205250f8ac30_600x600.jpg?v=1734042981&amp;width=100&amp;crop=center</v>
      </c>
    </row>
    <row r="882" spans="1:10" x14ac:dyDescent="0.25">
      <c r="A882" t="s">
        <v>1991</v>
      </c>
      <c r="B882" t="s">
        <v>1990</v>
      </c>
      <c r="C882" s="7">
        <v>499</v>
      </c>
      <c r="D882" t="s">
        <v>1992</v>
      </c>
      <c r="E882" t="s">
        <v>2218</v>
      </c>
      <c r="F882" t="str">
        <f>_xlfn.XLOOKUP(E882,Component!B:B,Component!C:C)</f>
        <v>18V ONE+ 1/2" DRILL/DRIVER</v>
      </c>
      <c r="G882">
        <v>1</v>
      </c>
      <c r="H882" t="s">
        <v>1805</v>
      </c>
      <c r="I882">
        <v>-1</v>
      </c>
      <c r="J882" t="str">
        <f>_xlfn.XLOOKUP(A882,Product!C:C,Product!H:H)</f>
        <v>https://cdn.shopify.com/s/files/1/0651/3668/9323/files/213d6ee0c2844e1cbb4577d4be83f2cf_600x600.jpg?v=1734041834&amp;width=100&amp;crop=center</v>
      </c>
    </row>
    <row r="883" spans="1:10" x14ac:dyDescent="0.25">
      <c r="A883" t="s">
        <v>1994</v>
      </c>
      <c r="B883" t="s">
        <v>1993</v>
      </c>
      <c r="C883" s="7" t="s">
        <v>18</v>
      </c>
      <c r="D883" t="s">
        <v>1995</v>
      </c>
      <c r="E883" t="s">
        <v>2218</v>
      </c>
      <c r="F883" t="str">
        <f>_xlfn.XLOOKUP(E883,Component!B:B,Component!C:C)</f>
        <v>18V ONE+ 1/2" DRILL/DRIVER</v>
      </c>
      <c r="G883">
        <v>1</v>
      </c>
      <c r="H883" t="s">
        <v>1805</v>
      </c>
      <c r="I883">
        <v>-1</v>
      </c>
      <c r="J883" t="str">
        <f>_xlfn.XLOOKUP(A883,Product!C:C,Product!H:H)</f>
        <v>https://cdn.shopify.com/s/files/1/0651/3668/9323/files/55597f7c560e4e449a20b7b1b798c495_600x600.jpg?v=1734042264&amp;width=100&amp;crop=center</v>
      </c>
    </row>
    <row r="884" spans="1:10" x14ac:dyDescent="0.25">
      <c r="A884" t="s">
        <v>1845</v>
      </c>
      <c r="B884" t="s">
        <v>1844</v>
      </c>
      <c r="C884" s="7">
        <v>89</v>
      </c>
      <c r="D884" t="s">
        <v>1846</v>
      </c>
      <c r="E884" t="s">
        <v>2552</v>
      </c>
      <c r="F884" t="str">
        <f>_xlfn.XLOOKUP(E884,Component!B:B,Component!C:C)</f>
        <v>18V ONE+ ROTARY TOOL STATION</v>
      </c>
      <c r="G884">
        <v>1</v>
      </c>
      <c r="H884" t="s">
        <v>1845</v>
      </c>
      <c r="I884">
        <v>-1</v>
      </c>
      <c r="J884" t="str">
        <f>_xlfn.XLOOKUP(A884,Product!C:C,Product!H:H)</f>
        <v>https://cdn.shopify.com/s/files/1/0651/3668/9323/files/472b5b8634984c9e8358028e297b7b2a_600x600.jpg?v=1734041903&amp;width=100&amp;crop=center</v>
      </c>
    </row>
    <row r="885" spans="1:10" x14ac:dyDescent="0.25">
      <c r="A885" t="s">
        <v>1727</v>
      </c>
      <c r="B885" t="s">
        <v>1726</v>
      </c>
      <c r="C885" s="7">
        <v>59.97</v>
      </c>
      <c r="D885" t="s">
        <v>1728</v>
      </c>
      <c r="E885" t="s">
        <v>2236</v>
      </c>
      <c r="F885" t="str">
        <f>_xlfn.XLOOKUP(E885,Component!B:B,Component!C:C)</f>
        <v>18V ONE+ 5-1/2" CIRCULAR SAW</v>
      </c>
      <c r="G885">
        <v>1</v>
      </c>
      <c r="H885" t="s">
        <v>1727</v>
      </c>
      <c r="I885">
        <v>-1</v>
      </c>
      <c r="J885" t="str">
        <f>_xlfn.XLOOKUP(A885,Product!C:C,Product!H:H)</f>
        <v>https://cdn.shopify.com/s/files/1/0651/3668/9323/files/4987d9ef7b3444f585b66b31c9a2ec2b_600x600.jpg?v=1734042133&amp;width=100&amp;crop=center</v>
      </c>
    </row>
    <row r="886" spans="1:10" x14ac:dyDescent="0.25">
      <c r="A886" t="s">
        <v>1978</v>
      </c>
      <c r="B886" t="s">
        <v>1977</v>
      </c>
      <c r="C886" s="7">
        <v>649</v>
      </c>
      <c r="D886" t="s">
        <v>1979</v>
      </c>
      <c r="E886" t="s">
        <v>2236</v>
      </c>
      <c r="F886" t="str">
        <f>_xlfn.XLOOKUP(E886,Component!B:B,Component!C:C)</f>
        <v>18V ONE+ 5-1/2" CIRCULAR SAW</v>
      </c>
      <c r="G886">
        <v>1</v>
      </c>
      <c r="H886" t="s">
        <v>1727</v>
      </c>
      <c r="I886">
        <v>-1</v>
      </c>
      <c r="J886" t="str">
        <f>_xlfn.XLOOKUP(A886,Product!C:C,Product!H:H)</f>
        <v>https://cdn.shopify.com/s/files/1/0651/3668/9323/files/d6cc5919efd743c8807c205250f8ac30_600x600.jpg?v=1734042981&amp;width=100&amp;crop=center</v>
      </c>
    </row>
    <row r="887" spans="1:10" x14ac:dyDescent="0.25">
      <c r="A887" t="s">
        <v>1991</v>
      </c>
      <c r="B887" t="s">
        <v>1990</v>
      </c>
      <c r="C887" s="7">
        <v>499</v>
      </c>
      <c r="D887" t="s">
        <v>1992</v>
      </c>
      <c r="E887" t="s">
        <v>2236</v>
      </c>
      <c r="F887" t="str">
        <f>_xlfn.XLOOKUP(E887,Component!B:B,Component!C:C)</f>
        <v>18V ONE+ 5-1/2" CIRCULAR SAW</v>
      </c>
      <c r="G887">
        <v>1</v>
      </c>
      <c r="H887" t="s">
        <v>1727</v>
      </c>
      <c r="I887">
        <v>-1</v>
      </c>
      <c r="J887" t="str">
        <f>_xlfn.XLOOKUP(A887,Product!C:C,Product!H:H)</f>
        <v>https://cdn.shopify.com/s/files/1/0651/3668/9323/files/213d6ee0c2844e1cbb4577d4be83f2cf_600x600.jpg?v=1734041834&amp;width=100&amp;crop=center</v>
      </c>
    </row>
    <row r="888" spans="1:10" x14ac:dyDescent="0.25">
      <c r="A888" t="s">
        <v>1994</v>
      </c>
      <c r="B888" t="s">
        <v>1993</v>
      </c>
      <c r="C888" s="7" t="s">
        <v>18</v>
      </c>
      <c r="D888" t="s">
        <v>1995</v>
      </c>
      <c r="E888" t="s">
        <v>2236</v>
      </c>
      <c r="F888" t="str">
        <f>_xlfn.XLOOKUP(E888,Component!B:B,Component!C:C)</f>
        <v>18V ONE+ 5-1/2" CIRCULAR SAW</v>
      </c>
      <c r="G888">
        <v>1</v>
      </c>
      <c r="H888" t="s">
        <v>1727</v>
      </c>
      <c r="I888">
        <v>-1</v>
      </c>
      <c r="J888" t="str">
        <f>_xlfn.XLOOKUP(A888,Product!C:C,Product!H:H)</f>
        <v>https://cdn.shopify.com/s/files/1/0651/3668/9323/files/55597f7c560e4e449a20b7b1b798c495_600x600.jpg?v=1734042264&amp;width=100&amp;crop=center</v>
      </c>
    </row>
    <row r="889" spans="1:10" x14ac:dyDescent="0.25">
      <c r="A889" t="s">
        <v>524</v>
      </c>
      <c r="B889" t="s">
        <v>523</v>
      </c>
      <c r="C889" s="7" t="s">
        <v>18</v>
      </c>
      <c r="D889" t="s">
        <v>525</v>
      </c>
      <c r="E889" t="s">
        <v>2236</v>
      </c>
      <c r="F889" t="str">
        <f>_xlfn.XLOOKUP(E889,Component!B:B,Component!C:C)</f>
        <v>18V ONE+ 5-1/2" CIRCULAR SAW</v>
      </c>
      <c r="G889">
        <v>1</v>
      </c>
      <c r="H889" t="s">
        <v>1727</v>
      </c>
      <c r="I889">
        <v>-1</v>
      </c>
      <c r="J889" t="str">
        <f>_xlfn.XLOOKUP(A889,Product!C:C,Product!H:H)</f>
        <v>https://cdn.shopify.com/s/files/1/0651/3668/9323/files/5ecb1d00d47c41ac85cbad31c0948d1e_600x600.jpg?v=1734041097&amp;width=100&amp;crop=center</v>
      </c>
    </row>
    <row r="890" spans="1:10" x14ac:dyDescent="0.25">
      <c r="A890" t="s">
        <v>191</v>
      </c>
      <c r="B890" t="s">
        <v>190</v>
      </c>
      <c r="C890" s="7" t="s">
        <v>18</v>
      </c>
      <c r="D890" t="s">
        <v>192</v>
      </c>
      <c r="E890" t="s">
        <v>2595</v>
      </c>
      <c r="F890" t="str">
        <f>_xlfn.XLOOKUP(E890,Component!B:B,Component!C:C)</f>
        <v>18V ONE+ LED SPOTLIGHT</v>
      </c>
      <c r="G890">
        <v>1</v>
      </c>
      <c r="H890" t="s">
        <v>665</v>
      </c>
      <c r="I890">
        <v>-1</v>
      </c>
      <c r="J890" t="str">
        <f>_xlfn.XLOOKUP(A890,Product!C:C,Product!H:H)</f>
        <v>https://cdn.shopify.com/s/files/1/0651/3668/9323/files/1ae9d27fd58a47069a285302d9ed107e_600x600.jpg?v=1734040776&amp;width=100&amp;crop=center</v>
      </c>
    </row>
    <row r="891" spans="1:10" x14ac:dyDescent="0.25">
      <c r="A891" t="s">
        <v>665</v>
      </c>
      <c r="B891" t="s">
        <v>664</v>
      </c>
      <c r="C891" s="7" t="s">
        <v>18</v>
      </c>
      <c r="D891" t="s">
        <v>666</v>
      </c>
      <c r="E891" t="s">
        <v>2595</v>
      </c>
      <c r="F891" t="str">
        <f>_xlfn.XLOOKUP(E891,Component!B:B,Component!C:C)</f>
        <v>18V ONE+ LED SPOTLIGHT</v>
      </c>
      <c r="G891">
        <v>1</v>
      </c>
      <c r="H891" t="s">
        <v>665</v>
      </c>
      <c r="I891">
        <v>-1</v>
      </c>
      <c r="J891" t="str">
        <f>_xlfn.XLOOKUP(A891,Product!C:C,Product!H:H)</f>
        <v>https://cdn.shopify.com/s/files/1/0651/3668/9323/files/eed1714daf934be88c123ef6d01537a5_600x600.jpg?v=1734043293&amp;width=100&amp;crop=center</v>
      </c>
    </row>
    <row r="892" spans="1:10" x14ac:dyDescent="0.25">
      <c r="A892" t="s">
        <v>460</v>
      </c>
      <c r="B892" t="s">
        <v>459</v>
      </c>
      <c r="C892" s="7">
        <v>129</v>
      </c>
      <c r="D892" t="s">
        <v>461</v>
      </c>
      <c r="E892" t="s">
        <v>2554</v>
      </c>
      <c r="F892" t="str">
        <f>_xlfn.XLOOKUP(E892,Component!B:B,Component!C:C)</f>
        <v>18V ONE+ LED AREA LIGHT</v>
      </c>
      <c r="G892">
        <v>1</v>
      </c>
      <c r="H892" t="s">
        <v>1271</v>
      </c>
      <c r="I892">
        <v>-1</v>
      </c>
      <c r="J892" t="str">
        <f>_xlfn.XLOOKUP(A892,Product!C:C,Product!H:H)</f>
        <v>https://cdn.shopify.com/s/files/1/0651/3668/9323/files/eeb9665a3ce3411581fc1a28ddbdb492_600x600.jpg?v=1734043290&amp;width=100&amp;crop=center</v>
      </c>
    </row>
    <row r="893" spans="1:10" x14ac:dyDescent="0.25">
      <c r="A893" t="s">
        <v>499</v>
      </c>
      <c r="B893" t="s">
        <v>498</v>
      </c>
      <c r="C893" s="7">
        <v>499</v>
      </c>
      <c r="D893" t="s">
        <v>500</v>
      </c>
      <c r="E893" t="s">
        <v>499</v>
      </c>
      <c r="F893" t="str">
        <f>_xlfn.XLOOKUP(E893,Component!B:B,Component!C:C)</f>
        <v>18V ONE+ 24Q HYBRID POWER COOLER</v>
      </c>
      <c r="G893">
        <v>1</v>
      </c>
      <c r="H893" t="s">
        <v>499</v>
      </c>
      <c r="I893">
        <v>-1</v>
      </c>
      <c r="J893" t="str">
        <f>_xlfn.XLOOKUP(A893,Product!C:C,Product!H:H)</f>
        <v>https://cdn.shopify.com/s/files/1/0651/3668/9323/files/13db117036574257b79641b2e8ce8a30_600x600.jpg?v=1734041399&amp;width=100&amp;crop=center</v>
      </c>
    </row>
    <row r="894" spans="1:10" x14ac:dyDescent="0.25">
      <c r="A894" t="s">
        <v>1822</v>
      </c>
      <c r="B894" t="s">
        <v>1821</v>
      </c>
      <c r="C894" s="7">
        <v>112.8</v>
      </c>
      <c r="D894" t="s">
        <v>1824</v>
      </c>
      <c r="E894" t="s">
        <v>2280</v>
      </c>
      <c r="F894" t="str">
        <f>_xlfn.XLOOKUP(E894,Component!B:B,Component!C:C)</f>
        <v>18V ONE+ HP COMPACT BRUSHLESS 1/4" RIGHT ANGLE DIE GRINDER</v>
      </c>
      <c r="G894">
        <v>1</v>
      </c>
      <c r="H894" t="s">
        <v>1822</v>
      </c>
      <c r="I894">
        <v>-1</v>
      </c>
      <c r="J894" t="str">
        <f>_xlfn.XLOOKUP(A894,Product!C:C,Product!H:H)</f>
        <v>https://cdn.shopify.com/s/files/1/0651/3668/9323/files/5715eecc8e06409397648b8868425322_600x600.jpg?v=1734042145&amp;width=100&amp;crop=center</v>
      </c>
    </row>
    <row r="895" spans="1:10" x14ac:dyDescent="0.25">
      <c r="A895" t="s">
        <v>1830</v>
      </c>
      <c r="B895" t="s">
        <v>1829</v>
      </c>
      <c r="C895" s="7">
        <v>119</v>
      </c>
      <c r="D895" t="s">
        <v>1831</v>
      </c>
      <c r="E895" t="s">
        <v>2604</v>
      </c>
      <c r="F895" t="str">
        <f>_xlfn.XLOOKUP(E895,Component!B:B,Component!C:C)</f>
        <v>18V ONE+ HP COMPACT BRUSHLESS 4-MODE 3/8” IMPACT WRENCH</v>
      </c>
      <c r="G895">
        <v>1</v>
      </c>
      <c r="H895" t="s">
        <v>1830</v>
      </c>
      <c r="I895">
        <v>-1</v>
      </c>
      <c r="J895" t="str">
        <f>_xlfn.XLOOKUP(A895,Product!C:C,Product!H:H)</f>
        <v>https://cdn.shopify.com/s/files/1/0651/3668/9323/files/6f6ecddc081049ff9eee3fc82d8898b5_600x600.jpg?v=1734041179&amp;width=100&amp;crop=center</v>
      </c>
    </row>
    <row r="896" spans="1:10" x14ac:dyDescent="0.25">
      <c r="A896" t="s">
        <v>621</v>
      </c>
      <c r="B896" t="s">
        <v>620</v>
      </c>
      <c r="C896" s="7">
        <v>179.16</v>
      </c>
      <c r="D896" t="s">
        <v>623</v>
      </c>
      <c r="E896" t="s">
        <v>2606</v>
      </c>
      <c r="F896" t="str">
        <f>_xlfn.XLOOKUP(E896,Component!B:B,Component!C:C)</f>
        <v>18V ONE+ HP COMPACT BRUSHLESS 5/8" SDS-PLUS ROTARY HAMMER</v>
      </c>
      <c r="G896">
        <v>1</v>
      </c>
      <c r="H896" t="s">
        <v>1600</v>
      </c>
      <c r="I896">
        <v>-1</v>
      </c>
      <c r="J896" t="str">
        <f>_xlfn.XLOOKUP(A896,Product!C:C,Product!H:H)</f>
        <v>https://cdn.shopify.com/s/files/1/0651/3668/9323/files/0840b54fcaec4046822a9c06a30bd49f_600x600.jpg?v=1737054965&amp;width=100&amp;crop=center</v>
      </c>
    </row>
    <row r="897" spans="1:10" x14ac:dyDescent="0.25">
      <c r="A897" t="s">
        <v>1600</v>
      </c>
      <c r="B897" t="s">
        <v>1599</v>
      </c>
      <c r="C897" s="7">
        <v>134.1</v>
      </c>
      <c r="D897" t="s">
        <v>1602</v>
      </c>
      <c r="E897" t="s">
        <v>2606</v>
      </c>
      <c r="F897" t="str">
        <f>_xlfn.XLOOKUP(E897,Component!B:B,Component!C:C)</f>
        <v>18V ONE+ HP COMPACT BRUSHLESS 5/8" SDS-PLUS ROTARY HAMMER</v>
      </c>
      <c r="G897">
        <v>1</v>
      </c>
      <c r="H897" t="s">
        <v>1600</v>
      </c>
      <c r="I897">
        <v>-1</v>
      </c>
      <c r="J897" t="str">
        <f>_xlfn.XLOOKUP(A897,Product!C:C,Product!H:H)</f>
        <v>https://cdn.shopify.com/s/files/1/0651/3668/9323/files/4f60f0e34c354769a532a4653fbe6dd4_600x600.jpg?v=1734041023&amp;width=100&amp;crop=center</v>
      </c>
    </row>
    <row r="898" spans="1:10" x14ac:dyDescent="0.25">
      <c r="A898" t="s">
        <v>1080</v>
      </c>
      <c r="B898" t="s">
        <v>1079</v>
      </c>
      <c r="C898" s="7">
        <v>149</v>
      </c>
      <c r="D898" t="s">
        <v>1081</v>
      </c>
      <c r="E898" t="s">
        <v>1793</v>
      </c>
      <c r="F898" t="str">
        <f>_xlfn.XLOOKUP(E898,Component!B:B,Component!C:C)</f>
        <v>18V ONE+ EZCLEAN POWER CLEANER</v>
      </c>
      <c r="G898">
        <v>1</v>
      </c>
      <c r="H898" t="s">
        <v>1793</v>
      </c>
      <c r="I898">
        <v>-1</v>
      </c>
      <c r="J898" t="str">
        <f>_xlfn.XLOOKUP(A898,Product!C:C,Product!H:H)</f>
        <v>https://cdn.shopify.com/s/files/1/0651/3668/9323/files/15b4b93fa4d34ff090fcb9152321d240_600x600.jpg?v=1734041415&amp;width=100&amp;crop=center</v>
      </c>
    </row>
    <row r="899" spans="1:10" x14ac:dyDescent="0.25">
      <c r="A899" t="s">
        <v>669</v>
      </c>
      <c r="B899" t="s">
        <v>668</v>
      </c>
      <c r="C899" s="7">
        <v>189</v>
      </c>
      <c r="D899" t="s">
        <v>670</v>
      </c>
      <c r="E899" t="s">
        <v>1669</v>
      </c>
      <c r="F899" t="str">
        <f>_xlfn.XLOOKUP(E899,Component!B:B,Component!C:C)</f>
        <v>18V ONE+ 1/6 TELESCOPING POLE PUMP</v>
      </c>
      <c r="G899">
        <v>1</v>
      </c>
      <c r="H899" t="s">
        <v>1669</v>
      </c>
      <c r="I899">
        <v>-1</v>
      </c>
      <c r="J899" t="str">
        <f>_xlfn.XLOOKUP(A899,Product!C:C,Product!H:H)</f>
        <v>https://cdn.shopify.com/s/files/1/0651/3668/9323/files/aab13e115cdd422fa7ed66eb10a51f9a_600x600.jpg?v=1737586546&amp;width=100&amp;crop=center</v>
      </c>
    </row>
    <row r="900" spans="1:10" x14ac:dyDescent="0.25">
      <c r="A900" t="s">
        <v>1669</v>
      </c>
      <c r="B900" t="s">
        <v>1668</v>
      </c>
      <c r="C900" s="7">
        <v>169</v>
      </c>
      <c r="D900" t="s">
        <v>1670</v>
      </c>
      <c r="E900" t="s">
        <v>1669</v>
      </c>
      <c r="F900" t="str">
        <f>_xlfn.XLOOKUP(E900,Component!B:B,Component!C:C)</f>
        <v>18V ONE+ 1/6 TELESCOPING POLE PUMP</v>
      </c>
      <c r="G900">
        <v>1</v>
      </c>
      <c r="H900" t="s">
        <v>1669</v>
      </c>
      <c r="I900">
        <v>-1</v>
      </c>
      <c r="J900" t="str">
        <f>_xlfn.XLOOKUP(A900,Product!C:C,Product!H:H)</f>
        <v>https://cdn.shopify.com/s/files/1/0651/3668/9323/files/7413c9014b024d94a844e55930405d24_600x600.jpg?v=1737494376&amp;width=100&amp;crop=center</v>
      </c>
    </row>
    <row r="901" spans="1:10" x14ac:dyDescent="0.25">
      <c r="A901" t="s">
        <v>560</v>
      </c>
      <c r="B901" t="s">
        <v>559</v>
      </c>
      <c r="C901" s="7">
        <v>199</v>
      </c>
      <c r="D901" t="s">
        <v>561</v>
      </c>
      <c r="E901" t="s">
        <v>560</v>
      </c>
      <c r="F901" t="str">
        <f>_xlfn.XLOOKUP(E901,Component!B:B,Component!C:C)</f>
        <v>18V ONE+ 1000-WATT AUTOMOTIVE POWER SOURCE</v>
      </c>
      <c r="G901">
        <v>1</v>
      </c>
      <c r="H901" t="s">
        <v>560</v>
      </c>
      <c r="I901">
        <v>-1</v>
      </c>
      <c r="J901" t="str">
        <f>_xlfn.XLOOKUP(A901,Product!C:C,Product!H:H)</f>
        <v>https://cdn.shopify.com/s/files/1/0651/3668/9323/files/b8616e53e75a4065a5134ed049e0f4dd_600x600.jpg?v=1734042712&amp;width=100&amp;crop=center</v>
      </c>
    </row>
    <row r="902" spans="1:10" x14ac:dyDescent="0.25">
      <c r="A902" t="s">
        <v>1242</v>
      </c>
      <c r="B902" t="s">
        <v>1241</v>
      </c>
      <c r="C902" s="7">
        <v>149</v>
      </c>
      <c r="D902" t="s">
        <v>1243</v>
      </c>
      <c r="E902" t="s">
        <v>1242</v>
      </c>
      <c r="F902" t="str">
        <f>_xlfn.XLOOKUP(E902,Component!B:B,Component!C:C)</f>
        <v>18V ONE+ 800-WATT AUTOMOTIVE POWER INVERTER</v>
      </c>
      <c r="G902">
        <v>1</v>
      </c>
      <c r="H902" t="s">
        <v>1242</v>
      </c>
      <c r="I902">
        <v>-1</v>
      </c>
      <c r="J902" t="str">
        <f>_xlfn.XLOOKUP(A902,Product!C:C,Product!H:H)</f>
        <v>https://cdn.shopify.com/s/files/1/0651/3668/9323/files/309ea1e477024b10b1f7a2b8f8b04040_600x600.jpg?v=1734041862&amp;width=100&amp;crop=center</v>
      </c>
    </row>
    <row r="903" spans="1:10" x14ac:dyDescent="0.25">
      <c r="A903" t="s">
        <v>277</v>
      </c>
      <c r="B903" t="s">
        <v>276</v>
      </c>
      <c r="C903" s="7">
        <v>849</v>
      </c>
      <c r="D903" t="s">
        <v>279</v>
      </c>
      <c r="E903" t="s">
        <v>1451</v>
      </c>
      <c r="F903" t="str">
        <f>_xlfn.XLOOKUP(E903,Component!B:B,Component!C:C)</f>
        <v>18V ONE+ 1800-WATT POWER STATION</v>
      </c>
      <c r="G903">
        <v>1</v>
      </c>
      <c r="H903" t="s">
        <v>277</v>
      </c>
      <c r="I903">
        <v>-1</v>
      </c>
      <c r="J903" t="str">
        <f>_xlfn.XLOOKUP(A903,Product!C:C,Product!H:H)</f>
        <v>https://cdn.shopify.com/s/files/1/0651/3668/9323/files/e653adc52d4241928883204c4db8decc_600x600.jpg?v=1734043217&amp;width=100&amp;crop=center</v>
      </c>
    </row>
    <row r="904" spans="1:10" x14ac:dyDescent="0.25">
      <c r="A904" t="s">
        <v>2133</v>
      </c>
      <c r="B904" t="s">
        <v>2132</v>
      </c>
      <c r="C904" s="7" t="s">
        <v>18</v>
      </c>
      <c r="D904" t="s">
        <v>18</v>
      </c>
      <c r="E904" t="s">
        <v>2133</v>
      </c>
      <c r="F904">
        <f>_xlfn.XLOOKUP(E904,Component!B:B,Component!C:C)</f>
        <v>0</v>
      </c>
      <c r="G904">
        <v>1</v>
      </c>
      <c r="J904" t="str">
        <f>_xlfn.XLOOKUP(A904,Product!C:C,Product!H:H)</f>
        <v>https://cdn.shopify.com/s/files/1/0651/3668/9323/files/1e50bf0b12a445e18a79f0974a2a0c25_600x600.jpg?v=1734040809&amp;width=100&amp;crop=center</v>
      </c>
    </row>
    <row r="905" spans="1:10" x14ac:dyDescent="0.25">
      <c r="A905" t="s">
        <v>2135</v>
      </c>
      <c r="B905" t="s">
        <v>2134</v>
      </c>
      <c r="C905" s="7" t="s">
        <v>18</v>
      </c>
      <c r="D905" t="s">
        <v>18</v>
      </c>
      <c r="E905" t="s">
        <v>2135</v>
      </c>
      <c r="F905">
        <f>_xlfn.XLOOKUP(E905,Component!B:B,Component!C:C)</f>
        <v>0</v>
      </c>
      <c r="G905">
        <v>1</v>
      </c>
      <c r="J905" t="str">
        <f>_xlfn.XLOOKUP(A905,Product!C:C,Product!H:H)</f>
        <v>https://cdn.shopify.com/s/files/1/0651/3668/9323/files/daeddacf474e4ccb8d0275877e3698b4_600x600.jpg?v=1734043090&amp;width=100&amp;crop=center</v>
      </c>
    </row>
    <row r="906" spans="1:10" x14ac:dyDescent="0.25">
      <c r="A906" t="s">
        <v>1906</v>
      </c>
      <c r="B906" t="str">
        <f>_xlfn.XLOOKUP(A906,Product!C:C,Product!D:D)</f>
        <v>18V ONE+ 12AH LITHIUM HIGH PERFORMANCE BATTERY (2-PACK)</v>
      </c>
      <c r="E906" t="s">
        <v>1949</v>
      </c>
      <c r="F906" t="str">
        <f>_xlfn.XLOOKUP(E906,Component!B:B,Component!C:C)</f>
        <v>18V ONE+ 12AH LITHIUM HIGH PERFORMANCE BATTERY</v>
      </c>
      <c r="G906">
        <v>2</v>
      </c>
      <c r="J906" t="str">
        <f>_xlfn.XLOOKUP(A906,Product!C:C,Product!H:H)</f>
        <v>https://cdn.shopify.com/s/files/1/0651/3668/9323/files/d586ef9772b647a58f2c96cfe4ef2bf2_600x600.jpg?v=1734043045&amp;width=100&amp;crop=center</v>
      </c>
    </row>
  </sheetData>
  <autoFilter ref="A1:I906" xr:uid="{00000000-0001-0000-0000-000000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36A0-A475-4CED-BA70-6D31167D4689}">
  <dimension ref="A1:G7"/>
  <sheetViews>
    <sheetView zoomScaleNormal="100" workbookViewId="0">
      <pane ySplit="1" topLeftCell="A2" activePane="bottomLeft" state="frozen"/>
      <selection pane="bottomLeft" activeCell="B2" sqref="B2:B7"/>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4239</v>
      </c>
      <c r="C2" t="s">
        <v>4240</v>
      </c>
      <c r="D2" t="s">
        <v>2638</v>
      </c>
      <c r="F2" t="str">
        <f>_xlfn.XLOOKUP(D2,Sheet6!A:A,Sheet6!A:A)</f>
        <v>Chemical Sprayers</v>
      </c>
      <c r="G2" t="e">
        <f>_xlfn.XLOOKUP(B2,Product!C:C,Product!D:D)</f>
        <v>#N/A</v>
      </c>
    </row>
    <row r="3" spans="1:7" x14ac:dyDescent="0.25">
      <c r="A3" t="s">
        <v>2788</v>
      </c>
      <c r="B3" t="s">
        <v>2133</v>
      </c>
      <c r="C3" t="s">
        <v>2132</v>
      </c>
      <c r="D3" t="s">
        <v>2690</v>
      </c>
      <c r="E3" t="s">
        <v>2794</v>
      </c>
    </row>
    <row r="4" spans="1:7" x14ac:dyDescent="0.25">
      <c r="A4" t="s">
        <v>2788</v>
      </c>
      <c r="B4" t="s">
        <v>2135</v>
      </c>
      <c r="C4" t="s">
        <v>2134</v>
      </c>
      <c r="D4" t="s">
        <v>2693</v>
      </c>
      <c r="E4" t="s">
        <v>2791</v>
      </c>
    </row>
    <row r="5" spans="1:7" x14ac:dyDescent="0.25">
      <c r="A5" t="s">
        <v>2788</v>
      </c>
      <c r="B5" t="s">
        <v>4241</v>
      </c>
      <c r="C5" t="s">
        <v>4242</v>
      </c>
      <c r="D5" t="s">
        <v>2770</v>
      </c>
      <c r="E5" t="s">
        <v>4243</v>
      </c>
    </row>
    <row r="6" spans="1:7" x14ac:dyDescent="0.25">
      <c r="A6" t="s">
        <v>2788</v>
      </c>
      <c r="B6" t="s">
        <v>723</v>
      </c>
      <c r="C6" t="s">
        <v>722</v>
      </c>
      <c r="D6" t="s">
        <v>2645</v>
      </c>
      <c r="E6" t="s">
        <v>3818</v>
      </c>
    </row>
    <row r="7" spans="1:7" x14ac:dyDescent="0.25">
      <c r="A7" t="s">
        <v>2788</v>
      </c>
      <c r="B7" s="4" t="s">
        <v>4237</v>
      </c>
      <c r="C7" t="s">
        <v>4236</v>
      </c>
      <c r="D7" t="s">
        <v>2636</v>
      </c>
      <c r="E7" t="s">
        <v>4238</v>
      </c>
    </row>
  </sheetData>
  <autoFilter ref="B1:G2" xr:uid="{B8392005-7DCC-4E15-B6B7-CD498CBB4C15}">
    <sortState xmlns:xlrd2="http://schemas.microsoft.com/office/spreadsheetml/2017/richdata2" ref="B2:G2">
      <sortCondition ref="B1:B2"/>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2005-7DCC-4E15-B6B7-CD498CBB4C15}">
  <dimension ref="A1:J316"/>
  <sheetViews>
    <sheetView topLeftCell="B1" zoomScale="70" zoomScaleNormal="70" workbookViewId="0">
      <pane ySplit="1" topLeftCell="A185" activePane="bottomLeft" state="frozen"/>
      <selection pane="bottomLeft" activeCell="E188" sqref="E188"/>
    </sheetView>
  </sheetViews>
  <sheetFormatPr defaultRowHeight="15.75" x14ac:dyDescent="0.25"/>
  <cols>
    <col min="1" max="1" width="17.25" customWidth="1"/>
    <col min="2" max="2" width="12.75" bestFit="1" customWidth="1"/>
    <col min="3" max="3" width="82.75" bestFit="1" customWidth="1"/>
    <col min="4" max="4" width="20.375" bestFit="1" customWidth="1"/>
    <col min="5" max="5" width="147.25" bestFit="1" customWidth="1"/>
  </cols>
  <sheetData>
    <row r="1" spans="1:10" s="6" customFormat="1" x14ac:dyDescent="0.25">
      <c r="A1" s="6" t="s">
        <v>2787</v>
      </c>
      <c r="B1" s="6" t="s">
        <v>2626</v>
      </c>
      <c r="C1" s="6" t="s">
        <v>2627</v>
      </c>
      <c r="D1" s="6" t="s">
        <v>2625</v>
      </c>
      <c r="E1" s="6" t="s">
        <v>2789</v>
      </c>
    </row>
    <row r="2" spans="1:10" x14ac:dyDescent="0.25">
      <c r="A2" t="s">
        <v>2788</v>
      </c>
      <c r="B2" t="s">
        <v>2562</v>
      </c>
      <c r="C2" t="s">
        <v>2468</v>
      </c>
      <c r="D2" t="s">
        <v>2765</v>
      </c>
      <c r="F2" t="e">
        <f>_xlfn.XLOOKUP(D2,Sheet6!A:A,Sheet6!A:A)</f>
        <v>#N/A</v>
      </c>
      <c r="G2" t="e">
        <f>_xlfn.XLOOKUP(B2,Product!C:C,Product!D:D)</f>
        <v>#N/A</v>
      </c>
      <c r="H2" t="e">
        <f>_xlfn.XLOOKUP(B2&amp;"B",Product!C:C,Product!H:H)</f>
        <v>#N/A</v>
      </c>
      <c r="I2" t="e">
        <f>_xlfn.XLOOKUP(B2&amp;"BTL",Product!C:C,Product!H:H)</f>
        <v>#N/A</v>
      </c>
      <c r="J2">
        <f>_xlfn.IFNA(H2,_xlfn.IFNA(I2,E2))</f>
        <v>0</v>
      </c>
    </row>
    <row r="3" spans="1:10" x14ac:dyDescent="0.25">
      <c r="A3" t="s">
        <v>2788</v>
      </c>
      <c r="B3" t="s">
        <v>586</v>
      </c>
      <c r="C3" t="s">
        <v>585</v>
      </c>
      <c r="D3" t="s">
        <v>2651</v>
      </c>
      <c r="E3" t="s">
        <v>3902</v>
      </c>
      <c r="F3" t="str">
        <f>_xlfn.XLOOKUP(D3,Sheet6!A:A,Sheet6!A:A)</f>
        <v>All Power Tool Combo Kits</v>
      </c>
      <c r="H3" t="e">
        <f>_xlfn.XLOOKUP(B3&amp;"B",Product!C:C,Product!H:H)</f>
        <v>#N/A</v>
      </c>
      <c r="I3" t="e">
        <f>_xlfn.XLOOKUP(B3&amp;"BTL",Product!C:C,Product!H:H)</f>
        <v>#N/A</v>
      </c>
      <c r="J3" t="str">
        <f t="shared" ref="J3:J66" si="0">_xlfn.IFNA(H3,_xlfn.IFNA(I3,E3))</f>
        <v>https://cdn.shopify.com/s/files/1/0651/3668/9323/files/ryobi-power-tool-combo-kits-pcl1_600x600.jpg?v=1751548544&amp;width=100&amp;crop=center</v>
      </c>
    </row>
    <row r="4" spans="1:10" x14ac:dyDescent="0.25">
      <c r="A4" t="s">
        <v>2788</v>
      </c>
      <c r="B4" t="s">
        <v>2601</v>
      </c>
      <c r="C4" t="s">
        <v>190</v>
      </c>
      <c r="D4" t="s">
        <v>2651</v>
      </c>
      <c r="E4" t="s">
        <v>4124</v>
      </c>
      <c r="F4" t="str">
        <f>_xlfn.XLOOKUP(D4,Sheet6!A:A,Sheet6!A:A)</f>
        <v>All Power Tool Combo Kits</v>
      </c>
      <c r="H4" t="str">
        <f>_xlfn.XLOOKUP(B4&amp;"B",Product!C:C,Product!H:H)</f>
        <v>https://cdn.shopify.com/s/files/1/0651/3668/9323/files/1ae9d27fd58a47069a285302d9ed107e_600x600.jpg?v=1734040776&amp;width=100&amp;crop=center</v>
      </c>
      <c r="I4" t="e">
        <f>_xlfn.XLOOKUP(B4&amp;"BTL",Product!C:C,Product!H:H)</f>
        <v>#N/A</v>
      </c>
      <c r="J4" t="str">
        <f t="shared" si="0"/>
        <v>https://cdn.shopify.com/s/files/1/0651/3668/9323/files/1ae9d27fd58a47069a285302d9ed107e_600x600.jpg?v=1734040776&amp;width=100&amp;crop=center</v>
      </c>
    </row>
    <row r="5" spans="1:10" x14ac:dyDescent="0.25">
      <c r="A5" t="s">
        <v>2788</v>
      </c>
      <c r="B5" t="s">
        <v>2299</v>
      </c>
      <c r="C5" t="s">
        <v>1500</v>
      </c>
      <c r="D5" t="s">
        <v>2770</v>
      </c>
      <c r="E5" t="s">
        <v>3287</v>
      </c>
      <c r="F5" t="e">
        <f>_xlfn.XLOOKUP(D5,Sheet6!A:A,Sheet6!A:A)</f>
        <v>#N/A</v>
      </c>
      <c r="G5" t="e">
        <f>_xlfn.XLOOKUP(B5,Product!C:C,Product!D:D)</f>
        <v>#N/A</v>
      </c>
      <c r="H5" t="e">
        <f>_xlfn.XLOOKUP(B5&amp;"B",Product!C:C,Product!H:H)</f>
        <v>#N/A</v>
      </c>
      <c r="I5" t="str">
        <f>_xlfn.XLOOKUP(B5&amp;"BTL",Product!C:C,Product!H:H)</f>
        <v>https://cdn.shopify.com/s/files/1/0651/3668/9323/files/P29160_1v1_Final_600x600.jpg?v=1737395592&amp;width=100&amp;crop=center</v>
      </c>
      <c r="J5" t="str">
        <f t="shared" si="0"/>
        <v>https://cdn.shopify.com/s/files/1/0651/3668/9323/files/P29160_1v1_Final_600x600.jpg?v=1737395592&amp;width=100&amp;crop=center</v>
      </c>
    </row>
    <row r="6" spans="1:10" x14ac:dyDescent="0.25">
      <c r="A6" t="s">
        <v>2788</v>
      </c>
      <c r="B6" t="s">
        <v>776</v>
      </c>
      <c r="C6" t="s">
        <v>775</v>
      </c>
      <c r="D6" t="s">
        <v>2679</v>
      </c>
      <c r="E6" t="s">
        <v>3782</v>
      </c>
      <c r="F6" t="str">
        <f>_xlfn.XLOOKUP(D6,Sheet6!A:A,Sheet6!A:A)</f>
        <v>Band Saws</v>
      </c>
      <c r="H6" t="e">
        <f>_xlfn.XLOOKUP(B6&amp;"B",Product!C:C,Product!H:H)</f>
        <v>#N/A</v>
      </c>
      <c r="I6" t="e">
        <f>_xlfn.XLOOKUP(B6&amp;"BTL",Product!C:C,Product!H:H)</f>
        <v>#N/A</v>
      </c>
      <c r="J6" t="str">
        <f t="shared" si="0"/>
        <v>https://cdn.shopify.com/s/files/1/0651/3668/9323/files/dceeec89c6164b76b5279ce139dd2a24_600x600.jpg?v=1734043117&amp;width=100&amp;crop=center</v>
      </c>
    </row>
    <row r="7" spans="1:10" x14ac:dyDescent="0.25">
      <c r="A7" t="s">
        <v>2788</v>
      </c>
      <c r="B7" t="s">
        <v>2103</v>
      </c>
      <c r="C7" t="s">
        <v>2102</v>
      </c>
      <c r="D7" t="s">
        <v>2649</v>
      </c>
      <c r="E7" t="s">
        <v>2824</v>
      </c>
      <c r="F7" t="str">
        <f>_xlfn.XLOOKUP(D7,Sheet6!A:A,Sheet6!A:A)</f>
        <v>Batteries</v>
      </c>
      <c r="H7" t="e">
        <f>_xlfn.XLOOKUP(B7&amp;"B",Product!C:C,Product!H:H)</f>
        <v>#N/A</v>
      </c>
      <c r="I7" t="e">
        <f>_xlfn.XLOOKUP(B7&amp;"BTL",Product!C:C,Product!H:H)</f>
        <v>#N/A</v>
      </c>
      <c r="J7" t="str">
        <f t="shared" si="0"/>
        <v>https://cdn.shopify.com/s/files/1/0651/3668/9323/files/1566a1da0dc140458ce25e7f0c19e08b_600x600.jpg?v=1734042067&amp;width=100&amp;crop=center</v>
      </c>
    </row>
    <row r="8" spans="1:10" x14ac:dyDescent="0.25">
      <c r="A8" t="s">
        <v>2788</v>
      </c>
      <c r="B8" t="s">
        <v>2082</v>
      </c>
      <c r="C8" t="s">
        <v>2081</v>
      </c>
      <c r="D8" t="s">
        <v>2649</v>
      </c>
      <c r="E8" t="s">
        <v>2840</v>
      </c>
      <c r="F8" t="str">
        <f>_xlfn.XLOOKUP(D8,Sheet6!A:A,Sheet6!A:A)</f>
        <v>Batteries</v>
      </c>
      <c r="H8" t="e">
        <f>_xlfn.XLOOKUP(B8&amp;"B",Product!C:C,Product!H:H)</f>
        <v>#N/A</v>
      </c>
      <c r="I8" t="e">
        <f>_xlfn.XLOOKUP(B8&amp;"BTL",Product!C:C,Product!H:H)</f>
        <v>#N/A</v>
      </c>
      <c r="J8" t="str">
        <f t="shared" si="0"/>
        <v>https://cdn.shopify.com/s/files/1/0651/3668/9323/files/28b6948e4e6343b5af269add70a7c5da_600x600.jpg?v=1734041468&amp;width=100&amp;crop=center</v>
      </c>
    </row>
    <row r="9" spans="1:10" x14ac:dyDescent="0.25">
      <c r="A9" t="s">
        <v>2788</v>
      </c>
      <c r="B9" t="s">
        <v>1154</v>
      </c>
      <c r="C9" t="s">
        <v>1153</v>
      </c>
      <c r="D9" t="s">
        <v>2649</v>
      </c>
      <c r="E9" t="s">
        <v>3554</v>
      </c>
      <c r="F9" t="str">
        <f>_xlfn.XLOOKUP(D9,Sheet6!A:A,Sheet6!A:A)</f>
        <v>Batteries</v>
      </c>
      <c r="H9" t="e">
        <f>_xlfn.XLOOKUP(B9&amp;"B",Product!C:C,Product!H:H)</f>
        <v>#N/A</v>
      </c>
      <c r="I9" t="e">
        <f>_xlfn.XLOOKUP(B9&amp;"BTL",Product!C:C,Product!H:H)</f>
        <v>#N/A</v>
      </c>
      <c r="J9" t="str">
        <f t="shared" si="0"/>
        <v>https://cdn.shopify.com/s/files/1/0651/3668/9323/files/3eb44a6184594c9ebdac74f4c7978312_600x600.jpg?v=1734040943&amp;width=100&amp;crop=center</v>
      </c>
    </row>
    <row r="10" spans="1:10" x14ac:dyDescent="0.25">
      <c r="A10" t="s">
        <v>2788</v>
      </c>
      <c r="B10" t="s">
        <v>407</v>
      </c>
      <c r="C10" t="s">
        <v>406</v>
      </c>
      <c r="D10" t="s">
        <v>2649</v>
      </c>
      <c r="E10" t="s">
        <v>4006</v>
      </c>
      <c r="F10" t="str">
        <f>_xlfn.XLOOKUP(D10,Sheet6!A:A,Sheet6!A:A)</f>
        <v>Batteries</v>
      </c>
      <c r="H10" t="e">
        <f>_xlfn.XLOOKUP(B10&amp;"B",Product!C:C,Product!H:H)</f>
        <v>#N/A</v>
      </c>
      <c r="I10" t="e">
        <f>_xlfn.XLOOKUP(B10&amp;"BTL",Product!C:C,Product!H:H)</f>
        <v>#N/A</v>
      </c>
      <c r="J10" t="str">
        <f t="shared" si="0"/>
        <v>https://cdn.shopify.com/s/files/1/0651/3668/9323/files/5cfd645b740d446b9c0ced0331b17ec7_600x600.jpg?v=1734041075&amp;width=100&amp;crop=center</v>
      </c>
    </row>
    <row r="11" spans="1:10" x14ac:dyDescent="0.25">
      <c r="A11" t="s">
        <v>2788</v>
      </c>
      <c r="B11" t="s">
        <v>2070</v>
      </c>
      <c r="C11" t="s">
        <v>2069</v>
      </c>
      <c r="D11" t="s">
        <v>2649</v>
      </c>
      <c r="E11" t="s">
        <v>2849</v>
      </c>
      <c r="F11" t="str">
        <f>_xlfn.XLOOKUP(D11,Sheet6!A:A,Sheet6!A:A)</f>
        <v>Batteries</v>
      </c>
      <c r="H11" t="e">
        <f>_xlfn.XLOOKUP(B11&amp;"B",Product!C:C,Product!H:H)</f>
        <v>#N/A</v>
      </c>
      <c r="I11" t="e">
        <f>_xlfn.XLOOKUP(B11&amp;"BTL",Product!C:C,Product!H:H)</f>
        <v>#N/A</v>
      </c>
      <c r="J11" t="str">
        <f t="shared" si="0"/>
        <v>https://cdn.shopify.com/s/files/1/0651/3668/9323/files/5df102dcbec3497f9316412cf03023be_600x600.jpg?v=1734041088&amp;width=100&amp;crop=center</v>
      </c>
    </row>
    <row r="12" spans="1:10" x14ac:dyDescent="0.25">
      <c r="A12" t="s">
        <v>2788</v>
      </c>
      <c r="B12" t="s">
        <v>2085</v>
      </c>
      <c r="C12" t="s">
        <v>2084</v>
      </c>
      <c r="D12" t="s">
        <v>2649</v>
      </c>
      <c r="E12" t="s">
        <v>2837</v>
      </c>
      <c r="F12" t="str">
        <f>_xlfn.XLOOKUP(D12,Sheet6!A:A,Sheet6!A:A)</f>
        <v>Batteries</v>
      </c>
      <c r="H12" t="e">
        <f>_xlfn.XLOOKUP(B12&amp;"B",Product!C:C,Product!H:H)</f>
        <v>#N/A</v>
      </c>
      <c r="I12" t="e">
        <f>_xlfn.XLOOKUP(B12&amp;"BTL",Product!C:C,Product!H:H)</f>
        <v>#N/A</v>
      </c>
      <c r="J12" t="str">
        <f t="shared" si="0"/>
        <v>https://cdn.shopify.com/s/files/1/0651/3668/9323/files/92027ce58045422c8db708ddaa9d1541_600x600.jpg?v=1734042305&amp;width=100&amp;crop=center</v>
      </c>
    </row>
    <row r="13" spans="1:10" x14ac:dyDescent="0.25">
      <c r="A13" t="s">
        <v>2788</v>
      </c>
      <c r="B13" t="s">
        <v>1949</v>
      </c>
      <c r="C13" t="s">
        <v>1948</v>
      </c>
      <c r="D13" t="s">
        <v>2649</v>
      </c>
      <c r="E13" t="s">
        <v>2924</v>
      </c>
      <c r="F13" t="str">
        <f>_xlfn.XLOOKUP(D13,Sheet6!A:A,Sheet6!A:A)</f>
        <v>Batteries</v>
      </c>
      <c r="H13" t="e">
        <f>_xlfn.XLOOKUP(B13&amp;"B",Product!C:C,Product!H:H)</f>
        <v>#N/A</v>
      </c>
      <c r="I13" t="e">
        <f>_xlfn.XLOOKUP(B13&amp;"BTL",Product!C:C,Product!H:H)</f>
        <v>#N/A</v>
      </c>
      <c r="J13" t="str">
        <f t="shared" si="0"/>
        <v>https://cdn.shopify.com/s/files/1/0651/3668/9323/files/924c87dc892142eeaae3500234fc5af1_600x600.jpg?v=1734042036&amp;width=100&amp;crop=center</v>
      </c>
    </row>
    <row r="14" spans="1:10" x14ac:dyDescent="0.25">
      <c r="A14" t="s">
        <v>2788</v>
      </c>
      <c r="B14" t="s">
        <v>2111</v>
      </c>
      <c r="C14" t="s">
        <v>2110</v>
      </c>
      <c r="D14" t="s">
        <v>2649</v>
      </c>
      <c r="E14" t="s">
        <v>2818</v>
      </c>
      <c r="F14" t="str">
        <f>_xlfn.XLOOKUP(D14,Sheet6!A:A,Sheet6!A:A)</f>
        <v>Batteries</v>
      </c>
      <c r="H14" t="e">
        <f>_xlfn.XLOOKUP(B14&amp;"B",Product!C:C,Product!H:H)</f>
        <v>#N/A</v>
      </c>
      <c r="I14" t="e">
        <f>_xlfn.XLOOKUP(B14&amp;"BTL",Product!C:C,Product!H:H)</f>
        <v>#N/A</v>
      </c>
      <c r="J14" t="str">
        <f t="shared" si="0"/>
        <v>https://cdn.shopify.com/s/files/1/0651/3668/9323/files/b50afc67efed433aa308c86e8f2feaa1_600x600.jpg?v=1734042671&amp;width=100&amp;crop=center</v>
      </c>
    </row>
    <row r="15" spans="1:10" x14ac:dyDescent="0.25">
      <c r="A15" t="s">
        <v>2788</v>
      </c>
      <c r="B15" t="s">
        <v>1945</v>
      </c>
      <c r="C15" t="s">
        <v>1944</v>
      </c>
      <c r="D15" t="s">
        <v>2649</v>
      </c>
      <c r="E15" t="s">
        <v>2927</v>
      </c>
      <c r="F15" t="str">
        <f>_xlfn.XLOOKUP(D15,Sheet6!A:A,Sheet6!A:A)</f>
        <v>Batteries</v>
      </c>
      <c r="H15" t="e">
        <f>_xlfn.XLOOKUP(B15&amp;"B",Product!C:C,Product!H:H)</f>
        <v>#N/A</v>
      </c>
      <c r="I15" t="e">
        <f>_xlfn.XLOOKUP(B15&amp;"BTL",Product!C:C,Product!H:H)</f>
        <v>#N/A</v>
      </c>
      <c r="J15" t="str">
        <f t="shared" si="0"/>
        <v>https://cdn.shopify.com/s/files/1/0651/3668/9323/files/e327aca5169246db952183a71c712aa5_600x600.jpg?v=1734043207&amp;width=100&amp;crop=center</v>
      </c>
    </row>
    <row r="16" spans="1:10" x14ac:dyDescent="0.25">
      <c r="A16" t="s">
        <v>2788</v>
      </c>
      <c r="B16" t="s">
        <v>2140</v>
      </c>
      <c r="C16" t="s">
        <v>2515</v>
      </c>
      <c r="D16" t="s">
        <v>2649</v>
      </c>
      <c r="F16" t="str">
        <f>_xlfn.XLOOKUP(D16,Sheet6!A:A,Sheet6!A:A)</f>
        <v>Batteries</v>
      </c>
      <c r="G16" t="e">
        <f>_xlfn.XLOOKUP(B16,Product!C:C,Product!D:D)</f>
        <v>#N/A</v>
      </c>
      <c r="H16" t="e">
        <f>_xlfn.XLOOKUP(B16&amp;"B",Product!C:C,Product!H:H)</f>
        <v>#N/A</v>
      </c>
      <c r="I16" t="e">
        <f>_xlfn.XLOOKUP(B16&amp;"BTL",Product!C:C,Product!H:H)</f>
        <v>#N/A</v>
      </c>
      <c r="J16">
        <f t="shared" si="0"/>
        <v>0</v>
      </c>
    </row>
    <row r="17" spans="1:10" x14ac:dyDescent="0.25">
      <c r="A17" t="s">
        <v>2788</v>
      </c>
      <c r="B17" t="s">
        <v>2141</v>
      </c>
      <c r="C17" t="s">
        <v>631</v>
      </c>
      <c r="D17" t="s">
        <v>2649</v>
      </c>
      <c r="F17" t="str">
        <f>_xlfn.XLOOKUP(D17,Sheet6!A:A,Sheet6!A:A)</f>
        <v>Batteries</v>
      </c>
      <c r="G17" t="e">
        <f>_xlfn.XLOOKUP(B17,Product!C:C,Product!D:D)</f>
        <v>#N/A</v>
      </c>
      <c r="H17" t="e">
        <f>_xlfn.XLOOKUP(B17&amp;"B",Product!C:C,Product!H:H)</f>
        <v>#N/A</v>
      </c>
      <c r="I17" t="e">
        <f>_xlfn.XLOOKUP(B17&amp;"BTL",Product!C:C,Product!H:H)</f>
        <v>#N/A</v>
      </c>
      <c r="J17">
        <f t="shared" si="0"/>
        <v>0</v>
      </c>
    </row>
    <row r="18" spans="1:10" x14ac:dyDescent="0.25">
      <c r="A18" t="s">
        <v>2788</v>
      </c>
      <c r="B18" t="s">
        <v>2145</v>
      </c>
      <c r="C18" t="s">
        <v>884</v>
      </c>
      <c r="D18" t="s">
        <v>2649</v>
      </c>
      <c r="F18" t="str">
        <f>_xlfn.XLOOKUP(D18,Sheet6!A:A,Sheet6!A:A)</f>
        <v>Batteries</v>
      </c>
      <c r="G18" t="e">
        <f>_xlfn.XLOOKUP(B18,Product!C:C,Product!D:D)</f>
        <v>#N/A</v>
      </c>
      <c r="H18" t="e">
        <f>_xlfn.XLOOKUP(B18&amp;"B",Product!C:C,Product!H:H)</f>
        <v>#N/A</v>
      </c>
      <c r="I18" t="e">
        <f>_xlfn.XLOOKUP(B18&amp;"BTL",Product!C:C,Product!H:H)</f>
        <v>#N/A</v>
      </c>
      <c r="J18">
        <f t="shared" si="0"/>
        <v>0</v>
      </c>
    </row>
    <row r="19" spans="1:10" x14ac:dyDescent="0.25">
      <c r="A19" t="s">
        <v>2788</v>
      </c>
      <c r="B19" t="s">
        <v>2147</v>
      </c>
      <c r="C19" t="s">
        <v>1903</v>
      </c>
      <c r="D19" t="s">
        <v>2649</v>
      </c>
      <c r="F19" t="str">
        <f>_xlfn.XLOOKUP(D19,Sheet6!A:A,Sheet6!A:A)</f>
        <v>Batteries</v>
      </c>
      <c r="G19" t="e">
        <f>_xlfn.XLOOKUP(B19,Product!C:C,Product!D:D)</f>
        <v>#N/A</v>
      </c>
      <c r="H19" t="e">
        <f>_xlfn.XLOOKUP(B19&amp;"B",Product!C:C,Product!H:H)</f>
        <v>#N/A</v>
      </c>
      <c r="I19" t="e">
        <f>_xlfn.XLOOKUP(B19&amp;"BTL",Product!C:C,Product!H:H)</f>
        <v>#N/A</v>
      </c>
      <c r="J19">
        <f t="shared" si="0"/>
        <v>0</v>
      </c>
    </row>
    <row r="20" spans="1:10" x14ac:dyDescent="0.25">
      <c r="A20" t="s">
        <v>2788</v>
      </c>
      <c r="B20" t="s">
        <v>2148</v>
      </c>
      <c r="C20" t="s">
        <v>1195</v>
      </c>
      <c r="D20" t="s">
        <v>2649</v>
      </c>
      <c r="F20" t="str">
        <f>_xlfn.XLOOKUP(D20,Sheet6!A:A,Sheet6!A:A)</f>
        <v>Batteries</v>
      </c>
      <c r="G20" t="e">
        <f>_xlfn.XLOOKUP(B20,Product!C:C,Product!D:D)</f>
        <v>#N/A</v>
      </c>
      <c r="H20" t="e">
        <f>_xlfn.XLOOKUP(B20&amp;"B",Product!C:C,Product!H:H)</f>
        <v>#N/A</v>
      </c>
      <c r="I20" t="e">
        <f>_xlfn.XLOOKUP(B20&amp;"BTL",Product!C:C,Product!H:H)</f>
        <v>#N/A</v>
      </c>
      <c r="J20">
        <f t="shared" si="0"/>
        <v>0</v>
      </c>
    </row>
    <row r="21" spans="1:10" x14ac:dyDescent="0.25">
      <c r="A21" t="s">
        <v>2788</v>
      </c>
      <c r="B21" t="s">
        <v>2296</v>
      </c>
      <c r="C21" t="s">
        <v>2762</v>
      </c>
      <c r="D21" t="s">
        <v>2649</v>
      </c>
      <c r="F21" t="str">
        <f>_xlfn.XLOOKUP(D21,Sheet6!A:A,Sheet6!A:A)</f>
        <v>Batteries</v>
      </c>
      <c r="H21" t="e">
        <f>_xlfn.XLOOKUP(B21&amp;"B",Product!C:C,Product!H:H)</f>
        <v>#N/A</v>
      </c>
      <c r="I21" t="e">
        <f>_xlfn.XLOOKUP(B21&amp;"BTL",Product!C:C,Product!H:H)</f>
        <v>#N/A</v>
      </c>
      <c r="J21">
        <f t="shared" si="0"/>
        <v>0</v>
      </c>
    </row>
    <row r="22" spans="1:10" x14ac:dyDescent="0.25">
      <c r="A22" t="s">
        <v>2788</v>
      </c>
      <c r="B22" t="s">
        <v>1031</v>
      </c>
      <c r="C22" t="s">
        <v>1030</v>
      </c>
      <c r="D22" t="s">
        <v>2697</v>
      </c>
      <c r="E22" t="s">
        <v>3634</v>
      </c>
      <c r="F22" t="str">
        <f>_xlfn.XLOOKUP(D22,Sheet6!A:A,Sheet6!A:A)</f>
        <v>Belt Sanders</v>
      </c>
      <c r="H22" t="e">
        <f>_xlfn.XLOOKUP(B22&amp;"B",Product!C:C,Product!H:H)</f>
        <v>#N/A</v>
      </c>
      <c r="I22" t="e">
        <f>_xlfn.XLOOKUP(B22&amp;"BTL",Product!C:C,Product!H:H)</f>
        <v>#N/A</v>
      </c>
      <c r="J22" t="str">
        <f t="shared" si="0"/>
        <v>https://cdn.shopify.com/s/files/1/0651/3668/9323/files/c78abd7d40404d8eb250d851342f33ba_600x600.jpg?v=1734042849&amp;width=100&amp;crop=center</v>
      </c>
    </row>
    <row r="23" spans="1:10" x14ac:dyDescent="0.25">
      <c r="A23" t="s">
        <v>2788</v>
      </c>
      <c r="B23" t="s">
        <v>2607</v>
      </c>
      <c r="C23" t="s">
        <v>1307</v>
      </c>
      <c r="D23" t="s">
        <v>2697</v>
      </c>
      <c r="F23" t="str">
        <f>_xlfn.XLOOKUP(D23,Sheet6!A:A,Sheet6!A:A)</f>
        <v>Belt Sanders</v>
      </c>
      <c r="H23" t="e">
        <f>_xlfn.XLOOKUP(B23&amp;"B",Product!C:C,Product!H:H)</f>
        <v>#N/A</v>
      </c>
      <c r="I23" t="e">
        <f>_xlfn.XLOOKUP(B23&amp;"BTL",Product!C:C,Product!H:H)</f>
        <v>#N/A</v>
      </c>
      <c r="J23">
        <f t="shared" si="0"/>
        <v>0</v>
      </c>
    </row>
    <row r="24" spans="1:10" x14ac:dyDescent="0.25">
      <c r="A24" t="s">
        <v>2788</v>
      </c>
      <c r="B24" t="s">
        <v>1656</v>
      </c>
      <c r="C24" t="s">
        <v>1655</v>
      </c>
      <c r="D24" t="s">
        <v>2689</v>
      </c>
      <c r="E24" t="s">
        <v>3152</v>
      </c>
      <c r="F24" t="str">
        <f>_xlfn.XLOOKUP(D24,Sheet6!A:A,Sheet6!A:A)</f>
        <v>Brad Nailers</v>
      </c>
      <c r="G24" t="str">
        <f>_xlfn.XLOOKUP(B24,Product!C:C,Product!D:D)</f>
        <v>18V ONE+ AIRSTRIKE 18GA BRAD NAILER</v>
      </c>
      <c r="H24" t="e">
        <f>_xlfn.XLOOKUP(B24&amp;"B",Product!C:C,Product!H:H)</f>
        <v>#N/A</v>
      </c>
      <c r="I24" t="e">
        <f>_xlfn.XLOOKUP(B24&amp;"BTL",Product!C:C,Product!H:H)</f>
        <v>#N/A</v>
      </c>
      <c r="J24" t="str">
        <f t="shared" si="0"/>
        <v>https://cdn.shopify.com/s/files/1/0651/3668/9323/files/658bf63f3453499c84c0efac9dbdc500_600x600.jpg?v=1734041965&amp;width=100&amp;crop=center</v>
      </c>
    </row>
    <row r="25" spans="1:10" x14ac:dyDescent="0.25">
      <c r="A25" t="s">
        <v>2788</v>
      </c>
      <c r="B25" t="s">
        <v>1652</v>
      </c>
      <c r="C25" t="s">
        <v>1651</v>
      </c>
      <c r="D25" t="s">
        <v>2689</v>
      </c>
      <c r="E25" t="s">
        <v>3155</v>
      </c>
      <c r="F25" t="str">
        <f>_xlfn.XLOOKUP(D25,Sheet6!A:A,Sheet6!A:A)</f>
        <v>Brad Nailers</v>
      </c>
      <c r="H25" t="e">
        <f>_xlfn.XLOOKUP(B25&amp;"B",Product!C:C,Product!H:H)</f>
        <v>#N/A</v>
      </c>
      <c r="I25" t="e">
        <f>_xlfn.XLOOKUP(B25&amp;"BTL",Product!C:C,Product!H:H)</f>
        <v>#N/A</v>
      </c>
      <c r="J25" t="str">
        <f t="shared" si="0"/>
        <v>https://cdn.shopify.com/s/files/1/0651/3668/9323/files/e8b93cbdcb3940c38a39951dcd19c41c_600x600.jpg?v=1734043175&amp;width=100&amp;crop=center</v>
      </c>
    </row>
    <row r="26" spans="1:10" x14ac:dyDescent="0.25">
      <c r="A26" t="s">
        <v>2788</v>
      </c>
      <c r="B26" t="s">
        <v>2179</v>
      </c>
      <c r="C26" t="s">
        <v>1391</v>
      </c>
      <c r="D26" t="s">
        <v>2641</v>
      </c>
      <c r="E26" t="s">
        <v>3391</v>
      </c>
      <c r="F26" t="str">
        <f>_xlfn.XLOOKUP(D26,Sheet6!A:A,Sheet6!A:A)</f>
        <v>Brush Cutters</v>
      </c>
      <c r="H26" t="str">
        <f>_xlfn.XLOOKUP(B26&amp;"B",Product!C:C,Product!H:H)</f>
        <v>https://cdn.shopify.com/s/files/1/0651/3668/9323/files/6004d137640b43f58199228059405603_600x600.jpg?v=1734042151&amp;width=100&amp;crop=center</v>
      </c>
      <c r="I26" t="e">
        <f>_xlfn.XLOOKUP(B26&amp;"BTL",Product!C:C,Product!H:H)</f>
        <v>#N/A</v>
      </c>
      <c r="J26" t="str">
        <f t="shared" si="0"/>
        <v>https://cdn.shopify.com/s/files/1/0651/3668/9323/files/6004d137640b43f58199228059405603_600x600.jpg?v=1734042151&amp;width=100&amp;crop=center</v>
      </c>
    </row>
    <row r="27" spans="1:10" x14ac:dyDescent="0.25">
      <c r="A27" t="s">
        <v>2788</v>
      </c>
      <c r="B27" t="s">
        <v>2566</v>
      </c>
      <c r="C27" t="s">
        <v>1596</v>
      </c>
      <c r="D27" t="s">
        <v>2769</v>
      </c>
      <c r="E27" t="s">
        <v>3200</v>
      </c>
      <c r="F27" t="e">
        <f>_xlfn.XLOOKUP(D27,Sheet6!A:A,Sheet6!A:A)</f>
        <v>#N/A</v>
      </c>
      <c r="G27" t="e">
        <f>_xlfn.XLOOKUP(B27,Product!C:C,Product!D:D)</f>
        <v>#N/A</v>
      </c>
      <c r="H27" t="e">
        <f>_xlfn.XLOOKUP(B27&amp;"B",Product!C:C,Product!H:H)</f>
        <v>#N/A</v>
      </c>
      <c r="I27" t="str">
        <f>_xlfn.XLOOKUP(B27&amp;"BTL",Product!C:C,Product!H:H)</f>
        <v>https://cdn.shopify.com/s/files/1/0651/3668/9323/files/e34ae4e9bf3c40b9901550a054a67a31_600x600.jpg?v=1734043186&amp;width=100&amp;crop=center</v>
      </c>
      <c r="J27" t="str">
        <f t="shared" si="0"/>
        <v>https://cdn.shopify.com/s/files/1/0651/3668/9323/files/e34ae4e9bf3c40b9901550a054a67a31_600x600.jpg?v=1734043186&amp;width=100&amp;crop=center</v>
      </c>
    </row>
    <row r="28" spans="1:10" x14ac:dyDescent="0.25">
      <c r="A28" t="s">
        <v>2788</v>
      </c>
      <c r="B28" t="s">
        <v>2188</v>
      </c>
      <c r="C28" t="s">
        <v>1462</v>
      </c>
      <c r="D28" t="s">
        <v>2776</v>
      </c>
      <c r="E28" t="s">
        <v>3327</v>
      </c>
      <c r="F28" t="e">
        <f>_xlfn.XLOOKUP(D28,Sheet6!A:A,Sheet6!A:A)</f>
        <v>#N/A</v>
      </c>
      <c r="H28" t="str">
        <f>_xlfn.XLOOKUP(B28&amp;"B",Product!C:C,Product!H:H)</f>
        <v>https://cdn.shopify.com/s/files/1/0651/3668/9323/files/a39b48ccbff9487bb88688b5c18e6d5a_600x600.jpg?v=1734042511&amp;width=100&amp;crop=center</v>
      </c>
      <c r="I28" t="e">
        <f>_xlfn.XLOOKUP(B28&amp;"BTL",Product!C:C,Product!H:H)</f>
        <v>#N/A</v>
      </c>
      <c r="J28" t="str">
        <f t="shared" si="0"/>
        <v>https://cdn.shopify.com/s/files/1/0651/3668/9323/files/a39b48ccbff9487bb88688b5c18e6d5a_600x600.jpg?v=1734042511&amp;width=100&amp;crop=center</v>
      </c>
    </row>
    <row r="29" spans="1:10" x14ac:dyDescent="0.25">
      <c r="A29" t="s">
        <v>2788</v>
      </c>
      <c r="B29" t="s">
        <v>2209</v>
      </c>
      <c r="C29" t="s">
        <v>58</v>
      </c>
      <c r="D29" t="s">
        <v>2776</v>
      </c>
      <c r="E29" t="s">
        <v>4199</v>
      </c>
      <c r="F29" t="e">
        <f>_xlfn.XLOOKUP(D29,Sheet6!A:A,Sheet6!A:A)</f>
        <v>#N/A</v>
      </c>
      <c r="H29" t="str">
        <f>_xlfn.XLOOKUP(B29&amp;"B",Product!C:C,Product!H:H)</f>
        <v>https://cdn.shopify.com/s/files/1/0651/3668/9323/files/PBLUV750_2v1_Final_600x600.jpg?v=1740682869&amp;width=100&amp;crop=center</v>
      </c>
      <c r="I29" t="e">
        <f>_xlfn.XLOOKUP(B29&amp;"BTL",Product!C:C,Product!H:H)</f>
        <v>#N/A</v>
      </c>
      <c r="J29" t="str">
        <f t="shared" si="0"/>
        <v>https://cdn.shopify.com/s/files/1/0651/3668/9323/files/PBLUV750_2v1_Final_600x600.jpg?v=1740682869&amp;width=100&amp;crop=center</v>
      </c>
    </row>
    <row r="30" spans="1:10" x14ac:dyDescent="0.25">
      <c r="A30" t="s">
        <v>2788</v>
      </c>
      <c r="B30" t="s">
        <v>2261</v>
      </c>
      <c r="C30" t="s">
        <v>2129</v>
      </c>
      <c r="D30" t="s">
        <v>2776</v>
      </c>
      <c r="E30" t="s">
        <v>2799</v>
      </c>
      <c r="F30" t="e">
        <f>_xlfn.XLOOKUP(D30,Sheet6!A:A,Sheet6!A:A)</f>
        <v>#N/A</v>
      </c>
      <c r="H30" t="str">
        <f>_xlfn.XLOOKUP(B30&amp;"B",Product!C:C,Product!H:H)</f>
        <v>https://cdn.shopify.com/s/files/1/0651/3668/9323/files/753a83c4306044f0be4350ae339d8ab9_600x600.jpg?v=1734041985&amp;width=100&amp;crop=center</v>
      </c>
      <c r="I30" t="e">
        <f>_xlfn.XLOOKUP(B30&amp;"BTL",Product!C:C,Product!H:H)</f>
        <v>#N/A</v>
      </c>
      <c r="J30" t="str">
        <f t="shared" si="0"/>
        <v>https://cdn.shopify.com/s/files/1/0651/3668/9323/files/753a83c4306044f0be4350ae339d8ab9_600x600.jpg?v=1734041985&amp;width=100&amp;crop=center</v>
      </c>
    </row>
    <row r="31" spans="1:10" x14ac:dyDescent="0.25">
      <c r="A31" t="s">
        <v>2788</v>
      </c>
      <c r="B31" t="s">
        <v>2267</v>
      </c>
      <c r="C31" t="s">
        <v>1575</v>
      </c>
      <c r="D31" t="s">
        <v>2647</v>
      </c>
      <c r="E31" t="s">
        <v>3218</v>
      </c>
      <c r="F31" t="str">
        <f>_xlfn.XLOOKUP(D31,Sheet6!A:A,Sheet6!A:A)</f>
        <v>Caulk Guns</v>
      </c>
      <c r="H31" t="str">
        <f>_xlfn.XLOOKUP(B31&amp;"B",Product!C:C,Product!H:H)</f>
        <v>https://cdn.shopify.com/s/files/1/0651/3668/9323/files/dd8afab6e3954b12816f4ef35e0c605d_600x600.jpg?v=1734043123&amp;width=100&amp;crop=center</v>
      </c>
      <c r="I31" t="e">
        <f>_xlfn.XLOOKUP(B31&amp;"BTL",Product!C:C,Product!H:H)</f>
        <v>#N/A</v>
      </c>
      <c r="J31" t="str">
        <f t="shared" si="0"/>
        <v>https://cdn.shopify.com/s/files/1/0651/3668/9323/files/dd8afab6e3954b12816f4ef35e0c605d_600x600.jpg?v=1734043123&amp;width=100&amp;crop=center</v>
      </c>
    </row>
    <row r="32" spans="1:10" x14ac:dyDescent="0.25">
      <c r="A32" t="s">
        <v>2788</v>
      </c>
      <c r="B32" t="s">
        <v>2580</v>
      </c>
      <c r="C32" t="s">
        <v>1785</v>
      </c>
      <c r="D32" t="s">
        <v>2632</v>
      </c>
      <c r="E32" t="s">
        <v>3036</v>
      </c>
      <c r="F32" t="str">
        <f>_xlfn.XLOOKUP(D32,Sheet6!A:A,Sheet6!A:A)</f>
        <v>Chain Saws</v>
      </c>
      <c r="G32" t="e">
        <f>_xlfn.XLOOKUP(B32,Product!C:C,Product!D:D)</f>
        <v>#N/A</v>
      </c>
      <c r="H32" t="e">
        <f>_xlfn.XLOOKUP(B32&amp;"B",Product!C:C,Product!H:H)</f>
        <v>#N/A</v>
      </c>
      <c r="I32" t="str">
        <f>_xlfn.XLOOKUP(B32&amp;"BTL",Product!C:C,Product!H:H)</f>
        <v>https://cdn.shopify.com/s/files/1/0651/3668/9323/files/123ed9bad71b430ba41cdb0aa67a928f_600x600.jpg?v=1734041810&amp;width=100&amp;crop=center</v>
      </c>
      <c r="J32" t="str">
        <f t="shared" si="0"/>
        <v>https://cdn.shopify.com/s/files/1/0651/3668/9323/files/123ed9bad71b430ba41cdb0aa67a928f_600x600.jpg?v=1734041810&amp;width=100&amp;crop=center</v>
      </c>
    </row>
    <row r="33" spans="1:10" x14ac:dyDescent="0.25">
      <c r="A33" t="s">
        <v>2788</v>
      </c>
      <c r="B33" t="s">
        <v>2574</v>
      </c>
      <c r="C33" t="s">
        <v>1782</v>
      </c>
      <c r="D33" t="s">
        <v>2632</v>
      </c>
      <c r="E33" t="s">
        <v>3039</v>
      </c>
      <c r="F33" t="str">
        <f>_xlfn.XLOOKUP(D33,Sheet6!A:A,Sheet6!A:A)</f>
        <v>Chain Saws</v>
      </c>
      <c r="G33" t="e">
        <f>_xlfn.XLOOKUP(B33,Product!C:C,Product!D:D)</f>
        <v>#N/A</v>
      </c>
      <c r="H33" t="e">
        <f>_xlfn.XLOOKUP(B33&amp;"B",Product!C:C,Product!H:H)</f>
        <v>#N/A</v>
      </c>
      <c r="I33" t="str">
        <f>_xlfn.XLOOKUP(B33&amp;"BTL",Product!C:C,Product!H:H)</f>
        <v>https://cdn.shopify.com/s/files/1/0651/3668/9323/files/f913ba6804144865b4bf90fc45ee03ce_600x600.jpg?v=1736815625&amp;width=100&amp;crop=center</v>
      </c>
      <c r="J33" t="str">
        <f t="shared" si="0"/>
        <v>https://cdn.shopify.com/s/files/1/0651/3668/9323/files/f913ba6804144865b4bf90fc45ee03ce_600x600.jpg?v=1736815625&amp;width=100&amp;crop=center</v>
      </c>
    </row>
    <row r="34" spans="1:10" x14ac:dyDescent="0.25">
      <c r="A34" t="s">
        <v>2788</v>
      </c>
      <c r="B34" t="s">
        <v>2588</v>
      </c>
      <c r="C34" t="s">
        <v>1814</v>
      </c>
      <c r="D34" t="s">
        <v>2632</v>
      </c>
      <c r="E34" t="s">
        <v>3012</v>
      </c>
      <c r="F34" t="str">
        <f>_xlfn.XLOOKUP(D34,Sheet6!A:A,Sheet6!A:A)</f>
        <v>Chain Saws</v>
      </c>
      <c r="H34" t="e">
        <f>_xlfn.XLOOKUP(B34&amp;"B",Product!C:C,Product!H:H)</f>
        <v>#N/A</v>
      </c>
      <c r="I34" t="str">
        <f>_xlfn.XLOOKUP(B34&amp;"BTL",Product!C:C,Product!H:H)</f>
        <v>https://cdn.shopify.com/s/files/1/0651/3668/9323/files/160ef34c79c144da948e466439b38bed_600x600.jpg?v=1736950499&amp;width=100&amp;crop=center</v>
      </c>
      <c r="J34" t="str">
        <f t="shared" si="0"/>
        <v>https://cdn.shopify.com/s/files/1/0651/3668/9323/files/160ef34c79c144da948e466439b38bed_600x600.jpg?v=1736950499&amp;width=100&amp;crop=center</v>
      </c>
    </row>
    <row r="35" spans="1:10" x14ac:dyDescent="0.25">
      <c r="A35" t="s">
        <v>2788</v>
      </c>
      <c r="B35" t="s">
        <v>2168</v>
      </c>
      <c r="C35" t="s">
        <v>2475</v>
      </c>
      <c r="D35" t="s">
        <v>2632</v>
      </c>
      <c r="E35" t="s">
        <v>3585</v>
      </c>
      <c r="F35" t="str">
        <f>_xlfn.XLOOKUP(D35,Sheet6!A:A,Sheet6!A:A)</f>
        <v>Chain Saws</v>
      </c>
      <c r="H35" t="e">
        <f>_xlfn.XLOOKUP(B35&amp;"B",Product!C:C,Product!H:H)</f>
        <v>#N/A</v>
      </c>
      <c r="I35" t="e">
        <f>_xlfn.XLOOKUP(B35&amp;"BTL",Product!C:C,Product!H:H)</f>
        <v>#N/A</v>
      </c>
      <c r="J35" t="str">
        <f t="shared" si="0"/>
        <v>https://cdn.shopify.com/s/files/1/0651/3668/9323/files/07bdb51a6ff548cfafb80c4e095fc28b_600x600.jpg?v=1736950384&amp;width=100&amp;crop=center</v>
      </c>
    </row>
    <row r="36" spans="1:10" x14ac:dyDescent="0.25">
      <c r="A36" t="s">
        <v>2788</v>
      </c>
      <c r="B36" t="s">
        <v>1969</v>
      </c>
      <c r="C36" t="s">
        <v>1968</v>
      </c>
      <c r="D36" t="s">
        <v>2650</v>
      </c>
      <c r="E36" t="s">
        <v>2906</v>
      </c>
      <c r="F36" t="str">
        <f>_xlfn.XLOOKUP(D36,Sheet6!A:A,Sheet6!A:A)</f>
        <v>Chargers</v>
      </c>
      <c r="H36" t="e">
        <f>_xlfn.XLOOKUP(B36&amp;"B",Product!C:C,Product!H:H)</f>
        <v>#N/A</v>
      </c>
      <c r="I36" t="e">
        <f>_xlfn.XLOOKUP(B36&amp;"BTL",Product!C:C,Product!H:H)</f>
        <v>#N/A</v>
      </c>
      <c r="J36" t="str">
        <f t="shared" si="0"/>
        <v>https://cdn.shopify.com/s/files/1/0651/3668/9323/files/34daa521948d4664ad601020ea034bf8_600x600.jpg?v=1734041490&amp;width=100&amp;crop=center</v>
      </c>
    </row>
    <row r="37" spans="1:10" x14ac:dyDescent="0.25">
      <c r="A37" t="s">
        <v>2788</v>
      </c>
      <c r="B37" t="s">
        <v>2009</v>
      </c>
      <c r="C37" t="s">
        <v>2008</v>
      </c>
      <c r="D37" t="s">
        <v>2650</v>
      </c>
      <c r="E37" t="s">
        <v>2882</v>
      </c>
      <c r="F37" t="str">
        <f>_xlfn.XLOOKUP(D37,Sheet6!A:A,Sheet6!A:A)</f>
        <v>Chargers</v>
      </c>
      <c r="H37" t="e">
        <f>_xlfn.XLOOKUP(B37&amp;"B",Product!C:C,Product!H:H)</f>
        <v>#N/A</v>
      </c>
      <c r="I37" t="e">
        <f>_xlfn.XLOOKUP(B37&amp;"BTL",Product!C:C,Product!H:H)</f>
        <v>#N/A</v>
      </c>
      <c r="J37" t="str">
        <f t="shared" si="0"/>
        <v>https://cdn.shopify.com/s/files/1/0651/3668/9323/files/3f13b95e91804c22931a05b9920570d3_600x600.jpg?v=1734040946&amp;width=100&amp;crop=center</v>
      </c>
    </row>
    <row r="38" spans="1:10" x14ac:dyDescent="0.25">
      <c r="A38" t="s">
        <v>2788</v>
      </c>
      <c r="B38" t="s">
        <v>1963</v>
      </c>
      <c r="C38" t="s">
        <v>1962</v>
      </c>
      <c r="D38" t="s">
        <v>2650</v>
      </c>
      <c r="E38" t="s">
        <v>2912</v>
      </c>
      <c r="F38" t="str">
        <f>_xlfn.XLOOKUP(D38,Sheet6!A:A,Sheet6!A:A)</f>
        <v>Chargers</v>
      </c>
      <c r="H38" t="e">
        <f>_xlfn.XLOOKUP(B38&amp;"B",Product!C:C,Product!H:H)</f>
        <v>#N/A</v>
      </c>
      <c r="I38" t="e">
        <f>_xlfn.XLOOKUP(B38&amp;"BTL",Product!C:C,Product!H:H)</f>
        <v>#N/A</v>
      </c>
      <c r="J38" t="str">
        <f t="shared" si="0"/>
        <v>https://cdn.shopify.com/s/files/1/0651/3668/9323/files/5203eb028adf408eb458b6ead8c9fa00_600x600.jpg?v=1734042134&amp;width=100&amp;crop=center</v>
      </c>
    </row>
    <row r="39" spans="1:10" x14ac:dyDescent="0.25">
      <c r="A39" t="s">
        <v>2788</v>
      </c>
      <c r="B39" t="s">
        <v>1953</v>
      </c>
      <c r="C39" t="s">
        <v>1952</v>
      </c>
      <c r="D39" t="s">
        <v>2650</v>
      </c>
      <c r="E39" t="s">
        <v>2921</v>
      </c>
      <c r="F39" t="str">
        <f>_xlfn.XLOOKUP(D39,Sheet6!A:A,Sheet6!A:A)</f>
        <v>Chargers</v>
      </c>
      <c r="H39" t="e">
        <f>_xlfn.XLOOKUP(B39&amp;"B",Product!C:C,Product!H:H)</f>
        <v>#N/A</v>
      </c>
      <c r="I39" t="e">
        <f>_xlfn.XLOOKUP(B39&amp;"BTL",Product!C:C,Product!H:H)</f>
        <v>#N/A</v>
      </c>
      <c r="J39" t="str">
        <f t="shared" si="0"/>
        <v>https://cdn.shopify.com/s/files/1/0651/3668/9323/files/52bb1ef2579c4995a308ffae84558fc6_600x600.jpg?v=1734041568&amp;width=100&amp;crop=center</v>
      </c>
    </row>
    <row r="40" spans="1:10" x14ac:dyDescent="0.25">
      <c r="A40" t="s">
        <v>2788</v>
      </c>
      <c r="B40" t="s">
        <v>1966</v>
      </c>
      <c r="C40" t="s">
        <v>1965</v>
      </c>
      <c r="D40" t="s">
        <v>2650</v>
      </c>
      <c r="E40" t="s">
        <v>2909</v>
      </c>
      <c r="F40" t="str">
        <f>_xlfn.XLOOKUP(D40,Sheet6!A:A,Sheet6!A:A)</f>
        <v>Chargers</v>
      </c>
      <c r="H40" t="e">
        <f>_xlfn.XLOOKUP(B40&amp;"B",Product!C:C,Product!H:H)</f>
        <v>#N/A</v>
      </c>
      <c r="I40" t="e">
        <f>_xlfn.XLOOKUP(B40&amp;"BTL",Product!C:C,Product!H:H)</f>
        <v>#N/A</v>
      </c>
      <c r="J40" t="str">
        <f t="shared" si="0"/>
        <v>https://cdn.shopify.com/s/files/1/0651/3668/9323/files/d7bcf10367ab48a9ba6e1000c4cc259b_600x600.jpg?v=1734042986&amp;width=100&amp;crop=center</v>
      </c>
    </row>
    <row r="41" spans="1:10" x14ac:dyDescent="0.25">
      <c r="A41" t="s">
        <v>2788</v>
      </c>
      <c r="B41" t="s">
        <v>2089</v>
      </c>
      <c r="C41" t="s">
        <v>2088</v>
      </c>
      <c r="D41" t="s">
        <v>2650</v>
      </c>
      <c r="E41" t="s">
        <v>2834</v>
      </c>
      <c r="F41" t="str">
        <f>_xlfn.XLOOKUP(D41,Sheet6!A:A,Sheet6!A:A)</f>
        <v>Chargers</v>
      </c>
      <c r="G41" t="str">
        <f>_xlfn.XLOOKUP(B41,Product!C:C,Product!D:D)</f>
        <v>18V ONE+/40V DUAL PLATFORM CHARGER</v>
      </c>
      <c r="H41" t="e">
        <f>_xlfn.XLOOKUP(B41&amp;"B",Product!C:C,Product!H:H)</f>
        <v>#N/A</v>
      </c>
      <c r="I41" t="e">
        <f>_xlfn.XLOOKUP(B41&amp;"BTL",Product!C:C,Product!H:H)</f>
        <v>#N/A</v>
      </c>
      <c r="J41" t="str">
        <f t="shared" si="0"/>
        <v>https://cdn.shopify.com/s/files/1/0651/3668/9323/files/d860e74c1d7549089272023ebc242831_600x600.jpg?v=1734043046&amp;width=100&amp;crop=center</v>
      </c>
    </row>
    <row r="42" spans="1:10" x14ac:dyDescent="0.25">
      <c r="A42" t="s">
        <v>2788</v>
      </c>
      <c r="B42" t="s">
        <v>2144</v>
      </c>
      <c r="C42" t="s">
        <v>632</v>
      </c>
      <c r="D42" t="s">
        <v>2650</v>
      </c>
      <c r="F42" t="str">
        <f>_xlfn.XLOOKUP(D42,Sheet6!A:A,Sheet6!A:A)</f>
        <v>Chargers</v>
      </c>
      <c r="G42" t="e">
        <f>_xlfn.XLOOKUP(B42,Product!C:C,Product!D:D)</f>
        <v>#N/A</v>
      </c>
      <c r="H42" t="e">
        <f>_xlfn.XLOOKUP(B42&amp;"B",Product!C:C,Product!H:H)</f>
        <v>#N/A</v>
      </c>
      <c r="I42" t="e">
        <f>_xlfn.XLOOKUP(B42&amp;"BTL",Product!C:C,Product!H:H)</f>
        <v>#N/A</v>
      </c>
      <c r="J42">
        <f t="shared" si="0"/>
        <v>0</v>
      </c>
    </row>
    <row r="43" spans="1:10" x14ac:dyDescent="0.25">
      <c r="A43" t="s">
        <v>2788</v>
      </c>
      <c r="B43" t="s">
        <v>2137</v>
      </c>
      <c r="C43" t="s">
        <v>632</v>
      </c>
      <c r="D43" t="s">
        <v>2650</v>
      </c>
      <c r="F43" t="str">
        <f>_xlfn.XLOOKUP(D43,Sheet6!A:A,Sheet6!A:A)</f>
        <v>Chargers</v>
      </c>
      <c r="G43" t="e">
        <f>_xlfn.XLOOKUP(B43,Product!C:C,Product!D:D)</f>
        <v>#N/A</v>
      </c>
      <c r="H43" t="e">
        <f>_xlfn.XLOOKUP(B43&amp;"B",Product!C:C,Product!H:H)</f>
        <v>#N/A</v>
      </c>
      <c r="I43" t="e">
        <f>_xlfn.XLOOKUP(B43&amp;"BTL",Product!C:C,Product!H:H)</f>
        <v>#N/A</v>
      </c>
      <c r="J43">
        <f t="shared" si="0"/>
        <v>0</v>
      </c>
    </row>
    <row r="44" spans="1:10" x14ac:dyDescent="0.25">
      <c r="A44" t="s">
        <v>2788</v>
      </c>
      <c r="B44" t="s">
        <v>2146</v>
      </c>
      <c r="C44" t="s">
        <v>2008</v>
      </c>
      <c r="D44" t="s">
        <v>2650</v>
      </c>
      <c r="F44" t="str">
        <f>_xlfn.XLOOKUP(D44,Sheet6!A:A,Sheet6!A:A)</f>
        <v>Chargers</v>
      </c>
      <c r="G44" t="e">
        <f>_xlfn.XLOOKUP(B44,Product!C:C,Product!D:D)</f>
        <v>#N/A</v>
      </c>
      <c r="H44" t="e">
        <f>_xlfn.XLOOKUP(B44&amp;"B",Product!C:C,Product!H:H)</f>
        <v>#N/A</v>
      </c>
      <c r="I44" t="e">
        <f>_xlfn.XLOOKUP(B44&amp;"BTL",Product!C:C,Product!H:H)</f>
        <v>#N/A</v>
      </c>
      <c r="J44">
        <f t="shared" si="0"/>
        <v>0</v>
      </c>
    </row>
    <row r="45" spans="1:10" x14ac:dyDescent="0.25">
      <c r="A45" t="s">
        <v>2788</v>
      </c>
      <c r="B45" t="s">
        <v>882</v>
      </c>
      <c r="C45" t="s">
        <v>2616</v>
      </c>
      <c r="D45" t="s">
        <v>2638</v>
      </c>
      <c r="E45" t="s">
        <v>3721</v>
      </c>
      <c r="F45" t="str">
        <f>_xlfn.XLOOKUP(D45,Sheet6!A:A,Sheet6!A:A)</f>
        <v>Chemical Sprayers</v>
      </c>
      <c r="G45" t="str">
        <f>_xlfn.XLOOKUP(B45,Product!C:C,Product!D:D)</f>
        <v>18V ONE+ 1/2 GALLON ELECTROSTATIC SPRAYER KIT</v>
      </c>
      <c r="H45" t="e">
        <f>_xlfn.XLOOKUP(B45&amp;"B",Product!C:C,Product!H:H)</f>
        <v>#N/A</v>
      </c>
      <c r="I45" t="e">
        <f>_xlfn.XLOOKUP(B45&amp;"BTL",Product!C:C,Product!H:H)</f>
        <v>#N/A</v>
      </c>
      <c r="J45" t="str">
        <f t="shared" si="0"/>
        <v>https://cdn.shopify.com/s/files/1/0651/3668/9323/files/71b66635de7d41f3a80c7775283d8f40_600x600.jpg?v=1734041654&amp;width=100&amp;crop=center</v>
      </c>
    </row>
    <row r="46" spans="1:10" x14ac:dyDescent="0.25">
      <c r="A46" t="s">
        <v>2788</v>
      </c>
      <c r="B46" t="s">
        <v>2582</v>
      </c>
      <c r="C46" t="s">
        <v>1709</v>
      </c>
      <c r="D46" t="s">
        <v>2638</v>
      </c>
      <c r="E46" t="s">
        <v>3103</v>
      </c>
      <c r="F46" t="str">
        <f>_xlfn.XLOOKUP(D46,Sheet6!A:A,Sheet6!A:A)</f>
        <v>Chemical Sprayers</v>
      </c>
      <c r="G46" t="e">
        <f>_xlfn.XLOOKUP(B46,Product!C:C,Product!D:D)</f>
        <v>#N/A</v>
      </c>
      <c r="H46" t="e">
        <f>_xlfn.XLOOKUP(B46&amp;"B",Product!C:C,Product!H:H)</f>
        <v>#N/A</v>
      </c>
      <c r="I46" t="str">
        <f>_xlfn.XLOOKUP(B46&amp;"BTL",Product!C:C,Product!H:H)</f>
        <v>https://cdn.shopify.com/s/files/1/0651/3668/9323/files/e96d6972af2040f58dc98f60fc70ab68_600x600.jpg?v=1734043199&amp;width=100&amp;crop=center</v>
      </c>
      <c r="J46" t="str">
        <f t="shared" si="0"/>
        <v>https://cdn.shopify.com/s/files/1/0651/3668/9323/files/e96d6972af2040f58dc98f60fc70ab68_600x600.jpg?v=1734043199&amp;width=100&amp;crop=center</v>
      </c>
    </row>
    <row r="47" spans="1:10" x14ac:dyDescent="0.25">
      <c r="A47" t="s">
        <v>2788</v>
      </c>
      <c r="B47" t="s">
        <v>2565</v>
      </c>
      <c r="C47" t="s">
        <v>692</v>
      </c>
      <c r="D47" t="s">
        <v>2638</v>
      </c>
      <c r="E47" t="s">
        <v>3836</v>
      </c>
      <c r="F47" t="str">
        <f>_xlfn.XLOOKUP(D47,Sheet6!A:A,Sheet6!A:A)</f>
        <v>Chemical Sprayers</v>
      </c>
      <c r="G47" t="e">
        <f>_xlfn.XLOOKUP(B47,Product!C:C,Product!D:D)</f>
        <v>#N/A</v>
      </c>
      <c r="H47" t="e">
        <f>_xlfn.XLOOKUP(B47&amp;"B",Product!C:C,Product!H:H)</f>
        <v>#N/A</v>
      </c>
      <c r="I47" t="str">
        <f>_xlfn.XLOOKUP(B47&amp;"BTL",Product!C:C,Product!H:H)</f>
        <v>https://cdn.shopify.com/s/files/1/0651/3668/9323/files/283e4905e74549d380070b5af855fe93_600x600.jpg?v=1734041853&amp;width=100&amp;crop=center</v>
      </c>
      <c r="J47" t="str">
        <f t="shared" si="0"/>
        <v>https://cdn.shopify.com/s/files/1/0651/3668/9323/files/283e4905e74549d380070b5af855fe93_600x600.jpg?v=1734041853&amp;width=100&amp;crop=center</v>
      </c>
    </row>
    <row r="48" spans="1:10" x14ac:dyDescent="0.25">
      <c r="A48" t="s">
        <v>2788</v>
      </c>
      <c r="B48" t="s">
        <v>2583</v>
      </c>
      <c r="C48" t="s">
        <v>267</v>
      </c>
      <c r="D48" t="s">
        <v>2638</v>
      </c>
      <c r="E48" t="s">
        <v>4085</v>
      </c>
      <c r="F48" t="str">
        <f>_xlfn.XLOOKUP(D48,Sheet6!A:A,Sheet6!A:A)</f>
        <v>Chemical Sprayers</v>
      </c>
      <c r="G48" t="e">
        <f>_xlfn.XLOOKUP(B48,Product!C:C,Product!D:D)</f>
        <v>#N/A</v>
      </c>
      <c r="H48" t="e">
        <f>_xlfn.XLOOKUP(B48&amp;"B",Product!C:C,Product!H:H)</f>
        <v>#N/A</v>
      </c>
      <c r="I48" t="str">
        <f>_xlfn.XLOOKUP(B48&amp;"BTL",Product!C:C,Product!H:H)</f>
        <v>https://cdn.shopify.com/s/files/1/0651/3668/9323/files/964b3069db724d408ffaa5ee329209f2_600x600.jpg?v=1734042045&amp;width=100&amp;crop=center</v>
      </c>
      <c r="J48" t="str">
        <f t="shared" si="0"/>
        <v>https://cdn.shopify.com/s/files/1/0651/3668/9323/files/964b3069db724d408ffaa5ee329209f2_600x600.jpg?v=1734042045&amp;width=100&amp;crop=center</v>
      </c>
    </row>
    <row r="49" spans="1:10" x14ac:dyDescent="0.25">
      <c r="A49" t="s">
        <v>2788</v>
      </c>
      <c r="B49" t="s">
        <v>2584</v>
      </c>
      <c r="C49" t="s">
        <v>1208</v>
      </c>
      <c r="D49" t="s">
        <v>2638</v>
      </c>
      <c r="E49" t="s">
        <v>3591</v>
      </c>
      <c r="F49" t="str">
        <f>_xlfn.XLOOKUP(D49,Sheet6!A:A,Sheet6!A:A)</f>
        <v>Chemical Sprayers</v>
      </c>
      <c r="G49" t="e">
        <f>_xlfn.XLOOKUP(B49,Product!C:C,Product!D:D)</f>
        <v>#N/A</v>
      </c>
      <c r="H49" t="e">
        <f>_xlfn.XLOOKUP(B49&amp;"B",Product!C:C,Product!H:H)</f>
        <v>#N/A</v>
      </c>
      <c r="I49" t="e">
        <f>_xlfn.XLOOKUP(B49&amp;"BTL",Product!C:C,Product!H:H)</f>
        <v>#N/A</v>
      </c>
      <c r="J49" t="str">
        <f t="shared" si="0"/>
        <v>https://cdn.shopify.com/s/files/1/0651/3668/9323/files/7f8edb0a25cd42aba775202b2eed7f38_600x600.jpg?v=1734041240&amp;width=100&amp;crop=center</v>
      </c>
    </row>
    <row r="50" spans="1:10" x14ac:dyDescent="0.25">
      <c r="A50" t="s">
        <v>2788</v>
      </c>
      <c r="B50" t="s">
        <v>2585</v>
      </c>
      <c r="C50" t="s">
        <v>1085</v>
      </c>
      <c r="D50" t="s">
        <v>2638</v>
      </c>
      <c r="E50" t="s">
        <v>3483</v>
      </c>
      <c r="F50" t="str">
        <f>_xlfn.XLOOKUP(D50,Sheet6!A:A,Sheet6!A:A)</f>
        <v>Chemical Sprayers</v>
      </c>
      <c r="G50" t="e">
        <f>_xlfn.XLOOKUP(B50,Product!C:C,Product!D:D)</f>
        <v>#N/A</v>
      </c>
      <c r="H50" t="e">
        <f>_xlfn.XLOOKUP(B50&amp;"B",Product!C:C,Product!H:H)</f>
        <v>#N/A</v>
      </c>
      <c r="I50" t="e">
        <f>_xlfn.XLOOKUP(B50&amp;"BTL",Product!C:C,Product!H:H)</f>
        <v>#N/A</v>
      </c>
      <c r="J50" t="str">
        <f t="shared" si="0"/>
        <v>https://cdn.shopify.com/s/files/1/0651/3668/9323/files/9b555dd512cc4a95ade314e2e4e11357_600x600.jpg?v=1734041336&amp;width=100&amp;crop=center</v>
      </c>
    </row>
    <row r="51" spans="1:10" x14ac:dyDescent="0.25">
      <c r="A51" t="s">
        <v>2788</v>
      </c>
      <c r="B51" t="s">
        <v>2163</v>
      </c>
      <c r="C51" t="s">
        <v>2469</v>
      </c>
      <c r="D51" t="s">
        <v>2638</v>
      </c>
      <c r="E51" t="s">
        <v>3112</v>
      </c>
      <c r="F51" t="str">
        <f>_xlfn.XLOOKUP(D51,Sheet6!A:A,Sheet6!A:A)</f>
        <v>Chemical Sprayers</v>
      </c>
      <c r="G51" t="e">
        <f>_xlfn.XLOOKUP(B51,Product!C:C,Product!D:D)</f>
        <v>#N/A</v>
      </c>
      <c r="H51" t="e">
        <f>_xlfn.XLOOKUP(B51&amp;"B",Product!C:C,Product!H:H)</f>
        <v>#N/A</v>
      </c>
      <c r="I51" t="str">
        <f>_xlfn.XLOOKUP(B51&amp;"BTL",Product!C:C,Product!H:H)</f>
        <v>https://cdn.shopify.com/s/files/1/0651/3668/9323/files/3a33f1382ba54c61a33c3d9a090b8878_600x600.jpg?v=1734040900&amp;width=100&amp;crop=center</v>
      </c>
      <c r="J51" t="str">
        <f t="shared" si="0"/>
        <v>https://cdn.shopify.com/s/files/1/0651/3668/9323/files/3a33f1382ba54c61a33c3d9a090b8878_600x600.jpg?v=1734040900&amp;width=100&amp;crop=center</v>
      </c>
    </row>
    <row r="52" spans="1:10" x14ac:dyDescent="0.25">
      <c r="A52" t="s">
        <v>2788</v>
      </c>
      <c r="B52" t="s">
        <v>2586</v>
      </c>
      <c r="C52" t="s">
        <v>1196</v>
      </c>
      <c r="D52" t="s">
        <v>2638</v>
      </c>
      <c r="F52" t="str">
        <f>_xlfn.XLOOKUP(D52,Sheet6!A:A,Sheet6!A:A)</f>
        <v>Chemical Sprayers</v>
      </c>
      <c r="G52" t="e">
        <f>_xlfn.XLOOKUP(B52,Product!C:C,Product!D:D)</f>
        <v>#N/A</v>
      </c>
      <c r="H52" t="e">
        <f>_xlfn.XLOOKUP(B52&amp;"B",Product!C:C,Product!H:H)</f>
        <v>#N/A</v>
      </c>
      <c r="I52" t="e">
        <f>_xlfn.XLOOKUP(B52&amp;"BTL",Product!C:C,Product!H:H)</f>
        <v>#N/A</v>
      </c>
      <c r="J52">
        <f t="shared" si="0"/>
        <v>0</v>
      </c>
    </row>
    <row r="53" spans="1:10" x14ac:dyDescent="0.25">
      <c r="A53" t="s">
        <v>2788</v>
      </c>
      <c r="B53" t="s">
        <v>2608</v>
      </c>
      <c r="C53" t="s">
        <v>915</v>
      </c>
      <c r="D53" t="s">
        <v>2638</v>
      </c>
      <c r="F53" t="str">
        <f>_xlfn.XLOOKUP(D53,Sheet6!A:A,Sheet6!A:A)</f>
        <v>Chemical Sprayers</v>
      </c>
      <c r="H53" t="e">
        <f>_xlfn.XLOOKUP(B53&amp;"B",Product!C:C,Product!H:H)</f>
        <v>#N/A</v>
      </c>
      <c r="I53" t="e">
        <f>_xlfn.XLOOKUP(B53&amp;"BTL",Product!C:C,Product!H:H)</f>
        <v>#N/A</v>
      </c>
      <c r="J53">
        <f t="shared" si="0"/>
        <v>0</v>
      </c>
    </row>
    <row r="54" spans="1:10" x14ac:dyDescent="0.25">
      <c r="A54" t="s">
        <v>2788</v>
      </c>
      <c r="B54" t="s">
        <v>782</v>
      </c>
      <c r="C54" t="s">
        <v>781</v>
      </c>
      <c r="D54" t="s">
        <v>2701</v>
      </c>
      <c r="E54" t="s">
        <v>3779</v>
      </c>
      <c r="F54" t="str">
        <f>_xlfn.XLOOKUP(D54,Sheet6!A:A,Sheet6!A:A)</f>
        <v>Circular Saws</v>
      </c>
      <c r="H54" t="e">
        <f>_xlfn.XLOOKUP(B54&amp;"B",Product!C:C,Product!H:H)</f>
        <v>#N/A</v>
      </c>
      <c r="I54" t="e">
        <f>_xlfn.XLOOKUP(B54&amp;"BTL",Product!C:C,Product!H:H)</f>
        <v>#N/A</v>
      </c>
      <c r="J54" t="str">
        <f t="shared" si="0"/>
        <v>https://cdn.shopify.com/s/files/1/0651/3668/9323/files/6928a55d2e194d388bd05c5499e95233_600x600.jpg?v=1734042165&amp;width=100&amp;crop=center</v>
      </c>
    </row>
    <row r="55" spans="1:10" x14ac:dyDescent="0.25">
      <c r="A55" t="s">
        <v>2788</v>
      </c>
      <c r="B55" t="s">
        <v>2180</v>
      </c>
      <c r="C55" t="s">
        <v>93</v>
      </c>
      <c r="D55" t="s">
        <v>2701</v>
      </c>
      <c r="E55" t="s">
        <v>3051</v>
      </c>
      <c r="F55" t="str">
        <f>_xlfn.XLOOKUP(D55,Sheet6!A:A,Sheet6!A:A)</f>
        <v>Circular Saws</v>
      </c>
      <c r="H55" t="str">
        <f>_xlfn.XLOOKUP(B55&amp;"B",Product!C:C,Product!H:H)</f>
        <v>https://cdn.shopify.com/s/files/1/0651/3668/9323/files/b2bf754937b34353be973b980cd9a6ba_600x600.jpg?v=1734042626&amp;width=100&amp;crop=center</v>
      </c>
      <c r="I55" t="e">
        <f>_xlfn.XLOOKUP(B55&amp;"BTL",Product!C:C,Product!H:H)</f>
        <v>#N/A</v>
      </c>
      <c r="J55" t="str">
        <f t="shared" si="0"/>
        <v>https://cdn.shopify.com/s/files/1/0651/3668/9323/files/b2bf754937b34353be973b980cd9a6ba_600x600.jpg?v=1734042626&amp;width=100&amp;crop=center</v>
      </c>
    </row>
    <row r="56" spans="1:10" x14ac:dyDescent="0.25">
      <c r="A56" t="s">
        <v>2788</v>
      </c>
      <c r="B56" t="s">
        <v>2181</v>
      </c>
      <c r="C56" t="s">
        <v>93</v>
      </c>
      <c r="D56" t="s">
        <v>2701</v>
      </c>
      <c r="E56" t="s">
        <v>4178</v>
      </c>
      <c r="F56" t="str">
        <f>_xlfn.XLOOKUP(D56,Sheet6!A:A,Sheet6!A:A)</f>
        <v>Circular Saws</v>
      </c>
      <c r="H56" t="str">
        <f>_xlfn.XLOOKUP(B56&amp;"B",Product!C:C,Product!H:H)</f>
        <v>https://cdn.shopify.com/s/files/1/0651/3668/9323/files/PBLCS302_2v2_Final_600x600.jpg?v=1737757515&amp;width=100&amp;crop=center</v>
      </c>
      <c r="I56" t="e">
        <f>_xlfn.XLOOKUP(B56&amp;"BTL",Product!C:C,Product!H:H)</f>
        <v>#N/A</v>
      </c>
      <c r="J56" t="str">
        <f t="shared" si="0"/>
        <v>https://cdn.shopify.com/s/files/1/0651/3668/9323/files/PBLCS302_2v2_Final_600x600.jpg?v=1737757515&amp;width=100&amp;crop=center</v>
      </c>
    </row>
    <row r="57" spans="1:10" x14ac:dyDescent="0.25">
      <c r="A57" t="s">
        <v>2788</v>
      </c>
      <c r="B57" t="s">
        <v>2236</v>
      </c>
      <c r="C57" t="s">
        <v>1726</v>
      </c>
      <c r="D57" t="s">
        <v>2701</v>
      </c>
      <c r="E57" t="s">
        <v>3088</v>
      </c>
      <c r="F57" t="str">
        <f>_xlfn.XLOOKUP(D57,Sheet6!A:A,Sheet6!A:A)</f>
        <v>Circular Saws</v>
      </c>
      <c r="H57" t="str">
        <f>_xlfn.XLOOKUP(B57&amp;"B",Product!C:C,Product!H:H)</f>
        <v>https://cdn.shopify.com/s/files/1/0651/3668/9323/files/4987d9ef7b3444f585b66b31c9a2ec2b_600x600.jpg?v=1734042133&amp;width=100&amp;crop=center</v>
      </c>
      <c r="I57" t="e">
        <f>_xlfn.XLOOKUP(B57&amp;"BTL",Product!C:C,Product!H:H)</f>
        <v>#N/A</v>
      </c>
      <c r="J57" t="str">
        <f t="shared" si="0"/>
        <v>https://cdn.shopify.com/s/files/1/0651/3668/9323/files/4987d9ef7b3444f585b66b31c9a2ec2b_600x600.jpg?v=1734042133&amp;width=100&amp;crop=center</v>
      </c>
    </row>
    <row r="58" spans="1:10" x14ac:dyDescent="0.25">
      <c r="A58" t="s">
        <v>2788</v>
      </c>
      <c r="B58" t="s">
        <v>2275</v>
      </c>
      <c r="C58" t="s">
        <v>1588</v>
      </c>
      <c r="D58" t="s">
        <v>2701</v>
      </c>
      <c r="E58" t="s">
        <v>3206</v>
      </c>
      <c r="F58" t="str">
        <f>_xlfn.XLOOKUP(D58,Sheet6!A:A,Sheet6!A:A)</f>
        <v>Circular Saws</v>
      </c>
      <c r="H58" t="str">
        <f>_xlfn.XLOOKUP(B58&amp;"B",Product!C:C,Product!H:H)</f>
        <v>https://cdn.shopify.com/s/files/1/0651/3668/9323/files/1e90310c8f8640298b9cde86b52a1f20_600x600.jpg?v=1734040818&amp;width=100&amp;crop=center</v>
      </c>
      <c r="I58" t="e">
        <f>_xlfn.XLOOKUP(B58&amp;"BTL",Product!C:C,Product!H:H)</f>
        <v>#N/A</v>
      </c>
      <c r="J58" t="str">
        <f t="shared" si="0"/>
        <v>https://cdn.shopify.com/s/files/1/0651/3668/9323/files/1e90310c8f8640298b9cde86b52a1f20_600x600.jpg?v=1734040818&amp;width=100&amp;crop=center</v>
      </c>
    </row>
    <row r="59" spans="1:10" x14ac:dyDescent="0.25">
      <c r="A59" t="s">
        <v>2788</v>
      </c>
      <c r="B59" t="s">
        <v>2287</v>
      </c>
      <c r="C59" t="s">
        <v>1431</v>
      </c>
      <c r="D59" t="s">
        <v>2711</v>
      </c>
      <c r="E59" t="s">
        <v>3355</v>
      </c>
      <c r="F59" t="str">
        <f>_xlfn.XLOOKUP(D59,Sheet6!A:A,Sheet6!A:A)</f>
        <v>Compact Blowers</v>
      </c>
      <c r="H59" t="str">
        <f>_xlfn.XLOOKUP(B59&amp;"B",Product!C:C,Product!H:H)</f>
        <v>https://cdn.shopify.com/s/files/1/0651/3668/9323/files/69899e6c1e6d449f9418cb738ca93da9_600x600.jpg?v=1736448282&amp;width=100&amp;crop=center</v>
      </c>
      <c r="I59" t="e">
        <f>_xlfn.XLOOKUP(B59&amp;"BTL",Product!C:C,Product!H:H)</f>
        <v>#N/A</v>
      </c>
      <c r="J59" t="str">
        <f t="shared" si="0"/>
        <v>https://cdn.shopify.com/s/files/1/0651/3668/9323/files/69899e6c1e6d449f9418cb738ca93da9_600x600.jpg?v=1736448282&amp;width=100&amp;crop=center</v>
      </c>
    </row>
    <row r="60" spans="1:10" x14ac:dyDescent="0.25">
      <c r="A60" t="s">
        <v>2788</v>
      </c>
      <c r="B60" t="s">
        <v>2187</v>
      </c>
      <c r="C60" t="s">
        <v>1800</v>
      </c>
      <c r="D60" t="s">
        <v>2727</v>
      </c>
      <c r="E60" t="s">
        <v>3024</v>
      </c>
      <c r="F60" t="str">
        <f>_xlfn.XLOOKUP(D60,Sheet6!A:A,Sheet6!A:A)</f>
        <v>Compact Vacuums</v>
      </c>
      <c r="H60" t="str">
        <f>_xlfn.XLOOKUP(B60&amp;"B",Product!C:C,Product!H:H)</f>
        <v>https://cdn.shopify.com/s/files/1/0651/3668/9323/files/a10d0e10170045f7b1f0e12eb2a50544_600x600.jpg?v=1734042506&amp;width=100&amp;crop=center</v>
      </c>
      <c r="I60" t="e">
        <f>_xlfn.XLOOKUP(B60&amp;"BTL",Product!C:C,Product!H:H)</f>
        <v>#N/A</v>
      </c>
      <c r="J60" t="str">
        <f t="shared" si="0"/>
        <v>https://cdn.shopify.com/s/files/1/0651/3668/9323/files/a10d0e10170045f7b1f0e12eb2a50544_600x600.jpg?v=1734042506&amp;width=100&amp;crop=center</v>
      </c>
    </row>
    <row r="61" spans="1:10" x14ac:dyDescent="0.25">
      <c r="A61" t="s">
        <v>2788</v>
      </c>
      <c r="B61" t="s">
        <v>2254</v>
      </c>
      <c r="C61" t="s">
        <v>1592</v>
      </c>
      <c r="D61" t="s">
        <v>2727</v>
      </c>
      <c r="E61" t="s">
        <v>3203</v>
      </c>
      <c r="F61" t="str">
        <f>_xlfn.XLOOKUP(D61,Sheet6!A:A,Sheet6!A:A)</f>
        <v>Compact Vacuums</v>
      </c>
      <c r="H61" t="str">
        <f>_xlfn.XLOOKUP(B61&amp;"B",Product!C:C,Product!H:H)</f>
        <v>https://cdn.shopify.com/s/files/1/0651/3668/9323/files/d32f574d515c49b2bc5433701df6875c_600x600.jpg?v=1734043006&amp;width=100&amp;crop=center</v>
      </c>
      <c r="I61" t="e">
        <f>_xlfn.XLOOKUP(B61&amp;"BTL",Product!C:C,Product!H:H)</f>
        <v>#N/A</v>
      </c>
      <c r="J61" t="str">
        <f t="shared" si="0"/>
        <v>https://cdn.shopify.com/s/files/1/0651/3668/9323/files/d32f574d515c49b2bc5433701df6875c_600x600.jpg?v=1734043006&amp;width=100&amp;crop=center</v>
      </c>
    </row>
    <row r="62" spans="1:10" x14ac:dyDescent="0.25">
      <c r="A62" t="s">
        <v>2788</v>
      </c>
      <c r="B62" t="s">
        <v>2557</v>
      </c>
      <c r="C62" t="s">
        <v>2120</v>
      </c>
      <c r="D62" t="s">
        <v>2727</v>
      </c>
      <c r="E62" t="s">
        <v>2809</v>
      </c>
      <c r="F62" t="str">
        <f>_xlfn.XLOOKUP(D62,Sheet6!A:A,Sheet6!A:A)</f>
        <v>Compact Vacuums</v>
      </c>
      <c r="H62" t="str">
        <f>_xlfn.XLOOKUP(B62&amp;"B",Product!C:C,Product!H:H)</f>
        <v>https://cdn.shopify.com/s/files/1/0651/3668/9323/files/147f888157bc4de1816caaf4a97fae8f_600x600.jpg?v=1734041820&amp;width=100&amp;crop=center</v>
      </c>
      <c r="I62" t="e">
        <f>_xlfn.XLOOKUP(B62&amp;"BTL",Product!C:C,Product!H:H)</f>
        <v>#N/A</v>
      </c>
      <c r="J62" t="str">
        <f t="shared" si="0"/>
        <v>https://cdn.shopify.com/s/files/1/0651/3668/9323/files/147f888157bc4de1816caaf4a97fae8f_600x600.jpg?v=1734041820&amp;width=100&amp;crop=center</v>
      </c>
    </row>
    <row r="63" spans="1:10" x14ac:dyDescent="0.25">
      <c r="A63" t="s">
        <v>2788</v>
      </c>
      <c r="B63" t="s">
        <v>2556</v>
      </c>
      <c r="C63" t="s">
        <v>1631</v>
      </c>
      <c r="D63" t="s">
        <v>2727</v>
      </c>
      <c r="E63" t="s">
        <v>3170</v>
      </c>
      <c r="F63" t="str">
        <f>_xlfn.XLOOKUP(D63,Sheet6!A:A,Sheet6!A:A)</f>
        <v>Compact Vacuums</v>
      </c>
      <c r="H63" t="str">
        <f>_xlfn.XLOOKUP(B63&amp;"B",Product!C:C,Product!H:H)</f>
        <v>https://cdn.shopify.com/s/files/1/0651/3668/9323/files/4a09bc4aa78440c69510198eaf444675_600x600.jpg?v=1734040958&amp;width=100&amp;crop=center</v>
      </c>
      <c r="I63" t="e">
        <f>_xlfn.XLOOKUP(B63&amp;"BTL",Product!C:C,Product!H:H)</f>
        <v>#N/A</v>
      </c>
      <c r="J63" t="str">
        <f t="shared" si="0"/>
        <v>https://cdn.shopify.com/s/files/1/0651/3668/9323/files/4a09bc4aa78440c69510198eaf444675_600x600.jpg?v=1734040958&amp;width=100&amp;crop=center</v>
      </c>
    </row>
    <row r="64" spans="1:10" x14ac:dyDescent="0.25">
      <c r="A64" t="s">
        <v>2788</v>
      </c>
      <c r="B64" t="s">
        <v>2255</v>
      </c>
      <c r="C64" t="s">
        <v>2126</v>
      </c>
      <c r="D64" t="s">
        <v>2727</v>
      </c>
      <c r="E64" t="s">
        <v>2802</v>
      </c>
      <c r="F64" t="str">
        <f>_xlfn.XLOOKUP(D64,Sheet6!A:A,Sheet6!A:A)</f>
        <v>Compact Vacuums</v>
      </c>
      <c r="H64" t="str">
        <f>_xlfn.XLOOKUP(B64&amp;"B",Product!C:C,Product!H:H)</f>
        <v>https://cdn.shopify.com/s/files/1/0651/3668/9323/files/4567b66ab23549a2954eccd4fae29f72_600x600.jpg?v=1734042121&amp;width=100&amp;crop=center</v>
      </c>
      <c r="I64" t="e">
        <f>_xlfn.XLOOKUP(B64&amp;"BTL",Product!C:C,Product!H:H)</f>
        <v>#N/A</v>
      </c>
      <c r="J64" t="str">
        <f t="shared" si="0"/>
        <v>https://cdn.shopify.com/s/files/1/0651/3668/9323/files/4567b66ab23549a2954eccd4fae29f72_600x600.jpg?v=1734042121&amp;width=100&amp;crop=center</v>
      </c>
    </row>
    <row r="65" spans="1:10" x14ac:dyDescent="0.25">
      <c r="A65" t="s">
        <v>2788</v>
      </c>
      <c r="B65" t="s">
        <v>2258</v>
      </c>
      <c r="C65" t="s">
        <v>1447</v>
      </c>
      <c r="D65" t="s">
        <v>2727</v>
      </c>
      <c r="E65" t="s">
        <v>3340</v>
      </c>
      <c r="F65" t="str">
        <f>_xlfn.XLOOKUP(D65,Sheet6!A:A,Sheet6!A:A)</f>
        <v>Compact Vacuums</v>
      </c>
      <c r="H65" t="str">
        <f>_xlfn.XLOOKUP(B65&amp;"B",Product!C:C,Product!H:H)</f>
        <v>https://cdn.shopify.com/s/files/1/0651/3668/9323/files/e4efbe6d2b7a41fb856da4f49bd3f30c_600x600.jpg?v=1734043163&amp;width=100&amp;crop=center</v>
      </c>
      <c r="I65" t="e">
        <f>_xlfn.XLOOKUP(B65&amp;"BTL",Product!C:C,Product!H:H)</f>
        <v>#N/A</v>
      </c>
      <c r="J65" t="str">
        <f t="shared" si="0"/>
        <v>https://cdn.shopify.com/s/files/1/0651/3668/9323/files/e4efbe6d2b7a41fb856da4f49bd3f30c_600x600.jpg?v=1734043163&amp;width=100&amp;crop=center</v>
      </c>
    </row>
    <row r="66" spans="1:10" x14ac:dyDescent="0.25">
      <c r="A66" t="s">
        <v>2788</v>
      </c>
      <c r="B66" t="s">
        <v>2259</v>
      </c>
      <c r="C66" t="s">
        <v>2545</v>
      </c>
      <c r="D66" t="s">
        <v>2727</v>
      </c>
      <c r="E66" t="s">
        <v>3346</v>
      </c>
      <c r="F66" t="str">
        <f>_xlfn.XLOOKUP(D66,Sheet6!A:A,Sheet6!A:A)</f>
        <v>Compact Vacuums</v>
      </c>
      <c r="H66" t="str">
        <f>_xlfn.XLOOKUP(B66&amp;"B",Product!C:C,Product!H:H)</f>
        <v>https://cdn.shopify.com/s/files/1/0651/3668/9323/files/2b6a5f3f87c147ad910f70715445e1b0_600x600.jpg?v=1734040858&amp;width=100&amp;crop=center</v>
      </c>
      <c r="I66" t="e">
        <f>_xlfn.XLOOKUP(B66&amp;"BTL",Product!C:C,Product!H:H)</f>
        <v>#N/A</v>
      </c>
      <c r="J66" t="str">
        <f t="shared" si="0"/>
        <v>https://cdn.shopify.com/s/files/1/0651/3668/9323/files/2b6a5f3f87c147ad910f70715445e1b0_600x600.jpg?v=1734040858&amp;width=100&amp;crop=center</v>
      </c>
    </row>
    <row r="67" spans="1:10" x14ac:dyDescent="0.25">
      <c r="A67" t="s">
        <v>2788</v>
      </c>
      <c r="B67" t="s">
        <v>1023</v>
      </c>
      <c r="C67" t="s">
        <v>1022</v>
      </c>
      <c r="D67" t="s">
        <v>2688</v>
      </c>
      <c r="E67" t="s">
        <v>3640</v>
      </c>
      <c r="F67" t="str">
        <f>_xlfn.XLOOKUP(D67,Sheet6!A:A,Sheet6!A:A)</f>
        <v>Compressors</v>
      </c>
      <c r="H67" t="e">
        <f>_xlfn.XLOOKUP(B67&amp;"B",Product!C:C,Product!H:H)</f>
        <v>#N/A</v>
      </c>
      <c r="I67" t="e">
        <f>_xlfn.XLOOKUP(B67&amp;"BTL",Product!C:C,Product!H:H)</f>
        <v>#N/A</v>
      </c>
      <c r="J67" t="str">
        <f t="shared" ref="J67:J130" si="1">_xlfn.IFNA(H67,_xlfn.IFNA(I67,E67))</f>
        <v>https://cdn.shopify.com/s/files/1/0651/3668/9323/files/78a56a4894894e4ea818b569607ef29a_600x600.jpg?v=1734041694&amp;width=100&amp;crop=center</v>
      </c>
    </row>
    <row r="68" spans="1:10" x14ac:dyDescent="0.25">
      <c r="A68" t="s">
        <v>2788</v>
      </c>
      <c r="B68" t="s">
        <v>2186</v>
      </c>
      <c r="C68" t="s">
        <v>1487</v>
      </c>
      <c r="D68" t="s">
        <v>2653</v>
      </c>
      <c r="E68" t="s">
        <v>3299</v>
      </c>
      <c r="F68" t="str">
        <f>_xlfn.XLOOKUP(D68,Sheet6!A:A,Sheet6!A:A)</f>
        <v>Concrete Cutting</v>
      </c>
      <c r="H68" t="str">
        <f>_xlfn.XLOOKUP(B68&amp;"B",Product!C:C,Product!H:H)</f>
        <v>https://cdn.shopify.com/s/files/1/0651/3668/9323/files/b67a020b54324e79b3726c70590ac50c_600x600.jpg?v=1734042680&amp;width=100&amp;crop=center</v>
      </c>
      <c r="I68" t="e">
        <f>_xlfn.XLOOKUP(B68&amp;"BTL",Product!C:C,Product!H:H)</f>
        <v>#N/A</v>
      </c>
      <c r="J68" t="str">
        <f t="shared" si="1"/>
        <v>https://cdn.shopify.com/s/files/1/0651/3668/9323/files/b67a020b54324e79b3726c70590ac50c_600x600.jpg?v=1734042680&amp;width=100&amp;crop=center</v>
      </c>
    </row>
    <row r="69" spans="1:10" x14ac:dyDescent="0.25">
      <c r="A69" t="s">
        <v>2788</v>
      </c>
      <c r="B69" t="s">
        <v>499</v>
      </c>
      <c r="C69" t="s">
        <v>498</v>
      </c>
      <c r="D69" t="s">
        <v>2784</v>
      </c>
      <c r="E69" t="s">
        <v>3955</v>
      </c>
      <c r="F69" t="e">
        <f>_xlfn.XLOOKUP(D69,Sheet6!A:A,Sheet6!A:A)</f>
        <v>#N/A</v>
      </c>
      <c r="H69" t="e">
        <f>_xlfn.XLOOKUP(B69&amp;"B",Product!C:C,Product!H:H)</f>
        <v>#N/A</v>
      </c>
      <c r="I69" t="e">
        <f>_xlfn.XLOOKUP(B69&amp;"BTL",Product!C:C,Product!H:H)</f>
        <v>#N/A</v>
      </c>
      <c r="J69" t="str">
        <f t="shared" si="1"/>
        <v>https://cdn.shopify.com/s/files/1/0651/3668/9323/files/13db117036574257b79641b2e8ce8a30_600x600.jpg?v=1734041399&amp;width=100&amp;crop=center</v>
      </c>
    </row>
    <row r="70" spans="1:10" x14ac:dyDescent="0.25">
      <c r="A70" t="s">
        <v>2788</v>
      </c>
      <c r="B70" t="s">
        <v>2253</v>
      </c>
      <c r="C70" t="s">
        <v>41</v>
      </c>
      <c r="D70" t="s">
        <v>2783</v>
      </c>
      <c r="E70" t="s">
        <v>4205</v>
      </c>
      <c r="F70" t="e">
        <f>_xlfn.XLOOKUP(D70,Sheet6!A:A,Sheet6!A:A)</f>
        <v>#N/A</v>
      </c>
      <c r="H70" t="str">
        <f>_xlfn.XLOOKUP(B70&amp;"B",Product!C:C,Product!H:H)</f>
        <v>https://cdn.shopify.com/s/files/1/0651/3668/9323/files/PCL692B_RT_600x600.jpg?v=1757430561&amp;width=100&amp;crop=center</v>
      </c>
      <c r="I70" t="e">
        <f>_xlfn.XLOOKUP(B70&amp;"BTL",Product!C:C,Product!H:H)</f>
        <v>#N/A</v>
      </c>
      <c r="J70" t="str">
        <f t="shared" si="1"/>
        <v>https://cdn.shopify.com/s/files/1/0651/3668/9323/files/PCL692B_RT_600x600.jpg?v=1757430561&amp;width=100&amp;crop=center</v>
      </c>
    </row>
    <row r="71" spans="1:10" x14ac:dyDescent="0.25">
      <c r="A71" t="s">
        <v>2788</v>
      </c>
      <c r="B71" t="s">
        <v>2563</v>
      </c>
      <c r="C71" t="s">
        <v>1696</v>
      </c>
      <c r="D71" t="s">
        <v>2766</v>
      </c>
      <c r="E71" t="s">
        <v>3115</v>
      </c>
      <c r="F71" t="e">
        <f>_xlfn.XLOOKUP(D71,Sheet6!A:A,Sheet6!A:A)</f>
        <v>#N/A</v>
      </c>
      <c r="G71" t="e">
        <f>_xlfn.XLOOKUP(B71,Product!C:C,Product!D:D)</f>
        <v>#N/A</v>
      </c>
      <c r="H71" t="e">
        <f>_xlfn.XLOOKUP(B71&amp;"B",Product!C:C,Product!H:H)</f>
        <v>#N/A</v>
      </c>
      <c r="I71" t="str">
        <f>_xlfn.XLOOKUP(B71&amp;"BTL",Product!C:C,Product!H:H)</f>
        <v>https://cdn.shopify.com/s/files/1/0651/3668/9323/files/b81d854d19924088ae38d30611afe18a_600x600.jpg?v=1734042687&amp;width=100&amp;crop=center</v>
      </c>
      <c r="J71" t="str">
        <f t="shared" si="1"/>
        <v>https://cdn.shopify.com/s/files/1/0651/3668/9323/files/b81d854d19924088ae38d30611afe18a_600x600.jpg?v=1734042687&amp;width=100&amp;crop=center</v>
      </c>
    </row>
    <row r="72" spans="1:10" x14ac:dyDescent="0.25">
      <c r="A72" t="s">
        <v>2788</v>
      </c>
      <c r="B72" t="s">
        <v>2567</v>
      </c>
      <c r="C72" t="s">
        <v>2471</v>
      </c>
      <c r="D72" t="s">
        <v>2766</v>
      </c>
      <c r="E72" t="s">
        <v>3212</v>
      </c>
      <c r="F72" t="e">
        <f>_xlfn.XLOOKUP(D72,Sheet6!A:A,Sheet6!A:A)</f>
        <v>#N/A</v>
      </c>
      <c r="G72" t="e">
        <f>_xlfn.XLOOKUP(B72,Product!C:C,Product!D:D)</f>
        <v>#N/A</v>
      </c>
      <c r="H72" t="e">
        <f>_xlfn.XLOOKUP(B72&amp;"B",Product!C:C,Product!H:H)</f>
        <v>#N/A</v>
      </c>
      <c r="I72" t="str">
        <f>_xlfn.XLOOKUP(B72&amp;"BTL",Product!C:C,Product!H:H)</f>
        <v>https://cdn.shopify.com/s/files/1/0651/3668/9323/files/66c5356f014a45dba69583de4bf2540a_600x600.jpg?v=1737039989&amp;width=100&amp;crop=center</v>
      </c>
      <c r="J72" t="str">
        <f t="shared" si="1"/>
        <v>https://cdn.shopify.com/s/files/1/0651/3668/9323/files/66c5356f014a45dba69583de4bf2540a_600x600.jpg?v=1737039989&amp;width=100&amp;crop=center</v>
      </c>
    </row>
    <row r="73" spans="1:10" x14ac:dyDescent="0.25">
      <c r="A73" t="s">
        <v>2788</v>
      </c>
      <c r="B73" t="s">
        <v>2239</v>
      </c>
      <c r="C73" t="s">
        <v>1434</v>
      </c>
      <c r="D73" t="s">
        <v>2786</v>
      </c>
      <c r="E73" t="s">
        <v>3352</v>
      </c>
      <c r="F73" t="e">
        <f>_xlfn.XLOOKUP(D73,Sheet6!A:A,Sheet6!A:A)</f>
        <v>#N/A</v>
      </c>
      <c r="H73" t="str">
        <f>_xlfn.XLOOKUP(B73&amp;"B",Product!C:C,Product!H:H)</f>
        <v>https://cdn.shopify.com/s/files/1/0651/3668/9323/files/5cae05a0cdcf4f1193870b09af4fb6d7_600x600.jpg?v=1734041069&amp;width=100&amp;crop=center</v>
      </c>
      <c r="I73" t="e">
        <f>_xlfn.XLOOKUP(B73&amp;"BTL",Product!C:C,Product!H:H)</f>
        <v>#N/A</v>
      </c>
      <c r="J73" t="str">
        <f t="shared" si="1"/>
        <v>https://cdn.shopify.com/s/files/1/0651/3668/9323/files/5cae05a0cdcf4f1193870b09af4fb6d7_600x600.jpg?v=1734041069&amp;width=100&amp;crop=center</v>
      </c>
    </row>
    <row r="74" spans="1:10" x14ac:dyDescent="0.25">
      <c r="A74" t="s">
        <v>2788</v>
      </c>
      <c r="B74" t="s">
        <v>766</v>
      </c>
      <c r="C74" t="s">
        <v>765</v>
      </c>
      <c r="D74" t="s">
        <v>2774</v>
      </c>
      <c r="E74" t="s">
        <v>3791</v>
      </c>
      <c r="F74" t="e">
        <f>_xlfn.XLOOKUP(D74,Sheet6!A:A,Sheet6!A:A)</f>
        <v>#N/A</v>
      </c>
      <c r="H74" t="e">
        <f>_xlfn.XLOOKUP(B74&amp;"B",Product!C:C,Product!H:H)</f>
        <v>#N/A</v>
      </c>
      <c r="I74" t="e">
        <f>_xlfn.XLOOKUP(B74&amp;"BTL",Product!C:C,Product!H:H)</f>
        <v>#N/A</v>
      </c>
      <c r="J74" t="str">
        <f t="shared" si="1"/>
        <v>https://cdn.shopify.com/s/files/1/0651/3668/9323/files/2d08b4e12f77412dab8716e3a899ab76_600x600.jpg?v=1734040875&amp;width=100&amp;crop=center</v>
      </c>
    </row>
    <row r="75" spans="1:10" x14ac:dyDescent="0.25">
      <c r="A75" t="s">
        <v>2788</v>
      </c>
      <c r="B75" t="s">
        <v>790</v>
      </c>
      <c r="C75" t="s">
        <v>2613</v>
      </c>
      <c r="D75" t="s">
        <v>2774</v>
      </c>
      <c r="E75" t="s">
        <v>3776</v>
      </c>
      <c r="F75" t="e">
        <f>_xlfn.XLOOKUP(D75,Sheet6!A:A,Sheet6!A:A)</f>
        <v>#N/A</v>
      </c>
      <c r="H75" t="e">
        <f>_xlfn.XLOOKUP(B75&amp;"B",Product!C:C,Product!H:H)</f>
        <v>#N/A</v>
      </c>
      <c r="I75" t="e">
        <f>_xlfn.XLOOKUP(B75&amp;"BTL",Product!C:C,Product!H:H)</f>
        <v>#N/A</v>
      </c>
      <c r="J75" t="str">
        <f t="shared" si="1"/>
        <v>https://cdn.shopify.com/s/files/1/0651/3668/9323/files/9c013d71a47a46fb81349ea9c6306a0e_600x600.jpg?v=1734041350&amp;width=100&amp;crop=center</v>
      </c>
    </row>
    <row r="76" spans="1:10" x14ac:dyDescent="0.25">
      <c r="A76" t="s">
        <v>2788</v>
      </c>
      <c r="B76" t="s">
        <v>2167</v>
      </c>
      <c r="C76" t="s">
        <v>2473</v>
      </c>
      <c r="D76" t="s">
        <v>2774</v>
      </c>
      <c r="E76" t="s">
        <v>3658</v>
      </c>
      <c r="F76" t="e">
        <f>_xlfn.XLOOKUP(D76,Sheet6!A:A,Sheet6!A:A)</f>
        <v>#N/A</v>
      </c>
      <c r="H76" t="e">
        <f>_xlfn.XLOOKUP(B76&amp;"B",Product!C:C,Product!H:H)</f>
        <v>#N/A</v>
      </c>
      <c r="I76" t="e">
        <f>_xlfn.XLOOKUP(B76&amp;"BTL",Product!C:C,Product!H:H)</f>
        <v>#N/A</v>
      </c>
      <c r="J76" t="str">
        <f t="shared" si="1"/>
        <v>https://cdn.shopify.com/s/files/1/0651/3668/9323/files/edf7b77b2b4944e893810f12f9d7938f_600x600.jpg?v=1734043284&amp;width=100&amp;crop=center</v>
      </c>
    </row>
    <row r="77" spans="1:10" x14ac:dyDescent="0.25">
      <c r="A77" t="s">
        <v>2788</v>
      </c>
      <c r="B77" t="s">
        <v>2232</v>
      </c>
      <c r="C77" t="s">
        <v>36</v>
      </c>
      <c r="D77" t="s">
        <v>2774</v>
      </c>
      <c r="E77" t="s">
        <v>4208</v>
      </c>
      <c r="F77" t="e">
        <f>_xlfn.XLOOKUP(D77,Sheet6!A:A,Sheet6!A:A)</f>
        <v>#N/A</v>
      </c>
      <c r="H77" t="str">
        <f>_xlfn.XLOOKUP(B77&amp;"B",Product!C:C,Product!H:H)</f>
        <v>https://cdn.shopify.com/s/files/1/0651/3668/9323/files/PCL456_2v1_Final_600x600.jpg?v=1753285112&amp;width=100&amp;crop=center</v>
      </c>
      <c r="I77" t="e">
        <f>_xlfn.XLOOKUP(B77&amp;"BTL",Product!C:C,Product!H:H)</f>
        <v>#N/A</v>
      </c>
      <c r="J77" t="str">
        <f t="shared" si="1"/>
        <v>https://cdn.shopify.com/s/files/1/0651/3668/9323/files/PCL456_2v1_Final_600x600.jpg?v=1753285112&amp;width=100&amp;crop=center</v>
      </c>
    </row>
    <row r="78" spans="1:10" x14ac:dyDescent="0.25">
      <c r="A78" t="s">
        <v>2788</v>
      </c>
      <c r="B78" t="s">
        <v>2233</v>
      </c>
      <c r="C78" t="s">
        <v>30</v>
      </c>
      <c r="D78" t="s">
        <v>2774</v>
      </c>
      <c r="E78" t="s">
        <v>4211</v>
      </c>
      <c r="F78" t="e">
        <f>_xlfn.XLOOKUP(D78,Sheet6!A:A,Sheet6!A:A)</f>
        <v>#N/A</v>
      </c>
      <c r="H78" t="str">
        <f>_xlfn.XLOOKUP(B78&amp;"B",Product!C:C,Product!H:H)</f>
        <v>https://cdn.shopify.com/s/files/1/0651/3668/9323/files/PCL457_2v1_Final_600x600.jpg?v=1753281450&amp;width=100&amp;crop=center</v>
      </c>
      <c r="I78" t="e">
        <f>_xlfn.XLOOKUP(B78&amp;"BTL",Product!C:C,Product!H:H)</f>
        <v>#N/A</v>
      </c>
      <c r="J78" t="str">
        <f t="shared" si="1"/>
        <v>https://cdn.shopify.com/s/files/1/0651/3668/9323/files/PCL457_2v1_Final_600x600.jpg?v=1753281450&amp;width=100&amp;crop=center</v>
      </c>
    </row>
    <row r="79" spans="1:10" x14ac:dyDescent="0.25">
      <c r="A79" t="s">
        <v>2788</v>
      </c>
      <c r="B79" t="s">
        <v>769</v>
      </c>
      <c r="C79" t="s">
        <v>768</v>
      </c>
      <c r="D79" t="s">
        <v>2659</v>
      </c>
      <c r="E79" t="s">
        <v>3788</v>
      </c>
      <c r="F79" t="str">
        <f>_xlfn.XLOOKUP(D79,Sheet6!A:A,Sheet6!A:A)</f>
        <v>Drill Drivers</v>
      </c>
      <c r="G79" t="str">
        <f>_xlfn.XLOOKUP(B79,Product!C:C,Product!D:D)</f>
        <v>18V ONE+ RIGHT ANGLE DRILL</v>
      </c>
      <c r="H79" t="e">
        <f>_xlfn.XLOOKUP(B79&amp;"B",Product!C:C,Product!H:H)</f>
        <v>#N/A</v>
      </c>
      <c r="I79" t="e">
        <f>_xlfn.XLOOKUP(B79&amp;"BTL",Product!C:C,Product!H:H)</f>
        <v>#N/A</v>
      </c>
      <c r="J79" t="str">
        <f t="shared" si="1"/>
        <v>https://cdn.shopify.com/s/files/1/0651/3668/9323/files/284f020c69c342d5a2e7f788604bfca1_600x600.jpg?v=1734041853&amp;width=100&amp;crop=center</v>
      </c>
    </row>
    <row r="80" spans="1:10" x14ac:dyDescent="0.25">
      <c r="A80" t="s">
        <v>2788</v>
      </c>
      <c r="B80" t="s">
        <v>2182</v>
      </c>
      <c r="C80" t="s">
        <v>2480</v>
      </c>
      <c r="D80" t="s">
        <v>2659</v>
      </c>
      <c r="E80" t="s">
        <v>4247</v>
      </c>
      <c r="F80" t="str">
        <f>_xlfn.XLOOKUP(D80,Sheet6!A:A,Sheet6!A:A)</f>
        <v>Drill Drivers</v>
      </c>
      <c r="H80" t="e">
        <f>_xlfn.XLOOKUP(B80&amp;"B",Product!C:C,Product!H:H)</f>
        <v>#N/A</v>
      </c>
      <c r="I80" t="e">
        <f>_xlfn.XLOOKUP(B80&amp;"BTL",Product!C:C,Product!H:H)</f>
        <v>#N/A</v>
      </c>
      <c r="J80" t="str">
        <f t="shared" si="1"/>
        <v>https://cdn.shopify.com/s/files/1/0651/3668/9323/files/e3432650abfb4b4b9eefc13fdc8a0f8b_1824x874.jpg?v=1734043241&amp;width=50&amp;height=50&amp;crop=center</v>
      </c>
    </row>
    <row r="81" spans="1:10" x14ac:dyDescent="0.25">
      <c r="A81" t="s">
        <v>2788</v>
      </c>
      <c r="B81" t="s">
        <v>2183</v>
      </c>
      <c r="C81" t="s">
        <v>2480</v>
      </c>
      <c r="D81" t="s">
        <v>2659</v>
      </c>
      <c r="E81" t="s">
        <v>4245</v>
      </c>
      <c r="F81" t="str">
        <f>_xlfn.XLOOKUP(D81,Sheet6!A:A,Sheet6!A:A)</f>
        <v>Drill Drivers</v>
      </c>
      <c r="H81" t="e">
        <f>_xlfn.XLOOKUP(B81&amp;"B",Product!C:C,Product!H:H)</f>
        <v>#N/A</v>
      </c>
      <c r="I81" t="e">
        <f>_xlfn.XLOOKUP(B81&amp;"BTL",Product!C:C,Product!H:H)</f>
        <v>#N/A</v>
      </c>
      <c r="J81" t="str">
        <f t="shared" si="1"/>
        <v>https://cdn.shopify.com/s/files/1/0651/3668/9323/files/PBLDD02_2v1_Final_1824x874.jpg?v=1742907017&amp;width=50&amp;height=50&amp;crop=center</v>
      </c>
    </row>
    <row r="82" spans="1:10" x14ac:dyDescent="0.25">
      <c r="A82" t="s">
        <v>2788</v>
      </c>
      <c r="B82" t="s">
        <v>2593</v>
      </c>
      <c r="C82" t="s">
        <v>72</v>
      </c>
      <c r="D82" t="s">
        <v>2659</v>
      </c>
      <c r="E82" t="s">
        <v>3109</v>
      </c>
      <c r="F82" t="str">
        <f>_xlfn.XLOOKUP(D82,Sheet6!A:A,Sheet6!A:A)</f>
        <v>Drill Drivers</v>
      </c>
      <c r="H82" t="str">
        <f>_xlfn.XLOOKUP(B82&amp;"B",Product!C:C,Product!H:H)</f>
        <v>https://cdn.shopify.com/s/files/1/0651/3668/9323/files/3ae66cf263ba4ca8950f3dbba2a4939e_600x600.jpg?v=1734040905&amp;width=100&amp;crop=center</v>
      </c>
      <c r="I82" t="e">
        <f>_xlfn.XLOOKUP(B82&amp;"BTL",Product!C:C,Product!H:H)</f>
        <v>#N/A</v>
      </c>
      <c r="J82" t="str">
        <f t="shared" si="1"/>
        <v>https://cdn.shopify.com/s/files/1/0651/3668/9323/files/3ae66cf263ba4ca8950f3dbba2a4939e_600x600.jpg?v=1734040905&amp;width=100&amp;crop=center</v>
      </c>
    </row>
    <row r="83" spans="1:10" x14ac:dyDescent="0.25">
      <c r="A83" t="s">
        <v>2788</v>
      </c>
      <c r="B83" t="s">
        <v>2185</v>
      </c>
      <c r="C83" t="s">
        <v>72</v>
      </c>
      <c r="D83" t="s">
        <v>2659</v>
      </c>
      <c r="E83" t="s">
        <v>4190</v>
      </c>
      <c r="F83" t="str">
        <f>_xlfn.XLOOKUP(D83,Sheet6!A:A,Sheet6!A:A)</f>
        <v>Drill Drivers</v>
      </c>
      <c r="H83" t="str">
        <f>_xlfn.XLOOKUP(B83&amp;"B",Product!C:C,Product!H:H)</f>
        <v>https://cdn.shopify.com/s/files/1/0651/3668/9323/files/PBLHM102_2v1_Final_920cd4a2-6de9-42fd-8a6c-4d2f379fc2b6_600x600.jpg?v=1737985396&amp;width=100&amp;crop=center</v>
      </c>
      <c r="I83" t="e">
        <f>_xlfn.XLOOKUP(B83&amp;"BTL",Product!C:C,Product!H:H)</f>
        <v>#N/A</v>
      </c>
      <c r="J83" t="str">
        <f t="shared" si="1"/>
        <v>https://cdn.shopify.com/s/files/1/0651/3668/9323/files/PBLHM102_2v1_Final_920cd4a2-6de9-42fd-8a6c-4d2f379fc2b6_600x600.jpg?v=1737985396&amp;width=100&amp;crop=center</v>
      </c>
    </row>
    <row r="84" spans="1:10" x14ac:dyDescent="0.25">
      <c r="A84" t="s">
        <v>2788</v>
      </c>
      <c r="B84" t="s">
        <v>2195</v>
      </c>
      <c r="C84" t="s">
        <v>1506</v>
      </c>
      <c r="D84" t="s">
        <v>2659</v>
      </c>
      <c r="E84" t="s">
        <v>3281</v>
      </c>
      <c r="F84" t="str">
        <f>_xlfn.XLOOKUP(D84,Sheet6!A:A,Sheet6!A:A)</f>
        <v>Drill Drivers</v>
      </c>
      <c r="H84" t="str">
        <f>_xlfn.XLOOKUP(B84&amp;"B",Product!C:C,Product!H:H)</f>
        <v>https://cdn.shopify.com/s/files/1/0651/3668/9323/files/6f53aa1e42d2458b81e7a98d209b32e3_600x600.jpg?v=1734041183&amp;width=100&amp;crop=center</v>
      </c>
      <c r="I84" t="e">
        <f>_xlfn.XLOOKUP(B84&amp;"BTL",Product!C:C,Product!H:H)</f>
        <v>#N/A</v>
      </c>
      <c r="J84" t="str">
        <f t="shared" si="1"/>
        <v>https://cdn.shopify.com/s/files/1/0651/3668/9323/files/6f53aa1e42d2458b81e7a98d209b32e3_600x600.jpg?v=1734041183&amp;width=100&amp;crop=center</v>
      </c>
    </row>
    <row r="85" spans="1:10" x14ac:dyDescent="0.25">
      <c r="A85" t="s">
        <v>2788</v>
      </c>
      <c r="B85" t="s">
        <v>2217</v>
      </c>
      <c r="C85" t="s">
        <v>2485</v>
      </c>
      <c r="D85" t="s">
        <v>2659</v>
      </c>
      <c r="E85" t="s">
        <v>4244</v>
      </c>
      <c r="F85" t="str">
        <f>_xlfn.XLOOKUP(D85,Sheet6!A:A,Sheet6!A:A)</f>
        <v>Drill Drivers</v>
      </c>
      <c r="H85" t="e">
        <f>_xlfn.XLOOKUP(B85&amp;"B",Product!C:C,Product!H:H)</f>
        <v>#N/A</v>
      </c>
      <c r="I85" t="e">
        <f>_xlfn.XLOOKUP(B85&amp;"BTL",Product!C:C,Product!H:H)</f>
        <v>#N/A</v>
      </c>
      <c r="J85" t="str">
        <f t="shared" si="1"/>
        <v>https://cdn.shopify.com/s/files/1/0651/3668/9323/files/12462a9ea5b94c608cb4475d0da4559b_1824x874.png?v=1734041093&amp;width=50&amp;height=50&amp;crop=center</v>
      </c>
    </row>
    <row r="86" spans="1:10" x14ac:dyDescent="0.25">
      <c r="A86" t="s">
        <v>2788</v>
      </c>
      <c r="B86" t="s">
        <v>2218</v>
      </c>
      <c r="C86" t="s">
        <v>1804</v>
      </c>
      <c r="D86" t="s">
        <v>2659</v>
      </c>
      <c r="E86" t="s">
        <v>3021</v>
      </c>
      <c r="F86" t="str">
        <f>_xlfn.XLOOKUP(D86,Sheet6!A:A,Sheet6!A:A)</f>
        <v>Drill Drivers</v>
      </c>
      <c r="H86" t="str">
        <f>_xlfn.XLOOKUP(B86&amp;"B",Product!C:C,Product!H:H)</f>
        <v>https://cdn.shopify.com/s/files/1/0651/3668/9323/files/1d0320127a984c34a31d73b703a4ad63_600x600.jpg?v=1734040804&amp;width=100&amp;crop=center</v>
      </c>
      <c r="I86" t="e">
        <f>_xlfn.XLOOKUP(B86&amp;"BTL",Product!C:C,Product!H:H)</f>
        <v>#N/A</v>
      </c>
      <c r="J86" t="str">
        <f t="shared" si="1"/>
        <v>https://cdn.shopify.com/s/files/1/0651/3668/9323/files/1d0320127a984c34a31d73b703a4ad63_600x600.jpg?v=1734040804&amp;width=100&amp;crop=center</v>
      </c>
    </row>
    <row r="87" spans="1:10" x14ac:dyDescent="0.25">
      <c r="A87" t="s">
        <v>2788</v>
      </c>
      <c r="B87" t="s">
        <v>2220</v>
      </c>
      <c r="C87" t="s">
        <v>1688</v>
      </c>
      <c r="D87" t="s">
        <v>2659</v>
      </c>
      <c r="E87" t="s">
        <v>3121</v>
      </c>
      <c r="F87" t="str">
        <f>_xlfn.XLOOKUP(D87,Sheet6!A:A,Sheet6!A:A)</f>
        <v>Drill Drivers</v>
      </c>
      <c r="H87" t="str">
        <f>_xlfn.XLOOKUP(B87&amp;"B",Product!C:C,Product!H:H)</f>
        <v>https://cdn.shopify.com/s/files/1/0651/3668/9323/files/97389ae20a794745b7837632258b9a3a_600x600.jpg?v=1734042315&amp;width=100&amp;crop=center</v>
      </c>
      <c r="I87" t="e">
        <f>_xlfn.XLOOKUP(B87&amp;"BTL",Product!C:C,Product!H:H)</f>
        <v>#N/A</v>
      </c>
      <c r="J87" t="str">
        <f t="shared" si="1"/>
        <v>https://cdn.shopify.com/s/files/1/0651/3668/9323/files/97389ae20a794745b7837632258b9a3a_600x600.jpg?v=1734042315&amp;width=100&amp;crop=center</v>
      </c>
    </row>
    <row r="88" spans="1:10" x14ac:dyDescent="0.25">
      <c r="A88" t="s">
        <v>2788</v>
      </c>
      <c r="B88" t="s">
        <v>2278</v>
      </c>
      <c r="C88" t="s">
        <v>2537</v>
      </c>
      <c r="D88" t="s">
        <v>2659</v>
      </c>
      <c r="E88" t="s">
        <v>4246</v>
      </c>
      <c r="F88" t="str">
        <f>_xlfn.XLOOKUP(D88,Sheet6!A:A,Sheet6!A:A)</f>
        <v>Drill Drivers</v>
      </c>
      <c r="H88" t="e">
        <f>_xlfn.XLOOKUP(B88&amp;"B",Product!C:C,Product!H:H)</f>
        <v>#N/A</v>
      </c>
      <c r="I88" t="e">
        <f>_xlfn.XLOOKUP(B88&amp;"BTL",Product!C:C,Product!H:H)</f>
        <v>#N/A</v>
      </c>
      <c r="J88" t="str">
        <f t="shared" si="1"/>
        <v>https://cdn.shopify.com/s/files/1/0651/3668/9323/files/0b6aed47bddf455ba5b97033e038c3ca_1824x874.jpg?v=1737053140&amp;width=50&amp;height=50&amp;crop=center</v>
      </c>
    </row>
    <row r="89" spans="1:10" x14ac:dyDescent="0.25">
      <c r="A89" t="s">
        <v>2788</v>
      </c>
      <c r="B89" t="s">
        <v>2279</v>
      </c>
      <c r="C89" t="s">
        <v>1522</v>
      </c>
      <c r="D89" t="s">
        <v>2659</v>
      </c>
      <c r="E89" t="s">
        <v>3266</v>
      </c>
      <c r="F89" t="str">
        <f>_xlfn.XLOOKUP(D89,Sheet6!A:A,Sheet6!A:A)</f>
        <v>Drill Drivers</v>
      </c>
      <c r="H89" t="str">
        <f>_xlfn.XLOOKUP(B89&amp;"B",Product!C:C,Product!H:H)</f>
        <v>https://cdn.shopify.com/s/files/1/0651/3668/9323/files/5b068bffc21544df8f06f4aa6edeae7f_600x600.jpg?v=1734041052&amp;width=100&amp;crop=center</v>
      </c>
      <c r="I89" t="e">
        <f>_xlfn.XLOOKUP(B89&amp;"BTL",Product!C:C,Product!H:H)</f>
        <v>#N/A</v>
      </c>
      <c r="J89" t="str">
        <f t="shared" si="1"/>
        <v>https://cdn.shopify.com/s/files/1/0651/3668/9323/files/5b068bffc21544df8f06f4aa6edeae7f_600x600.jpg?v=1734041052&amp;width=100&amp;crop=center</v>
      </c>
    </row>
    <row r="90" spans="1:10" x14ac:dyDescent="0.25">
      <c r="A90" t="s">
        <v>2788</v>
      </c>
      <c r="B90" t="s">
        <v>2281</v>
      </c>
      <c r="C90" t="s">
        <v>1519</v>
      </c>
      <c r="D90" t="s">
        <v>2659</v>
      </c>
      <c r="E90" t="s">
        <v>3269</v>
      </c>
      <c r="F90" t="str">
        <f>_xlfn.XLOOKUP(D90,Sheet6!A:A,Sheet6!A:A)</f>
        <v>Drill Drivers</v>
      </c>
      <c r="H90" t="str">
        <f>_xlfn.XLOOKUP(B90&amp;"B",Product!C:C,Product!H:H)</f>
        <v>https://cdn.shopify.com/s/files/1/0651/3668/9323/files/d1ee9593118e4e759a8bb95cb7650465_600x600.jpg?v=1734042963&amp;width=100&amp;crop=center</v>
      </c>
      <c r="I90" t="e">
        <f>_xlfn.XLOOKUP(B90&amp;"BTL",Product!C:C,Product!H:H)</f>
        <v>#N/A</v>
      </c>
      <c r="J90" t="str">
        <f t="shared" si="1"/>
        <v>https://cdn.shopify.com/s/files/1/0651/3668/9323/files/d1ee9593118e4e759a8bb95cb7650465_600x600.jpg?v=1734042963&amp;width=100&amp;crop=center</v>
      </c>
    </row>
    <row r="91" spans="1:10" x14ac:dyDescent="0.25">
      <c r="A91" t="s">
        <v>2788</v>
      </c>
      <c r="B91" t="s">
        <v>2605</v>
      </c>
      <c r="C91" t="s">
        <v>1833</v>
      </c>
      <c r="D91" t="s">
        <v>2659</v>
      </c>
      <c r="E91" t="s">
        <v>2997</v>
      </c>
      <c r="F91" t="str">
        <f>_xlfn.XLOOKUP(D91,Sheet6!A:A,Sheet6!A:A)</f>
        <v>Drill Drivers</v>
      </c>
      <c r="H91" t="str">
        <f>_xlfn.XLOOKUP(B91&amp;"B",Product!C:C,Product!H:H)</f>
        <v>https://cdn.shopify.com/s/files/1/0651/3668/9323/files/18c93a2ae9034d8d879c98c27bb10b88_600x600.jpg?v=1734041428&amp;width=100&amp;crop=center</v>
      </c>
      <c r="I91" t="e">
        <f>_xlfn.XLOOKUP(B91&amp;"BTL",Product!C:C,Product!H:H)</f>
        <v>#N/A</v>
      </c>
      <c r="J91" t="str">
        <f t="shared" si="1"/>
        <v>https://cdn.shopify.com/s/files/1/0651/3668/9323/files/18c93a2ae9034d8d879c98c27bb10b88_600x600.jpg?v=1734041428&amp;width=100&amp;crop=center</v>
      </c>
    </row>
    <row r="92" spans="1:10" x14ac:dyDescent="0.25">
      <c r="A92" t="s">
        <v>2788</v>
      </c>
      <c r="B92" t="s">
        <v>2215</v>
      </c>
      <c r="C92" t="s">
        <v>1484</v>
      </c>
      <c r="D92" t="s">
        <v>2780</v>
      </c>
      <c r="E92" t="s">
        <v>3302</v>
      </c>
      <c r="F92" t="e">
        <f>_xlfn.XLOOKUP(D92,Sheet6!A:A,Sheet6!A:A)</f>
        <v>#N/A</v>
      </c>
      <c r="H92" t="str">
        <f>_xlfn.XLOOKUP(B92&amp;"B",Product!C:C,Product!H:H)</f>
        <v>https://cdn.shopify.com/s/files/1/0651/3668/9323/files/73f853db4d4b423dbfa6cd7b7eb5131f_600x600.jpg?v=1737468925&amp;width=100&amp;crop=center</v>
      </c>
      <c r="I92" t="e">
        <f>_xlfn.XLOOKUP(B92&amp;"BTL",Product!C:C,Product!H:H)</f>
        <v>#N/A</v>
      </c>
      <c r="J92" t="str">
        <f t="shared" si="1"/>
        <v>https://cdn.shopify.com/s/files/1/0651/3668/9323/files/73f853db4d4b423dbfa6cd7b7eb5131f_600x600.jpg?v=1737468925&amp;width=100&amp;crop=center</v>
      </c>
    </row>
    <row r="93" spans="1:10" x14ac:dyDescent="0.25">
      <c r="A93" t="s">
        <v>2788</v>
      </c>
      <c r="B93" t="s">
        <v>2564</v>
      </c>
      <c r="C93" t="s">
        <v>886</v>
      </c>
      <c r="D93" t="s">
        <v>2642</v>
      </c>
      <c r="E93" t="s">
        <v>3718</v>
      </c>
      <c r="F93" t="str">
        <f>_xlfn.XLOOKUP(D93,Sheet6!A:A,Sheet6!A:A)</f>
        <v>Edgers</v>
      </c>
      <c r="G93" t="e">
        <f>_xlfn.XLOOKUP(B93,Product!C:C,Product!D:D)</f>
        <v>#N/A</v>
      </c>
      <c r="H93" t="e">
        <f>_xlfn.XLOOKUP(B93&amp;"B",Product!C:C,Product!H:H)</f>
        <v>#N/A</v>
      </c>
      <c r="I93" t="str">
        <f>_xlfn.XLOOKUP(B93&amp;"BTL",Product!C:C,Product!H:H)</f>
        <v>https://cdn.shopify.com/s/files/1/0651/3668/9323/files/7b68f0782df44f44be335a391008a4c2_600x600.jpg?v=1734041207&amp;width=100&amp;crop=center</v>
      </c>
      <c r="J93" t="str">
        <f t="shared" si="1"/>
        <v>https://cdn.shopify.com/s/files/1/0651/3668/9323/files/7b68f0782df44f44be335a391008a4c2_600x600.jpg?v=1734041207&amp;width=100&amp;crop=center</v>
      </c>
    </row>
    <row r="94" spans="1:10" x14ac:dyDescent="0.25">
      <c r="A94" t="s">
        <v>2788</v>
      </c>
      <c r="B94" t="s">
        <v>2149</v>
      </c>
      <c r="C94" t="s">
        <v>2516</v>
      </c>
      <c r="D94" t="s">
        <v>2642</v>
      </c>
      <c r="E94" t="s">
        <v>3161</v>
      </c>
      <c r="F94" t="str">
        <f>_xlfn.XLOOKUP(D94,Sheet6!A:A,Sheet6!A:A)</f>
        <v>Edgers</v>
      </c>
      <c r="G94" t="e">
        <f>_xlfn.XLOOKUP(B94,Product!C:C,Product!D:D)</f>
        <v>#N/A</v>
      </c>
      <c r="H94" t="e">
        <f>_xlfn.XLOOKUP(B94&amp;"B",Product!C:C,Product!H:H)</f>
        <v>#N/A</v>
      </c>
      <c r="I94" t="str">
        <f>_xlfn.XLOOKUP(B94&amp;"BTL",Product!C:C,Product!H:H)</f>
        <v>https://cdn.shopify.com/s/files/1/0651/3668/9323/files/4df413e934414bc9abe2f3d644905c06_600x600.jpg?v=1734041002&amp;width=100&amp;crop=center</v>
      </c>
      <c r="J94" t="str">
        <f t="shared" si="1"/>
        <v>https://cdn.shopify.com/s/files/1/0651/3668/9323/files/4df413e934414bc9abe2f3d644905c06_600x600.jpg?v=1734041002&amp;width=100&amp;crop=center</v>
      </c>
    </row>
    <row r="95" spans="1:10" x14ac:dyDescent="0.25">
      <c r="A95" t="s">
        <v>2788</v>
      </c>
      <c r="B95" t="s">
        <v>2150</v>
      </c>
      <c r="C95" t="s">
        <v>2456</v>
      </c>
      <c r="D95" t="s">
        <v>2642</v>
      </c>
      <c r="E95" t="s">
        <v>3164</v>
      </c>
      <c r="F95" t="str">
        <f>_xlfn.XLOOKUP(D95,Sheet6!A:A,Sheet6!A:A)</f>
        <v>Edgers</v>
      </c>
      <c r="G95" t="e">
        <f>_xlfn.XLOOKUP(B95,Product!C:C,Product!D:D)</f>
        <v>#N/A</v>
      </c>
      <c r="H95" t="e">
        <f>_xlfn.XLOOKUP(B95&amp;"B",Product!C:C,Product!H:H)</f>
        <v>#N/A</v>
      </c>
      <c r="I95" t="str">
        <f>_xlfn.XLOOKUP(B95&amp;"BTL",Product!C:C,Product!H:H)</f>
        <v>https://cdn.shopify.com/s/files/1/0651/3668/9323/files/89d32cbb35264b66b5719c13e6c262f3_600x600.jpg?v=1734041748&amp;width=100&amp;crop=center</v>
      </c>
      <c r="J95" t="str">
        <f t="shared" si="1"/>
        <v>https://cdn.shopify.com/s/files/1/0651/3668/9323/files/89d32cbb35264b66b5719c13e6c262f3_600x600.jpg?v=1734041748&amp;width=100&amp;crop=center</v>
      </c>
    </row>
    <row r="96" spans="1:10" x14ac:dyDescent="0.25">
      <c r="A96" t="s">
        <v>2788</v>
      </c>
      <c r="B96" t="s">
        <v>2152</v>
      </c>
      <c r="C96" t="s">
        <v>2516</v>
      </c>
      <c r="D96" t="s">
        <v>2642</v>
      </c>
      <c r="E96" t="s">
        <v>3161</v>
      </c>
      <c r="F96" t="str">
        <f>_xlfn.XLOOKUP(D96,Sheet6!A:A,Sheet6!A:A)</f>
        <v>Edgers</v>
      </c>
      <c r="G96" t="e">
        <f>_xlfn.XLOOKUP(B96,Product!C:C,Product!D:D)</f>
        <v>#N/A</v>
      </c>
      <c r="H96" t="e">
        <f>_xlfn.XLOOKUP(B96&amp;"B",Product!C:C,Product!H:H)</f>
        <v>#N/A</v>
      </c>
      <c r="I96" t="e">
        <f>_xlfn.XLOOKUP(B96&amp;"BTL",Product!C:C,Product!H:H)</f>
        <v>#N/A</v>
      </c>
      <c r="J96" t="str">
        <f t="shared" si="1"/>
        <v>https://cdn.shopify.com/s/files/1/0651/3668/9323/files/4df413e934414bc9abe2f3d644905c06_600x600.jpg?v=1734041002&amp;width=100&amp;crop=center</v>
      </c>
    </row>
    <row r="97" spans="1:10" x14ac:dyDescent="0.25">
      <c r="A97" t="s">
        <v>2788</v>
      </c>
      <c r="B97" t="s">
        <v>2579</v>
      </c>
      <c r="C97" t="s">
        <v>886</v>
      </c>
      <c r="D97" t="s">
        <v>2642</v>
      </c>
      <c r="E97" t="s">
        <v>3477</v>
      </c>
      <c r="F97" t="str">
        <f>_xlfn.XLOOKUP(D97,Sheet6!A:A,Sheet6!A:A)</f>
        <v>Edgers</v>
      </c>
      <c r="G97" t="e">
        <f>_xlfn.XLOOKUP(B97,Product!C:C,Product!D:D)</f>
        <v>#N/A</v>
      </c>
      <c r="H97" t="e">
        <f>_xlfn.XLOOKUP(B97&amp;"B",Product!C:C,Product!H:H)</f>
        <v>#N/A</v>
      </c>
      <c r="I97" t="str">
        <f>_xlfn.XLOOKUP(B97&amp;"BTL",Product!C:C,Product!H:H)</f>
        <v>https://cdn.shopify.com/s/files/1/0651/3668/9323/files/91e78d294d9e42969716792245d56b91_600x600.jpg?v=1734041757&amp;width=100&amp;crop=center</v>
      </c>
      <c r="J97" t="str">
        <f t="shared" si="1"/>
        <v>https://cdn.shopify.com/s/files/1/0651/3668/9323/files/91e78d294d9e42969716792245d56b91_600x600.jpg?v=1734041757&amp;width=100&amp;crop=center</v>
      </c>
    </row>
    <row r="98" spans="1:10" x14ac:dyDescent="0.25">
      <c r="A98" t="s">
        <v>2788</v>
      </c>
      <c r="B98" t="s">
        <v>2156</v>
      </c>
      <c r="C98" t="s">
        <v>2460</v>
      </c>
      <c r="D98" t="s">
        <v>2642</v>
      </c>
      <c r="E98" t="s">
        <v>3100</v>
      </c>
      <c r="F98" t="str">
        <f>_xlfn.XLOOKUP(D98,Sheet6!A:A,Sheet6!A:A)</f>
        <v>Edgers</v>
      </c>
      <c r="G98" t="e">
        <f>_xlfn.XLOOKUP(B98,Product!C:C,Product!D:D)</f>
        <v>#N/A</v>
      </c>
      <c r="H98" t="e">
        <f>_xlfn.XLOOKUP(B98&amp;"B",Product!C:C,Product!H:H)</f>
        <v>#N/A</v>
      </c>
      <c r="I98" t="str">
        <f>_xlfn.XLOOKUP(B98&amp;"BTL",Product!C:C,Product!H:H)</f>
        <v>https://cdn.shopify.com/s/files/1/0651/3668/9323/files/8e33218ba56d4e02b37764eaa88d8c24_600x600.jpg?v=1734041304&amp;width=100&amp;crop=center</v>
      </c>
      <c r="J98" t="str">
        <f t="shared" si="1"/>
        <v>https://cdn.shopify.com/s/files/1/0651/3668/9323/files/8e33218ba56d4e02b37764eaa88d8c24_600x600.jpg?v=1734041304&amp;width=100&amp;crop=center</v>
      </c>
    </row>
    <row r="99" spans="1:10" x14ac:dyDescent="0.25">
      <c r="A99" t="s">
        <v>2788</v>
      </c>
      <c r="B99" t="s">
        <v>2157</v>
      </c>
      <c r="C99" t="s">
        <v>2612</v>
      </c>
      <c r="D99" t="s">
        <v>2642</v>
      </c>
      <c r="E99" t="s">
        <v>3290</v>
      </c>
      <c r="F99" t="str">
        <f>_xlfn.XLOOKUP(D99,Sheet6!A:A,Sheet6!A:A)</f>
        <v>Edgers</v>
      </c>
      <c r="G99" t="e">
        <f>_xlfn.XLOOKUP(B99,Product!C:C,Product!D:D)</f>
        <v>#N/A</v>
      </c>
      <c r="H99" t="e">
        <f>_xlfn.XLOOKUP(B99&amp;"B",Product!C:C,Product!H:H)</f>
        <v>#N/A</v>
      </c>
      <c r="I99" t="str">
        <f>_xlfn.XLOOKUP(B99&amp;"BTL",Product!C:C,Product!H:H)</f>
        <v>https://cdn.shopify.com/s/files/1/0651/3668/9323/files/P2302BTL_600x600.png?v=1737570145&amp;width=100&amp;crop=center</v>
      </c>
      <c r="J99" t="str">
        <f t="shared" si="1"/>
        <v>https://cdn.shopify.com/s/files/1/0651/3668/9323/files/P2302BTL_600x600.png?v=1737570145&amp;width=100&amp;crop=center</v>
      </c>
    </row>
    <row r="100" spans="1:10" x14ac:dyDescent="0.25">
      <c r="A100" t="s">
        <v>2788</v>
      </c>
      <c r="B100" t="s">
        <v>2273</v>
      </c>
      <c r="C100" t="s">
        <v>2509</v>
      </c>
      <c r="D100" t="s">
        <v>2642</v>
      </c>
      <c r="E100" t="s">
        <v>3370</v>
      </c>
      <c r="F100" t="str">
        <f>_xlfn.XLOOKUP(D100,Sheet6!A:A,Sheet6!A:A)</f>
        <v>Edgers</v>
      </c>
      <c r="H100" t="str">
        <f>_xlfn.XLOOKUP(B100&amp;"B",Product!C:C,Product!H:H)</f>
        <v>https://cdn.shopify.com/s/files/1/0651/3668/9323/files/93b6189b68a94c8b94a4fce7a581a0cd_600x600.jpg?v=1734041766&amp;width=100&amp;crop=center</v>
      </c>
      <c r="I100" t="e">
        <f>_xlfn.XLOOKUP(B100&amp;"BTL",Product!C:C,Product!H:H)</f>
        <v>#N/A</v>
      </c>
      <c r="J100" t="str">
        <f t="shared" si="1"/>
        <v>https://cdn.shopify.com/s/files/1/0651/3668/9323/files/93b6189b68a94c8b94a4fce7a581a0cd_600x600.jpg?v=1734041766&amp;width=100&amp;crop=center</v>
      </c>
    </row>
    <row r="101" spans="1:10" x14ac:dyDescent="0.25">
      <c r="A101" t="s">
        <v>2788</v>
      </c>
      <c r="B101" t="s">
        <v>2211</v>
      </c>
      <c r="C101" t="s">
        <v>1274</v>
      </c>
      <c r="D101" t="s">
        <v>2713</v>
      </c>
      <c r="E101" t="s">
        <v>3467</v>
      </c>
      <c r="F101" t="str">
        <f>_xlfn.XLOOKUP(D101,Sheet6!A:A,Sheet6!A:A)</f>
        <v>Fans</v>
      </c>
      <c r="H101" t="str">
        <f>_xlfn.XLOOKUP(B101&amp;"B",Product!C:C,Product!H:H)</f>
        <v>https://cdn.shopify.com/s/files/1/0651/3668/9323/files/1068669a2327485eb4d13f1095a48f15_600x600.jpg?v=1737054120&amp;width=100&amp;crop=center</v>
      </c>
      <c r="I101" t="e">
        <f>_xlfn.XLOOKUP(B101&amp;"BTL",Product!C:C,Product!H:H)</f>
        <v>#N/A</v>
      </c>
      <c r="J101" t="str">
        <f t="shared" si="1"/>
        <v>https://cdn.shopify.com/s/files/1/0651/3668/9323/files/1068669a2327485eb4d13f1095a48f15_600x600.jpg?v=1737054120&amp;width=100&amp;crop=center</v>
      </c>
    </row>
    <row r="102" spans="1:10" x14ac:dyDescent="0.25">
      <c r="A102" t="s">
        <v>2788</v>
      </c>
      <c r="B102" t="s">
        <v>2264</v>
      </c>
      <c r="C102" t="s">
        <v>1737</v>
      </c>
      <c r="D102" t="s">
        <v>2713</v>
      </c>
      <c r="E102" t="s">
        <v>3079</v>
      </c>
      <c r="F102" t="str">
        <f>_xlfn.XLOOKUP(D102,Sheet6!A:A,Sheet6!A:A)</f>
        <v>Fans</v>
      </c>
      <c r="H102" t="str">
        <f>_xlfn.XLOOKUP(B102&amp;"B",Product!C:C,Product!H:H)</f>
        <v>https://cdn.shopify.com/s/files/1/0651/3668/9323/files/ea63d60baa27423d963b4705d477efda_600x600.jpg?v=1734043248&amp;width=100&amp;crop=center</v>
      </c>
      <c r="I102" t="e">
        <f>_xlfn.XLOOKUP(B102&amp;"BTL",Product!C:C,Product!H:H)</f>
        <v>#N/A</v>
      </c>
      <c r="J102" t="str">
        <f t="shared" si="1"/>
        <v>https://cdn.shopify.com/s/files/1/0651/3668/9323/files/ea63d60baa27423d963b4705d477efda_600x600.jpg?v=1734043248&amp;width=100&amp;crop=center</v>
      </c>
    </row>
    <row r="103" spans="1:10" x14ac:dyDescent="0.25">
      <c r="A103" t="s">
        <v>2788</v>
      </c>
      <c r="B103" t="s">
        <v>2265</v>
      </c>
      <c r="C103" t="s">
        <v>1535</v>
      </c>
      <c r="D103" t="s">
        <v>2713</v>
      </c>
      <c r="E103" t="s">
        <v>3254</v>
      </c>
      <c r="F103" t="str">
        <f>_xlfn.XLOOKUP(D103,Sheet6!A:A,Sheet6!A:A)</f>
        <v>Fans</v>
      </c>
      <c r="H103" t="str">
        <f>_xlfn.XLOOKUP(B103&amp;"B",Product!C:C,Product!H:H)</f>
        <v>https://cdn.shopify.com/s/files/1/0651/3668/9323/files/c6f0eb71d91b424e85855e47fbf1728e_600x600.jpg?v=1734042809&amp;width=100&amp;crop=center</v>
      </c>
      <c r="I103" t="e">
        <f>_xlfn.XLOOKUP(B103&amp;"BTL",Product!C:C,Product!H:H)</f>
        <v>#N/A</v>
      </c>
      <c r="J103" t="str">
        <f t="shared" si="1"/>
        <v>https://cdn.shopify.com/s/files/1/0651/3668/9323/files/c6f0eb71d91b424e85855e47fbf1728e_600x600.jpg?v=1734042809&amp;width=100&amp;crop=center</v>
      </c>
    </row>
    <row r="104" spans="1:10" x14ac:dyDescent="0.25">
      <c r="A104" t="s">
        <v>2788</v>
      </c>
      <c r="B104" t="s">
        <v>2558</v>
      </c>
      <c r="C104" t="s">
        <v>862</v>
      </c>
      <c r="D104" t="s">
        <v>2713</v>
      </c>
      <c r="E104" t="s">
        <v>3736</v>
      </c>
      <c r="F104" t="str">
        <f>_xlfn.XLOOKUP(D104,Sheet6!A:A,Sheet6!A:A)</f>
        <v>Fans</v>
      </c>
      <c r="H104" t="str">
        <f>_xlfn.XLOOKUP(B104&amp;"B",Product!C:C,Product!H:H)</f>
        <v>https://cdn.shopify.com/s/files/1/0651/3668/9323/files/b275e16427a84d419cf0ec579dfe41d6_600x600.jpg?v=1734042698&amp;width=100&amp;crop=center</v>
      </c>
      <c r="I104" t="e">
        <f>_xlfn.XLOOKUP(B104&amp;"BTL",Product!C:C,Product!H:H)</f>
        <v>#N/A</v>
      </c>
      <c r="J104" t="str">
        <f t="shared" si="1"/>
        <v>https://cdn.shopify.com/s/files/1/0651/3668/9323/files/b275e16427a84d419cf0ec579dfe41d6_600x600.jpg?v=1734042698&amp;width=100&amp;crop=center</v>
      </c>
    </row>
    <row r="105" spans="1:10" x14ac:dyDescent="0.25">
      <c r="A105" t="s">
        <v>2788</v>
      </c>
      <c r="B105" t="s">
        <v>2266</v>
      </c>
      <c r="C105" t="s">
        <v>1531</v>
      </c>
      <c r="D105" t="s">
        <v>2713</v>
      </c>
      <c r="E105" t="s">
        <v>3257</v>
      </c>
      <c r="F105" t="str">
        <f>_xlfn.XLOOKUP(D105,Sheet6!A:A,Sheet6!A:A)</f>
        <v>Fans</v>
      </c>
      <c r="H105" t="str">
        <f>_xlfn.XLOOKUP(B105&amp;"B",Product!C:C,Product!H:H)</f>
        <v>https://cdn.shopify.com/s/files/1/0651/3668/9323/files/bca1e399bf814eb29af7d29de4c7ad3b_600x600.jpg?v=1734042757&amp;width=100&amp;crop=center</v>
      </c>
      <c r="I105" t="e">
        <f>_xlfn.XLOOKUP(B105&amp;"BTL",Product!C:C,Product!H:H)</f>
        <v>#N/A</v>
      </c>
      <c r="J105" t="str">
        <f t="shared" si="1"/>
        <v>https://cdn.shopify.com/s/files/1/0651/3668/9323/files/bca1e399bf814eb29af7d29de4c7ad3b_600x600.jpg?v=1734042757&amp;width=100&amp;crop=center</v>
      </c>
    </row>
    <row r="106" spans="1:10" x14ac:dyDescent="0.25">
      <c r="A106" t="s">
        <v>2788</v>
      </c>
      <c r="B106" t="s">
        <v>1658</v>
      </c>
      <c r="C106" t="s">
        <v>1657</v>
      </c>
      <c r="D106" t="s">
        <v>2690</v>
      </c>
      <c r="E106" t="s">
        <v>3149</v>
      </c>
      <c r="F106" t="str">
        <f>_xlfn.XLOOKUP(D106,Sheet6!A:A,Sheet6!A:A)</f>
        <v>Finish Nailers</v>
      </c>
      <c r="H106" t="e">
        <f>_xlfn.XLOOKUP(B106&amp;"B",Product!C:C,Product!H:H)</f>
        <v>#N/A</v>
      </c>
      <c r="I106" t="e">
        <f>_xlfn.XLOOKUP(B106&amp;"BTL",Product!C:C,Product!H:H)</f>
        <v>#N/A</v>
      </c>
      <c r="J106" t="str">
        <f t="shared" si="1"/>
        <v>https://cdn.shopify.com/s/files/1/0651/3668/9323/files/d37f6ae3db1f49bd8ae63f4ec324c53a_600x600.jpg?v=1734043009&amp;width=100&amp;crop=center</v>
      </c>
    </row>
    <row r="107" spans="1:10" x14ac:dyDescent="0.25">
      <c r="A107" t="s">
        <v>2788</v>
      </c>
      <c r="B107" t="s">
        <v>2176</v>
      </c>
      <c r="C107" t="s">
        <v>67</v>
      </c>
      <c r="D107" t="s">
        <v>2690</v>
      </c>
      <c r="E107" t="s">
        <v>4193</v>
      </c>
      <c r="F107" t="str">
        <f>_xlfn.XLOOKUP(D107,Sheet6!A:A,Sheet6!A:A)</f>
        <v>Finish Nailers</v>
      </c>
      <c r="H107" t="str">
        <f>_xlfn.XLOOKUP(B107&amp;"B",Product!C:C,Product!H:H)</f>
        <v>https://cdn.shopify.com/s/files/1/0651/3668/9323/files/PBL370_2v1_Final_600x600.jpg?v=1738790844&amp;width=100&amp;crop=center</v>
      </c>
      <c r="I107" t="e">
        <f>_xlfn.XLOOKUP(B107&amp;"BTL",Product!C:C,Product!H:H)</f>
        <v>#N/A</v>
      </c>
      <c r="J107" t="str">
        <f t="shared" si="1"/>
        <v>https://cdn.shopify.com/s/files/1/0651/3668/9323/files/PBL370_2v1_Final_600x600.jpg?v=1738790844&amp;width=100&amp;crop=center</v>
      </c>
    </row>
    <row r="108" spans="1:10" x14ac:dyDescent="0.25">
      <c r="A108" t="s">
        <v>2788</v>
      </c>
      <c r="B108" t="s">
        <v>2591</v>
      </c>
      <c r="C108" t="s">
        <v>152</v>
      </c>
      <c r="D108" t="s">
        <v>2690</v>
      </c>
      <c r="F108" t="str">
        <f>_xlfn.XLOOKUP(D108,Sheet6!A:A,Sheet6!A:A)</f>
        <v>Finish Nailers</v>
      </c>
      <c r="H108" t="e">
        <f>_xlfn.XLOOKUP(B108&amp;"B",Product!C:C,Product!H:H)</f>
        <v>#N/A</v>
      </c>
      <c r="I108" t="e">
        <f>_xlfn.XLOOKUP(B108&amp;"BTL",Product!C:C,Product!H:H)</f>
        <v>#N/A</v>
      </c>
      <c r="J108">
        <f t="shared" si="1"/>
        <v>0</v>
      </c>
    </row>
    <row r="109" spans="1:10" x14ac:dyDescent="0.25">
      <c r="A109" t="s">
        <v>2788</v>
      </c>
      <c r="B109" t="s">
        <v>2228</v>
      </c>
      <c r="C109" t="s">
        <v>1848</v>
      </c>
      <c r="D109" t="s">
        <v>2782</v>
      </c>
      <c r="E109" t="s">
        <v>2985</v>
      </c>
      <c r="F109" t="e">
        <f>_xlfn.XLOOKUP(D109,Sheet6!A:A,Sheet6!A:A)</f>
        <v>#N/A</v>
      </c>
      <c r="H109" t="str">
        <f>_xlfn.XLOOKUP(B109&amp;"B",Product!C:C,Product!H:H)</f>
        <v>https://cdn.shopify.com/s/files/1/0651/3668/9323/files/473b038aec434e1b9b61509fbfc3066f_600x600.jpg?v=1734041905&amp;width=100&amp;crop=center</v>
      </c>
      <c r="I109" t="e">
        <f>_xlfn.XLOOKUP(B109&amp;"BTL",Product!C:C,Product!H:H)</f>
        <v>#N/A</v>
      </c>
      <c r="J109" t="str">
        <f t="shared" si="1"/>
        <v>https://cdn.shopify.com/s/files/1/0651/3668/9323/files/473b038aec434e1b9b61509fbfc3066f_600x600.jpg?v=1734041905&amp;width=100&amp;crop=center</v>
      </c>
    </row>
    <row r="110" spans="1:10" x14ac:dyDescent="0.25">
      <c r="A110" t="s">
        <v>2788</v>
      </c>
      <c r="B110" t="s">
        <v>2594</v>
      </c>
      <c r="C110" t="s">
        <v>2614</v>
      </c>
      <c r="D110" t="s">
        <v>2715</v>
      </c>
      <c r="E110" t="s">
        <v>3473</v>
      </c>
      <c r="F110" t="str">
        <f>_xlfn.XLOOKUP(D110,Sheet6!A:A,Sheet6!A:A)</f>
        <v>Flood Lights</v>
      </c>
      <c r="H110" t="str">
        <f>_xlfn.XLOOKUP(B110&amp;"B",Product!C:C,Product!H:H)</f>
        <v>https://cdn.shopify.com/s/files/1/0651/3668/9323/files/aabf033282bf4e38bb2cf2df4bff1aac_600x600.jpg?v=1734042566&amp;width=100&amp;crop=center</v>
      </c>
      <c r="I110" t="e">
        <f>_xlfn.XLOOKUP(B110&amp;"BTL",Product!C:C,Product!H:H)</f>
        <v>#N/A</v>
      </c>
      <c r="J110" t="str">
        <f t="shared" si="1"/>
        <v>https://cdn.shopify.com/s/files/1/0651/3668/9323/files/aabf033282bf4e38bb2cf2df4bff1aac_600x600.jpg?v=1734042566&amp;width=100&amp;crop=center</v>
      </c>
    </row>
    <row r="111" spans="1:10" x14ac:dyDescent="0.25">
      <c r="A111" t="s">
        <v>2788</v>
      </c>
      <c r="B111" t="s">
        <v>2245</v>
      </c>
      <c r="C111" t="s">
        <v>295</v>
      </c>
      <c r="D111" t="s">
        <v>2715</v>
      </c>
      <c r="E111" t="s">
        <v>4069</v>
      </c>
      <c r="F111" t="str">
        <f>_xlfn.XLOOKUP(D111,Sheet6!A:A,Sheet6!A:A)</f>
        <v>Flood Lights</v>
      </c>
      <c r="H111" t="str">
        <f>_xlfn.XLOOKUP(B111&amp;"B",Product!C:C,Product!H:H)</f>
        <v>https://cdn.shopify.com/s/files/1/0651/3668/9323/files/ec28f07c067243b9b0b34446ae9b1c5d_600x600.jpg?v=1734043266&amp;width=100&amp;crop=center</v>
      </c>
      <c r="I111" t="e">
        <f>_xlfn.XLOOKUP(B111&amp;"BTL",Product!C:C,Product!H:H)</f>
        <v>#N/A</v>
      </c>
      <c r="J111" t="str">
        <f t="shared" si="1"/>
        <v>https://cdn.shopify.com/s/files/1/0651/3668/9323/files/ec28f07c067243b9b0b34446ae9b1c5d_600x600.jpg?v=1734043266&amp;width=100&amp;crop=center</v>
      </c>
    </row>
    <row r="112" spans="1:10" x14ac:dyDescent="0.25">
      <c r="A112" t="s">
        <v>2788</v>
      </c>
      <c r="B112" t="s">
        <v>2174</v>
      </c>
      <c r="C112" t="s">
        <v>1568</v>
      </c>
      <c r="D112" t="s">
        <v>2691</v>
      </c>
      <c r="E112" t="s">
        <v>3224</v>
      </c>
      <c r="F112" t="str">
        <f>_xlfn.XLOOKUP(D112,Sheet6!A:A,Sheet6!A:A)</f>
        <v>Framing Nailers</v>
      </c>
      <c r="H112" t="str">
        <f>_xlfn.XLOOKUP(B112&amp;"B",Product!C:C,Product!H:H)</f>
        <v>https://cdn.shopify.com/s/files/1/0651/3668/9323/files/1471ca00f0244765bcc84de218a71117_600x600.jpg?v=1734042063&amp;width=100&amp;crop=center</v>
      </c>
      <c r="I112" t="e">
        <f>_xlfn.XLOOKUP(B112&amp;"BTL",Product!C:C,Product!H:H)</f>
        <v>#N/A</v>
      </c>
      <c r="J112" t="str">
        <f t="shared" si="1"/>
        <v>https://cdn.shopify.com/s/files/1/0651/3668/9323/files/1471ca00f0244765bcc84de218a71117_600x600.jpg?v=1734042063&amp;width=100&amp;crop=center</v>
      </c>
    </row>
    <row r="113" spans="1:10" x14ac:dyDescent="0.25">
      <c r="A113" t="s">
        <v>2788</v>
      </c>
      <c r="B113" t="s">
        <v>2175</v>
      </c>
      <c r="C113" t="s">
        <v>2478</v>
      </c>
      <c r="D113" t="s">
        <v>2691</v>
      </c>
      <c r="E113" t="s">
        <v>3230</v>
      </c>
      <c r="F113" t="str">
        <f>_xlfn.XLOOKUP(D113,Sheet6!A:A,Sheet6!A:A)</f>
        <v>Framing Nailers</v>
      </c>
      <c r="H113" t="str">
        <f>_xlfn.XLOOKUP(B113&amp;"B",Product!C:C,Product!H:H)</f>
        <v>https://cdn.shopify.com/s/files/1/0651/3668/9323/files/0d5769ec5dba4c6695508f054149c8cf_600x600.jpg?v=1734040736&amp;width=100&amp;crop=center</v>
      </c>
      <c r="I113" t="e">
        <f>_xlfn.XLOOKUP(B113&amp;"BTL",Product!C:C,Product!H:H)</f>
        <v>#N/A</v>
      </c>
      <c r="J113" t="str">
        <f t="shared" si="1"/>
        <v>https://cdn.shopify.com/s/files/1/0651/3668/9323/files/0d5769ec5dba4c6695508f054149c8cf_600x600.jpg?v=1734040736&amp;width=100&amp;crop=center</v>
      </c>
    </row>
    <row r="114" spans="1:10" x14ac:dyDescent="0.25">
      <c r="A114" t="s">
        <v>2788</v>
      </c>
      <c r="B114" t="s">
        <v>2164</v>
      </c>
      <c r="C114" t="s">
        <v>1538</v>
      </c>
      <c r="D114" t="s">
        <v>2768</v>
      </c>
      <c r="E114" t="s">
        <v>3251</v>
      </c>
      <c r="F114" t="e">
        <f>_xlfn.XLOOKUP(D114,Sheet6!A:A,Sheet6!A:A)</f>
        <v>#N/A</v>
      </c>
      <c r="G114" t="e">
        <f>_xlfn.XLOOKUP(B114,Product!C:C,Product!D:D)</f>
        <v>#N/A</v>
      </c>
      <c r="H114" t="e">
        <f>_xlfn.XLOOKUP(B114&amp;"B",Product!C:C,Product!H:H)</f>
        <v>#N/A</v>
      </c>
      <c r="I114" t="str">
        <f>_xlfn.XLOOKUP(B114&amp;"BTL",Product!C:C,Product!H:H)</f>
        <v>https://cdn.shopify.com/s/files/1/0651/3668/9323/files/56d485033f1f4dbb83cef28584b3c1a3_600x600.jpg?v=1734041595&amp;width=100&amp;crop=center</v>
      </c>
      <c r="J114" t="str">
        <f t="shared" si="1"/>
        <v>https://cdn.shopify.com/s/files/1/0651/3668/9323/files/56d485033f1f4dbb83cef28584b3c1a3_600x600.jpg?v=1734041595&amp;width=100&amp;crop=center</v>
      </c>
    </row>
    <row r="115" spans="1:10" x14ac:dyDescent="0.25">
      <c r="A115" t="s">
        <v>2788</v>
      </c>
      <c r="B115" t="s">
        <v>961</v>
      </c>
      <c r="C115" t="s">
        <v>960</v>
      </c>
      <c r="D115" t="s">
        <v>2772</v>
      </c>
      <c r="E115" t="s">
        <v>3673</v>
      </c>
      <c r="F115" t="e">
        <f>_xlfn.XLOOKUP(D115,Sheet6!A:A,Sheet6!A:A)</f>
        <v>#N/A</v>
      </c>
      <c r="G115" t="str">
        <f>_xlfn.XLOOKUP(B115,Product!C:C,Product!D:D)</f>
        <v>18V ONE+ DUAL TEMPERATURE GLUE GUN</v>
      </c>
      <c r="H115" t="e">
        <f>_xlfn.XLOOKUP(B115&amp;"B",Product!C:C,Product!H:H)</f>
        <v>#N/A</v>
      </c>
      <c r="I115" t="e">
        <f>_xlfn.XLOOKUP(B115&amp;"BTL",Product!C:C,Product!H:H)</f>
        <v>#N/A</v>
      </c>
      <c r="J115" t="str">
        <f t="shared" si="1"/>
        <v>https://cdn.shopify.com/s/files/1/0651/3668/9323/files/17827ba69d3946f293d394dfe579388a_600x600.jpg?v=1737053293&amp;width=100&amp;crop=center</v>
      </c>
    </row>
    <row r="116" spans="1:10" x14ac:dyDescent="0.25">
      <c r="A116" t="s">
        <v>2788</v>
      </c>
      <c r="B116" t="s">
        <v>1009</v>
      </c>
      <c r="C116" t="s">
        <v>1008</v>
      </c>
      <c r="D116" t="s">
        <v>2772</v>
      </c>
      <c r="E116" t="s">
        <v>3646</v>
      </c>
      <c r="F116" t="e">
        <f>_xlfn.XLOOKUP(D116,Sheet6!A:A,Sheet6!A:A)</f>
        <v>#N/A</v>
      </c>
      <c r="G116" t="str">
        <f>_xlfn.XLOOKUP(B116,Product!C:C,Product!D:D)</f>
        <v>18V ONE+ COMPACT GLUE GUN</v>
      </c>
      <c r="H116" t="e">
        <f>_xlfn.XLOOKUP(B116&amp;"B",Product!C:C,Product!H:H)</f>
        <v>#N/A</v>
      </c>
      <c r="I116" t="e">
        <f>_xlfn.XLOOKUP(B116&amp;"BTL",Product!C:C,Product!H:H)</f>
        <v>#N/A</v>
      </c>
      <c r="J116" t="str">
        <f t="shared" si="1"/>
        <v>https://cdn.shopify.com/s/files/1/0651/3668/9323/files/db5e22efcc78475e865b8e6b0fa25669_600x600.jpg?v=1734043095&amp;width=100&amp;crop=center</v>
      </c>
    </row>
    <row r="117" spans="1:10" x14ac:dyDescent="0.25">
      <c r="A117" t="s">
        <v>2788</v>
      </c>
      <c r="B117" t="s">
        <v>2269</v>
      </c>
      <c r="C117" t="s">
        <v>1456</v>
      </c>
      <c r="D117" t="s">
        <v>2772</v>
      </c>
      <c r="E117" t="s">
        <v>3333</v>
      </c>
      <c r="F117" t="e">
        <f>_xlfn.XLOOKUP(D117,Sheet6!A:A,Sheet6!A:A)</f>
        <v>#N/A</v>
      </c>
      <c r="H117" t="str">
        <f>_xlfn.XLOOKUP(B117&amp;"B",Product!C:C,Product!H:H)</f>
        <v>https://cdn.shopify.com/s/files/1/0651/3668/9323/files/6132e095c8cc447c86a40c586bcecd6f_600x600.jpg?v=1734042151&amp;width=100&amp;crop=center</v>
      </c>
      <c r="I117" t="e">
        <f>_xlfn.XLOOKUP(B117&amp;"BTL",Product!C:C,Product!H:H)</f>
        <v>#N/A</v>
      </c>
      <c r="J117" t="str">
        <f t="shared" si="1"/>
        <v>https://cdn.shopify.com/s/files/1/0651/3668/9323/files/6132e095c8cc447c86a40c586bcecd6f_600x600.jpg?v=1734042151&amp;width=100&amp;crop=center</v>
      </c>
    </row>
    <row r="118" spans="1:10" x14ac:dyDescent="0.25">
      <c r="A118" t="s">
        <v>2788</v>
      </c>
      <c r="B118" t="s">
        <v>1648</v>
      </c>
      <c r="C118" t="s">
        <v>1647</v>
      </c>
      <c r="D118" t="s">
        <v>2648</v>
      </c>
      <c r="E118" t="s">
        <v>3158</v>
      </c>
      <c r="F118" t="str">
        <f>_xlfn.XLOOKUP(D118,Sheet6!A:A,Sheet6!A:A)</f>
        <v>Grease Guns</v>
      </c>
      <c r="H118" t="e">
        <f>_xlfn.XLOOKUP(B118&amp;"B",Product!C:C,Product!H:H)</f>
        <v>#N/A</v>
      </c>
      <c r="I118" t="e">
        <f>_xlfn.XLOOKUP(B118&amp;"BTL",Product!C:C,Product!H:H)</f>
        <v>#N/A</v>
      </c>
      <c r="J118" t="str">
        <f t="shared" si="1"/>
        <v>https://cdn.shopify.com/s/files/1/0651/3668/9323/files/027a342ba24642dc828ab127c170f634_600x600.jpg?v=1734041459&amp;width=100&amp;crop=center</v>
      </c>
    </row>
    <row r="119" spans="1:10" x14ac:dyDescent="0.25">
      <c r="A119" t="s">
        <v>2788</v>
      </c>
      <c r="B119" t="s">
        <v>2177</v>
      </c>
      <c r="C119" t="s">
        <v>1411</v>
      </c>
      <c r="D119" t="s">
        <v>2681</v>
      </c>
      <c r="E119" t="s">
        <v>2967</v>
      </c>
      <c r="F119" t="str">
        <f>_xlfn.XLOOKUP(D119,Sheet6!A:A,Sheet6!A:A)</f>
        <v>Grinders</v>
      </c>
      <c r="H119" t="str">
        <f>_xlfn.XLOOKUP(B119&amp;"B",Product!C:C,Product!H:H)</f>
        <v>https://cdn.shopify.com/s/files/1/0651/3668/9323/files/b3c5d7e8fb5e43eaa2bb5cd49e3d50a5_600x600.jpg?v=1734042631&amp;width=100&amp;crop=center</v>
      </c>
      <c r="I119" t="e">
        <f>_xlfn.XLOOKUP(B119&amp;"BTL",Product!C:C,Product!H:H)</f>
        <v>#N/A</v>
      </c>
      <c r="J119" t="str">
        <f t="shared" si="1"/>
        <v>https://cdn.shopify.com/s/files/1/0651/3668/9323/files/b3c5d7e8fb5e43eaa2bb5cd49e3d50a5_600x600.jpg?v=1734042631&amp;width=100&amp;crop=center</v>
      </c>
    </row>
    <row r="120" spans="1:10" x14ac:dyDescent="0.25">
      <c r="A120" t="s">
        <v>2788</v>
      </c>
      <c r="B120" t="s">
        <v>2178</v>
      </c>
      <c r="C120" t="s">
        <v>1411</v>
      </c>
      <c r="D120" t="s">
        <v>2681</v>
      </c>
      <c r="E120" t="s">
        <v>3373</v>
      </c>
      <c r="F120" t="str">
        <f>_xlfn.XLOOKUP(D120,Sheet6!A:A,Sheet6!A:A)</f>
        <v>Grinders</v>
      </c>
      <c r="H120" t="str">
        <f>_xlfn.XLOOKUP(B120&amp;"B",Product!C:C,Product!H:H)</f>
        <v>https://cdn.shopify.com/s/files/1/0651/3668/9323/files/5cf95d3ff7da43119525dd007cd7cea5_600x600.jpg?v=1747170627&amp;width=100&amp;crop=center</v>
      </c>
      <c r="I120" t="e">
        <f>_xlfn.XLOOKUP(B120&amp;"BTL",Product!C:C,Product!H:H)</f>
        <v>#N/A</v>
      </c>
      <c r="J120" t="str">
        <f t="shared" si="1"/>
        <v>https://cdn.shopify.com/s/files/1/0651/3668/9323/files/5cf95d3ff7da43119525dd007cd7cea5_600x600.jpg?v=1747170627&amp;width=100&amp;crop=center</v>
      </c>
    </row>
    <row r="121" spans="1:10" x14ac:dyDescent="0.25">
      <c r="A121" t="s">
        <v>2788</v>
      </c>
      <c r="B121" t="s">
        <v>2231</v>
      </c>
      <c r="C121" t="s">
        <v>1609</v>
      </c>
      <c r="D121" t="s">
        <v>2681</v>
      </c>
      <c r="E121" t="s">
        <v>3188</v>
      </c>
      <c r="F121" t="str">
        <f>_xlfn.XLOOKUP(D121,Sheet6!A:A,Sheet6!A:A)</f>
        <v>Grinders</v>
      </c>
      <c r="H121" t="str">
        <f>_xlfn.XLOOKUP(B121&amp;"B",Product!C:C,Product!H:H)</f>
        <v>https://cdn.shopify.com/s/files/1/0651/3668/9323/files/41c2c61117614b70b4bc8f8226338c8b_600x600.jpg?v=1734041517&amp;width=100&amp;crop=center</v>
      </c>
      <c r="I121" t="e">
        <f>_xlfn.XLOOKUP(B121&amp;"BTL",Product!C:C,Product!H:H)</f>
        <v>#N/A</v>
      </c>
      <c r="J121" t="str">
        <f t="shared" si="1"/>
        <v>https://cdn.shopify.com/s/files/1/0651/3668/9323/files/41c2c61117614b70b4bc8f8226338c8b_600x600.jpg?v=1734041517&amp;width=100&amp;crop=center</v>
      </c>
    </row>
    <row r="122" spans="1:10" x14ac:dyDescent="0.25">
      <c r="A122" t="s">
        <v>2788</v>
      </c>
      <c r="B122" t="s">
        <v>2280</v>
      </c>
      <c r="C122" t="s">
        <v>1821</v>
      </c>
      <c r="D122" t="s">
        <v>2681</v>
      </c>
      <c r="E122" t="s">
        <v>3006</v>
      </c>
      <c r="F122" t="str">
        <f>_xlfn.XLOOKUP(D122,Sheet6!A:A,Sheet6!A:A)</f>
        <v>Grinders</v>
      </c>
      <c r="H122" t="str">
        <f>_xlfn.XLOOKUP(B122&amp;"B",Product!C:C,Product!H:H)</f>
        <v>https://cdn.shopify.com/s/files/1/0651/3668/9323/files/5715eecc8e06409397648b8868425322_600x600.jpg?v=1734042145&amp;width=100&amp;crop=center</v>
      </c>
      <c r="I122" t="e">
        <f>_xlfn.XLOOKUP(B122&amp;"BTL",Product!C:C,Product!H:H)</f>
        <v>#N/A</v>
      </c>
      <c r="J122" t="str">
        <f t="shared" si="1"/>
        <v>https://cdn.shopify.com/s/files/1/0651/3668/9323/files/5715eecc8e06409397648b8868425322_600x600.jpg?v=1734042145&amp;width=100&amp;crop=center</v>
      </c>
    </row>
    <row r="123" spans="1:10" x14ac:dyDescent="0.25">
      <c r="A123" t="s">
        <v>2788</v>
      </c>
      <c r="B123" t="s">
        <v>2593</v>
      </c>
      <c r="C123" t="s">
        <v>72</v>
      </c>
      <c r="D123" t="s">
        <v>2660</v>
      </c>
      <c r="E123" t="s">
        <v>3109</v>
      </c>
      <c r="F123" t="str">
        <f>_xlfn.XLOOKUP(D123,Sheet6!A:A,Sheet6!A:A)</f>
        <v>Hammer Drills</v>
      </c>
      <c r="H123" t="str">
        <f>_xlfn.XLOOKUP(B123&amp;"B",Product!C:C,Product!H:H)</f>
        <v>https://cdn.shopify.com/s/files/1/0651/3668/9323/files/3ae66cf263ba4ca8950f3dbba2a4939e_600x600.jpg?v=1734040905&amp;width=100&amp;crop=center</v>
      </c>
      <c r="I123" t="e">
        <f>_xlfn.XLOOKUP(B123&amp;"BTL",Product!C:C,Product!H:H)</f>
        <v>#N/A</v>
      </c>
      <c r="J123" t="str">
        <f t="shared" si="1"/>
        <v>https://cdn.shopify.com/s/files/1/0651/3668/9323/files/3ae66cf263ba4ca8950f3dbba2a4939e_600x600.jpg?v=1734040905&amp;width=100&amp;crop=center</v>
      </c>
    </row>
    <row r="124" spans="1:10" x14ac:dyDescent="0.25">
      <c r="A124" t="s">
        <v>2788</v>
      </c>
      <c r="B124" t="s">
        <v>2185</v>
      </c>
      <c r="C124" t="s">
        <v>72</v>
      </c>
      <c r="D124" t="s">
        <v>2660</v>
      </c>
      <c r="E124" t="s">
        <v>4190</v>
      </c>
      <c r="F124" t="str">
        <f>_xlfn.XLOOKUP(D124,Sheet6!A:A,Sheet6!A:A)</f>
        <v>Hammer Drills</v>
      </c>
      <c r="H124" t="str">
        <f>_xlfn.XLOOKUP(B124&amp;"B",Product!C:C,Product!H:H)</f>
        <v>https://cdn.shopify.com/s/files/1/0651/3668/9323/files/PBLHM102_2v1_Final_920cd4a2-6de9-42fd-8a6c-4d2f379fc2b6_600x600.jpg?v=1737985396&amp;width=100&amp;crop=center</v>
      </c>
      <c r="I124" t="e">
        <f>_xlfn.XLOOKUP(B124&amp;"BTL",Product!C:C,Product!H:H)</f>
        <v>#N/A</v>
      </c>
      <c r="J124" t="str">
        <f t="shared" si="1"/>
        <v>https://cdn.shopify.com/s/files/1/0651/3668/9323/files/PBLHM102_2v1_Final_920cd4a2-6de9-42fd-8a6c-4d2f379fc2b6_600x600.jpg?v=1737985396&amp;width=100&amp;crop=center</v>
      </c>
    </row>
    <row r="125" spans="1:10" x14ac:dyDescent="0.25">
      <c r="A125" t="s">
        <v>2788</v>
      </c>
      <c r="B125" t="s">
        <v>2220</v>
      </c>
      <c r="C125" t="s">
        <v>1688</v>
      </c>
      <c r="D125" t="s">
        <v>2660</v>
      </c>
      <c r="E125" t="s">
        <v>3121</v>
      </c>
      <c r="F125" t="str">
        <f>_xlfn.XLOOKUP(D125,Sheet6!A:A,Sheet6!A:A)</f>
        <v>Hammer Drills</v>
      </c>
      <c r="H125" t="str">
        <f>_xlfn.XLOOKUP(B125&amp;"B",Product!C:C,Product!H:H)</f>
        <v>https://cdn.shopify.com/s/files/1/0651/3668/9323/files/97389ae20a794745b7837632258b9a3a_600x600.jpg?v=1734042315&amp;width=100&amp;crop=center</v>
      </c>
      <c r="I125" t="e">
        <f>_xlfn.XLOOKUP(B125&amp;"BTL",Product!C:C,Product!H:H)</f>
        <v>#N/A</v>
      </c>
      <c r="J125" t="str">
        <f t="shared" si="1"/>
        <v>https://cdn.shopify.com/s/files/1/0651/3668/9323/files/97389ae20a794745b7837632258b9a3a_600x600.jpg?v=1734042315&amp;width=100&amp;crop=center</v>
      </c>
    </row>
    <row r="126" spans="1:10" x14ac:dyDescent="0.25">
      <c r="A126" t="s">
        <v>2788</v>
      </c>
      <c r="B126" t="s">
        <v>2281</v>
      </c>
      <c r="C126" t="s">
        <v>1519</v>
      </c>
      <c r="D126" t="s">
        <v>2660</v>
      </c>
      <c r="E126" t="s">
        <v>3269</v>
      </c>
      <c r="F126" t="str">
        <f>_xlfn.XLOOKUP(D126,Sheet6!A:A,Sheet6!A:A)</f>
        <v>Hammer Drills</v>
      </c>
      <c r="H126" t="str">
        <f>_xlfn.XLOOKUP(B126&amp;"B",Product!C:C,Product!H:H)</f>
        <v>https://cdn.shopify.com/s/files/1/0651/3668/9323/files/d1ee9593118e4e759a8bb95cb7650465_600x600.jpg?v=1734042963&amp;width=100&amp;crop=center</v>
      </c>
      <c r="I126" t="e">
        <f>_xlfn.XLOOKUP(B126&amp;"BTL",Product!C:C,Product!H:H)</f>
        <v>#N/A</v>
      </c>
      <c r="J126" t="str">
        <f t="shared" si="1"/>
        <v>https://cdn.shopify.com/s/files/1/0651/3668/9323/files/d1ee9593118e4e759a8bb95cb7650465_600x600.jpg?v=1734042963&amp;width=100&amp;crop=center</v>
      </c>
    </row>
    <row r="127" spans="1:10" x14ac:dyDescent="0.25">
      <c r="A127" t="s">
        <v>2788</v>
      </c>
      <c r="B127" t="s">
        <v>763</v>
      </c>
      <c r="C127" t="s">
        <v>762</v>
      </c>
      <c r="D127" t="s">
        <v>2716</v>
      </c>
      <c r="E127" t="s">
        <v>3794</v>
      </c>
      <c r="F127" t="str">
        <f>_xlfn.XLOOKUP(D127,Sheet6!A:A,Sheet6!A:A)</f>
        <v>Handheld Lights</v>
      </c>
      <c r="H127" t="e">
        <f>_xlfn.XLOOKUP(B127&amp;"B",Product!C:C,Product!H:H)</f>
        <v>#N/A</v>
      </c>
      <c r="I127" t="e">
        <f>_xlfn.XLOOKUP(B127&amp;"BTL",Product!C:C,Product!H:H)</f>
        <v>#N/A</v>
      </c>
      <c r="J127" t="str">
        <f t="shared" si="1"/>
        <v>https://cdn.shopify.com/s/files/1/0651/3668/9323/files/P790_2v1_Final_600x600.jpg?v=1737049833&amp;width=100&amp;crop=center</v>
      </c>
    </row>
    <row r="128" spans="1:10" x14ac:dyDescent="0.25">
      <c r="A128" t="s">
        <v>2788</v>
      </c>
      <c r="B128" t="s">
        <v>2247</v>
      </c>
      <c r="C128" t="s">
        <v>833</v>
      </c>
      <c r="D128" t="s">
        <v>2716</v>
      </c>
      <c r="E128" t="s">
        <v>3754</v>
      </c>
      <c r="F128" t="str">
        <f>_xlfn.XLOOKUP(D128,Sheet6!A:A,Sheet6!A:A)</f>
        <v>Handheld Lights</v>
      </c>
      <c r="H128" t="str">
        <f>_xlfn.XLOOKUP(B128&amp;"B",Product!C:C,Product!H:H)</f>
        <v>https://cdn.shopify.com/s/files/1/0651/3668/9323/files/1750fd832a394a2eae260b3fcd7e41e5_600x600.jpg?v=1734042069&amp;width=100&amp;crop=center</v>
      </c>
      <c r="I128" t="e">
        <f>_xlfn.XLOOKUP(B128&amp;"BTL",Product!C:C,Product!H:H)</f>
        <v>#N/A</v>
      </c>
      <c r="J128" t="str">
        <f t="shared" si="1"/>
        <v>https://cdn.shopify.com/s/files/1/0651/3668/9323/files/1750fd832a394a2eae260b3fcd7e41e5_600x600.jpg?v=1734042069&amp;width=100&amp;crop=center</v>
      </c>
    </row>
    <row r="129" spans="1:10" x14ac:dyDescent="0.25">
      <c r="A129" t="s">
        <v>2788</v>
      </c>
      <c r="B129" t="s">
        <v>2595</v>
      </c>
      <c r="C129" t="s">
        <v>664</v>
      </c>
      <c r="D129" t="s">
        <v>2716</v>
      </c>
      <c r="E129" t="s">
        <v>3854</v>
      </c>
      <c r="F129" t="str">
        <f>_xlfn.XLOOKUP(D129,Sheet6!A:A,Sheet6!A:A)</f>
        <v>Handheld Lights</v>
      </c>
      <c r="H129" t="str">
        <f>_xlfn.XLOOKUP(B129&amp;"B",Product!C:C,Product!H:H)</f>
        <v>https://cdn.shopify.com/s/files/1/0651/3668/9323/files/eed1714daf934be88c123ef6d01537a5_600x600.jpg?v=1734043293&amp;width=100&amp;crop=center</v>
      </c>
      <c r="I129" t="e">
        <f>_xlfn.XLOOKUP(B129&amp;"BTL",Product!C:C,Product!H:H)</f>
        <v>#N/A</v>
      </c>
      <c r="J129" t="str">
        <f t="shared" si="1"/>
        <v>https://cdn.shopify.com/s/files/1/0651/3668/9323/files/eed1714daf934be88c123ef6d01537a5_600x600.jpg?v=1734043293&amp;width=100&amp;crop=center</v>
      </c>
    </row>
    <row r="130" spans="1:10" x14ac:dyDescent="0.25">
      <c r="A130" t="s">
        <v>2788</v>
      </c>
      <c r="B130" t="s">
        <v>2599</v>
      </c>
      <c r="C130" t="s">
        <v>21</v>
      </c>
      <c r="D130" t="s">
        <v>2714</v>
      </c>
      <c r="F130" t="str">
        <f>_xlfn.XLOOKUP(D130,Sheet6!A:A,Sheet6!A:A)</f>
        <v>Heaters</v>
      </c>
      <c r="H130" t="e">
        <f>_xlfn.XLOOKUP(B130&amp;"B",Product!C:C,Product!H:H)</f>
        <v>#N/A</v>
      </c>
      <c r="I130" t="e">
        <f>_xlfn.XLOOKUP(B130&amp;"BTL",Product!C:C,Product!H:H)</f>
        <v>#N/A</v>
      </c>
      <c r="J130">
        <f t="shared" si="1"/>
        <v>0</v>
      </c>
    </row>
    <row r="131" spans="1:10" x14ac:dyDescent="0.25">
      <c r="A131" t="s">
        <v>2788</v>
      </c>
      <c r="B131" t="s">
        <v>2263</v>
      </c>
      <c r="C131" t="s">
        <v>550</v>
      </c>
      <c r="D131" t="s">
        <v>2714</v>
      </c>
      <c r="E131" t="s">
        <v>3924</v>
      </c>
      <c r="F131" t="str">
        <f>_xlfn.XLOOKUP(D131,Sheet6!A:A,Sheet6!A:A)</f>
        <v>Heaters</v>
      </c>
      <c r="H131" t="str">
        <f>_xlfn.XLOOKUP(B131&amp;"B",Product!C:C,Product!H:H)</f>
        <v>https://cdn.shopify.com/s/files/1/0651/3668/9323/files/8b855e99bdb14c3482bb026fb65855ec_600x600.jpg?v=1737054619&amp;width=100&amp;crop=center</v>
      </c>
      <c r="I131" t="e">
        <f>_xlfn.XLOOKUP(B131&amp;"BTL",Product!C:C,Product!H:H)</f>
        <v>#N/A</v>
      </c>
      <c r="J131" t="str">
        <f t="shared" ref="J131:J194" si="2">_xlfn.IFNA(H131,_xlfn.IFNA(I131,E131))</f>
        <v>https://cdn.shopify.com/s/files/1/0651/3668/9323/files/8b855e99bdb14c3482bb026fb65855ec_600x600.jpg?v=1737054619&amp;width=100&amp;crop=center</v>
      </c>
    </row>
    <row r="132" spans="1:10" x14ac:dyDescent="0.25">
      <c r="A132" t="s">
        <v>2788</v>
      </c>
      <c r="B132" t="s">
        <v>747</v>
      </c>
      <c r="C132" t="s">
        <v>746</v>
      </c>
      <c r="D132" t="s">
        <v>2712</v>
      </c>
      <c r="E132" t="s">
        <v>3803</v>
      </c>
      <c r="F132" t="str">
        <f>_xlfn.XLOOKUP(D132,Sheet6!A:A,Sheet6!A:A)</f>
        <v>Heating Tools</v>
      </c>
      <c r="G132" t="str">
        <f>_xlfn.XLOOKUP(B132,Product!C:C,Product!D:D)</f>
        <v>18V ONE+ HEAT GUN</v>
      </c>
      <c r="H132" t="e">
        <f>_xlfn.XLOOKUP(B132&amp;"B",Product!C:C,Product!H:H)</f>
        <v>#N/A</v>
      </c>
      <c r="I132" t="e">
        <f>_xlfn.XLOOKUP(B132&amp;"BTL",Product!C:C,Product!H:H)</f>
        <v>#N/A</v>
      </c>
      <c r="J132" t="str">
        <f t="shared" si="2"/>
        <v>https://cdn.shopify.com/s/files/1/0651/3668/9323/files/e1624aa7d06e4f758545fa9ad7071c1d_600x600.jpg?v=1734043221&amp;width=100&amp;crop=center</v>
      </c>
    </row>
    <row r="133" spans="1:10" x14ac:dyDescent="0.25">
      <c r="A133" t="s">
        <v>2788</v>
      </c>
      <c r="B133" t="s">
        <v>2268</v>
      </c>
      <c r="C133" t="s">
        <v>1503</v>
      </c>
      <c r="D133" t="s">
        <v>2712</v>
      </c>
      <c r="E133" t="s">
        <v>3284</v>
      </c>
      <c r="F133" t="str">
        <f>_xlfn.XLOOKUP(D133,Sheet6!A:A,Sheet6!A:A)</f>
        <v>Heating Tools</v>
      </c>
      <c r="H133" t="str">
        <f>_xlfn.XLOOKUP(B133&amp;"B",Product!C:C,Product!H:H)</f>
        <v>https://cdn.shopify.com/s/files/1/0651/3668/9323/files/a98472ed93f94927829518e61d171c81_600x600.jpg?v=1734042549&amp;width=100&amp;crop=center</v>
      </c>
      <c r="I133" t="e">
        <f>_xlfn.XLOOKUP(B133&amp;"BTL",Product!C:C,Product!H:H)</f>
        <v>#N/A</v>
      </c>
      <c r="J133" t="str">
        <f t="shared" si="2"/>
        <v>https://cdn.shopify.com/s/files/1/0651/3668/9323/files/a98472ed93f94927829518e61d171c81_600x600.jpg?v=1734042549&amp;width=100&amp;crop=center</v>
      </c>
    </row>
    <row r="134" spans="1:10" x14ac:dyDescent="0.25">
      <c r="A134" t="s">
        <v>2788</v>
      </c>
      <c r="B134" t="s">
        <v>2561</v>
      </c>
      <c r="C134" t="s">
        <v>2464</v>
      </c>
      <c r="D134" t="s">
        <v>2643</v>
      </c>
      <c r="E134" t="s">
        <v>2805</v>
      </c>
      <c r="F134" t="str">
        <f>_xlfn.XLOOKUP(D134,Sheet6!A:A,Sheet6!A:A)</f>
        <v>Hedge Trimmers</v>
      </c>
      <c r="G134" t="e">
        <f>_xlfn.XLOOKUP(B134,Product!C:C,Product!D:D)</f>
        <v>#N/A</v>
      </c>
      <c r="H134" t="e">
        <f>_xlfn.XLOOKUP(B134&amp;"B",Product!C:C,Product!H:H)</f>
        <v>#N/A</v>
      </c>
      <c r="I134" t="str">
        <f>_xlfn.XLOOKUP(B134&amp;"BTL",Product!C:C,Product!H:H)</f>
        <v>https://cdn.shopify.com/s/files/1/0651/3668/9323/files/100cb65b7db84055a64550619448e81a_600x600.jpg?v=1734041805&amp;width=100&amp;crop=center</v>
      </c>
      <c r="J134" t="str">
        <f t="shared" si="2"/>
        <v>https://cdn.shopify.com/s/files/1/0651/3668/9323/files/100cb65b7db84055a64550619448e81a_600x600.jpg?v=1734041805&amp;width=100&amp;crop=center</v>
      </c>
    </row>
    <row r="135" spans="1:10" x14ac:dyDescent="0.25">
      <c r="A135" t="s">
        <v>2788</v>
      </c>
      <c r="B135" t="s">
        <v>2159</v>
      </c>
      <c r="C135" t="s">
        <v>2465</v>
      </c>
      <c r="D135" t="s">
        <v>2643</v>
      </c>
      <c r="E135" t="s">
        <v>3146</v>
      </c>
      <c r="F135" t="str">
        <f>_xlfn.XLOOKUP(D135,Sheet6!A:A,Sheet6!A:A)</f>
        <v>Hedge Trimmers</v>
      </c>
      <c r="G135" t="e">
        <f>_xlfn.XLOOKUP(B135,Product!C:C,Product!D:D)</f>
        <v>#N/A</v>
      </c>
      <c r="H135" t="e">
        <f>_xlfn.XLOOKUP(B135&amp;"B",Product!C:C,Product!H:H)</f>
        <v>#N/A</v>
      </c>
      <c r="I135" t="str">
        <f>_xlfn.XLOOKUP(B135&amp;"BTL",Product!C:C,Product!H:H)</f>
        <v>https://cdn.shopify.com/s/files/1/0651/3668/9323/files/a7a7e55de2d448d78dab7559aedf156e_600x600.jpg?v=1736808876&amp;width=100&amp;crop=center</v>
      </c>
      <c r="J135" t="str">
        <f t="shared" si="2"/>
        <v>https://cdn.shopify.com/s/files/1/0651/3668/9323/files/a7a7e55de2d448d78dab7559aedf156e_600x600.jpg?v=1736808876&amp;width=100&amp;crop=center</v>
      </c>
    </row>
    <row r="136" spans="1:10" x14ac:dyDescent="0.25">
      <c r="A136" t="s">
        <v>2788</v>
      </c>
      <c r="B136" t="s">
        <v>2160</v>
      </c>
      <c r="C136" t="s">
        <v>2466</v>
      </c>
      <c r="D136" t="s">
        <v>2643</v>
      </c>
      <c r="E136" t="s">
        <v>3131</v>
      </c>
      <c r="F136" t="str">
        <f>_xlfn.XLOOKUP(D136,Sheet6!A:A,Sheet6!A:A)</f>
        <v>Hedge Trimmers</v>
      </c>
      <c r="G136" t="e">
        <f>_xlfn.XLOOKUP(B136,Product!C:C,Product!D:D)</f>
        <v>#N/A</v>
      </c>
      <c r="H136" t="e">
        <f>_xlfn.XLOOKUP(B136&amp;"B",Product!C:C,Product!H:H)</f>
        <v>#N/A</v>
      </c>
      <c r="I136" t="str">
        <f>_xlfn.XLOOKUP(B136&amp;"BTL",Product!C:C,Product!H:H)</f>
        <v>https://cdn.shopify.com/s/files/1/0651/3668/9323/files/c271026e364a4c558c560032bef9c01c_600x600.jpg?v=1734042889&amp;width=100&amp;crop=center</v>
      </c>
      <c r="J136" t="str">
        <f t="shared" si="2"/>
        <v>https://cdn.shopify.com/s/files/1/0651/3668/9323/files/c271026e364a4c558c560032bef9c01c_600x600.jpg?v=1734042889&amp;width=100&amp;crop=center</v>
      </c>
    </row>
    <row r="137" spans="1:10" x14ac:dyDescent="0.25">
      <c r="A137" t="s">
        <v>2788</v>
      </c>
      <c r="B137" t="s">
        <v>2581</v>
      </c>
      <c r="C137" t="s">
        <v>1797</v>
      </c>
      <c r="D137" t="s">
        <v>2643</v>
      </c>
      <c r="E137" t="s">
        <v>3027</v>
      </c>
      <c r="F137" t="str">
        <f>_xlfn.XLOOKUP(D137,Sheet6!A:A,Sheet6!A:A)</f>
        <v>Hedge Trimmers</v>
      </c>
      <c r="G137" t="e">
        <f>_xlfn.XLOOKUP(B137,Product!C:C,Product!D:D)</f>
        <v>#N/A</v>
      </c>
      <c r="H137" t="e">
        <f>_xlfn.XLOOKUP(B137&amp;"B",Product!C:C,Product!H:H)</f>
        <v>#N/A</v>
      </c>
      <c r="I137" t="str">
        <f>_xlfn.XLOOKUP(B137&amp;"BTL",Product!C:C,Product!H:H)</f>
        <v>https://cdn.shopify.com/s/files/1/0651/3668/9323/files/P2608BTL_600x600.png?v=1737571886&amp;width=100&amp;crop=center</v>
      </c>
      <c r="J137" t="str">
        <f t="shared" si="2"/>
        <v>https://cdn.shopify.com/s/files/1/0651/3668/9323/files/P2608BTL_600x600.png?v=1737571886&amp;width=100&amp;crop=center</v>
      </c>
    </row>
    <row r="138" spans="1:10" x14ac:dyDescent="0.25">
      <c r="A138" t="s">
        <v>2788</v>
      </c>
      <c r="B138" t="s">
        <v>2161</v>
      </c>
      <c r="C138" t="s">
        <v>2467</v>
      </c>
      <c r="D138" t="s">
        <v>2643</v>
      </c>
      <c r="E138" t="s">
        <v>3143</v>
      </c>
      <c r="F138" t="str">
        <f>_xlfn.XLOOKUP(D138,Sheet6!A:A,Sheet6!A:A)</f>
        <v>Hedge Trimmers</v>
      </c>
      <c r="G138" t="e">
        <f>_xlfn.XLOOKUP(B138,Product!C:C,Product!D:D)</f>
        <v>#N/A</v>
      </c>
      <c r="H138" t="e">
        <f>_xlfn.XLOOKUP(B138&amp;"B",Product!C:C,Product!H:H)</f>
        <v>#N/A</v>
      </c>
      <c r="I138" t="str">
        <f>_xlfn.XLOOKUP(B138&amp;"BTL",Product!C:C,Product!H:H)</f>
        <v>https://cdn.shopify.com/s/files/1/0651/3668/9323/files/b9f42f3aed6240aa950116ed24c2bf75_600x600.jpg?v=1734042652&amp;width=100&amp;crop=center</v>
      </c>
      <c r="J138" t="str">
        <f t="shared" si="2"/>
        <v>https://cdn.shopify.com/s/files/1/0651/3668/9323/files/b9f42f3aed6240aa950116ed24c2bf75_600x600.jpg?v=1734042652&amp;width=100&amp;crop=center</v>
      </c>
    </row>
    <row r="139" spans="1:10" x14ac:dyDescent="0.25">
      <c r="A139" t="s">
        <v>2788</v>
      </c>
      <c r="B139" t="s">
        <v>2569</v>
      </c>
      <c r="C139" t="s">
        <v>2470</v>
      </c>
      <c r="D139" t="s">
        <v>2643</v>
      </c>
      <c r="E139" t="s">
        <v>3106</v>
      </c>
      <c r="F139" t="str">
        <f>_xlfn.XLOOKUP(D139,Sheet6!A:A,Sheet6!A:A)</f>
        <v>Hedge Trimmers</v>
      </c>
      <c r="G139" t="e">
        <f>_xlfn.XLOOKUP(B139,Product!C:C,Product!D:D)</f>
        <v>#N/A</v>
      </c>
      <c r="H139" t="str">
        <f>_xlfn.XLOOKUP(B139&amp;"B",Product!C:C,Product!H:H)</f>
        <v>https://cdn.shopify.com/s/files/1/0651/3668/9323/files/cabc95a490414d1487a503a3df326602_600x600.jpg?v=1734042905&amp;width=100&amp;crop=center</v>
      </c>
      <c r="I139" t="e">
        <f>_xlfn.XLOOKUP(B139&amp;"BTL",Product!C:C,Product!H:H)</f>
        <v>#N/A</v>
      </c>
      <c r="J139" t="str">
        <f t="shared" si="2"/>
        <v>https://cdn.shopify.com/s/files/1/0651/3668/9323/files/cabc95a490414d1487a503a3df326602_600x600.jpg?v=1734042905&amp;width=100&amp;crop=center</v>
      </c>
    </row>
    <row r="140" spans="1:10" x14ac:dyDescent="0.25">
      <c r="A140" t="s">
        <v>2788</v>
      </c>
      <c r="B140" t="s">
        <v>2578</v>
      </c>
      <c r="C140" t="s">
        <v>1775</v>
      </c>
      <c r="D140" t="s">
        <v>2643</v>
      </c>
      <c r="E140" t="s">
        <v>3045</v>
      </c>
      <c r="F140" t="str">
        <f>_xlfn.XLOOKUP(D140,Sheet6!A:A,Sheet6!A:A)</f>
        <v>Hedge Trimmers</v>
      </c>
      <c r="G140" t="e">
        <f>_xlfn.XLOOKUP(B140,Product!C:C,Product!D:D)</f>
        <v>#N/A</v>
      </c>
      <c r="H140" t="e">
        <f>_xlfn.XLOOKUP(B140&amp;"B",Product!C:C,Product!H:H)</f>
        <v>#N/A</v>
      </c>
      <c r="I140" t="str">
        <f>_xlfn.XLOOKUP(B140&amp;"BTL",Product!C:C,Product!H:H)</f>
        <v>https://cdn.shopify.com/s/files/1/0651/3668/9323/files/P2980_2v1_Final_600x600.jpg?v=1737402084&amp;width=100&amp;crop=center</v>
      </c>
      <c r="J140" t="str">
        <f t="shared" si="2"/>
        <v>https://cdn.shopify.com/s/files/1/0651/3668/9323/files/P2980_2v1_Final_600x600.jpg?v=1737402084&amp;width=100&amp;crop=center</v>
      </c>
    </row>
    <row r="141" spans="1:10" x14ac:dyDescent="0.25">
      <c r="A141" t="s">
        <v>2788</v>
      </c>
      <c r="B141" t="s">
        <v>2184</v>
      </c>
      <c r="C141" t="s">
        <v>109</v>
      </c>
      <c r="D141" t="s">
        <v>2643</v>
      </c>
      <c r="E141" t="s">
        <v>4169</v>
      </c>
      <c r="F141" t="str">
        <f>_xlfn.XLOOKUP(D141,Sheet6!A:A,Sheet6!A:A)</f>
        <v>Hedge Trimmers</v>
      </c>
      <c r="H141" t="str">
        <f>_xlfn.XLOOKUP(B141&amp;"B",Product!C:C,Product!H:H)</f>
        <v>https://cdn.shopify.com/s/files/1/0651/3668/9323/files/PBLHG01B_THD14_600x600.jpg?v=1737405260&amp;width=100&amp;crop=center</v>
      </c>
      <c r="I141" t="e">
        <f>_xlfn.XLOOKUP(B141&amp;"BTL",Product!C:C,Product!H:H)</f>
        <v>#N/A</v>
      </c>
      <c r="J141" t="str">
        <f t="shared" si="2"/>
        <v>https://cdn.shopify.com/s/files/1/0651/3668/9323/files/PBLHG01B_THD14_600x600.jpg?v=1737405260&amp;width=100&amp;crop=center</v>
      </c>
    </row>
    <row r="142" spans="1:10" x14ac:dyDescent="0.25">
      <c r="A142" t="s">
        <v>2788</v>
      </c>
      <c r="B142" t="s">
        <v>2213</v>
      </c>
      <c r="C142" t="s">
        <v>1472</v>
      </c>
      <c r="D142" t="s">
        <v>2778</v>
      </c>
      <c r="E142" t="s">
        <v>3314</v>
      </c>
      <c r="F142" t="e">
        <f>_xlfn.XLOOKUP(D142,Sheet6!A:A,Sheet6!A:A)</f>
        <v>#N/A</v>
      </c>
      <c r="H142" t="str">
        <f>_xlfn.XLOOKUP(B142&amp;"B",Product!C:C,Product!H:H)</f>
        <v>https://cdn.shopify.com/s/files/1/0651/3668/9323/files/7bbc6d027a824898946e603141a4194f_600x600.jpg?v=1737468795&amp;width=100&amp;crop=center</v>
      </c>
      <c r="I142" t="e">
        <f>_xlfn.XLOOKUP(B142&amp;"BTL",Product!C:C,Product!H:H)</f>
        <v>#N/A</v>
      </c>
      <c r="J142" t="str">
        <f t="shared" si="2"/>
        <v>https://cdn.shopify.com/s/files/1/0651/3668/9323/files/7bbc6d027a824898946e603141a4194f_600x600.jpg?v=1737468795&amp;width=100&amp;crop=center</v>
      </c>
    </row>
    <row r="143" spans="1:10" x14ac:dyDescent="0.25">
      <c r="A143" t="s">
        <v>2788</v>
      </c>
      <c r="B143" t="s">
        <v>2214</v>
      </c>
      <c r="C143" t="s">
        <v>1475</v>
      </c>
      <c r="D143" t="s">
        <v>2779</v>
      </c>
      <c r="E143" t="s">
        <v>3311</v>
      </c>
      <c r="F143" t="e">
        <f>_xlfn.XLOOKUP(D143,Sheet6!A:A,Sheet6!A:A)</f>
        <v>#N/A</v>
      </c>
      <c r="H143" t="str">
        <f>_xlfn.XLOOKUP(B143&amp;"B",Product!C:C,Product!H:H)</f>
        <v>https://cdn.shopify.com/s/files/1/0651/3668/9323/files/7e0942a8583b48ce8d0ddc69898e63ad_600x600.jpg?v=1734041236&amp;width=100&amp;crop=center</v>
      </c>
      <c r="I143" t="e">
        <f>_xlfn.XLOOKUP(B143&amp;"BTL",Product!C:C,Product!H:H)</f>
        <v>#N/A</v>
      </c>
      <c r="J143" t="str">
        <f t="shared" si="2"/>
        <v>https://cdn.shopify.com/s/files/1/0651/3668/9323/files/7e0942a8583b48ce8d0ddc69898e63ad_600x600.jpg?v=1734041236&amp;width=100&amp;crop=center</v>
      </c>
    </row>
    <row r="144" spans="1:10" x14ac:dyDescent="0.25">
      <c r="A144" t="s">
        <v>2788</v>
      </c>
      <c r="B144" t="s">
        <v>2592</v>
      </c>
      <c r="C144" t="s">
        <v>1136</v>
      </c>
      <c r="D144" t="s">
        <v>2672</v>
      </c>
      <c r="E144" t="s">
        <v>3566</v>
      </c>
      <c r="F144" t="str">
        <f>_xlfn.XLOOKUP(D144,Sheet6!A:A,Sheet6!A:A)</f>
        <v>Impact Drivers</v>
      </c>
      <c r="G144" t="e">
        <f>_xlfn.XLOOKUP(B144,Product!C:C,Product!D:D)</f>
        <v>#N/A</v>
      </c>
      <c r="H144" t="str">
        <f>_xlfn.XLOOKUP(B144&amp;"B",Product!C:C,Product!H:H)</f>
        <v>https://cdn.shopify.com/s/files/1/0651/3668/9323/files/84e531c05808493eaa050dbc227d6e51_600x600.jpg?v=1737053525&amp;width=100&amp;crop=center</v>
      </c>
      <c r="I144" t="e">
        <f>_xlfn.XLOOKUP(B144&amp;"BTL",Product!C:C,Product!H:H)</f>
        <v>#N/A</v>
      </c>
      <c r="J144" t="str">
        <f t="shared" si="2"/>
        <v>https://cdn.shopify.com/s/files/1/0651/3668/9323/files/84e531c05808493eaa050dbc227d6e51_600x600.jpg?v=1737053525&amp;width=100&amp;crop=center</v>
      </c>
    </row>
    <row r="145" spans="1:10" x14ac:dyDescent="0.25">
      <c r="A145" t="s">
        <v>2788</v>
      </c>
      <c r="B145" t="s">
        <v>2189</v>
      </c>
      <c r="C145" t="s">
        <v>1303</v>
      </c>
      <c r="D145" t="s">
        <v>2672</v>
      </c>
      <c r="E145" t="s">
        <v>3449</v>
      </c>
      <c r="F145" t="str">
        <f>_xlfn.XLOOKUP(D145,Sheet6!A:A,Sheet6!A:A)</f>
        <v>Impact Drivers</v>
      </c>
      <c r="H145" t="str">
        <f>_xlfn.XLOOKUP(B145&amp;"B",Product!C:C,Product!H:H)</f>
        <v>https://cdn.shopify.com/s/files/1/0651/3668/9323/files/cc2cb8e85a58428aa9c033786b77fc20_600x600.jpg?v=1734042913&amp;width=100&amp;crop=center</v>
      </c>
      <c r="I145" t="e">
        <f>_xlfn.XLOOKUP(B145&amp;"BTL",Product!C:C,Product!H:H)</f>
        <v>#N/A</v>
      </c>
      <c r="J145" t="str">
        <f t="shared" si="2"/>
        <v>https://cdn.shopify.com/s/files/1/0651/3668/9323/files/cc2cb8e85a58428aa9c033786b77fc20_600x600.jpg?v=1734042913&amp;width=100&amp;crop=center</v>
      </c>
    </row>
    <row r="146" spans="1:10" x14ac:dyDescent="0.25">
      <c r="A146" t="s">
        <v>2788</v>
      </c>
      <c r="B146" t="s">
        <v>2190</v>
      </c>
      <c r="C146" t="s">
        <v>1826</v>
      </c>
      <c r="D146" t="s">
        <v>2672</v>
      </c>
      <c r="E146" t="s">
        <v>3003</v>
      </c>
      <c r="F146" t="str">
        <f>_xlfn.XLOOKUP(D146,Sheet6!A:A,Sheet6!A:A)</f>
        <v>Impact Drivers</v>
      </c>
      <c r="H146" t="str">
        <f>_xlfn.XLOOKUP(B146&amp;"B",Product!C:C,Product!H:H)</f>
        <v>https://cdn.shopify.com/s/files/1/0651/3668/9323/files/6b72ca3240f240798400f4bee5482ab8_600x600.jpg?v=1734041134&amp;width=100&amp;crop=center</v>
      </c>
      <c r="I146" t="e">
        <f>_xlfn.XLOOKUP(B146&amp;"BTL",Product!C:C,Product!H:H)</f>
        <v>#N/A</v>
      </c>
      <c r="J146" t="str">
        <f t="shared" si="2"/>
        <v>https://cdn.shopify.com/s/files/1/0651/3668/9323/files/6b72ca3240f240798400f4bee5482ab8_600x600.jpg?v=1734041134&amp;width=100&amp;crop=center</v>
      </c>
    </row>
    <row r="147" spans="1:10" x14ac:dyDescent="0.25">
      <c r="A147" t="s">
        <v>2788</v>
      </c>
      <c r="B147" t="s">
        <v>2191</v>
      </c>
      <c r="C147" t="s">
        <v>77</v>
      </c>
      <c r="D147" t="s">
        <v>2672</v>
      </c>
      <c r="E147" t="s">
        <v>4187</v>
      </c>
      <c r="F147" t="str">
        <f>_xlfn.XLOOKUP(D147,Sheet6!A:A,Sheet6!A:A)</f>
        <v>Impact Drivers</v>
      </c>
      <c r="H147" t="str">
        <f>_xlfn.XLOOKUP(B147&amp;"B",Product!C:C,Product!H:H)</f>
        <v>https://cdn.shopify.com/s/files/1/0651/3668/9323/files/PBLID04_2v1_Final_600x600.jpg?v=1737756282&amp;width=100&amp;crop=center</v>
      </c>
      <c r="I147" t="e">
        <f>_xlfn.XLOOKUP(B147&amp;"BTL",Product!C:C,Product!H:H)</f>
        <v>#N/A</v>
      </c>
      <c r="J147" t="str">
        <f t="shared" si="2"/>
        <v>https://cdn.shopify.com/s/files/1/0651/3668/9323/files/PBLID04_2v1_Final_600x600.jpg?v=1737756282&amp;width=100&amp;crop=center</v>
      </c>
    </row>
    <row r="148" spans="1:10" x14ac:dyDescent="0.25">
      <c r="A148" t="s">
        <v>2788</v>
      </c>
      <c r="B148" t="s">
        <v>2221</v>
      </c>
      <c r="C148" t="s">
        <v>1730</v>
      </c>
      <c r="D148" t="s">
        <v>2672</v>
      </c>
      <c r="E148" t="s">
        <v>3085</v>
      </c>
      <c r="F148" t="str">
        <f>_xlfn.XLOOKUP(D148,Sheet6!A:A,Sheet6!A:A)</f>
        <v>Impact Drivers</v>
      </c>
      <c r="H148" t="str">
        <f>_xlfn.XLOOKUP(B148&amp;"B",Product!C:C,Product!H:H)</f>
        <v>https://cdn.shopify.com/s/files/1/0651/3668/9323/files/ec31f668a25b4da88b5d5550a03079b8_600x600.jpg?v=1734043267&amp;width=100&amp;crop=center</v>
      </c>
      <c r="I148" t="e">
        <f>_xlfn.XLOOKUP(B148&amp;"BTL",Product!C:C,Product!H:H)</f>
        <v>#N/A</v>
      </c>
      <c r="J148" t="str">
        <f t="shared" si="2"/>
        <v>https://cdn.shopify.com/s/files/1/0651/3668/9323/files/ec31f668a25b4da88b5d5550a03079b8_600x600.jpg?v=1734043267&amp;width=100&amp;crop=center</v>
      </c>
    </row>
    <row r="149" spans="1:10" x14ac:dyDescent="0.25">
      <c r="A149" t="s">
        <v>2788</v>
      </c>
      <c r="B149" t="s">
        <v>2282</v>
      </c>
      <c r="C149" t="s">
        <v>2538</v>
      </c>
      <c r="D149" t="s">
        <v>2672</v>
      </c>
      <c r="E149" t="s">
        <v>4248</v>
      </c>
      <c r="F149" t="str">
        <f>_xlfn.XLOOKUP(D149,Sheet6!A:A,Sheet6!A:A)</f>
        <v>Impact Drivers</v>
      </c>
      <c r="H149" t="e">
        <f>_xlfn.XLOOKUP(B149&amp;"B",Product!C:C,Product!H:H)</f>
        <v>#N/A</v>
      </c>
      <c r="I149" t="e">
        <f>_xlfn.XLOOKUP(B149&amp;"BTL",Product!C:C,Product!H:H)</f>
        <v>#N/A</v>
      </c>
      <c r="J149" t="str">
        <f t="shared" si="2"/>
        <v>https://cdn.shopify.com/s/files/1/0651/3668/9323/files/d8c1d2c6ffc74a12a2023dbab61bf04d_1824x874.jpg?v=1734042994&amp;width=50&amp;height=50&amp;crop=center</v>
      </c>
    </row>
    <row r="150" spans="1:10" x14ac:dyDescent="0.25">
      <c r="A150" t="s">
        <v>2788</v>
      </c>
      <c r="B150" t="s">
        <v>2283</v>
      </c>
      <c r="C150" t="s">
        <v>1515</v>
      </c>
      <c r="D150" t="s">
        <v>2672</v>
      </c>
      <c r="E150" t="s">
        <v>3272</v>
      </c>
      <c r="F150" t="str">
        <f>_xlfn.XLOOKUP(D150,Sheet6!A:A,Sheet6!A:A)</f>
        <v>Impact Drivers</v>
      </c>
      <c r="H150" t="str">
        <f>_xlfn.XLOOKUP(B150&amp;"B",Product!C:C,Product!H:H)</f>
        <v>https://cdn.shopify.com/s/files/1/0651/3668/9323/files/47e8bf6ed0304729857ca8d66061fa8d_600x600.jpg?v=1734041547&amp;width=100&amp;crop=center</v>
      </c>
      <c r="I150" t="e">
        <f>_xlfn.XLOOKUP(B150&amp;"BTL",Product!C:C,Product!H:H)</f>
        <v>#N/A</v>
      </c>
      <c r="J150" t="str">
        <f t="shared" si="2"/>
        <v>https://cdn.shopify.com/s/files/1/0651/3668/9323/files/47e8bf6ed0304729857ca8d66061fa8d_600x600.jpg?v=1734041547&amp;width=100&amp;crop=center</v>
      </c>
    </row>
    <row r="151" spans="1:10" x14ac:dyDescent="0.25">
      <c r="A151" t="s">
        <v>2788</v>
      </c>
      <c r="B151" t="s">
        <v>735</v>
      </c>
      <c r="C151" t="s">
        <v>734</v>
      </c>
      <c r="D151" t="s">
        <v>2673</v>
      </c>
      <c r="E151" t="s">
        <v>3812</v>
      </c>
      <c r="F151" t="str">
        <f>_xlfn.XLOOKUP(D151,Sheet6!A:A,Sheet6!A:A)</f>
        <v>Impact Wrenches</v>
      </c>
      <c r="G151" t="str">
        <f>_xlfn.XLOOKUP(B151,Product!C:C,Product!D:D)</f>
        <v>18V ONE+ 3/8" IMPACT WRENCH</v>
      </c>
      <c r="H151" t="e">
        <f>_xlfn.XLOOKUP(B151&amp;"B",Product!C:C,Product!H:H)</f>
        <v>#N/A</v>
      </c>
      <c r="I151" t="e">
        <f>_xlfn.XLOOKUP(B151&amp;"BTL",Product!C:C,Product!H:H)</f>
        <v>#N/A</v>
      </c>
      <c r="J151" t="str">
        <f t="shared" si="2"/>
        <v>https://cdn.shopify.com/s/files/1/0651/3668/9323/files/6744dfe399254cd29dad3c3718d0229a_600x600.jpg?v=1734042161&amp;width=100&amp;crop=center</v>
      </c>
    </row>
    <row r="152" spans="1:10" x14ac:dyDescent="0.25">
      <c r="A152" t="s">
        <v>2788</v>
      </c>
      <c r="B152" t="s">
        <v>1756</v>
      </c>
      <c r="C152" t="s">
        <v>1755</v>
      </c>
      <c r="D152" t="s">
        <v>2673</v>
      </c>
      <c r="E152" t="s">
        <v>3063</v>
      </c>
      <c r="F152" t="str">
        <f>_xlfn.XLOOKUP(D152,Sheet6!A:A,Sheet6!A:A)</f>
        <v>Impact Wrenches</v>
      </c>
      <c r="G152" t="str">
        <f>_xlfn.XLOOKUP(B152,Product!C:C,Product!D:D)</f>
        <v>18V ONE+ HP BRUSHLESS 4-MODE 1/2" IMPACT WRENCH</v>
      </c>
      <c r="H152" t="e">
        <f>_xlfn.XLOOKUP(B152&amp;"B",Product!C:C,Product!H:H)</f>
        <v>#N/A</v>
      </c>
      <c r="I152" t="e">
        <f>_xlfn.XLOOKUP(B152&amp;"BTL",Product!C:C,Product!H:H)</f>
        <v>#N/A</v>
      </c>
      <c r="J152" t="str">
        <f t="shared" si="2"/>
        <v>https://cdn.shopify.com/s/files/1/0651/3668/9323/files/b5f2ae0249ec4d3c8b1d10aa82518409_600x600.jpg?v=1734042634&amp;width=100&amp;crop=center</v>
      </c>
    </row>
    <row r="153" spans="1:10" x14ac:dyDescent="0.25">
      <c r="A153" t="s">
        <v>2788</v>
      </c>
      <c r="B153" t="s">
        <v>2192</v>
      </c>
      <c r="C153" t="s">
        <v>1723</v>
      </c>
      <c r="D153" t="s">
        <v>2673</v>
      </c>
      <c r="E153" t="s">
        <v>3091</v>
      </c>
      <c r="F153" t="str">
        <f>_xlfn.XLOOKUP(D153,Sheet6!A:A,Sheet6!A:A)</f>
        <v>Impact Wrenches</v>
      </c>
      <c r="H153" t="str">
        <f>_xlfn.XLOOKUP(B153&amp;"B",Product!C:C,Product!H:H)</f>
        <v>https://cdn.shopify.com/s/files/1/0651/3668/9323/files/4f165da4a7b0420a880787c6988ac6cd_600x600.jpg?v=1734041025&amp;width=100&amp;crop=center</v>
      </c>
      <c r="I153" t="e">
        <f>_xlfn.XLOOKUP(B153&amp;"BTL",Product!C:C,Product!H:H)</f>
        <v>#N/A</v>
      </c>
      <c r="J153" t="str">
        <f t="shared" si="2"/>
        <v>https://cdn.shopify.com/s/files/1/0651/3668/9323/files/4f165da4a7b0420a880787c6988ac6cd_600x600.jpg?v=1734041025&amp;width=100&amp;crop=center</v>
      </c>
    </row>
    <row r="154" spans="1:10" x14ac:dyDescent="0.25">
      <c r="A154" t="s">
        <v>2788</v>
      </c>
      <c r="B154" t="s">
        <v>2222</v>
      </c>
      <c r="C154" t="s">
        <v>734</v>
      </c>
      <c r="D154" t="s">
        <v>2673</v>
      </c>
      <c r="E154" t="s">
        <v>3015</v>
      </c>
      <c r="F154" t="str">
        <f>_xlfn.XLOOKUP(D154,Sheet6!A:A,Sheet6!A:A)</f>
        <v>Impact Wrenches</v>
      </c>
      <c r="H154" t="str">
        <f>_xlfn.XLOOKUP(B154&amp;"B",Product!C:C,Product!H:H)</f>
        <v>https://cdn.shopify.com/s/files/1/0651/3668/9323/files/d553070b9c0a48f983c755d42b709071_600x600.jpg?v=1734043069&amp;width=100&amp;crop=center</v>
      </c>
      <c r="I154" t="e">
        <f>_xlfn.XLOOKUP(B154&amp;"BTL",Product!C:C,Product!H:H)</f>
        <v>#N/A</v>
      </c>
      <c r="J154" t="str">
        <f t="shared" si="2"/>
        <v>https://cdn.shopify.com/s/files/1/0651/3668/9323/files/d553070b9c0a48f983c755d42b709071_600x600.jpg?v=1734043069&amp;width=100&amp;crop=center</v>
      </c>
    </row>
    <row r="155" spans="1:10" x14ac:dyDescent="0.25">
      <c r="A155" t="s">
        <v>2788</v>
      </c>
      <c r="B155" t="s">
        <v>2223</v>
      </c>
      <c r="C155" t="s">
        <v>2541</v>
      </c>
      <c r="D155" t="s">
        <v>2673</v>
      </c>
      <c r="E155" t="s">
        <v>3018</v>
      </c>
      <c r="F155" t="str">
        <f>_xlfn.XLOOKUP(D155,Sheet6!A:A,Sheet6!A:A)</f>
        <v>Impact Wrenches</v>
      </c>
      <c r="H155" t="str">
        <f>_xlfn.XLOOKUP(B155&amp;"B",Product!C:C,Product!H:H)</f>
        <v>https://cdn.shopify.com/s/files/1/0651/3668/9323/files/54b426c563224640bf4bf3efdb1e6abb_600x600.jpg?v=1737054119&amp;width=100&amp;crop=center</v>
      </c>
      <c r="I155" t="e">
        <f>_xlfn.XLOOKUP(B155&amp;"BTL",Product!C:C,Product!H:H)</f>
        <v>#N/A</v>
      </c>
      <c r="J155" t="str">
        <f t="shared" si="2"/>
        <v>https://cdn.shopify.com/s/files/1/0651/3668/9323/files/54b426c563224640bf4bf3efdb1e6abb_600x600.jpg?v=1737054119&amp;width=100&amp;crop=center</v>
      </c>
    </row>
    <row r="156" spans="1:10" x14ac:dyDescent="0.25">
      <c r="A156" t="s">
        <v>2788</v>
      </c>
      <c r="B156" t="s">
        <v>2604</v>
      </c>
      <c r="C156" t="s">
        <v>1829</v>
      </c>
      <c r="D156" t="s">
        <v>2673</v>
      </c>
      <c r="E156" t="s">
        <v>3000</v>
      </c>
      <c r="F156" t="str">
        <f>_xlfn.XLOOKUP(D156,Sheet6!A:A,Sheet6!A:A)</f>
        <v>Impact Wrenches</v>
      </c>
      <c r="H156" t="str">
        <f>_xlfn.XLOOKUP(B156&amp;"B",Product!C:C,Product!H:H)</f>
        <v>https://cdn.shopify.com/s/files/1/0651/3668/9323/files/6f6ecddc081049ff9eee3fc82d8898b5_600x600.jpg?v=1734041179&amp;width=100&amp;crop=center</v>
      </c>
      <c r="I156" t="e">
        <f>_xlfn.XLOOKUP(B156&amp;"BTL",Product!C:C,Product!H:H)</f>
        <v>#N/A</v>
      </c>
      <c r="J156" t="str">
        <f t="shared" si="2"/>
        <v>https://cdn.shopify.com/s/files/1/0651/3668/9323/files/6f6ecddc081049ff9eee3fc82d8898b5_600x600.jpg?v=1734041179&amp;width=100&amp;crop=center</v>
      </c>
    </row>
    <row r="157" spans="1:10" x14ac:dyDescent="0.25">
      <c r="A157" t="s">
        <v>2788</v>
      </c>
      <c r="B157" t="s">
        <v>2284</v>
      </c>
      <c r="C157" t="s">
        <v>1396</v>
      </c>
      <c r="D157" t="s">
        <v>2673</v>
      </c>
      <c r="E157" t="s">
        <v>3388</v>
      </c>
      <c r="F157" t="str">
        <f>_xlfn.XLOOKUP(D157,Sheet6!A:A,Sheet6!A:A)</f>
        <v>Impact Wrenches</v>
      </c>
      <c r="H157" t="str">
        <f>_xlfn.XLOOKUP(B157&amp;"B",Product!C:C,Product!H:H)</f>
        <v>https://cdn.shopify.com/s/files/1/0651/3668/9323/files/PSBIW02B_2v1_Final_7cb6b7f7-903b-48a8-9727-f5840bf18e59_600x600.jpg?v=1744640779&amp;width=100&amp;crop=center</v>
      </c>
      <c r="I157" t="e">
        <f>_xlfn.XLOOKUP(B157&amp;"BTL",Product!C:C,Product!H:H)</f>
        <v>#N/A</v>
      </c>
      <c r="J157" t="str">
        <f t="shared" si="2"/>
        <v>https://cdn.shopify.com/s/files/1/0651/3668/9323/files/PSBIW02B_2v1_Final_7cb6b7f7-903b-48a8-9727-f5840bf18e59_600x600.jpg?v=1744640779&amp;width=100&amp;crop=center</v>
      </c>
    </row>
    <row r="158" spans="1:10" x14ac:dyDescent="0.25">
      <c r="A158" t="s">
        <v>2788</v>
      </c>
      <c r="B158" t="s">
        <v>2285</v>
      </c>
      <c r="C158" t="s">
        <v>547</v>
      </c>
      <c r="D158" t="s">
        <v>2673</v>
      </c>
      <c r="E158" t="s">
        <v>3927</v>
      </c>
      <c r="F158" t="str">
        <f>_xlfn.XLOOKUP(D158,Sheet6!A:A,Sheet6!A:A)</f>
        <v>Impact Wrenches</v>
      </c>
      <c r="H158" t="str">
        <f>_xlfn.XLOOKUP(B158&amp;"B",Product!C:C,Product!H:H)</f>
        <v>https://cdn.shopify.com/s/files/1/0651/3668/9323/files/7ba00c1a2aac4a29981858e05e4cb74d_600x600.jpg?v=1747325195&amp;width=100&amp;crop=center</v>
      </c>
      <c r="I158" t="e">
        <f>_xlfn.XLOOKUP(B158&amp;"BTL",Product!C:C,Product!H:H)</f>
        <v>#N/A</v>
      </c>
      <c r="J158" t="str">
        <f t="shared" si="2"/>
        <v>https://cdn.shopify.com/s/files/1/0651/3668/9323/files/7ba00c1a2aac4a29981858e05e4cb74d_600x600.jpg?v=1747325195&amp;width=100&amp;crop=center</v>
      </c>
    </row>
    <row r="159" spans="1:10" x14ac:dyDescent="0.25">
      <c r="A159" t="s">
        <v>2788</v>
      </c>
      <c r="B159" t="s">
        <v>1900</v>
      </c>
      <c r="C159" t="s">
        <v>1899</v>
      </c>
      <c r="D159" t="s">
        <v>2785</v>
      </c>
      <c r="E159" t="s">
        <v>2958</v>
      </c>
      <c r="F159" t="e">
        <f>_xlfn.XLOOKUP(D159,Sheet6!A:A,Sheet6!A:A)</f>
        <v>#N/A</v>
      </c>
      <c r="H159" t="e">
        <f>_xlfn.XLOOKUP(B159&amp;"B",Product!C:C,Product!H:H)</f>
        <v>#N/A</v>
      </c>
      <c r="I159" t="e">
        <f>_xlfn.XLOOKUP(B159&amp;"BTL",Product!C:C,Product!H:H)</f>
        <v>#N/A</v>
      </c>
      <c r="J159" t="str">
        <f t="shared" si="2"/>
        <v>https://cdn.shopify.com/s/files/1/0651/3668/9323/files/269e67c955c74bfc881aec33167749b6_600x600.jpg?v=1736951201&amp;width=100&amp;crop=center</v>
      </c>
    </row>
    <row r="160" spans="1:10" x14ac:dyDescent="0.25">
      <c r="A160" t="s">
        <v>2788</v>
      </c>
      <c r="B160" t="s">
        <v>1451</v>
      </c>
      <c r="C160" t="s">
        <v>1450</v>
      </c>
      <c r="D160" t="s">
        <v>2785</v>
      </c>
      <c r="E160" t="s">
        <v>3337</v>
      </c>
      <c r="F160" t="e">
        <f>_xlfn.XLOOKUP(D160,Sheet6!A:A,Sheet6!A:A)</f>
        <v>#N/A</v>
      </c>
      <c r="H160" t="e">
        <f>_xlfn.XLOOKUP(B160&amp;"B",Product!C:C,Product!H:H)</f>
        <v>#N/A</v>
      </c>
      <c r="I160" t="e">
        <f>_xlfn.XLOOKUP(B160&amp;"BTL",Product!C:C,Product!H:H)</f>
        <v>#N/A</v>
      </c>
      <c r="J160" t="str">
        <f t="shared" si="2"/>
        <v>https://cdn.shopify.com/s/files/1/0651/3668/9323/files/279db15c408c4c2b8bf0e7abdec80af9_600x600.jpg?v=1734041851&amp;width=100&amp;crop=center</v>
      </c>
    </row>
    <row r="161" spans="1:10" x14ac:dyDescent="0.25">
      <c r="A161" t="s">
        <v>2788</v>
      </c>
      <c r="B161" t="s">
        <v>2597</v>
      </c>
      <c r="C161" t="s">
        <v>1870</v>
      </c>
      <c r="D161" t="s">
        <v>2702</v>
      </c>
      <c r="E161" t="s">
        <v>2970</v>
      </c>
      <c r="F161" t="str">
        <f>_xlfn.XLOOKUP(D161,Sheet6!A:A,Sheet6!A:A)</f>
        <v>Jig Saws</v>
      </c>
      <c r="H161" t="str">
        <f>_xlfn.XLOOKUP(B161&amp;"B",Product!C:C,Product!H:H)</f>
        <v>https://cdn.shopify.com/s/files/1/0651/3668/9323/files/93735be04c1e4002a356b9296e7044c1_600x600.jpg?v=1734042308&amp;width=100&amp;crop=center</v>
      </c>
      <c r="I161" t="e">
        <f>_xlfn.XLOOKUP(B161&amp;"BTL",Product!C:C,Product!H:H)</f>
        <v>#N/A</v>
      </c>
      <c r="J161" t="str">
        <f t="shared" si="2"/>
        <v>https://cdn.shopify.com/s/files/1/0651/3668/9323/files/93735be04c1e4002a356b9296e7044c1_600x600.jpg?v=1734042308&amp;width=100&amp;crop=center</v>
      </c>
    </row>
    <row r="162" spans="1:10" x14ac:dyDescent="0.25">
      <c r="A162" t="s">
        <v>2788</v>
      </c>
      <c r="B162" t="s">
        <v>2238</v>
      </c>
      <c r="C162" t="s">
        <v>569</v>
      </c>
      <c r="D162" t="s">
        <v>2702</v>
      </c>
      <c r="E162" t="s">
        <v>3911</v>
      </c>
      <c r="F162" t="str">
        <f>_xlfn.XLOOKUP(D162,Sheet6!A:A,Sheet6!A:A)</f>
        <v>Jig Saws</v>
      </c>
      <c r="H162" t="str">
        <f>_xlfn.XLOOKUP(B162&amp;"B",Product!C:C,Product!H:H)</f>
        <v>https://cdn.shopify.com/s/files/1/0651/3668/9323/files/389068c9760a43588ae8fc3819c3b7ef_600x600.jpg?v=1734042334&amp;width=100&amp;crop=center</v>
      </c>
      <c r="I162" t="e">
        <f>_xlfn.XLOOKUP(B162&amp;"BTL",Product!C:C,Product!H:H)</f>
        <v>#N/A</v>
      </c>
      <c r="J162" t="str">
        <f t="shared" si="2"/>
        <v>https://cdn.shopify.com/s/files/1/0651/3668/9323/files/389068c9760a43588ae8fc3819c3b7ef_600x600.jpg?v=1734042334&amp;width=100&amp;crop=center</v>
      </c>
    </row>
    <row r="163" spans="1:10" x14ac:dyDescent="0.25">
      <c r="A163" t="s">
        <v>2788</v>
      </c>
      <c r="B163" t="s">
        <v>2286</v>
      </c>
      <c r="C163" t="s">
        <v>1421</v>
      </c>
      <c r="D163" t="s">
        <v>2702</v>
      </c>
      <c r="E163" t="s">
        <v>3364</v>
      </c>
      <c r="F163" t="str">
        <f>_xlfn.XLOOKUP(D163,Sheet6!A:A,Sheet6!A:A)</f>
        <v>Jig Saws</v>
      </c>
      <c r="H163" t="str">
        <f>_xlfn.XLOOKUP(B163&amp;"B",Product!C:C,Product!H:H)</f>
        <v>https://cdn.shopify.com/s/files/1/0651/3668/9323/files/14b50ba4d9ee444c9f66d52993e3eec8_600x600.jpg?v=1734041405&amp;width=100&amp;crop=center</v>
      </c>
      <c r="I163" t="e">
        <f>_xlfn.XLOOKUP(B163&amp;"BTL",Product!C:C,Product!H:H)</f>
        <v>#N/A</v>
      </c>
      <c r="J163" t="str">
        <f t="shared" si="2"/>
        <v>https://cdn.shopify.com/s/files/1/0651/3668/9323/files/14b50ba4d9ee444c9f66d52993e3eec8_600x600.jpg?v=1734041405&amp;width=100&amp;crop=center</v>
      </c>
    </row>
    <row r="164" spans="1:10" x14ac:dyDescent="0.25">
      <c r="A164" t="s">
        <v>2788</v>
      </c>
      <c r="B164" s="4" t="s">
        <v>4237</v>
      </c>
      <c r="C164" t="s">
        <v>4236</v>
      </c>
      <c r="D164" t="s">
        <v>2636</v>
      </c>
      <c r="E164" t="s">
        <v>4238</v>
      </c>
      <c r="H164" t="e">
        <f>_xlfn.XLOOKUP(B164&amp;"B",Product!C:C,Product!H:H)</f>
        <v>#N/A</v>
      </c>
      <c r="I164" t="e">
        <f>_xlfn.XLOOKUP(B164&amp;"BTL",Product!C:C,Product!H:H)</f>
        <v>#N/A</v>
      </c>
      <c r="J164" t="str">
        <f t="shared" si="2"/>
        <v>https://cdn.shopify.com/s/files/1/0651/3668/9323/files/e836ea84af71468a869b6d5c23f68e58_1824x874.jpg?v=1736809989&amp;width=50&amp;height=50&amp;crop=center</v>
      </c>
    </row>
    <row r="165" spans="1:10" x14ac:dyDescent="0.25">
      <c r="A165" t="s">
        <v>2788</v>
      </c>
      <c r="B165" t="s">
        <v>2142</v>
      </c>
      <c r="C165" t="s">
        <v>1788</v>
      </c>
      <c r="D165" t="s">
        <v>2636</v>
      </c>
      <c r="E165" t="s">
        <v>3033</v>
      </c>
      <c r="F165" t="str">
        <f>_xlfn.XLOOKUP(D165,Sheet6!A:A,Sheet6!A:A)</f>
        <v>Lawn Mowers</v>
      </c>
      <c r="G165" t="e">
        <f>_xlfn.XLOOKUP(B165,Product!C:C,Product!D:D)</f>
        <v>#N/A</v>
      </c>
      <c r="H165" t="e">
        <f>_xlfn.XLOOKUP(B165&amp;"B",Product!C:C,Product!H:H)</f>
        <v>#N/A</v>
      </c>
      <c r="I165" t="str">
        <f>_xlfn.XLOOKUP(B165&amp;"BTL",Product!C:C,Product!H:H)</f>
        <v>https://cdn.shopify.com/s/files/1/0651/3668/9323/files/ffdd32049f1744b3942a5a0e6167a486_600x600.jpg?v=1734043474&amp;width=100&amp;crop=center</v>
      </c>
      <c r="J165" t="str">
        <f t="shared" si="2"/>
        <v>https://cdn.shopify.com/s/files/1/0651/3668/9323/files/ffdd32049f1744b3942a5a0e6167a486_600x600.jpg?v=1734043474&amp;width=100&amp;crop=center</v>
      </c>
    </row>
    <row r="166" spans="1:10" x14ac:dyDescent="0.25">
      <c r="A166" t="s">
        <v>2788</v>
      </c>
      <c r="B166" t="s">
        <v>2143</v>
      </c>
      <c r="C166" t="s">
        <v>1071</v>
      </c>
      <c r="D166" t="s">
        <v>2636</v>
      </c>
      <c r="E166" t="s">
        <v>3607</v>
      </c>
      <c r="F166" t="str">
        <f>_xlfn.XLOOKUP(D166,Sheet6!A:A,Sheet6!A:A)</f>
        <v>Lawn Mowers</v>
      </c>
      <c r="G166" t="e">
        <f>_xlfn.XLOOKUP(B166,Product!C:C,Product!D:D)</f>
        <v>#N/A</v>
      </c>
      <c r="H166" t="e">
        <f>_xlfn.XLOOKUP(B166&amp;"B",Product!C:C,Product!H:H)</f>
        <v>#N/A</v>
      </c>
      <c r="I166" t="str">
        <f>_xlfn.XLOOKUP(B166&amp;"BTL",Product!C:C,Product!H:H)</f>
        <v>https://cdn.shopify.com/s/files/1/0651/3668/9323/files/51f806f1b79d4d518d210a8369b7d419_600x600.jpg?v=1734041568&amp;width=100&amp;crop=center</v>
      </c>
      <c r="J166" t="str">
        <f t="shared" si="2"/>
        <v>https://cdn.shopify.com/s/files/1/0651/3668/9323/files/51f806f1b79d4d518d210a8369b7d419_600x600.jpg?v=1734041568&amp;width=100&amp;crop=center</v>
      </c>
    </row>
    <row r="167" spans="1:10" x14ac:dyDescent="0.25">
      <c r="A167" t="s">
        <v>2788</v>
      </c>
      <c r="B167" t="s">
        <v>2149</v>
      </c>
      <c r="C167" t="s">
        <v>2516</v>
      </c>
      <c r="D167" t="s">
        <v>2636</v>
      </c>
      <c r="E167" t="s">
        <v>3161</v>
      </c>
      <c r="F167" t="str">
        <f>_xlfn.XLOOKUP(D167,Sheet6!A:A,Sheet6!A:A)</f>
        <v>Lawn Mowers</v>
      </c>
      <c r="G167" t="e">
        <f>_xlfn.XLOOKUP(B167,Product!C:C,Product!D:D)</f>
        <v>#N/A</v>
      </c>
      <c r="H167" t="e">
        <f>_xlfn.XLOOKUP(B167&amp;"B",Product!C:C,Product!H:H)</f>
        <v>#N/A</v>
      </c>
      <c r="I167" t="str">
        <f>_xlfn.XLOOKUP(B167&amp;"BTL",Product!C:C,Product!H:H)</f>
        <v>https://cdn.shopify.com/s/files/1/0651/3668/9323/files/4df413e934414bc9abe2f3d644905c06_600x600.jpg?v=1734041002&amp;width=100&amp;crop=center</v>
      </c>
      <c r="J167" t="str">
        <f t="shared" si="2"/>
        <v>https://cdn.shopify.com/s/files/1/0651/3668/9323/files/4df413e934414bc9abe2f3d644905c06_600x600.jpg?v=1734041002&amp;width=100&amp;crop=center</v>
      </c>
    </row>
    <row r="168" spans="1:10" x14ac:dyDescent="0.25">
      <c r="A168" t="s">
        <v>2788</v>
      </c>
      <c r="B168" t="s">
        <v>2152</v>
      </c>
      <c r="C168" t="s">
        <v>2516</v>
      </c>
      <c r="D168" t="s">
        <v>2636</v>
      </c>
      <c r="E168" t="s">
        <v>3161</v>
      </c>
      <c r="F168" t="str">
        <f>_xlfn.XLOOKUP(D168,Sheet6!A:A,Sheet6!A:A)</f>
        <v>Lawn Mowers</v>
      </c>
      <c r="G168" t="e">
        <f>_xlfn.XLOOKUP(B168,Product!C:C,Product!D:D)</f>
        <v>#N/A</v>
      </c>
      <c r="H168" t="e">
        <f>_xlfn.XLOOKUP(B168&amp;"B",Product!C:C,Product!H:H)</f>
        <v>#N/A</v>
      </c>
      <c r="I168" t="e">
        <f>_xlfn.XLOOKUP(B168&amp;"BTL",Product!C:C,Product!H:H)</f>
        <v>#N/A</v>
      </c>
      <c r="J168" t="str">
        <f t="shared" si="2"/>
        <v>https://cdn.shopify.com/s/files/1/0651/3668/9323/files/4df413e934414bc9abe2f3d644905c06_600x600.jpg?v=1734041002&amp;width=100&amp;crop=center</v>
      </c>
    </row>
    <row r="169" spans="1:10" x14ac:dyDescent="0.25">
      <c r="A169" t="s">
        <v>2788</v>
      </c>
      <c r="B169" t="s">
        <v>2194</v>
      </c>
      <c r="C169" t="s">
        <v>2523</v>
      </c>
      <c r="D169" t="s">
        <v>2636</v>
      </c>
      <c r="E169" t="s">
        <v>4172</v>
      </c>
      <c r="F169" t="str">
        <f>_xlfn.XLOOKUP(D169,Sheet6!A:A,Sheet6!A:A)</f>
        <v>Lawn Mowers</v>
      </c>
      <c r="H169" t="e">
        <f>_xlfn.XLOOKUP(B169&amp;"B",Product!C:C,Product!H:H)</f>
        <v>#N/A</v>
      </c>
      <c r="I169" t="e">
        <f>_xlfn.XLOOKUP(B169&amp;"BTL",Product!C:C,Product!H:H)</f>
        <v>#N/A</v>
      </c>
      <c r="J169" t="str">
        <f t="shared" si="2"/>
        <v>https://cdn.shopify.com/s/files/1/0651/3668/9323/files/PBLLM05K2_THD14_600x600.jpg?v=1737401906&amp;width=100&amp;crop=center</v>
      </c>
    </row>
    <row r="170" spans="1:10" x14ac:dyDescent="0.25">
      <c r="A170" t="s">
        <v>2788</v>
      </c>
      <c r="B170" t="s">
        <v>2154</v>
      </c>
      <c r="C170" t="s">
        <v>1684</v>
      </c>
      <c r="D170" t="s">
        <v>2640</v>
      </c>
      <c r="E170" t="s">
        <v>3124</v>
      </c>
      <c r="F170" t="str">
        <f>_xlfn.XLOOKUP(D170,Sheet6!A:A,Sheet6!A:A)</f>
        <v>Leaf Blowers</v>
      </c>
      <c r="G170" t="e">
        <f>_xlfn.XLOOKUP(B170,Product!C:C,Product!D:D)</f>
        <v>#N/A</v>
      </c>
      <c r="H170" t="e">
        <f>_xlfn.XLOOKUP(B170&amp;"B",Product!C:C,Product!H:H)</f>
        <v>#N/A</v>
      </c>
      <c r="I170" t="str">
        <f>_xlfn.XLOOKUP(B170&amp;"BTL",Product!C:C,Product!H:H)</f>
        <v>https://cdn.shopify.com/s/files/1/0651/3668/9323/files/ecf0788c07a8452bba1e50d77fa7272c_600x600.jpg?v=1737399172&amp;width=100&amp;crop=center</v>
      </c>
      <c r="J170" t="str">
        <f t="shared" si="2"/>
        <v>https://cdn.shopify.com/s/files/1/0651/3668/9323/files/ecf0788c07a8452bba1e50d77fa7272c_600x600.jpg?v=1737399172&amp;width=100&amp;crop=center</v>
      </c>
    </row>
    <row r="171" spans="1:10" x14ac:dyDescent="0.25">
      <c r="A171" t="s">
        <v>2788</v>
      </c>
      <c r="B171" t="s">
        <v>2155</v>
      </c>
      <c r="C171" t="s">
        <v>2459</v>
      </c>
      <c r="D171" t="s">
        <v>2640</v>
      </c>
      <c r="E171" t="s">
        <v>3730</v>
      </c>
      <c r="F171" t="str">
        <f>_xlfn.XLOOKUP(D171,Sheet6!A:A,Sheet6!A:A)</f>
        <v>Leaf Blowers</v>
      </c>
      <c r="G171" t="e">
        <f>_xlfn.XLOOKUP(B171,Product!C:C,Product!D:D)</f>
        <v>#N/A</v>
      </c>
      <c r="H171" t="e">
        <f>_xlfn.XLOOKUP(B171&amp;"B",Product!C:C,Product!H:H)</f>
        <v>#N/A</v>
      </c>
      <c r="I171" t="str">
        <f>_xlfn.XLOOKUP(B171&amp;"BTL",Product!C:C,Product!H:H)</f>
        <v>https://cdn.shopify.com/s/files/1/0651/3668/9323/files/8c08cfdea3c14385b8c6edab5b993574_600x600.jpg?v=1734041271&amp;width=100&amp;crop=center</v>
      </c>
      <c r="J171" t="str">
        <f t="shared" si="2"/>
        <v>https://cdn.shopify.com/s/files/1/0651/3668/9323/files/8c08cfdea3c14385b8c6edab5b993574_600x600.jpg?v=1734041271&amp;width=100&amp;crop=center</v>
      </c>
    </row>
    <row r="172" spans="1:10" x14ac:dyDescent="0.25">
      <c r="A172" t="s">
        <v>2788</v>
      </c>
      <c r="B172" t="s">
        <v>2163</v>
      </c>
      <c r="C172" t="s">
        <v>2469</v>
      </c>
      <c r="D172" t="s">
        <v>2640</v>
      </c>
      <c r="E172" t="s">
        <v>3112</v>
      </c>
      <c r="F172" t="str">
        <f>_xlfn.XLOOKUP(D172,Sheet6!A:A,Sheet6!A:A)</f>
        <v>Leaf Blowers</v>
      </c>
      <c r="G172" t="e">
        <f>_xlfn.XLOOKUP(B172,Product!C:C,Product!D:D)</f>
        <v>#N/A</v>
      </c>
      <c r="H172" t="e">
        <f>_xlfn.XLOOKUP(B172&amp;"B",Product!C:C,Product!H:H)</f>
        <v>#N/A</v>
      </c>
      <c r="I172" t="str">
        <f>_xlfn.XLOOKUP(B172&amp;"BTL",Product!C:C,Product!H:H)</f>
        <v>https://cdn.shopify.com/s/files/1/0651/3668/9323/files/3a33f1382ba54c61a33c3d9a090b8878_600x600.jpg?v=1734040900&amp;width=100&amp;crop=center</v>
      </c>
      <c r="J172" t="str">
        <f t="shared" si="2"/>
        <v>https://cdn.shopify.com/s/files/1/0651/3668/9323/files/3a33f1382ba54c61a33c3d9a090b8878_600x600.jpg?v=1734040900&amp;width=100&amp;crop=center</v>
      </c>
    </row>
    <row r="173" spans="1:10" x14ac:dyDescent="0.25">
      <c r="A173" t="s">
        <v>2788</v>
      </c>
      <c r="B173" t="s">
        <v>2193</v>
      </c>
      <c r="C173" t="s">
        <v>1427</v>
      </c>
      <c r="D173" t="s">
        <v>2640</v>
      </c>
      <c r="E173" t="s">
        <v>3358</v>
      </c>
      <c r="F173" t="str">
        <f>_xlfn.XLOOKUP(D173,Sheet6!A:A,Sheet6!A:A)</f>
        <v>Leaf Blowers</v>
      </c>
      <c r="H173" t="str">
        <f>_xlfn.XLOOKUP(B173&amp;"B",Product!C:C,Product!H:H)</f>
        <v>https://cdn.shopify.com/s/files/1/0651/3668/9323/files/52f63dfd15d64a408fefaf40bf7379b3_600x600.jpg?v=1734041575&amp;width=100&amp;crop=center</v>
      </c>
      <c r="I173" t="e">
        <f>_xlfn.XLOOKUP(B173&amp;"BTL",Product!C:C,Product!H:H)</f>
        <v>#N/A</v>
      </c>
      <c r="J173" t="str">
        <f t="shared" si="2"/>
        <v>https://cdn.shopify.com/s/files/1/0651/3668/9323/files/52f63dfd15d64a408fefaf40bf7379b3_600x600.jpg?v=1734041575&amp;width=100&amp;crop=center</v>
      </c>
    </row>
    <row r="174" spans="1:10" x14ac:dyDescent="0.25">
      <c r="A174" t="s">
        <v>2788</v>
      </c>
      <c r="B174" t="s">
        <v>2272</v>
      </c>
      <c r="C174" t="s">
        <v>1408</v>
      </c>
      <c r="D174" t="s">
        <v>2640</v>
      </c>
      <c r="E174" t="s">
        <v>3376</v>
      </c>
      <c r="F174" t="str">
        <f>_xlfn.XLOOKUP(D174,Sheet6!A:A,Sheet6!A:A)</f>
        <v>Leaf Blowers</v>
      </c>
      <c r="H174" t="str">
        <f>_xlfn.XLOOKUP(B174&amp;"B",Product!C:C,Product!H:H)</f>
        <v>https://cdn.shopify.com/s/files/1/0651/3668/9323/files/338d029b81f645018b8b931502e8fa6d_600x600.jpg?v=1734041867&amp;width=100&amp;crop=center</v>
      </c>
      <c r="I174" t="e">
        <f>_xlfn.XLOOKUP(B174&amp;"BTL",Product!C:C,Product!H:H)</f>
        <v>#N/A</v>
      </c>
      <c r="J174" t="str">
        <f t="shared" si="2"/>
        <v>https://cdn.shopify.com/s/files/1/0651/3668/9323/files/338d029b81f645018b8b931502e8fa6d_600x600.jpg?v=1734041867&amp;width=100&amp;crop=center</v>
      </c>
    </row>
    <row r="175" spans="1:10" x14ac:dyDescent="0.25">
      <c r="A175" t="s">
        <v>2788</v>
      </c>
      <c r="B175" t="s">
        <v>773</v>
      </c>
      <c r="C175" t="s">
        <v>772</v>
      </c>
      <c r="D175" t="s">
        <v>2682</v>
      </c>
      <c r="E175" t="s">
        <v>3785</v>
      </c>
      <c r="F175" t="str">
        <f>_xlfn.XLOOKUP(D175,Sheet6!A:A,Sheet6!A:A)</f>
        <v>Metal Cutting</v>
      </c>
      <c r="H175" t="e">
        <f>_xlfn.XLOOKUP(B175&amp;"B",Product!C:C,Product!H:H)</f>
        <v>#N/A</v>
      </c>
      <c r="I175" t="e">
        <f>_xlfn.XLOOKUP(B175&amp;"BTL",Product!C:C,Product!H:H)</f>
        <v>#N/A</v>
      </c>
      <c r="J175" t="str">
        <f t="shared" si="2"/>
        <v>https://cdn.shopify.com/s/files/1/0651/3668/9323/files/d51d4f97411b4fdc92d31077069184d9_600x600.jpg?v=1734043014&amp;width=100&amp;crop=center</v>
      </c>
    </row>
    <row r="176" spans="1:10" x14ac:dyDescent="0.25">
      <c r="A176" t="s">
        <v>2788</v>
      </c>
      <c r="B176" t="s">
        <v>142</v>
      </c>
      <c r="C176" t="s">
        <v>141</v>
      </c>
      <c r="D176" t="s">
        <v>2682</v>
      </c>
      <c r="E176" t="s">
        <v>4148</v>
      </c>
      <c r="F176" t="str">
        <f>_xlfn.XLOOKUP(D176,Sheet6!A:A,Sheet6!A:A)</f>
        <v>Metal Cutting</v>
      </c>
      <c r="H176" t="e">
        <f>_xlfn.XLOOKUP(B176&amp;"B",Product!C:C,Product!H:H)</f>
        <v>#N/A</v>
      </c>
      <c r="I176" t="e">
        <f>_xlfn.XLOOKUP(B176&amp;"BTL",Product!C:C,Product!H:H)</f>
        <v>#N/A</v>
      </c>
      <c r="J176" t="str">
        <f t="shared" si="2"/>
        <v>https://cdn.shopify.com/s/files/1/0651/3668/9323/files/fde2f2dfe3bc430190c37d62fd4ee89e_600x600.jpg?v=1734043454&amp;width=100&amp;crop=center</v>
      </c>
    </row>
    <row r="177" spans="1:10" x14ac:dyDescent="0.25">
      <c r="A177" t="s">
        <v>2788</v>
      </c>
      <c r="B177" t="s">
        <v>2276</v>
      </c>
      <c r="C177" t="s">
        <v>1863</v>
      </c>
      <c r="D177" t="s">
        <v>2682</v>
      </c>
      <c r="E177" t="s">
        <v>2973</v>
      </c>
      <c r="F177" t="str">
        <f>_xlfn.XLOOKUP(D177,Sheet6!A:A,Sheet6!A:A)</f>
        <v>Metal Cutting</v>
      </c>
      <c r="H177" t="str">
        <f>_xlfn.XLOOKUP(B177&amp;"B",Product!C:C,Product!H:H)</f>
        <v>https://cdn.shopify.com/s/files/1/0651/3668/9323/files/d113eb47a39144e6b2e1e1e2d2f42170_600x600.jpg?v=1734043034&amp;width=100&amp;crop=center</v>
      </c>
      <c r="I177" t="e">
        <f>_xlfn.XLOOKUP(B177&amp;"BTL",Product!C:C,Product!H:H)</f>
        <v>#N/A</v>
      </c>
      <c r="J177" t="str">
        <f t="shared" si="2"/>
        <v>https://cdn.shopify.com/s/files/1/0651/3668/9323/files/d113eb47a39144e6b2e1e1e2d2f42170_600x600.jpg?v=1734043034&amp;width=100&amp;crop=center</v>
      </c>
    </row>
    <row r="178" spans="1:10" x14ac:dyDescent="0.25">
      <c r="A178" t="s">
        <v>2788</v>
      </c>
      <c r="B178" t="s">
        <v>994</v>
      </c>
      <c r="C178" t="s">
        <v>993</v>
      </c>
      <c r="D178" t="s">
        <v>2703</v>
      </c>
      <c r="E178" t="s">
        <v>3655</v>
      </c>
      <c r="F178" t="str">
        <f>_xlfn.XLOOKUP(D178,Sheet6!A:A,Sheet6!A:A)</f>
        <v>Miter Saws</v>
      </c>
      <c r="H178" t="e">
        <f>_xlfn.XLOOKUP(B178&amp;"B",Product!C:C,Product!H:H)</f>
        <v>#N/A</v>
      </c>
      <c r="I178" t="e">
        <f>_xlfn.XLOOKUP(B178&amp;"BTL",Product!C:C,Product!H:H)</f>
        <v>#N/A</v>
      </c>
      <c r="J178" t="str">
        <f t="shared" si="2"/>
        <v>https://cdn.shopify.com/s/files/1/0651/3668/9323/files/4b05a5a3ad634afb8eaddd64e735045b_600x600.jpg?v=1734040973&amp;width=100&amp;crop=center</v>
      </c>
    </row>
    <row r="179" spans="1:10" x14ac:dyDescent="0.25">
      <c r="A179" t="s">
        <v>2788</v>
      </c>
      <c r="B179" t="s">
        <v>2196</v>
      </c>
      <c r="C179" t="s">
        <v>1761</v>
      </c>
      <c r="D179" t="s">
        <v>2703</v>
      </c>
      <c r="E179" t="s">
        <v>3057</v>
      </c>
      <c r="F179" t="str">
        <f>_xlfn.XLOOKUP(D179,Sheet6!A:A,Sheet6!A:A)</f>
        <v>Miter Saws</v>
      </c>
      <c r="H179" t="str">
        <f>_xlfn.XLOOKUP(B179&amp;"B",Product!C:C,Product!H:H)</f>
        <v>https://cdn.shopify.com/s/files/1/0651/3668/9323/files/23ecab1446f94f1e96be854ef0013731_600x600.jpg?v=1734041447&amp;width=100&amp;crop=center</v>
      </c>
      <c r="I179" t="e">
        <f>_xlfn.XLOOKUP(B179&amp;"BTL",Product!C:C,Product!H:H)</f>
        <v>#N/A</v>
      </c>
      <c r="J179" t="str">
        <f t="shared" si="2"/>
        <v>https://cdn.shopify.com/s/files/1/0651/3668/9323/files/23ecab1446f94f1e96be854ef0013731_600x600.jpg?v=1734041447&amp;width=100&amp;crop=center</v>
      </c>
    </row>
    <row r="180" spans="1:10" x14ac:dyDescent="0.25">
      <c r="A180" t="s">
        <v>2788</v>
      </c>
      <c r="B180" t="s">
        <v>2600</v>
      </c>
      <c r="C180" t="s">
        <v>924</v>
      </c>
      <c r="D180" t="s">
        <v>2703</v>
      </c>
      <c r="E180" t="s">
        <v>4249</v>
      </c>
      <c r="F180" t="str">
        <f>_xlfn.XLOOKUP(D180,Sheet6!A:A,Sheet6!A:A)</f>
        <v>Miter Saws</v>
      </c>
      <c r="H180" t="e">
        <f>_xlfn.XLOOKUP(B180&amp;"B",Product!C:C,Product!H:H)</f>
        <v>#N/A</v>
      </c>
      <c r="I180" t="e">
        <f>_xlfn.XLOOKUP(B180&amp;"BTL",Product!C:C,Product!H:H)</f>
        <v>#N/A</v>
      </c>
      <c r="J180" t="str">
        <f t="shared" si="2"/>
        <v>https://cdn.shopify.com/s/files/1/0651/3668/9323/files/93c12d8633424068adb2609dd69d3f66_1824x874.jpg?v=1737051663&amp;width=50&amp;height=50&amp;crop=center</v>
      </c>
    </row>
    <row r="181" spans="1:10" x14ac:dyDescent="0.25">
      <c r="A181" t="s">
        <v>2788</v>
      </c>
      <c r="B181" t="s">
        <v>2197</v>
      </c>
      <c r="C181" t="s">
        <v>2527</v>
      </c>
      <c r="D181" t="s">
        <v>2687</v>
      </c>
      <c r="E181" t="s">
        <v>2873</v>
      </c>
      <c r="F181" t="str">
        <f>_xlfn.XLOOKUP(D181,Sheet6!A:A,Sheet6!A:A)</f>
        <v>Oscillating Multi-Tools</v>
      </c>
      <c r="H181" t="e">
        <f>_xlfn.XLOOKUP(B181&amp;"B",Product!C:C,Product!H:H)</f>
        <v>#N/A</v>
      </c>
      <c r="I181" t="e">
        <f>_xlfn.XLOOKUP(B181&amp;"BTL",Product!C:C,Product!H:H)</f>
        <v>#N/A</v>
      </c>
      <c r="J181" t="str">
        <f t="shared" si="2"/>
        <v>https://cdn.shopify.com/s/files/1/0651/3668/9323/files/5558e2aeb3014cbc892b772b54ee8111_600x600.jpg?v=1734042142&amp;width=100&amp;crop=center</v>
      </c>
    </row>
    <row r="182" spans="1:10" x14ac:dyDescent="0.25">
      <c r="A182" t="s">
        <v>2788</v>
      </c>
      <c r="B182" t="s">
        <v>2198</v>
      </c>
      <c r="C182" t="s">
        <v>1493</v>
      </c>
      <c r="D182" t="s">
        <v>2687</v>
      </c>
      <c r="E182" t="s">
        <v>3293</v>
      </c>
      <c r="F182" t="str">
        <f>_xlfn.XLOOKUP(D182,Sheet6!A:A,Sheet6!A:A)</f>
        <v>Oscillating Multi-Tools</v>
      </c>
      <c r="H182" t="str">
        <f>_xlfn.XLOOKUP(B182&amp;"B",Product!C:C,Product!H:H)</f>
        <v>https://cdn.shopify.com/s/files/1/0651/3668/9323/files/81315f413bb2492c937c5a98f42111c3_600x600.jpg?v=1734042298&amp;width=100&amp;crop=center</v>
      </c>
      <c r="I182" t="e">
        <f>_xlfn.XLOOKUP(B182&amp;"BTL",Product!C:C,Product!H:H)</f>
        <v>#N/A</v>
      </c>
      <c r="J182" t="str">
        <f t="shared" si="2"/>
        <v>https://cdn.shopify.com/s/files/1/0651/3668/9323/files/81315f413bb2492c937c5a98f42111c3_600x600.jpg?v=1734042298&amp;width=100&amp;crop=center</v>
      </c>
    </row>
    <row r="183" spans="1:10" x14ac:dyDescent="0.25">
      <c r="A183" t="s">
        <v>2788</v>
      </c>
      <c r="B183" t="s">
        <v>2230</v>
      </c>
      <c r="C183" t="s">
        <v>2114</v>
      </c>
      <c r="D183" t="s">
        <v>2687</v>
      </c>
      <c r="E183" t="s">
        <v>2815</v>
      </c>
      <c r="F183" t="str">
        <f>_xlfn.XLOOKUP(D183,Sheet6!A:A,Sheet6!A:A)</f>
        <v>Oscillating Multi-Tools</v>
      </c>
      <c r="H183" t="str">
        <f>_xlfn.XLOOKUP(B183&amp;"B",Product!C:C,Product!H:H)</f>
        <v>https://cdn.shopify.com/s/files/1/0651/3668/9323/files/68d448566aac435f902b7ae6a4ae4dd0_600x600.jpg?v=1734041645&amp;width=100&amp;crop=center</v>
      </c>
      <c r="I183" t="e">
        <f>_xlfn.XLOOKUP(B183&amp;"BTL",Product!C:C,Product!H:H)</f>
        <v>#N/A</v>
      </c>
      <c r="J183" t="str">
        <f t="shared" si="2"/>
        <v>https://cdn.shopify.com/s/files/1/0651/3668/9323/files/68d448566aac435f902b7ae6a4ae4dd0_600x600.jpg?v=1734041645&amp;width=100&amp;crop=center</v>
      </c>
    </row>
    <row r="184" spans="1:10" x14ac:dyDescent="0.25">
      <c r="A184" t="s">
        <v>2788</v>
      </c>
      <c r="B184" t="s">
        <v>2225</v>
      </c>
      <c r="C184" t="s">
        <v>1459</v>
      </c>
      <c r="D184" t="s">
        <v>2781</v>
      </c>
      <c r="E184" t="s">
        <v>3330</v>
      </c>
      <c r="F184" t="e">
        <f>_xlfn.XLOOKUP(D184,Sheet6!A:A,Sheet6!A:A)</f>
        <v>#N/A</v>
      </c>
      <c r="H184" t="str">
        <f>_xlfn.XLOOKUP(B184&amp;"B",Product!C:C,Product!H:H)</f>
        <v>https://cdn.shopify.com/s/files/1/0651/3668/9323/files/f141917b2e1e4738ba7edd5e636212e7_600x600.jpg?v=1734043400&amp;width=100&amp;crop=center</v>
      </c>
      <c r="I184" t="e">
        <f>_xlfn.XLOOKUP(B184&amp;"BTL",Product!C:C,Product!H:H)</f>
        <v>#N/A</v>
      </c>
      <c r="J184" t="str">
        <f t="shared" si="2"/>
        <v>https://cdn.shopify.com/s/files/1/0651/3668/9323/files/f141917b2e1e4738ba7edd5e636212e7_600x600.jpg?v=1734043400&amp;width=100&amp;crop=center</v>
      </c>
    </row>
    <row r="185" spans="1:10" x14ac:dyDescent="0.25">
      <c r="A185" t="s">
        <v>2788</v>
      </c>
      <c r="B185" t="s">
        <v>971</v>
      </c>
      <c r="C185" t="s">
        <v>970</v>
      </c>
      <c r="D185" t="s">
        <v>2775</v>
      </c>
      <c r="E185" t="s">
        <v>3667</v>
      </c>
      <c r="F185" t="e">
        <f>_xlfn.XLOOKUP(D185,Sheet6!A:A,Sheet6!A:A)</f>
        <v>#N/A</v>
      </c>
      <c r="H185" t="e">
        <f>_xlfn.XLOOKUP(B185&amp;"B",Product!C:C,Product!H:H)</f>
        <v>#N/A</v>
      </c>
      <c r="I185" t="e">
        <f>_xlfn.XLOOKUP(B185&amp;"BTL",Product!C:C,Product!H:H)</f>
        <v>#N/A</v>
      </c>
      <c r="J185" t="str">
        <f t="shared" si="2"/>
        <v>https://cdn.shopify.com/s/files/1/0651/3668/9323/files/b7ff108e9bac49bd91db6b6a6fd65f22_600x600.jpg?v=1734042642&amp;width=100&amp;crop=center</v>
      </c>
    </row>
    <row r="186" spans="1:10" x14ac:dyDescent="0.25">
      <c r="A186" t="s">
        <v>2788</v>
      </c>
      <c r="B186" t="s">
        <v>1034</v>
      </c>
      <c r="C186" t="s">
        <v>1033</v>
      </c>
      <c r="D186" t="s">
        <v>2709</v>
      </c>
      <c r="E186" t="s">
        <v>3631</v>
      </c>
      <c r="F186" t="str">
        <f>_xlfn.XLOOKUP(D186,Sheet6!A:A,Sheet6!A:A)</f>
        <v>Planers</v>
      </c>
      <c r="H186" t="e">
        <f>_xlfn.XLOOKUP(B186&amp;"B",Product!C:C,Product!H:H)</f>
        <v>#N/A</v>
      </c>
      <c r="I186" t="e">
        <f>_xlfn.XLOOKUP(B186&amp;"BTL",Product!C:C,Product!H:H)</f>
        <v>#N/A</v>
      </c>
      <c r="J186" t="str">
        <f t="shared" si="2"/>
        <v>https://cdn.shopify.com/s/files/1/0651/3668/9323/files/48c9ebce4eb242afbe45be07d5696aa4_600x600.jpg?v=1747663774&amp;width=100&amp;crop=center</v>
      </c>
    </row>
    <row r="187" spans="1:10" x14ac:dyDescent="0.25">
      <c r="A187" t="s">
        <v>2788</v>
      </c>
      <c r="B187" t="s">
        <v>1884</v>
      </c>
      <c r="C187" t="s">
        <v>1883</v>
      </c>
      <c r="D187" t="s">
        <v>2704</v>
      </c>
      <c r="E187" t="s">
        <v>2964</v>
      </c>
      <c r="F187" t="str">
        <f>_xlfn.XLOOKUP(D187,Sheet6!A:A,Sheet6!A:A)</f>
        <v>Plunge Cut Saws</v>
      </c>
      <c r="H187" t="e">
        <f>_xlfn.XLOOKUP(B187&amp;"B",Product!C:C,Product!H:H)</f>
        <v>#N/A</v>
      </c>
      <c r="I187" t="e">
        <f>_xlfn.XLOOKUP(B187&amp;"BTL",Product!C:C,Product!H:H)</f>
        <v>#N/A</v>
      </c>
      <c r="J187" t="str">
        <f t="shared" si="2"/>
        <v>https://cdn.shopify.com/s/files/1/0651/3668/9323/files/44697609eca64a46917109badde25d21_600x600.jpg?v=1734042419&amp;width=100&amp;crop=center</v>
      </c>
    </row>
    <row r="188" spans="1:10" x14ac:dyDescent="0.25">
      <c r="A188" t="s">
        <v>2788</v>
      </c>
      <c r="B188" t="s">
        <v>2619</v>
      </c>
      <c r="C188" t="s">
        <v>2620</v>
      </c>
      <c r="D188" t="s">
        <v>2704</v>
      </c>
      <c r="E188" t="s">
        <v>3185</v>
      </c>
      <c r="F188" t="str">
        <f>_xlfn.XLOOKUP(D188,Sheet6!A:A,Sheet6!A:A)</f>
        <v>Plunge Cut Saws</v>
      </c>
      <c r="G188" t="e">
        <f>_xlfn.XLOOKUP(B188,Product!C:C,Product!D:D)</f>
        <v>#N/A</v>
      </c>
      <c r="H188" t="e">
        <f>_xlfn.XLOOKUP(B188&amp;"B",Product!C:C,Product!H:H)</f>
        <v>#N/A</v>
      </c>
      <c r="I188" t="e">
        <f>_xlfn.XLOOKUP(B188&amp;"BTL",Product!C:C,Product!H:H)</f>
        <v>#N/A</v>
      </c>
      <c r="J188" t="str">
        <f t="shared" si="2"/>
        <v>https://cdn.shopify.com/s/files/1/0651/3668/9323/files/bcf68a3bc5cb41a0bffb881e07529069_600x600.jpg?v=1737053605&amp;width=100&amp;crop=center</v>
      </c>
    </row>
    <row r="189" spans="1:10" x14ac:dyDescent="0.25">
      <c r="A189" t="s">
        <v>2788</v>
      </c>
      <c r="B189" t="s">
        <v>2602</v>
      </c>
      <c r="C189" t="s">
        <v>1719</v>
      </c>
      <c r="D189" t="s">
        <v>2704</v>
      </c>
      <c r="E189" t="s">
        <v>3094</v>
      </c>
      <c r="F189" t="str">
        <f>_xlfn.XLOOKUP(D189,Sheet6!A:A,Sheet6!A:A)</f>
        <v>Plunge Cut Saws</v>
      </c>
      <c r="H189" t="str">
        <f>_xlfn.XLOOKUP(B189&amp;"B",Product!C:C,Product!H:H)</f>
        <v>https://cdn.shopify.com/s/files/1/0651/3668/9323/files/b24dacc3f62f42f2bf2dc87a6bc6c104_600x600.jpg?v=1737053739&amp;width=100&amp;crop=center</v>
      </c>
      <c r="I189" t="e">
        <f>_xlfn.XLOOKUP(B189&amp;"BTL",Product!C:C,Product!H:H)</f>
        <v>#N/A</v>
      </c>
      <c r="J189" t="str">
        <f t="shared" si="2"/>
        <v>https://cdn.shopify.com/s/files/1/0651/3668/9323/files/b24dacc3f62f42f2bf2dc87a6bc6c104_600x600.jpg?v=1737053739&amp;width=100&amp;crop=center</v>
      </c>
    </row>
    <row r="190" spans="1:10" x14ac:dyDescent="0.25">
      <c r="A190" t="s">
        <v>2788</v>
      </c>
      <c r="B190" t="s">
        <v>2292</v>
      </c>
      <c r="C190" t="s">
        <v>1612</v>
      </c>
      <c r="D190" t="s">
        <v>2704</v>
      </c>
      <c r="E190" t="s">
        <v>3185</v>
      </c>
      <c r="F190" t="str">
        <f>_xlfn.XLOOKUP(D190,Sheet6!A:A,Sheet6!A:A)</f>
        <v>Plunge Cut Saws</v>
      </c>
      <c r="H190" t="str">
        <f>_xlfn.XLOOKUP(B190&amp;"B",Product!C:C,Product!H:H)</f>
        <v>https://cdn.shopify.com/s/files/1/0651/3668/9323/files/bcf68a3bc5cb41a0bffb881e07529069_600x600.jpg?v=1737053605&amp;width=100&amp;crop=center</v>
      </c>
      <c r="I190" t="e">
        <f>_xlfn.XLOOKUP(B190&amp;"BTL",Product!C:C,Product!H:H)</f>
        <v>#N/A</v>
      </c>
      <c r="J190" t="str">
        <f t="shared" si="2"/>
        <v>https://cdn.shopify.com/s/files/1/0651/3668/9323/files/bcf68a3bc5cb41a0bffb881e07529069_600x600.jpg?v=1737053605&amp;width=100&amp;crop=center</v>
      </c>
    </row>
    <row r="191" spans="1:10" x14ac:dyDescent="0.25">
      <c r="A191" t="s">
        <v>2788</v>
      </c>
      <c r="B191" t="s">
        <v>2572</v>
      </c>
      <c r="C191" t="s">
        <v>1585</v>
      </c>
      <c r="D191" t="s">
        <v>2633</v>
      </c>
      <c r="E191" t="s">
        <v>3209</v>
      </c>
      <c r="F191" t="str">
        <f>_xlfn.XLOOKUP(D191,Sheet6!A:A,Sheet6!A:A)</f>
        <v>Pole Saws</v>
      </c>
      <c r="G191" t="e">
        <f>_xlfn.XLOOKUP(B191,Product!C:C,Product!D:D)</f>
        <v>#N/A</v>
      </c>
      <c r="H191" t="e">
        <f>_xlfn.XLOOKUP(B191&amp;"B",Product!C:C,Product!H:H)</f>
        <v>#N/A</v>
      </c>
      <c r="I191" t="str">
        <f>_xlfn.XLOOKUP(B191&amp;"BTL",Product!C:C,Product!H:H)</f>
        <v>https://cdn.shopify.com/s/files/1/0651/3668/9323/files/8d6d32cce8a44c5b8978a542c00284c2_600x600.jpg?v=1736823640&amp;width=100&amp;crop=center</v>
      </c>
      <c r="J191" t="str">
        <f t="shared" si="2"/>
        <v>https://cdn.shopify.com/s/files/1/0651/3668/9323/files/8d6d32cce8a44c5b8978a542c00284c2_600x600.jpg?v=1736823640&amp;width=100&amp;crop=center</v>
      </c>
    </row>
    <row r="192" spans="1:10" x14ac:dyDescent="0.25">
      <c r="A192" t="s">
        <v>2788</v>
      </c>
      <c r="B192" t="s">
        <v>2575</v>
      </c>
      <c r="C192" t="s">
        <v>1772</v>
      </c>
      <c r="D192" t="s">
        <v>2633</v>
      </c>
      <c r="E192" t="s">
        <v>3048</v>
      </c>
      <c r="F192" t="str">
        <f>_xlfn.XLOOKUP(D192,Sheet6!A:A,Sheet6!A:A)</f>
        <v>Pole Saws</v>
      </c>
      <c r="G192" t="e">
        <f>_xlfn.XLOOKUP(B192,Product!C:C,Product!D:D)</f>
        <v>#N/A</v>
      </c>
      <c r="H192" t="e">
        <f>_xlfn.XLOOKUP(B192&amp;"B",Product!C:C,Product!H:H)</f>
        <v>#N/A</v>
      </c>
      <c r="I192" t="str">
        <f>_xlfn.XLOOKUP(B192&amp;"BTL",Product!C:C,Product!H:H)</f>
        <v>https://cdn.shopify.com/s/files/1/0651/3668/9323/files/3f9b5b76efca40ff9b4365ba06e9ca9f_600x600.jpg?v=1736819429&amp;width=100&amp;crop=center</v>
      </c>
      <c r="J192" t="str">
        <f t="shared" si="2"/>
        <v>https://cdn.shopify.com/s/files/1/0651/3668/9323/files/3f9b5b76efca40ff9b4365ba06e9ca9f_600x600.jpg?v=1736819429&amp;width=100&amp;crop=center</v>
      </c>
    </row>
    <row r="193" spans="1:10" x14ac:dyDescent="0.25">
      <c r="A193" t="s">
        <v>2788</v>
      </c>
      <c r="B193" t="s">
        <v>2570</v>
      </c>
      <c r="C193" t="s">
        <v>2474</v>
      </c>
      <c r="D193" t="s">
        <v>2633</v>
      </c>
      <c r="E193" t="s">
        <v>3496</v>
      </c>
      <c r="F193" t="str">
        <f>_xlfn.XLOOKUP(D193,Sheet6!A:A,Sheet6!A:A)</f>
        <v>Pole Saws</v>
      </c>
      <c r="H193" t="e">
        <f>_xlfn.XLOOKUP(B193&amp;"B",Product!C:C,Product!H:H)</f>
        <v>#N/A</v>
      </c>
      <c r="I193" t="e">
        <f>_xlfn.XLOOKUP(B193&amp;"BTL",Product!C:C,Product!H:H)</f>
        <v>#N/A</v>
      </c>
      <c r="J193" t="str">
        <f t="shared" si="2"/>
        <v>https://cdn.shopify.com/s/files/1/0651/3668/9323/files/d131860eea0b4088a09997cf042ed685_600x600.jpg?v=1734043068&amp;width=100&amp;crop=center</v>
      </c>
    </row>
    <row r="194" spans="1:10" x14ac:dyDescent="0.25">
      <c r="A194" t="s">
        <v>2788</v>
      </c>
      <c r="B194" t="s">
        <v>2587</v>
      </c>
      <c r="C194" t="s">
        <v>1674</v>
      </c>
      <c r="D194" t="s">
        <v>2633</v>
      </c>
      <c r="E194" t="s">
        <v>3134</v>
      </c>
      <c r="F194" t="str">
        <f>_xlfn.XLOOKUP(D194,Sheet6!A:A,Sheet6!A:A)</f>
        <v>Pole Saws</v>
      </c>
      <c r="H194" t="e">
        <f>_xlfn.XLOOKUP(B194&amp;"B",Product!C:C,Product!H:H)</f>
        <v>#N/A</v>
      </c>
      <c r="I194" t="str">
        <f>_xlfn.XLOOKUP(B194&amp;"BTL",Product!C:C,Product!H:H)</f>
        <v>https://cdn.shopify.com/s/files/1/0651/3668/9323/files/eaa2880b5d4642b6a3fbc8deb78cbfe4_600x600.jpg?v=1746735447&amp;width=100&amp;crop=center</v>
      </c>
      <c r="J194" t="str">
        <f t="shared" si="2"/>
        <v>https://cdn.shopify.com/s/files/1/0651/3668/9323/files/eaa2880b5d4642b6a3fbc8deb78cbfe4_600x600.jpg?v=1746735447&amp;width=100&amp;crop=center</v>
      </c>
    </row>
    <row r="195" spans="1:10" x14ac:dyDescent="0.25">
      <c r="A195" t="s">
        <v>2788</v>
      </c>
      <c r="B195" t="s">
        <v>1779</v>
      </c>
      <c r="C195" t="s">
        <v>1778</v>
      </c>
      <c r="D195" t="s">
        <v>2771</v>
      </c>
      <c r="E195" t="s">
        <v>3042</v>
      </c>
      <c r="F195" t="e">
        <f>_xlfn.XLOOKUP(D195,Sheet6!A:A,Sheet6!A:A)</f>
        <v>#N/A</v>
      </c>
      <c r="H195" t="e">
        <f>_xlfn.XLOOKUP(B195&amp;"B",Product!C:C,Product!H:H)</f>
        <v>#N/A</v>
      </c>
      <c r="I195" t="e">
        <f>_xlfn.XLOOKUP(B195&amp;"BTL",Product!C:C,Product!H:H)</f>
        <v>#N/A</v>
      </c>
      <c r="J195" t="str">
        <f t="shared" ref="J195:J258" si="3">_xlfn.IFNA(H195,_xlfn.IFNA(I195,E195))</f>
        <v>https://cdn.shopify.com/s/files/1/0651/3668/9323/files/a69f293f3202499485e8e5fd73ec7aa3_600x600.jpg?v=1734042521&amp;width=100&amp;crop=center</v>
      </c>
    </row>
    <row r="196" spans="1:10" x14ac:dyDescent="0.25">
      <c r="A196" t="s">
        <v>2788</v>
      </c>
      <c r="B196" t="s">
        <v>1793</v>
      </c>
      <c r="C196" t="s">
        <v>1792</v>
      </c>
      <c r="D196" t="s">
        <v>2771</v>
      </c>
      <c r="E196" t="s">
        <v>3030</v>
      </c>
      <c r="F196" t="e">
        <f>_xlfn.XLOOKUP(D196,Sheet6!A:A,Sheet6!A:A)</f>
        <v>#N/A</v>
      </c>
      <c r="H196" t="e">
        <f>_xlfn.XLOOKUP(B196&amp;"B",Product!C:C,Product!H:H)</f>
        <v>#N/A</v>
      </c>
      <c r="I196" t="e">
        <f>_xlfn.XLOOKUP(B196&amp;"BTL",Product!C:C,Product!H:H)</f>
        <v>#N/A</v>
      </c>
      <c r="J196" t="str">
        <f t="shared" si="3"/>
        <v>https://cdn.shopify.com/s/files/1/0651/3668/9323/files/d486dca949b84f3c92df05febb2a6659_600x600.jpg?v=1734043040&amp;width=100&amp;crop=center</v>
      </c>
    </row>
    <row r="197" spans="1:10" x14ac:dyDescent="0.25">
      <c r="A197" t="s">
        <v>2788</v>
      </c>
      <c r="B197" t="s">
        <v>1753</v>
      </c>
      <c r="C197" t="s">
        <v>1752</v>
      </c>
      <c r="D197" t="s">
        <v>2771</v>
      </c>
      <c r="E197" t="s">
        <v>3066</v>
      </c>
      <c r="F197" t="e">
        <f>_xlfn.XLOOKUP(D197,Sheet6!A:A,Sheet6!A:A)</f>
        <v>#N/A</v>
      </c>
      <c r="H197" t="e">
        <f>_xlfn.XLOOKUP(B197&amp;"B",Product!C:C,Product!H:H)</f>
        <v>#N/A</v>
      </c>
      <c r="I197" t="e">
        <f>_xlfn.XLOOKUP(B197&amp;"BTL",Product!C:C,Product!H:H)</f>
        <v>#N/A</v>
      </c>
      <c r="J197" t="str">
        <f t="shared" si="3"/>
        <v>https://cdn.shopify.com/s/files/1/0651/3668/9323/files/P4500_2_Final_600x600.jpg?v=1758813027&amp;width=100&amp;crop=center</v>
      </c>
    </row>
    <row r="198" spans="1:10" x14ac:dyDescent="0.25">
      <c r="A198" t="s">
        <v>2788</v>
      </c>
      <c r="B198" t="s">
        <v>1750</v>
      </c>
      <c r="C198" t="s">
        <v>1749</v>
      </c>
      <c r="D198" t="s">
        <v>2771</v>
      </c>
      <c r="E198" t="s">
        <v>3069</v>
      </c>
      <c r="F198" t="e">
        <f>_xlfn.XLOOKUP(D198,Sheet6!A:A,Sheet6!A:A)</f>
        <v>#N/A</v>
      </c>
      <c r="H198" t="e">
        <f>_xlfn.XLOOKUP(B198&amp;"B",Product!C:C,Product!H:H)</f>
        <v>#N/A</v>
      </c>
      <c r="I198" t="e">
        <f>_xlfn.XLOOKUP(B198&amp;"BTL",Product!C:C,Product!H:H)</f>
        <v>#N/A</v>
      </c>
      <c r="J198" t="str">
        <f t="shared" si="3"/>
        <v>https://cdn.shopify.com/s/files/1/0651/3668/9323/files/P4510_2v1_Final_600x600.jpg?v=1758813774&amp;width=100&amp;crop=center</v>
      </c>
    </row>
    <row r="199" spans="1:10" x14ac:dyDescent="0.25">
      <c r="A199" t="s">
        <v>2788</v>
      </c>
      <c r="B199" t="s">
        <v>2576</v>
      </c>
      <c r="C199" t="s">
        <v>1671</v>
      </c>
      <c r="D199" t="s">
        <v>2771</v>
      </c>
      <c r="E199" t="s">
        <v>3137</v>
      </c>
      <c r="F199" t="e">
        <f>_xlfn.XLOOKUP(D199,Sheet6!A:A,Sheet6!A:A)</f>
        <v>#N/A</v>
      </c>
      <c r="G199" t="e">
        <f>_xlfn.XLOOKUP(B199,Product!C:C,Product!D:D)</f>
        <v>#N/A</v>
      </c>
      <c r="H199" t="e">
        <f>_xlfn.XLOOKUP(B199&amp;"B",Product!C:C,Product!H:H)</f>
        <v>#N/A</v>
      </c>
      <c r="I199" t="str">
        <f>_xlfn.XLOOKUP(B199&amp;"BTL",Product!C:C,Product!H:H)</f>
        <v>https://cdn.shopify.com/s/files/1/0651/3668/9323/files/97d9c2f570374dde87e58d979a8f8211_600x600.jpg?v=1736814884&amp;width=100&amp;crop=center</v>
      </c>
      <c r="J199" t="str">
        <f t="shared" si="3"/>
        <v>https://cdn.shopify.com/s/files/1/0651/3668/9323/files/97d9c2f570374dde87e58d979a8f8211_600x600.jpg?v=1736814884&amp;width=100&amp;crop=center</v>
      </c>
    </row>
    <row r="200" spans="1:10" x14ac:dyDescent="0.25">
      <c r="A200" t="s">
        <v>2788</v>
      </c>
      <c r="B200" t="s">
        <v>2577</v>
      </c>
      <c r="C200" t="s">
        <v>2117</v>
      </c>
      <c r="D200" t="s">
        <v>2771</v>
      </c>
      <c r="E200" t="s">
        <v>2812</v>
      </c>
      <c r="F200" t="e">
        <f>_xlfn.XLOOKUP(D200,Sheet6!A:A,Sheet6!A:A)</f>
        <v>#N/A</v>
      </c>
      <c r="G200" t="e">
        <f>_xlfn.XLOOKUP(B200,Product!C:C,Product!D:D)</f>
        <v>#N/A</v>
      </c>
      <c r="H200" t="e">
        <f>_xlfn.XLOOKUP(B200&amp;"B",Product!C:C,Product!H:H)</f>
        <v>#N/A</v>
      </c>
      <c r="I200" t="str">
        <f>_xlfn.XLOOKUP(B200&amp;"BTL",Product!C:C,Product!H:H)</f>
        <v>https://cdn.shopify.com/s/files/1/0651/3668/9323/files/7b8b8845bac74e539f10e346208ffccc_600x600.jpg?v=1737647326&amp;width=100&amp;crop=center</v>
      </c>
      <c r="J200" t="str">
        <f t="shared" si="3"/>
        <v>https://cdn.shopify.com/s/files/1/0651/3668/9323/files/7b8b8845bac74e539f10e346208ffccc_600x600.jpg?v=1737647326&amp;width=100&amp;crop=center</v>
      </c>
    </row>
    <row r="201" spans="1:10" x14ac:dyDescent="0.25">
      <c r="A201" t="s">
        <v>2788</v>
      </c>
      <c r="B201" t="s">
        <v>2216</v>
      </c>
      <c r="C201" t="s">
        <v>1554</v>
      </c>
      <c r="D201" t="s">
        <v>2771</v>
      </c>
      <c r="E201" t="s">
        <v>3236</v>
      </c>
      <c r="F201" t="e">
        <f>_xlfn.XLOOKUP(D201,Sheet6!A:A,Sheet6!A:A)</f>
        <v>#N/A</v>
      </c>
      <c r="H201" t="str">
        <f>_xlfn.XLOOKUP(B201&amp;"B",Product!C:C,Product!H:H)</f>
        <v>https://cdn.shopify.com/s/files/1/0651/3668/9323/files/PCL1701_2_Final_600x600.jpg?v=1758814621&amp;width=100&amp;crop=center</v>
      </c>
      <c r="I201" t="e">
        <f>_xlfn.XLOOKUP(B201&amp;"BTL",Product!C:C,Product!H:H)</f>
        <v>#N/A</v>
      </c>
      <c r="J201" t="str">
        <f t="shared" si="3"/>
        <v>https://cdn.shopify.com/s/files/1/0651/3668/9323/files/PCL1701_2_Final_600x600.jpg?v=1758814621&amp;width=100&amp;crop=center</v>
      </c>
    </row>
    <row r="202" spans="1:10" x14ac:dyDescent="0.25">
      <c r="A202" t="s">
        <v>2788</v>
      </c>
      <c r="B202" t="s">
        <v>1027</v>
      </c>
      <c r="C202" t="s">
        <v>1026</v>
      </c>
      <c r="D202" t="s">
        <v>2722</v>
      </c>
      <c r="E202" t="s">
        <v>3637</v>
      </c>
      <c r="F202" t="str">
        <f>_xlfn.XLOOKUP(D202,Sheet6!A:A,Sheet6!A:A)</f>
        <v>Power Supplies</v>
      </c>
      <c r="H202" t="e">
        <f>_xlfn.XLOOKUP(B202&amp;"B",Product!C:C,Product!H:H)</f>
        <v>#N/A</v>
      </c>
      <c r="I202" t="e">
        <f>_xlfn.XLOOKUP(B202&amp;"BTL",Product!C:C,Product!H:H)</f>
        <v>#N/A</v>
      </c>
      <c r="J202" t="str">
        <f t="shared" si="3"/>
        <v>https://cdn.shopify.com/s/files/1/0651/3668/9323/files/145f754d03f4407e8be93651e55a1896_600x600.jpg?v=1734041815&amp;width=100&amp;crop=center</v>
      </c>
    </row>
    <row r="203" spans="1:10" x14ac:dyDescent="0.25">
      <c r="A203" t="s">
        <v>2788</v>
      </c>
      <c r="B203" t="s">
        <v>809</v>
      </c>
      <c r="C203" t="s">
        <v>808</v>
      </c>
      <c r="D203" t="s">
        <v>2722</v>
      </c>
      <c r="E203" t="s">
        <v>3764</v>
      </c>
      <c r="F203" t="str">
        <f>_xlfn.XLOOKUP(D203,Sheet6!A:A,Sheet6!A:A)</f>
        <v>Power Supplies</v>
      </c>
      <c r="H203" t="e">
        <f>_xlfn.XLOOKUP(B203&amp;"B",Product!C:C,Product!H:H)</f>
        <v>#N/A</v>
      </c>
      <c r="I203" t="e">
        <f>_xlfn.XLOOKUP(B203&amp;"BTL",Product!C:C,Product!H:H)</f>
        <v>#N/A</v>
      </c>
      <c r="J203" t="str">
        <f t="shared" si="3"/>
        <v>https://cdn.shopify.com/s/files/1/0651/3668/9323/files/21ad43aa7b8749be8eb7df9d184fb9c7_600x600.jpg?v=1736823306&amp;width=100&amp;crop=center</v>
      </c>
    </row>
    <row r="204" spans="1:10" x14ac:dyDescent="0.25">
      <c r="A204" t="s">
        <v>2788</v>
      </c>
      <c r="B204" t="s">
        <v>1242</v>
      </c>
      <c r="C204" t="s">
        <v>1241</v>
      </c>
      <c r="D204" t="s">
        <v>2722</v>
      </c>
      <c r="E204" t="s">
        <v>3493</v>
      </c>
      <c r="F204" t="str">
        <f>_xlfn.XLOOKUP(D204,Sheet6!A:A,Sheet6!A:A)</f>
        <v>Power Supplies</v>
      </c>
      <c r="H204" t="e">
        <f>_xlfn.XLOOKUP(B204&amp;"B",Product!C:C,Product!H:H)</f>
        <v>#N/A</v>
      </c>
      <c r="I204" t="e">
        <f>_xlfn.XLOOKUP(B204&amp;"BTL",Product!C:C,Product!H:H)</f>
        <v>#N/A</v>
      </c>
      <c r="J204" t="str">
        <f t="shared" si="3"/>
        <v>https://cdn.shopify.com/s/files/1/0651/3668/9323/files/309ea1e477024b10b1f7a2b8f8b04040_600x600.jpg?v=1734041862&amp;width=100&amp;crop=center</v>
      </c>
    </row>
    <row r="205" spans="1:10" x14ac:dyDescent="0.25">
      <c r="A205" t="s">
        <v>2788</v>
      </c>
      <c r="B205" t="s">
        <v>1482</v>
      </c>
      <c r="C205" t="s">
        <v>1481</v>
      </c>
      <c r="D205" t="s">
        <v>2722</v>
      </c>
      <c r="E205" t="s">
        <v>3305</v>
      </c>
      <c r="F205" t="str">
        <f>_xlfn.XLOOKUP(D205,Sheet6!A:A,Sheet6!A:A)</f>
        <v>Power Supplies</v>
      </c>
      <c r="H205" t="e">
        <f>_xlfn.XLOOKUP(B205&amp;"B",Product!C:C,Product!H:H)</f>
        <v>#N/A</v>
      </c>
      <c r="I205" t="e">
        <f>_xlfn.XLOOKUP(B205&amp;"BTL",Product!C:C,Product!H:H)</f>
        <v>#N/A</v>
      </c>
      <c r="J205" t="str">
        <f t="shared" si="3"/>
        <v>https://cdn.shopify.com/s/files/1/0651/3668/9323/files/371b7f72472345f6a92191ad83698008_600x600.jpg?v=1734041877&amp;width=100&amp;crop=center</v>
      </c>
    </row>
    <row r="206" spans="1:10" x14ac:dyDescent="0.25">
      <c r="A206" t="s">
        <v>2788</v>
      </c>
      <c r="B206" t="s">
        <v>1186</v>
      </c>
      <c r="C206" t="s">
        <v>1185</v>
      </c>
      <c r="D206" t="s">
        <v>2722</v>
      </c>
      <c r="E206" t="s">
        <v>3530</v>
      </c>
      <c r="F206" t="str">
        <f>_xlfn.XLOOKUP(D206,Sheet6!A:A,Sheet6!A:A)</f>
        <v>Power Supplies</v>
      </c>
      <c r="H206" t="e">
        <f>_xlfn.XLOOKUP(B206&amp;"B",Product!C:C,Product!H:H)</f>
        <v>#N/A</v>
      </c>
      <c r="I206" t="e">
        <f>_xlfn.XLOOKUP(B206&amp;"BTL",Product!C:C,Product!H:H)</f>
        <v>#N/A</v>
      </c>
      <c r="J206" t="str">
        <f t="shared" si="3"/>
        <v>https://cdn.shopify.com/s/files/1/0651/3668/9323/files/72fb7f27a17743fbaf6656b1349b79e9_600x600.jpg?v=1734041663&amp;width=100&amp;crop=center</v>
      </c>
    </row>
    <row r="207" spans="1:10" x14ac:dyDescent="0.25">
      <c r="A207" t="s">
        <v>2788</v>
      </c>
      <c r="B207" t="s">
        <v>1005</v>
      </c>
      <c r="C207" t="s">
        <v>1004</v>
      </c>
      <c r="D207" t="s">
        <v>2722</v>
      </c>
      <c r="E207" t="s">
        <v>3649</v>
      </c>
      <c r="F207" t="str">
        <f>_xlfn.XLOOKUP(D207,Sheet6!A:A,Sheet6!A:A)</f>
        <v>Power Supplies</v>
      </c>
      <c r="H207" t="e">
        <f>_xlfn.XLOOKUP(B207&amp;"B",Product!C:C,Product!H:H)</f>
        <v>#N/A</v>
      </c>
      <c r="I207" t="e">
        <f>_xlfn.XLOOKUP(B207&amp;"BTL",Product!C:C,Product!H:H)</f>
        <v>#N/A</v>
      </c>
      <c r="J207" t="str">
        <f t="shared" si="3"/>
        <v>https://cdn.shopify.com/s/files/1/0651/3668/9323/files/91662004caf74d4e9f2a5d789d04aeee_600x600.jpg?v=1734042423&amp;width=100&amp;crop=center</v>
      </c>
    </row>
    <row r="208" spans="1:10" x14ac:dyDescent="0.25">
      <c r="A208" t="s">
        <v>2788</v>
      </c>
      <c r="B208" t="s">
        <v>1467</v>
      </c>
      <c r="C208" t="s">
        <v>1193</v>
      </c>
      <c r="D208" t="s">
        <v>2722</v>
      </c>
      <c r="E208" t="s">
        <v>3321</v>
      </c>
      <c r="F208" t="str">
        <f>_xlfn.XLOOKUP(D208,Sheet6!A:A,Sheet6!A:A)</f>
        <v>Power Supplies</v>
      </c>
      <c r="H208" t="e">
        <f>_xlfn.XLOOKUP(B208&amp;"B",Product!C:C,Product!H:H)</f>
        <v>#N/A</v>
      </c>
      <c r="I208" t="e">
        <f>_xlfn.XLOOKUP(B208&amp;"BTL",Product!C:C,Product!H:H)</f>
        <v>#N/A</v>
      </c>
      <c r="J208" t="str">
        <f t="shared" si="3"/>
        <v>https://cdn.shopify.com/s/files/1/0651/3668/9323/files/b4e9a9faa0214bfd91c724ec7b071a8a_600x600.jpg?v=1736823042&amp;width=100&amp;crop=center</v>
      </c>
    </row>
    <row r="209" spans="1:10" x14ac:dyDescent="0.25">
      <c r="A209" t="s">
        <v>2788</v>
      </c>
      <c r="B209" t="s">
        <v>560</v>
      </c>
      <c r="C209" t="s">
        <v>559</v>
      </c>
      <c r="D209" t="s">
        <v>2722</v>
      </c>
      <c r="E209" t="s">
        <v>3918</v>
      </c>
      <c r="F209" t="str">
        <f>_xlfn.XLOOKUP(D209,Sheet6!A:A,Sheet6!A:A)</f>
        <v>Power Supplies</v>
      </c>
      <c r="H209" t="e">
        <f>_xlfn.XLOOKUP(B209&amp;"B",Product!C:C,Product!H:H)</f>
        <v>#N/A</v>
      </c>
      <c r="I209" t="e">
        <f>_xlfn.XLOOKUP(B209&amp;"BTL",Product!C:C,Product!H:H)</f>
        <v>#N/A</v>
      </c>
      <c r="J209" t="str">
        <f t="shared" si="3"/>
        <v>https://cdn.shopify.com/s/files/1/0651/3668/9323/files/b8616e53e75a4065a5134ed049e0f4dd_600x600.jpg?v=1734042712&amp;width=100&amp;crop=center</v>
      </c>
    </row>
    <row r="210" spans="1:10" x14ac:dyDescent="0.25">
      <c r="A210" t="s">
        <v>2788</v>
      </c>
      <c r="B210" t="s">
        <v>1089</v>
      </c>
      <c r="C210" t="s">
        <v>1088</v>
      </c>
      <c r="D210" t="s">
        <v>2722</v>
      </c>
      <c r="E210" t="s">
        <v>3595</v>
      </c>
      <c r="F210" t="str">
        <f>_xlfn.XLOOKUP(D210,Sheet6!A:A,Sheet6!A:A)</f>
        <v>Power Supplies</v>
      </c>
      <c r="H210" t="e">
        <f>_xlfn.XLOOKUP(B210&amp;"B",Product!C:C,Product!H:H)</f>
        <v>#N/A</v>
      </c>
      <c r="I210" t="e">
        <f>_xlfn.XLOOKUP(B210&amp;"BTL",Product!C:C,Product!H:H)</f>
        <v>#N/A</v>
      </c>
      <c r="J210" t="str">
        <f t="shared" si="3"/>
        <v>https://cdn.shopify.com/s/files/1/0651/3668/9323/files/e8c7bbc2eb5242b1a38e7e5ba49acf00_600x600.jpg?v=1734043177&amp;width=100&amp;crop=center</v>
      </c>
    </row>
    <row r="211" spans="1:10" x14ac:dyDescent="0.25">
      <c r="A211" t="s">
        <v>2788</v>
      </c>
      <c r="B211" t="s">
        <v>1089</v>
      </c>
      <c r="C211" t="s">
        <v>1088</v>
      </c>
      <c r="D211" t="s">
        <v>2722</v>
      </c>
      <c r="E211" t="s">
        <v>3595</v>
      </c>
      <c r="F211" t="str">
        <f>_xlfn.XLOOKUP(D211,Sheet6!A:A,Sheet6!A:A)</f>
        <v>Power Supplies</v>
      </c>
      <c r="G211" t="str">
        <f>_xlfn.XLOOKUP(B211,Product!C:C,Product!D:D)</f>
        <v>18V ONE+ 150-WATT POWER SOURCE</v>
      </c>
      <c r="H211" t="e">
        <f>_xlfn.XLOOKUP(B211&amp;"B",Product!C:C,Product!H:H)</f>
        <v>#N/A</v>
      </c>
      <c r="I211" t="e">
        <f>_xlfn.XLOOKUP(B211&amp;"BTL",Product!C:C,Product!H:H)</f>
        <v>#N/A</v>
      </c>
      <c r="J211" t="str">
        <f t="shared" si="3"/>
        <v>https://cdn.shopify.com/s/files/1/0651/3668/9323/files/e8c7bbc2eb5242b1a38e7e5ba49acf00_600x600.jpg?v=1734043177&amp;width=100&amp;crop=center</v>
      </c>
    </row>
    <row r="212" spans="1:10" x14ac:dyDescent="0.25">
      <c r="A212" t="s">
        <v>2788</v>
      </c>
      <c r="B212" t="s">
        <v>2169</v>
      </c>
      <c r="C212" t="s">
        <v>2476</v>
      </c>
      <c r="D212" t="s">
        <v>2722</v>
      </c>
      <c r="E212" t="s">
        <v>4057</v>
      </c>
      <c r="F212" t="str">
        <f>_xlfn.XLOOKUP(D212,Sheet6!A:A,Sheet6!A:A)</f>
        <v>Power Supplies</v>
      </c>
      <c r="H212" t="e">
        <f>_xlfn.XLOOKUP(B212&amp;"B",Product!C:C,Product!H:H)</f>
        <v>#N/A</v>
      </c>
      <c r="I212" t="e">
        <f>_xlfn.XLOOKUP(B212&amp;"BTL",Product!C:C,Product!H:H)</f>
        <v>#N/A</v>
      </c>
      <c r="J212" t="str">
        <f t="shared" si="3"/>
        <v>https://cdn.shopify.com/s/files/1/0651/3668/9323/files/c9768e556b0e4b588ea9073d39b3dc95_600x600.jpg?v=1734042880&amp;width=100&amp;crop=center</v>
      </c>
    </row>
    <row r="213" spans="1:10" x14ac:dyDescent="0.25">
      <c r="A213" t="s">
        <v>2788</v>
      </c>
      <c r="B213" t="s">
        <v>2293</v>
      </c>
      <c r="C213" t="s">
        <v>2513</v>
      </c>
      <c r="D213" t="s">
        <v>2722</v>
      </c>
      <c r="E213" t="s">
        <v>3530</v>
      </c>
      <c r="F213" t="str">
        <f>_xlfn.XLOOKUP(D213,Sheet6!A:A,Sheet6!A:A)</f>
        <v>Power Supplies</v>
      </c>
      <c r="G213" t="e">
        <f>_xlfn.XLOOKUP(B213,Product!C:C,Product!D:D)</f>
        <v>#N/A</v>
      </c>
      <c r="H213" t="e">
        <f>_xlfn.XLOOKUP(B213&amp;"B",Product!C:C,Product!H:H)</f>
        <v>#N/A</v>
      </c>
      <c r="I213" t="e">
        <f>_xlfn.XLOOKUP(B213&amp;"BTL",Product!C:C,Product!H:H)</f>
        <v>#N/A</v>
      </c>
      <c r="J213" t="str">
        <f t="shared" si="3"/>
        <v>https://cdn.shopify.com/s/files/1/0651/3668/9323/files/72fb7f27a17743fbaf6656b1349b79e9_600x600.jpg?v=1734041663&amp;width=100&amp;crop=center</v>
      </c>
    </row>
    <row r="214" spans="1:10" x14ac:dyDescent="0.25">
      <c r="A214" t="s">
        <v>2788</v>
      </c>
      <c r="B214" t="s">
        <v>1001</v>
      </c>
      <c r="C214" t="s">
        <v>1000</v>
      </c>
      <c r="D214" t="s">
        <v>2695</v>
      </c>
      <c r="E214" t="s">
        <v>3652</v>
      </c>
      <c r="F214" t="str">
        <f>_xlfn.XLOOKUP(D214,Sheet6!A:A,Sheet6!A:A)</f>
        <v>Press Tools</v>
      </c>
      <c r="H214" t="e">
        <f>_xlfn.XLOOKUP(B214&amp;"B",Product!C:C,Product!H:H)</f>
        <v>#N/A</v>
      </c>
      <c r="I214" t="e">
        <f>_xlfn.XLOOKUP(B214&amp;"BTL",Product!C:C,Product!H:H)</f>
        <v>#N/A</v>
      </c>
      <c r="J214" t="str">
        <f t="shared" si="3"/>
        <v>https://cdn.shopify.com/s/files/1/0651/3668/9323/files/0db7a6e9390448b3ade194d252d10360_600x600.jpg?v=1734040736&amp;width=100&amp;crop=center</v>
      </c>
    </row>
    <row r="215" spans="1:10" x14ac:dyDescent="0.25">
      <c r="A215" t="s">
        <v>2788</v>
      </c>
      <c r="B215" t="s">
        <v>744</v>
      </c>
      <c r="C215" t="s">
        <v>743</v>
      </c>
      <c r="D215" t="s">
        <v>2695</v>
      </c>
      <c r="E215" t="s">
        <v>3806</v>
      </c>
      <c r="F215" t="str">
        <f>_xlfn.XLOOKUP(D215,Sheet6!A:A,Sheet6!A:A)</f>
        <v>Press Tools</v>
      </c>
      <c r="H215" t="e">
        <f>_xlfn.XLOOKUP(B215&amp;"B",Product!C:C,Product!H:H)</f>
        <v>#N/A</v>
      </c>
      <c r="I215" t="e">
        <f>_xlfn.XLOOKUP(B215&amp;"BTL",Product!C:C,Product!H:H)</f>
        <v>#N/A</v>
      </c>
      <c r="J215" t="str">
        <f t="shared" si="3"/>
        <v>https://cdn.shopify.com/s/files/1/0651/3668/9323/files/209dd72a27474badbda752b4bed9ffc2_600x600.jpg?v=1734041830&amp;width=100&amp;crop=center</v>
      </c>
    </row>
    <row r="216" spans="1:10" x14ac:dyDescent="0.25">
      <c r="A216" t="s">
        <v>2788</v>
      </c>
      <c r="B216" t="s">
        <v>2271</v>
      </c>
      <c r="C216" t="s">
        <v>1418</v>
      </c>
      <c r="D216" t="s">
        <v>2634</v>
      </c>
      <c r="E216" t="s">
        <v>3367</v>
      </c>
      <c r="F216" t="str">
        <f>_xlfn.XLOOKUP(D216,Sheet6!A:A,Sheet6!A:A)</f>
        <v>Pruning Saws</v>
      </c>
      <c r="H216" t="str">
        <f>_xlfn.XLOOKUP(B216&amp;"B",Product!C:C,Product!H:H)</f>
        <v>https://cdn.shopify.com/s/files/1/0651/3668/9323/files/b9568462896a4e53a308ed578306e110_600x600.jpg?v=1734042727&amp;width=100&amp;crop=center</v>
      </c>
      <c r="I216" t="e">
        <f>_xlfn.XLOOKUP(B216&amp;"BTL",Product!C:C,Product!H:H)</f>
        <v>#N/A</v>
      </c>
      <c r="J216" t="str">
        <f t="shared" si="3"/>
        <v>https://cdn.shopify.com/s/files/1/0651/3668/9323/files/b9568462896a4e53a308ed578306e110_600x600.jpg?v=1734042727&amp;width=100&amp;crop=center</v>
      </c>
    </row>
    <row r="217" spans="1:10" x14ac:dyDescent="0.25">
      <c r="A217" t="s">
        <v>2788</v>
      </c>
      <c r="B217" t="s">
        <v>2277</v>
      </c>
      <c r="C217" t="s">
        <v>1424</v>
      </c>
      <c r="D217" t="s">
        <v>2634</v>
      </c>
      <c r="E217" t="s">
        <v>3361</v>
      </c>
      <c r="F217" t="str">
        <f>_xlfn.XLOOKUP(D217,Sheet6!A:A,Sheet6!A:A)</f>
        <v>Pruning Saws</v>
      </c>
      <c r="H217" t="str">
        <f>_xlfn.XLOOKUP(B217&amp;"B",Product!C:C,Product!H:H)</f>
        <v>https://cdn.shopify.com/s/files/1/0651/3668/9323/files/02f6cbcb3f7e47ddb7c44f54a2f13c95_600x600.jpg?v=1734040896&amp;width=100&amp;crop=center</v>
      </c>
      <c r="I217" t="e">
        <f>_xlfn.XLOOKUP(B217&amp;"BTL",Product!C:C,Product!H:H)</f>
        <v>#N/A</v>
      </c>
      <c r="J217" t="str">
        <f t="shared" si="3"/>
        <v>https://cdn.shopify.com/s/files/1/0651/3668/9323/files/02f6cbcb3f7e47ddb7c44f54a2f13c95_600x600.jpg?v=1734040896&amp;width=100&amp;crop=center</v>
      </c>
    </row>
    <row r="218" spans="1:10" x14ac:dyDescent="0.25">
      <c r="A218" t="s">
        <v>2788</v>
      </c>
      <c r="B218" t="s">
        <v>2158</v>
      </c>
      <c r="C218" t="s">
        <v>2461</v>
      </c>
      <c r="D218" t="s">
        <v>2644</v>
      </c>
      <c r="E218" t="s">
        <v>3215</v>
      </c>
      <c r="F218" t="str">
        <f>_xlfn.XLOOKUP(D218,Sheet6!A:A,Sheet6!A:A)</f>
        <v>Pruning Shears</v>
      </c>
      <c r="G218" t="e">
        <f>_xlfn.XLOOKUP(B218,Product!C:C,Product!D:D)</f>
        <v>#N/A</v>
      </c>
      <c r="H218" t="e">
        <f>_xlfn.XLOOKUP(B218&amp;"B",Product!C:C,Product!H:H)</f>
        <v>#N/A</v>
      </c>
      <c r="I218" t="str">
        <f>_xlfn.XLOOKUP(B218&amp;"BTL",Product!C:C,Product!H:H)</f>
        <v>https://cdn.shopify.com/s/files/1/0651/3668/9323/files/b4b6aacc7975467b960a6d91a9657a7a_600x600.jpg?v=1736816184&amp;width=100&amp;crop=center</v>
      </c>
      <c r="J218" t="str">
        <f t="shared" si="3"/>
        <v>https://cdn.shopify.com/s/files/1/0651/3668/9323/files/b4b6aacc7975467b960a6d91a9657a7a_600x600.jpg?v=1736816184&amp;width=100&amp;crop=center</v>
      </c>
    </row>
    <row r="219" spans="1:10" x14ac:dyDescent="0.25">
      <c r="A219" t="s">
        <v>2788</v>
      </c>
      <c r="B219" t="s">
        <v>2559</v>
      </c>
      <c r="C219" t="s">
        <v>2462</v>
      </c>
      <c r="D219" t="s">
        <v>2644</v>
      </c>
      <c r="E219" t="s">
        <v>3182</v>
      </c>
      <c r="F219" t="str">
        <f>_xlfn.XLOOKUP(D219,Sheet6!A:A,Sheet6!A:A)</f>
        <v>Pruning Shears</v>
      </c>
      <c r="G219" t="e">
        <f>_xlfn.XLOOKUP(B219,Product!C:C,Product!D:D)</f>
        <v>#N/A</v>
      </c>
      <c r="H219" t="e">
        <f>_xlfn.XLOOKUP(B219&amp;"B",Product!C:C,Product!H:H)</f>
        <v>#N/A</v>
      </c>
      <c r="I219" t="str">
        <f>_xlfn.XLOOKUP(B219&amp;"BTL",Product!C:C,Product!H:H)</f>
        <v>https://cdn.shopify.com/s/files/1/0651/3668/9323/files/97744205849443cea068d097e1a39d45_600x600.jpg?v=1734042463&amp;width=100&amp;crop=center</v>
      </c>
      <c r="J219" t="str">
        <f t="shared" si="3"/>
        <v>https://cdn.shopify.com/s/files/1/0651/3668/9323/files/97744205849443cea068d097e1a39d45_600x600.jpg?v=1734042463&amp;width=100&amp;crop=center</v>
      </c>
    </row>
    <row r="220" spans="1:10" x14ac:dyDescent="0.25">
      <c r="A220" t="s">
        <v>2788</v>
      </c>
      <c r="B220" t="s">
        <v>2560</v>
      </c>
      <c r="C220" t="s">
        <v>2463</v>
      </c>
      <c r="D220" t="s">
        <v>2644</v>
      </c>
      <c r="E220" t="s">
        <v>3548</v>
      </c>
      <c r="F220" t="str">
        <f>_xlfn.XLOOKUP(D220,Sheet6!A:A,Sheet6!A:A)</f>
        <v>Pruning Shears</v>
      </c>
      <c r="G220" t="e">
        <f>_xlfn.XLOOKUP(B220,Product!C:C,Product!D:D)</f>
        <v>#N/A</v>
      </c>
      <c r="H220" t="e">
        <f>_xlfn.XLOOKUP(B220&amp;"B",Product!C:C,Product!H:H)</f>
        <v>#N/A</v>
      </c>
      <c r="I220" t="e">
        <f>_xlfn.XLOOKUP(B220&amp;"BTL",Product!C:C,Product!H:H)</f>
        <v>#N/A</v>
      </c>
      <c r="J220" t="str">
        <f t="shared" si="3"/>
        <v>https://cdn.shopify.com/s/files/1/0651/3668/9323/files/237d67078ff4401a94de43a22f998a92_600x600.jpg?v=1734041838&amp;width=100&amp;crop=center</v>
      </c>
    </row>
    <row r="221" spans="1:10" x14ac:dyDescent="0.25">
      <c r="A221" t="s">
        <v>2788</v>
      </c>
      <c r="B221" t="s">
        <v>2240</v>
      </c>
      <c r="C221" t="s">
        <v>1311</v>
      </c>
      <c r="D221" t="s">
        <v>2723</v>
      </c>
      <c r="E221" t="s">
        <v>3440</v>
      </c>
      <c r="F221" t="str">
        <f>_xlfn.XLOOKUP(D221,Sheet6!A:A,Sheet6!A:A)</f>
        <v>Radios</v>
      </c>
      <c r="H221" t="str">
        <f>_xlfn.XLOOKUP(B221&amp;"B",Product!C:C,Product!H:H)</f>
        <v>https://cdn.shopify.com/s/files/1/0651/3668/9323/files/8721c9ed834e4e7298b3d693294abc6a_600x600.jpg?v=1737053653&amp;width=100&amp;crop=center</v>
      </c>
      <c r="I221" t="e">
        <f>_xlfn.XLOOKUP(B221&amp;"BTL",Product!C:C,Product!H:H)</f>
        <v>#N/A</v>
      </c>
      <c r="J221" t="str">
        <f t="shared" si="3"/>
        <v>https://cdn.shopify.com/s/files/1/0651/3668/9323/files/8721c9ed834e4e7298b3d693294abc6a_600x600.jpg?v=1737053653&amp;width=100&amp;crop=center</v>
      </c>
    </row>
    <row r="222" spans="1:10" x14ac:dyDescent="0.25">
      <c r="A222" t="s">
        <v>2788</v>
      </c>
      <c r="B222" t="s">
        <v>2300</v>
      </c>
      <c r="C222" t="s">
        <v>1528</v>
      </c>
      <c r="D222" t="s">
        <v>2698</v>
      </c>
      <c r="E222" t="s">
        <v>3260</v>
      </c>
      <c r="F222" t="str">
        <f>_xlfn.XLOOKUP(D222,Sheet6!A:A,Sheet6!A:A)</f>
        <v>Random Orbit Sanders</v>
      </c>
      <c r="H222" t="str">
        <f>_xlfn.XLOOKUP(B222&amp;"B",Product!C:C,Product!H:H)</f>
        <v>https://cdn.shopify.com/s/files/1/0651/3668/9323/files/6fbf7284654441919c6a8e9db0b7681d_600x600.jpg?v=1734041189&amp;width=100&amp;crop=center</v>
      </c>
      <c r="I222" t="e">
        <f>_xlfn.XLOOKUP(B222&amp;"BTL",Product!C:C,Product!H:H)</f>
        <v>#N/A</v>
      </c>
      <c r="J222" t="str">
        <f t="shared" si="3"/>
        <v>https://cdn.shopify.com/s/files/1/0651/3668/9323/files/6fbf7284654441919c6a8e9db0b7681d_600x600.jpg?v=1734041189&amp;width=100&amp;crop=center</v>
      </c>
    </row>
    <row r="223" spans="1:10" x14ac:dyDescent="0.25">
      <c r="A223" t="s">
        <v>2788</v>
      </c>
      <c r="B223" t="s">
        <v>2227</v>
      </c>
      <c r="C223" t="s">
        <v>1857</v>
      </c>
      <c r="D223" t="s">
        <v>2698</v>
      </c>
      <c r="E223" t="s">
        <v>2979</v>
      </c>
      <c r="F223" t="str">
        <f>_xlfn.XLOOKUP(D223,Sheet6!A:A,Sheet6!A:A)</f>
        <v>Random Orbit Sanders</v>
      </c>
      <c r="H223" t="str">
        <f>_xlfn.XLOOKUP(B223&amp;"B",Product!C:C,Product!H:H)</f>
        <v>https://cdn.shopify.com/s/files/1/0651/3668/9323/files/785f5577d2814a358f04989dd21fdb60_600x600.jpg?v=1734041992&amp;width=100&amp;crop=center</v>
      </c>
      <c r="I223" t="e">
        <f>_xlfn.XLOOKUP(B223&amp;"BTL",Product!C:C,Product!H:H)</f>
        <v>#N/A</v>
      </c>
      <c r="J223" t="str">
        <f t="shared" si="3"/>
        <v>https://cdn.shopify.com/s/files/1/0651/3668/9323/files/785f5577d2814a358f04989dd21fdb60_600x600.jpg?v=1734041992&amp;width=100&amp;crop=center</v>
      </c>
    </row>
    <row r="224" spans="1:10" x14ac:dyDescent="0.25">
      <c r="A224" t="s">
        <v>2788</v>
      </c>
      <c r="B224" t="s">
        <v>1378</v>
      </c>
      <c r="C224" t="s">
        <v>1377</v>
      </c>
      <c r="D224" t="s">
        <v>2674</v>
      </c>
      <c r="E224" t="s">
        <v>3403</v>
      </c>
      <c r="F224" t="str">
        <f>_xlfn.XLOOKUP(D224,Sheet6!A:A,Sheet6!A:A)</f>
        <v>Ratchets</v>
      </c>
      <c r="H224" t="e">
        <f>_xlfn.XLOOKUP(B224&amp;"B",Product!C:C,Product!H:H)</f>
        <v>#N/A</v>
      </c>
      <c r="I224" t="e">
        <f>_xlfn.XLOOKUP(B224&amp;"BTL",Product!C:C,Product!H:H)</f>
        <v>#N/A</v>
      </c>
      <c r="J224" t="str">
        <f t="shared" si="3"/>
        <v>https://cdn.shopify.com/s/files/1/0651/3668/9323/files/749820938b2348ca8047a8bcc9ae5518_600x600.jpg?v=1734042434&amp;width=100&amp;crop=center</v>
      </c>
    </row>
    <row r="225" spans="1:10" x14ac:dyDescent="0.25">
      <c r="A225" t="s">
        <v>2788</v>
      </c>
      <c r="B225" t="s">
        <v>2199</v>
      </c>
      <c r="C225" t="s">
        <v>1817</v>
      </c>
      <c r="D225" t="s">
        <v>2674</v>
      </c>
      <c r="E225" t="s">
        <v>3009</v>
      </c>
      <c r="F225" t="str">
        <f>_xlfn.XLOOKUP(D225,Sheet6!A:A,Sheet6!A:A)</f>
        <v>Ratchets</v>
      </c>
      <c r="H225" t="str">
        <f>_xlfn.XLOOKUP(B225&amp;"B",Product!C:C,Product!H:H)</f>
        <v>https://cdn.shopify.com/s/files/1/0651/3668/9323/files/1a842f48f51f4204a1d8046bf02e0e44_600x600.jpg?v=1734040769&amp;width=100&amp;crop=center</v>
      </c>
      <c r="I225" t="e">
        <f>_xlfn.XLOOKUP(B225&amp;"BTL",Product!C:C,Product!H:H)</f>
        <v>#N/A</v>
      </c>
      <c r="J225" t="str">
        <f t="shared" si="3"/>
        <v>https://cdn.shopify.com/s/files/1/0651/3668/9323/files/1a842f48f51f4204a1d8046bf02e0e44_600x600.jpg?v=1734040769&amp;width=100&amp;crop=center</v>
      </c>
    </row>
    <row r="226" spans="1:10" x14ac:dyDescent="0.25">
      <c r="A226" t="s">
        <v>2788</v>
      </c>
      <c r="B226" t="s">
        <v>2200</v>
      </c>
      <c r="C226" t="s">
        <v>1733</v>
      </c>
      <c r="D226" t="s">
        <v>2674</v>
      </c>
      <c r="E226" t="s">
        <v>3082</v>
      </c>
      <c r="F226" t="str">
        <f>_xlfn.XLOOKUP(D226,Sheet6!A:A,Sheet6!A:A)</f>
        <v>Ratchets</v>
      </c>
      <c r="H226" t="str">
        <f>_xlfn.XLOOKUP(B226&amp;"B",Product!C:C,Product!H:H)</f>
        <v>https://cdn.shopify.com/s/files/1/0651/3668/9323/files/575db398f40341a485246827426c85ab_600x600.jpg?v=1734041930&amp;width=100&amp;crop=center</v>
      </c>
      <c r="I226" t="e">
        <f>_xlfn.XLOOKUP(B226&amp;"BTL",Product!C:C,Product!H:H)</f>
        <v>#N/A</v>
      </c>
      <c r="J226" t="str">
        <f t="shared" si="3"/>
        <v>https://cdn.shopify.com/s/files/1/0651/3668/9323/files/575db398f40341a485246827426c85ab_600x600.jpg?v=1734041930&amp;width=100&amp;crop=center</v>
      </c>
    </row>
    <row r="227" spans="1:10" x14ac:dyDescent="0.25">
      <c r="A227" t="s">
        <v>2788</v>
      </c>
      <c r="B227" t="s">
        <v>2224</v>
      </c>
      <c r="C227" t="s">
        <v>1478</v>
      </c>
      <c r="D227" t="s">
        <v>2674</v>
      </c>
      <c r="E227" t="s">
        <v>3308</v>
      </c>
      <c r="F227" t="str">
        <f>_xlfn.XLOOKUP(D227,Sheet6!A:A,Sheet6!A:A)</f>
        <v>Ratchets</v>
      </c>
      <c r="H227" t="str">
        <f>_xlfn.XLOOKUP(B227&amp;"B",Product!C:C,Product!H:H)</f>
        <v>https://cdn.shopify.com/s/files/1/0651/3668/9323/files/6f1264e709f64ca0bbb2896afa1a0142_600x600.jpg?v=1734041184&amp;width=100&amp;crop=center</v>
      </c>
      <c r="I227" t="e">
        <f>_xlfn.XLOOKUP(B227&amp;"BTL",Product!C:C,Product!H:H)</f>
        <v>#N/A</v>
      </c>
      <c r="J227" t="str">
        <f t="shared" si="3"/>
        <v>https://cdn.shopify.com/s/files/1/0651/3668/9323/files/6f1264e709f64ca0bbb2896afa1a0142_600x600.jpg?v=1734041184&amp;width=100&amp;crop=center</v>
      </c>
    </row>
    <row r="228" spans="1:10" x14ac:dyDescent="0.25">
      <c r="A228" t="s">
        <v>2788</v>
      </c>
      <c r="B228" t="s">
        <v>2603</v>
      </c>
      <c r="C228" t="s">
        <v>966</v>
      </c>
      <c r="D228" t="s">
        <v>2674</v>
      </c>
      <c r="E228" t="s">
        <v>3670</v>
      </c>
      <c r="F228" t="str">
        <f>_xlfn.XLOOKUP(D228,Sheet6!A:A,Sheet6!A:A)</f>
        <v>Ratchets</v>
      </c>
      <c r="H228" t="str">
        <f>_xlfn.XLOOKUP(B228&amp;"B",Product!C:C,Product!H:H)</f>
        <v>https://cdn.shopify.com/s/files/1/0651/3668/9323/files/c402f354eeab47379dd567732719f3a0_600x600.jpg?v=1734042859&amp;width=100&amp;crop=center</v>
      </c>
      <c r="I228" t="e">
        <f>_xlfn.XLOOKUP(B228&amp;"BTL",Product!C:C,Product!H:H)</f>
        <v>#N/A</v>
      </c>
      <c r="J228" t="str">
        <f t="shared" si="3"/>
        <v>https://cdn.shopify.com/s/files/1/0651/3668/9323/files/c402f354eeab47379dd567732719f3a0_600x600.jpg?v=1734042859&amp;width=100&amp;crop=center</v>
      </c>
    </row>
    <row r="229" spans="1:10" x14ac:dyDescent="0.25">
      <c r="A229" t="s">
        <v>2788</v>
      </c>
      <c r="B229" t="s">
        <v>2274</v>
      </c>
      <c r="C229" t="s">
        <v>2510</v>
      </c>
      <c r="D229" t="s">
        <v>2674</v>
      </c>
      <c r="E229" t="s">
        <v>3670</v>
      </c>
      <c r="F229" t="str">
        <f>_xlfn.XLOOKUP(D229,Sheet6!A:A,Sheet6!A:A)</f>
        <v>Ratchets</v>
      </c>
      <c r="H229" t="e">
        <f>_xlfn.XLOOKUP(B229&amp;"B",Product!C:C,Product!H:H)</f>
        <v>#N/A</v>
      </c>
      <c r="I229" t="e">
        <f>_xlfn.XLOOKUP(B229&amp;"BTL",Product!C:C,Product!H:H)</f>
        <v>#N/A</v>
      </c>
      <c r="J229" t="str">
        <f t="shared" si="3"/>
        <v>https://cdn.shopify.com/s/files/1/0651/3668/9323/files/c402f354eeab47379dd567732719f3a0_600x600.jpg?v=1734042859&amp;width=100&amp;crop=center</v>
      </c>
    </row>
    <row r="230" spans="1:10" x14ac:dyDescent="0.25">
      <c r="A230" t="s">
        <v>2788</v>
      </c>
      <c r="B230" t="s">
        <v>2288</v>
      </c>
      <c r="C230" t="s">
        <v>2546</v>
      </c>
      <c r="D230" t="s">
        <v>2674</v>
      </c>
      <c r="E230" t="s">
        <v>3239</v>
      </c>
      <c r="F230" t="str">
        <f>_xlfn.XLOOKUP(D230,Sheet6!A:A,Sheet6!A:A)</f>
        <v>Ratchets</v>
      </c>
      <c r="H230" t="str">
        <f>_xlfn.XLOOKUP(B230&amp;"B",Product!C:C,Product!H:H)</f>
        <v>https://cdn.shopify.com/s/files/1/0651/3668/9323/files/df7ea959aed94d7b8b3594c91adb263a_600x600.jpg?v=1734043138&amp;width=100&amp;crop=center</v>
      </c>
      <c r="I230" t="e">
        <f>_xlfn.XLOOKUP(B230&amp;"BTL",Product!C:C,Product!H:H)</f>
        <v>#N/A</v>
      </c>
      <c r="J230" t="str">
        <f t="shared" si="3"/>
        <v>https://cdn.shopify.com/s/files/1/0651/3668/9323/files/df7ea959aed94d7b8b3594c91adb263a_600x600.jpg?v=1734043138&amp;width=100&amp;crop=center</v>
      </c>
    </row>
    <row r="231" spans="1:10" x14ac:dyDescent="0.25">
      <c r="A231" t="s">
        <v>2788</v>
      </c>
      <c r="B231" t="s">
        <v>2289</v>
      </c>
      <c r="C231" t="s">
        <v>2546</v>
      </c>
      <c r="D231" t="s">
        <v>2674</v>
      </c>
      <c r="E231" t="s">
        <v>3242</v>
      </c>
      <c r="F231" t="str">
        <f>_xlfn.XLOOKUP(D231,Sheet6!A:A,Sheet6!A:A)</f>
        <v>Ratchets</v>
      </c>
      <c r="H231" t="str">
        <f>_xlfn.XLOOKUP(B231&amp;"B",Product!C:C,Product!H:H)</f>
        <v>https://cdn.shopify.com/s/files/1/0651/3668/9323/files/75bc3daf7d544dc38eb8cccf2574d90d_600x600.jpg?v=1734041684&amp;width=100&amp;crop=center</v>
      </c>
      <c r="I231" t="e">
        <f>_xlfn.XLOOKUP(B231&amp;"BTL",Product!C:C,Product!H:H)</f>
        <v>#N/A</v>
      </c>
      <c r="J231" t="str">
        <f t="shared" si="3"/>
        <v>https://cdn.shopify.com/s/files/1/0651/3668/9323/files/75bc3daf7d544dc38eb8cccf2574d90d_600x600.jpg?v=1734041684&amp;width=100&amp;crop=center</v>
      </c>
    </row>
    <row r="232" spans="1:10" x14ac:dyDescent="0.25">
      <c r="A232" t="s">
        <v>2788</v>
      </c>
      <c r="B232" t="s">
        <v>753</v>
      </c>
      <c r="C232" t="s">
        <v>752</v>
      </c>
      <c r="D232" t="s">
        <v>2705</v>
      </c>
      <c r="E232" t="s">
        <v>3800</v>
      </c>
      <c r="F232" t="str">
        <f>_xlfn.XLOOKUP(D232,Sheet6!A:A,Sheet6!A:A)</f>
        <v>Reciprocating Saws</v>
      </c>
      <c r="H232" t="e">
        <f>_xlfn.XLOOKUP(B232&amp;"B",Product!C:C,Product!H:H)</f>
        <v>#N/A</v>
      </c>
      <c r="I232" t="e">
        <f>_xlfn.XLOOKUP(B232&amp;"BTL",Product!C:C,Product!H:H)</f>
        <v>#N/A</v>
      </c>
      <c r="J232" t="str">
        <f t="shared" si="3"/>
        <v>https://cdn.shopify.com/s/files/1/0651/3668/9323/files/266aea2ae00a4a4db227bbdd2993bae4_600x600.jpg?v=1734041843&amp;width=100&amp;crop=center</v>
      </c>
    </row>
    <row r="233" spans="1:10" x14ac:dyDescent="0.25">
      <c r="A233" t="s">
        <v>2788</v>
      </c>
      <c r="B233" t="s">
        <v>2573</v>
      </c>
      <c r="C233" t="s">
        <v>1621</v>
      </c>
      <c r="D233" t="s">
        <v>2705</v>
      </c>
      <c r="E233" t="s">
        <v>3179</v>
      </c>
      <c r="F233" t="str">
        <f>_xlfn.XLOOKUP(D233,Sheet6!A:A,Sheet6!A:A)</f>
        <v>Reciprocating Saws</v>
      </c>
      <c r="G233" t="e">
        <f>_xlfn.XLOOKUP(B233,Product!C:C,Product!D:D)</f>
        <v>#N/A</v>
      </c>
      <c r="H233" t="e">
        <f>_xlfn.XLOOKUP(B233&amp;"B",Product!C:C,Product!H:H)</f>
        <v>#N/A</v>
      </c>
      <c r="I233" t="str">
        <f>_xlfn.XLOOKUP(B233&amp;"BTL",Product!C:C,Product!H:H)</f>
        <v>https://cdn.shopify.com/s/files/1/0651/3668/9323/files/ec097817320b46b8a003ee0cd7530eb4_600x600.jpg?v=1736816534&amp;width=100&amp;crop=center</v>
      </c>
      <c r="J233" t="str">
        <f t="shared" si="3"/>
        <v>https://cdn.shopify.com/s/files/1/0651/3668/9323/files/ec097817320b46b8a003ee0cd7530eb4_600x600.jpg?v=1736816534&amp;width=100&amp;crop=center</v>
      </c>
    </row>
    <row r="234" spans="1:10" x14ac:dyDescent="0.25">
      <c r="A234" t="s">
        <v>2788</v>
      </c>
      <c r="B234" t="s">
        <v>2553</v>
      </c>
      <c r="C234" t="s">
        <v>81</v>
      </c>
      <c r="D234" t="s">
        <v>2705</v>
      </c>
      <c r="E234" t="s">
        <v>3073</v>
      </c>
      <c r="F234" t="str">
        <f>_xlfn.XLOOKUP(D234,Sheet6!A:A,Sheet6!A:A)</f>
        <v>Reciprocating Saws</v>
      </c>
      <c r="H234" t="str">
        <f>_xlfn.XLOOKUP(B234&amp;"B",Product!C:C,Product!H:H)</f>
        <v>https://cdn.shopify.com/s/files/1/0651/3668/9323/files/794657be4d924f68aaab2574bba66f9e_600x600.jpg?v=1734042364&amp;width=100&amp;crop=center</v>
      </c>
      <c r="I234" t="e">
        <f>_xlfn.XLOOKUP(B234&amp;"BTL",Product!C:C,Product!H:H)</f>
        <v>#N/A</v>
      </c>
      <c r="J234" t="str">
        <f t="shared" si="3"/>
        <v>https://cdn.shopify.com/s/files/1/0651/3668/9323/files/794657be4d924f68aaab2574bba66f9e_600x600.jpg?v=1734042364&amp;width=100&amp;crop=center</v>
      </c>
    </row>
    <row r="235" spans="1:10" x14ac:dyDescent="0.25">
      <c r="A235" t="s">
        <v>2788</v>
      </c>
      <c r="B235" t="s">
        <v>2202</v>
      </c>
      <c r="C235" t="s">
        <v>81</v>
      </c>
      <c r="D235" t="s">
        <v>2705</v>
      </c>
      <c r="E235" t="s">
        <v>4184</v>
      </c>
      <c r="F235" t="str">
        <f>_xlfn.XLOOKUP(D235,Sheet6!A:A,Sheet6!A:A)</f>
        <v>Reciprocating Saws</v>
      </c>
      <c r="H235" t="str">
        <f>_xlfn.XLOOKUP(B235&amp;"B",Product!C:C,Product!H:H)</f>
        <v>https://cdn.shopify.com/s/files/1/0651/3668/9323/files/PBLRS02B_RT_600x600.jpg?v=1757430532&amp;width=100&amp;crop=center</v>
      </c>
      <c r="I235" t="e">
        <f>_xlfn.XLOOKUP(B235&amp;"BTL",Product!C:C,Product!H:H)</f>
        <v>#N/A</v>
      </c>
      <c r="J235" t="str">
        <f t="shared" si="3"/>
        <v>https://cdn.shopify.com/s/files/1/0651/3668/9323/files/PBLRS02B_RT_600x600.jpg?v=1757430532&amp;width=100&amp;crop=center</v>
      </c>
    </row>
    <row r="236" spans="1:10" x14ac:dyDescent="0.25">
      <c r="A236" t="s">
        <v>2788</v>
      </c>
      <c r="B236" t="s">
        <v>2237</v>
      </c>
      <c r="C236" t="s">
        <v>752</v>
      </c>
      <c r="D236" t="s">
        <v>2705</v>
      </c>
      <c r="E236" t="s">
        <v>3691</v>
      </c>
      <c r="F236" t="str">
        <f>_xlfn.XLOOKUP(D236,Sheet6!A:A,Sheet6!A:A)</f>
        <v>Reciprocating Saws</v>
      </c>
      <c r="H236" t="e">
        <f>_xlfn.XLOOKUP(B236&amp;"B",Product!C:C,Product!H:H)</f>
        <v>#N/A</v>
      </c>
      <c r="I236" t="e">
        <f>_xlfn.XLOOKUP(B236&amp;"BTL",Product!C:C,Product!H:H)</f>
        <v>#N/A</v>
      </c>
      <c r="J236" t="str">
        <f t="shared" si="3"/>
        <v>https://cdn.shopify.com/s/files/1/0651/3668/9323/files/9eef4af8b1a54a63b6434a0dd7e03ce7_600x600.jpg?v=1734041373&amp;width=100&amp;crop=center</v>
      </c>
    </row>
    <row r="237" spans="1:10" x14ac:dyDescent="0.25">
      <c r="A237" t="s">
        <v>2788</v>
      </c>
      <c r="B237" t="s">
        <v>2290</v>
      </c>
      <c r="C237" t="s">
        <v>1469</v>
      </c>
      <c r="D237" t="s">
        <v>2705</v>
      </c>
      <c r="E237" t="s">
        <v>3097</v>
      </c>
      <c r="F237" t="str">
        <f>_xlfn.XLOOKUP(D237,Sheet6!A:A,Sheet6!A:A)</f>
        <v>Reciprocating Saws</v>
      </c>
      <c r="H237" t="str">
        <f>_xlfn.XLOOKUP(B237&amp;"B",Product!C:C,Product!H:H)</f>
        <v>https://cdn.shopify.com/s/files/1/0651/3668/9323/files/93c57e8c2b904163b53db12f7b958095_600x600.jpg?v=1734041772&amp;width=100&amp;crop=center</v>
      </c>
      <c r="I237" t="e">
        <f>_xlfn.XLOOKUP(B237&amp;"BTL",Product!C:C,Product!H:H)</f>
        <v>#N/A</v>
      </c>
      <c r="J237" t="str">
        <f t="shared" si="3"/>
        <v>https://cdn.shopify.com/s/files/1/0651/3668/9323/files/93c57e8c2b904163b53db12f7b958095_600x600.jpg?v=1734041772&amp;width=100&amp;crop=center</v>
      </c>
    </row>
    <row r="238" spans="1:10" x14ac:dyDescent="0.25">
      <c r="A238" t="s">
        <v>2788</v>
      </c>
      <c r="B238" t="s">
        <v>2291</v>
      </c>
      <c r="C238" t="s">
        <v>1469</v>
      </c>
      <c r="D238" t="s">
        <v>2705</v>
      </c>
      <c r="E238" t="s">
        <v>3317</v>
      </c>
      <c r="F238" t="str">
        <f>_xlfn.XLOOKUP(D238,Sheet6!A:A,Sheet6!A:A)</f>
        <v>Reciprocating Saws</v>
      </c>
      <c r="H238" t="str">
        <f>_xlfn.XLOOKUP(B238&amp;"B",Product!C:C,Product!H:H)</f>
        <v>https://cdn.shopify.com/s/files/1/0651/3668/9323/files/f1a1deb0707b4b1a9c4f5a52d457b567_600x600.jpg?v=1734043312&amp;width=100&amp;crop=center</v>
      </c>
      <c r="I238" t="e">
        <f>_xlfn.XLOOKUP(B238&amp;"BTL",Product!C:C,Product!H:H)</f>
        <v>#N/A</v>
      </c>
      <c r="J238" t="str">
        <f t="shared" si="3"/>
        <v>https://cdn.shopify.com/s/files/1/0651/3668/9323/files/f1a1deb0707b4b1a9c4f5a52d457b567_600x600.jpg?v=1734043312&amp;width=100&amp;crop=center</v>
      </c>
    </row>
    <row r="239" spans="1:10" x14ac:dyDescent="0.25">
      <c r="A239" t="s">
        <v>2788</v>
      </c>
      <c r="B239" t="s">
        <v>769</v>
      </c>
      <c r="C239" t="s">
        <v>768</v>
      </c>
      <c r="D239" t="s">
        <v>2662</v>
      </c>
      <c r="E239" t="s">
        <v>3788</v>
      </c>
      <c r="F239" t="str">
        <f>_xlfn.XLOOKUP(D239,Sheet6!A:A,Sheet6!A:A)</f>
        <v>Right Angle Drills</v>
      </c>
      <c r="G239" t="str">
        <f>_xlfn.XLOOKUP(B239,Product!C:C,Product!D:D)</f>
        <v>18V ONE+ RIGHT ANGLE DRILL</v>
      </c>
      <c r="H239" t="e">
        <f>_xlfn.XLOOKUP(B239&amp;"B",Product!C:C,Product!H:H)</f>
        <v>#N/A</v>
      </c>
      <c r="I239" t="e">
        <f>_xlfn.XLOOKUP(B239&amp;"BTL",Product!C:C,Product!H:H)</f>
        <v>#N/A</v>
      </c>
      <c r="J239" t="str">
        <f t="shared" si="3"/>
        <v>https://cdn.shopify.com/s/files/1/0651/3668/9323/files/284f020c69c342d5a2e7f788604bfca1_600x600.jpg?v=1734041853&amp;width=100&amp;crop=center</v>
      </c>
    </row>
    <row r="240" spans="1:10" x14ac:dyDescent="0.25">
      <c r="A240" t="s">
        <v>2788</v>
      </c>
      <c r="B240" t="s">
        <v>2605</v>
      </c>
      <c r="C240" t="s">
        <v>1833</v>
      </c>
      <c r="D240" t="s">
        <v>2662</v>
      </c>
      <c r="E240" t="s">
        <v>2997</v>
      </c>
      <c r="F240" t="str">
        <f>_xlfn.XLOOKUP(D240,Sheet6!A:A,Sheet6!A:A)</f>
        <v>Right Angle Drills</v>
      </c>
      <c r="H240" t="str">
        <f>_xlfn.XLOOKUP(B240&amp;"B",Product!C:C,Product!H:H)</f>
        <v>https://cdn.shopify.com/s/files/1/0651/3668/9323/files/18c93a2ae9034d8d879c98c27bb10b88_600x600.jpg?v=1734041428&amp;width=100&amp;crop=center</v>
      </c>
      <c r="I240" t="e">
        <f>_xlfn.XLOOKUP(B240&amp;"BTL",Product!C:C,Product!H:H)</f>
        <v>#N/A</v>
      </c>
      <c r="J240" t="str">
        <f t="shared" si="3"/>
        <v>https://cdn.shopify.com/s/files/1/0651/3668/9323/files/18c93a2ae9034d8d879c98c27bb10b88_600x600.jpg?v=1734041428&amp;width=100&amp;crop=center</v>
      </c>
    </row>
    <row r="241" spans="1:10" x14ac:dyDescent="0.25">
      <c r="A241" t="s">
        <v>2788</v>
      </c>
      <c r="B241" t="s">
        <v>1861</v>
      </c>
      <c r="C241" t="s">
        <v>1860</v>
      </c>
      <c r="D241" t="s">
        <v>2654</v>
      </c>
      <c r="E241" t="s">
        <v>2976</v>
      </c>
      <c r="F241" t="str">
        <f>_xlfn.XLOOKUP(D241,Sheet6!A:A,Sheet6!A:A)</f>
        <v>Rotary Hammers</v>
      </c>
      <c r="G241" t="str">
        <f>_xlfn.XLOOKUP(B241,Product!C:C,Product!D:D)</f>
        <v>18V ONE+ HP BRUSHLESS 1" SDS-PLUS ROTARY HAMMER</v>
      </c>
      <c r="H241" t="e">
        <f>_xlfn.XLOOKUP(B241&amp;"B",Product!C:C,Product!H:H)</f>
        <v>#N/A</v>
      </c>
      <c r="I241" t="e">
        <f>_xlfn.XLOOKUP(B241&amp;"BTL",Product!C:C,Product!H:H)</f>
        <v>#N/A</v>
      </c>
      <c r="J241" t="str">
        <f t="shared" si="3"/>
        <v>https://cdn.shopify.com/s/files/1/0651/3668/9323/files/7804f289857d40b7b136acce48394380_600x600.jpg?v=1734042183&amp;width=100&amp;crop=center</v>
      </c>
    </row>
    <row r="242" spans="1:10" x14ac:dyDescent="0.25">
      <c r="A242" t="s">
        <v>2788</v>
      </c>
      <c r="B242" t="s">
        <v>2606</v>
      </c>
      <c r="C242" t="s">
        <v>1599</v>
      </c>
      <c r="D242" t="s">
        <v>2654</v>
      </c>
      <c r="E242" t="s">
        <v>3197</v>
      </c>
      <c r="F242" t="str">
        <f>_xlfn.XLOOKUP(D242,Sheet6!A:A,Sheet6!A:A)</f>
        <v>Rotary Hammers</v>
      </c>
      <c r="H242" t="str">
        <f>_xlfn.XLOOKUP(B242&amp;"B",Product!C:C,Product!H:H)</f>
        <v>https://cdn.shopify.com/s/files/1/0651/3668/9323/files/4f60f0e34c354769a532a4653fbe6dd4_600x600.jpg?v=1734041023&amp;width=100&amp;crop=center</v>
      </c>
      <c r="I242" t="e">
        <f>_xlfn.XLOOKUP(B242&amp;"BTL",Product!C:C,Product!H:H)</f>
        <v>#N/A</v>
      </c>
      <c r="J242" t="str">
        <f t="shared" si="3"/>
        <v>https://cdn.shopify.com/s/files/1/0651/3668/9323/files/4f60f0e34c354769a532a4653fbe6dd4_600x600.jpg?v=1734041023&amp;width=100&amp;crop=center</v>
      </c>
    </row>
    <row r="243" spans="1:10" x14ac:dyDescent="0.25">
      <c r="A243" t="s">
        <v>2788</v>
      </c>
      <c r="B243" t="s">
        <v>2617</v>
      </c>
      <c r="C243" t="s">
        <v>2618</v>
      </c>
      <c r="D243" t="s">
        <v>2760</v>
      </c>
      <c r="F243" t="e">
        <f>_xlfn.XLOOKUP(D243,Sheet6!A:A,Sheet6!A:A)</f>
        <v>#N/A</v>
      </c>
      <c r="G243" t="e">
        <f>_xlfn.XLOOKUP(B243,Product!C:C,Product!D:D)</f>
        <v>#N/A</v>
      </c>
      <c r="H243" t="e">
        <f>_xlfn.XLOOKUP(B243&amp;"B",Product!C:C,Product!H:H)</f>
        <v>#N/A</v>
      </c>
      <c r="I243" t="e">
        <f>_xlfn.XLOOKUP(B243&amp;"BTL",Product!C:C,Product!H:H)</f>
        <v>#N/A</v>
      </c>
      <c r="J243">
        <f t="shared" si="3"/>
        <v>0</v>
      </c>
    </row>
    <row r="244" spans="1:10" x14ac:dyDescent="0.25">
      <c r="A244" t="s">
        <v>2788</v>
      </c>
      <c r="B244" t="s">
        <v>2552</v>
      </c>
      <c r="C244" t="s">
        <v>1844</v>
      </c>
      <c r="D244" t="s">
        <v>2760</v>
      </c>
      <c r="E244" t="s">
        <v>2988</v>
      </c>
      <c r="F244" t="e">
        <f>_xlfn.XLOOKUP(D244,Sheet6!A:A,Sheet6!A:A)</f>
        <v>#N/A</v>
      </c>
      <c r="H244" t="str">
        <f>_xlfn.XLOOKUP(B244&amp;"B",Product!C:C,Product!H:H)</f>
        <v>https://cdn.shopify.com/s/files/1/0651/3668/9323/files/472b5b8634984c9e8358028e297b7b2a_600x600.jpg?v=1734041903&amp;width=100&amp;crop=center</v>
      </c>
      <c r="I244" t="e">
        <f>_xlfn.XLOOKUP(B244&amp;"BTL",Product!C:C,Product!H:H)</f>
        <v>#N/A</v>
      </c>
      <c r="J244" t="str">
        <f t="shared" si="3"/>
        <v>https://cdn.shopify.com/s/files/1/0651/3668/9323/files/472b5b8634984c9e8358028e297b7b2a_600x600.jpg?v=1734041903&amp;width=100&amp;crop=center</v>
      </c>
    </row>
    <row r="245" spans="1:10" x14ac:dyDescent="0.25">
      <c r="A245" t="s">
        <v>2788</v>
      </c>
      <c r="B245" t="s">
        <v>2551</v>
      </c>
      <c r="C245" t="s">
        <v>1837</v>
      </c>
      <c r="D245" t="s">
        <v>2761</v>
      </c>
      <c r="E245" t="s">
        <v>2994</v>
      </c>
      <c r="F245" t="e">
        <f>_xlfn.XLOOKUP(D245,Sheet6!A:A,Sheet6!A:A)</f>
        <v>#N/A</v>
      </c>
      <c r="H245" t="str">
        <f>_xlfn.XLOOKUP(B245&amp;"B",Product!C:C,Product!H:H)</f>
        <v>https://cdn.shopify.com/s/files/1/0651/3668/9323/files/1aca97a400d8453181eed381e33603aa_600x600.jpg?v=1734040773&amp;width=100&amp;crop=center</v>
      </c>
      <c r="I245" t="e">
        <f>_xlfn.XLOOKUP(B245&amp;"BTL",Product!C:C,Product!H:H)</f>
        <v>#N/A</v>
      </c>
      <c r="J245" t="str">
        <f t="shared" si="3"/>
        <v>https://cdn.shopify.com/s/files/1/0651/3668/9323/files/1aca97a400d8453181eed381e33603aa_600x600.jpg?v=1734040773&amp;width=100&amp;crop=center</v>
      </c>
    </row>
    <row r="246" spans="1:10" x14ac:dyDescent="0.25">
      <c r="A246" t="s">
        <v>2788</v>
      </c>
      <c r="B246" t="s">
        <v>2301</v>
      </c>
      <c r="C246" t="s">
        <v>1741</v>
      </c>
      <c r="D246" t="s">
        <v>2761</v>
      </c>
      <c r="E246" t="s">
        <v>3076</v>
      </c>
      <c r="F246" t="e">
        <f>_xlfn.XLOOKUP(D246,Sheet6!A:A,Sheet6!A:A)</f>
        <v>#N/A</v>
      </c>
      <c r="H246" t="str">
        <f>_xlfn.XLOOKUP(B246&amp;"B",Product!C:C,Product!H:H)</f>
        <v>https://cdn.shopify.com/s/files/1/0651/3668/9323/files/29c87bf81c3f4c71b8625087f2c7329e_600x600.jpg?v=1734041472&amp;width=100&amp;crop=center</v>
      </c>
      <c r="I246" t="e">
        <f>_xlfn.XLOOKUP(B246&amp;"BTL",Product!C:C,Product!H:H)</f>
        <v>#N/A</v>
      </c>
      <c r="J246" t="str">
        <f t="shared" si="3"/>
        <v>https://cdn.shopify.com/s/files/1/0651/3668/9323/files/29c87bf81c3f4c71b8625087f2c7329e_600x600.jpg?v=1734041472&amp;width=100&amp;crop=center</v>
      </c>
    </row>
    <row r="247" spans="1:10" x14ac:dyDescent="0.25">
      <c r="A247" t="s">
        <v>2788</v>
      </c>
      <c r="B247" t="s">
        <v>2201</v>
      </c>
      <c r="C247" t="s">
        <v>1525</v>
      </c>
      <c r="D247" t="s">
        <v>2710</v>
      </c>
      <c r="E247" t="s">
        <v>3263</v>
      </c>
      <c r="F247" t="str">
        <f>_xlfn.XLOOKUP(D247,Sheet6!A:A,Sheet6!A:A)</f>
        <v>Routers</v>
      </c>
      <c r="H247" t="str">
        <f>_xlfn.XLOOKUP(B247&amp;"B",Product!C:C,Product!H:H)</f>
        <v>https://cdn.shopify.com/s/files/1/0651/3668/9323/files/11c7d36d2f1d4036b87ca8fbb0385b0f_600x600.jpg?v=1734041388&amp;width=100&amp;crop=center</v>
      </c>
      <c r="I247" t="e">
        <f>_xlfn.XLOOKUP(B247&amp;"BTL",Product!C:C,Product!H:H)</f>
        <v>#N/A</v>
      </c>
      <c r="J247" t="str">
        <f t="shared" si="3"/>
        <v>https://cdn.shopify.com/s/files/1/0651/3668/9323/files/11c7d36d2f1d4036b87ca8fbb0385b0f_600x600.jpg?v=1734041388&amp;width=100&amp;crop=center</v>
      </c>
    </row>
    <row r="248" spans="1:10" x14ac:dyDescent="0.25">
      <c r="A248" t="s">
        <v>2788</v>
      </c>
      <c r="B248" t="s">
        <v>2229</v>
      </c>
      <c r="C248" t="s">
        <v>1764</v>
      </c>
      <c r="D248" t="s">
        <v>2710</v>
      </c>
      <c r="E248" t="s">
        <v>3054</v>
      </c>
      <c r="F248" t="str">
        <f>_xlfn.XLOOKUP(D248,Sheet6!A:A,Sheet6!A:A)</f>
        <v>Routers</v>
      </c>
      <c r="H248" t="str">
        <f>_xlfn.XLOOKUP(B248&amp;"B",Product!C:C,Product!H:H)</f>
        <v>https://cdn.shopify.com/s/files/1/0651/3668/9323/files/1ea5f999221040248d9c297b33582dca_600x600.jpg?v=1734040819&amp;width=100&amp;crop=center</v>
      </c>
      <c r="I248" t="e">
        <f>_xlfn.XLOOKUP(B248&amp;"BTL",Product!C:C,Product!H:H)</f>
        <v>#N/A</v>
      </c>
      <c r="J248" t="str">
        <f t="shared" si="3"/>
        <v>https://cdn.shopify.com/s/files/1/0651/3668/9323/files/1ea5f999221040248d9c297b33582dca_600x600.jpg?v=1734040819&amp;width=100&amp;crop=center</v>
      </c>
    </row>
    <row r="249" spans="1:10" x14ac:dyDescent="0.25">
      <c r="A249" t="s">
        <v>2788</v>
      </c>
      <c r="B249" t="s">
        <v>1042</v>
      </c>
      <c r="C249" t="s">
        <v>1041</v>
      </c>
      <c r="D249" t="s">
        <v>2684</v>
      </c>
      <c r="E249" t="s">
        <v>3625</v>
      </c>
      <c r="F249" t="str">
        <f>_xlfn.XLOOKUP(D249,Sheet6!A:A,Sheet6!A:A)</f>
        <v>Sanders and Polishers</v>
      </c>
      <c r="H249" t="e">
        <f>_xlfn.XLOOKUP(B249&amp;"B",Product!C:C,Product!H:H)</f>
        <v>#N/A</v>
      </c>
      <c r="I249" t="e">
        <f>_xlfn.XLOOKUP(B249&amp;"BTL",Product!C:C,Product!H:H)</f>
        <v>#N/A</v>
      </c>
      <c r="J249" t="str">
        <f t="shared" si="3"/>
        <v>https://cdn.shopify.com/s/files/1/0651/3668/9323/files/36f6e6a949c2434bbd2861aad712fb68_600x600.jpg?v=1734041500&amp;width=100&amp;crop=center</v>
      </c>
    </row>
    <row r="250" spans="1:10" x14ac:dyDescent="0.25">
      <c r="A250" t="s">
        <v>2788</v>
      </c>
      <c r="B250" t="s">
        <v>1062</v>
      </c>
      <c r="C250" t="s">
        <v>1061</v>
      </c>
      <c r="D250" t="s">
        <v>2684</v>
      </c>
      <c r="E250" t="s">
        <v>3613</v>
      </c>
      <c r="F250" t="str">
        <f>_xlfn.XLOOKUP(D250,Sheet6!A:A,Sheet6!A:A)</f>
        <v>Sanders and Polishers</v>
      </c>
      <c r="H250" t="e">
        <f>_xlfn.XLOOKUP(B250&amp;"B",Product!C:C,Product!H:H)</f>
        <v>#N/A</v>
      </c>
      <c r="I250" t="e">
        <f>_xlfn.XLOOKUP(B250&amp;"BTL",Product!C:C,Product!H:H)</f>
        <v>#N/A</v>
      </c>
      <c r="J250" t="str">
        <f t="shared" si="3"/>
        <v>https://cdn.shopify.com/s/files/1/0651/3668/9323/files/d81091e5673d40c69170bf935f915404_600x600.jpg?v=1734043065&amp;width=100&amp;crop=center</v>
      </c>
    </row>
    <row r="251" spans="1:10" x14ac:dyDescent="0.25">
      <c r="A251" t="s">
        <v>2788</v>
      </c>
      <c r="B251" t="s">
        <v>2590</v>
      </c>
      <c r="C251" t="s">
        <v>901</v>
      </c>
      <c r="D251" t="s">
        <v>2684</v>
      </c>
      <c r="E251" t="s">
        <v>3709</v>
      </c>
      <c r="F251" t="str">
        <f>_xlfn.XLOOKUP(D251,Sheet6!A:A,Sheet6!A:A)</f>
        <v>Sanders and Polishers</v>
      </c>
      <c r="H251" t="str">
        <f>_xlfn.XLOOKUP(B251&amp;"B",Product!C:C,Product!H:H)</f>
        <v>https://cdn.shopify.com/s/files/1/0651/3668/9323/files/26227a803db14d75b14bc6b3a2813429_600x600.jpg?v=1737055969&amp;width=100&amp;crop=center</v>
      </c>
      <c r="I251" t="e">
        <f>_xlfn.XLOOKUP(B251&amp;"BTL",Product!C:C,Product!H:H)</f>
        <v>#N/A</v>
      </c>
      <c r="J251" t="str">
        <f t="shared" si="3"/>
        <v>https://cdn.shopify.com/s/files/1/0651/3668/9323/files/26227a803db14d75b14bc6b3a2813429_600x600.jpg?v=1737055969&amp;width=100&amp;crop=center</v>
      </c>
    </row>
    <row r="252" spans="1:10" x14ac:dyDescent="0.25">
      <c r="A252" t="s">
        <v>2788</v>
      </c>
      <c r="B252" t="s">
        <v>2172</v>
      </c>
      <c r="C252" t="s">
        <v>2611</v>
      </c>
      <c r="D252" t="s">
        <v>2684</v>
      </c>
      <c r="E252" t="s">
        <v>3427</v>
      </c>
      <c r="F252" t="str">
        <f>_xlfn.XLOOKUP(D252,Sheet6!A:A,Sheet6!A:A)</f>
        <v>Sanders and Polishers</v>
      </c>
      <c r="H252" t="str">
        <f>_xlfn.XLOOKUP(B252&amp;"B",Product!C:C,Product!H:H)</f>
        <v>https://cdn.shopify.com/s/files/1/0651/3668/9323/files/1fdf6dcd3203426d8709c792a08ddb6a_600x600.jpg?v=1737051958&amp;width=100&amp;crop=center</v>
      </c>
      <c r="I252" t="e">
        <f>_xlfn.XLOOKUP(B252&amp;"BTL",Product!C:C,Product!H:H)</f>
        <v>#N/A</v>
      </c>
      <c r="J252" t="str">
        <f t="shared" si="3"/>
        <v>https://cdn.shopify.com/s/files/1/0651/3668/9323/files/1fdf6dcd3203426d8709c792a08ddb6a_600x600.jpg?v=1737051958&amp;width=100&amp;crop=center</v>
      </c>
    </row>
    <row r="253" spans="1:10" x14ac:dyDescent="0.25">
      <c r="A253" t="s">
        <v>2788</v>
      </c>
      <c r="B253" t="s">
        <v>2234</v>
      </c>
      <c r="C253" t="s">
        <v>1571</v>
      </c>
      <c r="D253" t="s">
        <v>2684</v>
      </c>
      <c r="E253" t="s">
        <v>3221</v>
      </c>
      <c r="F253" t="str">
        <f>_xlfn.XLOOKUP(D253,Sheet6!A:A,Sheet6!A:A)</f>
        <v>Sanders and Polishers</v>
      </c>
      <c r="H253" t="str">
        <f>_xlfn.XLOOKUP(B253&amp;"B",Product!C:C,Product!H:H)</f>
        <v>https://cdn.shopify.com/s/files/1/0651/3668/9323/files/bef721885e7e443d891b7ce2a0465398_600x600.jpg?v=1737055759&amp;width=100&amp;crop=center</v>
      </c>
      <c r="I253" t="e">
        <f>_xlfn.XLOOKUP(B253&amp;"BTL",Product!C:C,Product!H:H)</f>
        <v>#N/A</v>
      </c>
      <c r="J253" t="str">
        <f t="shared" si="3"/>
        <v>https://cdn.shopify.com/s/files/1/0651/3668/9323/files/bef721885e7e443d891b7ce2a0465398_600x600.jpg?v=1737055759&amp;width=100&amp;crop=center</v>
      </c>
    </row>
    <row r="254" spans="1:10" x14ac:dyDescent="0.25">
      <c r="A254" t="s">
        <v>2788</v>
      </c>
      <c r="B254" t="s">
        <v>2235</v>
      </c>
      <c r="C254" t="s">
        <v>1544</v>
      </c>
      <c r="D254" t="s">
        <v>2684</v>
      </c>
      <c r="E254" t="s">
        <v>3245</v>
      </c>
      <c r="F254" t="str">
        <f>_xlfn.XLOOKUP(D254,Sheet6!A:A,Sheet6!A:A)</f>
        <v>Sanders and Polishers</v>
      </c>
      <c r="H254" t="str">
        <f>_xlfn.XLOOKUP(B254&amp;"B",Product!C:C,Product!H:H)</f>
        <v>https://cdn.shopify.com/s/files/1/0651/3668/9323/files/fe4d9881f2f846138e6f83e5ca816487_600x600.jpg?v=1734043455&amp;width=100&amp;crop=center</v>
      </c>
      <c r="I254" t="e">
        <f>_xlfn.XLOOKUP(B254&amp;"BTL",Product!C:C,Product!H:H)</f>
        <v>#N/A</v>
      </c>
      <c r="J254" t="str">
        <f t="shared" si="3"/>
        <v>https://cdn.shopify.com/s/files/1/0651/3668/9323/files/fe4d9881f2f846138e6f83e5ca816487_600x600.jpg?v=1734043455&amp;width=100&amp;crop=center</v>
      </c>
    </row>
    <row r="255" spans="1:10" x14ac:dyDescent="0.25">
      <c r="A255" t="s">
        <v>2788</v>
      </c>
      <c r="B255" t="s">
        <v>1158</v>
      </c>
      <c r="C255" t="s">
        <v>1157</v>
      </c>
      <c r="D255" t="s">
        <v>2675</v>
      </c>
      <c r="E255" t="s">
        <v>3551</v>
      </c>
      <c r="F255" t="str">
        <f>_xlfn.XLOOKUP(D255,Sheet6!A:A,Sheet6!A:A)</f>
        <v>Screwdrivers</v>
      </c>
      <c r="G255" t="e">
        <f>_xlfn.XLOOKUP(B255,Product!C:C,Product!D:D)</f>
        <v>#N/A</v>
      </c>
      <c r="H255" t="e">
        <f>_xlfn.XLOOKUP(B255&amp;"B",Product!C:C,Product!H:H)</f>
        <v>#N/A</v>
      </c>
      <c r="I255" t="e">
        <f>_xlfn.XLOOKUP(B255&amp;"BTL",Product!C:C,Product!H:H)</f>
        <v>#N/A</v>
      </c>
      <c r="J255" t="str">
        <f t="shared" si="3"/>
        <v>https://cdn.shopify.com/s/files/1/0651/3668/9323/files/74f2261097374eccbd0ae7e034f974ef_600x600.jpg?v=1734041679&amp;width=100&amp;crop=center</v>
      </c>
    </row>
    <row r="256" spans="1:10" x14ac:dyDescent="0.25">
      <c r="A256" t="s">
        <v>2788</v>
      </c>
      <c r="B256" t="s">
        <v>2219</v>
      </c>
      <c r="C256" t="s">
        <v>2487</v>
      </c>
      <c r="D256" t="s">
        <v>2675</v>
      </c>
      <c r="E256" t="s">
        <v>4136</v>
      </c>
      <c r="F256" t="str">
        <f>_xlfn.XLOOKUP(D256,Sheet6!A:A,Sheet6!A:A)</f>
        <v>Screwdrivers</v>
      </c>
      <c r="H256" t="e">
        <f>_xlfn.XLOOKUP(B256&amp;"B",Product!C:C,Product!H:H)</f>
        <v>#N/A</v>
      </c>
      <c r="I256" t="e">
        <f>_xlfn.XLOOKUP(B256&amp;"BTL",Product!C:C,Product!H:H)</f>
        <v>#N/A</v>
      </c>
      <c r="J256" t="str">
        <f t="shared" si="3"/>
        <v>https://cdn.shopify.com/s/files/1/0651/3668/9323/files/a766b6f5ef2c4fc9b1da927560e49411_600x600.jpg?v=1734042544&amp;width=100&amp;crop=center</v>
      </c>
    </row>
    <row r="257" spans="1:10" x14ac:dyDescent="0.25">
      <c r="A257" t="s">
        <v>2788</v>
      </c>
      <c r="B257" t="s">
        <v>2226</v>
      </c>
      <c r="C257" t="s">
        <v>1853</v>
      </c>
      <c r="D257" t="s">
        <v>2699</v>
      </c>
      <c r="E257" t="s">
        <v>2982</v>
      </c>
      <c r="F257" t="str">
        <f>_xlfn.XLOOKUP(D257,Sheet6!A:A,Sheet6!A:A)</f>
        <v>Sheet Sanders</v>
      </c>
      <c r="H257" t="str">
        <f>_xlfn.XLOOKUP(B257&amp;"B",Product!C:C,Product!H:H)</f>
        <v>https://cdn.shopify.com/s/files/1/0651/3668/9323/files/9a3dbce43b3b456abb5cb1f7483d5a40_600x600.jpg?v=1734041325&amp;width=100&amp;crop=center</v>
      </c>
      <c r="I257" t="e">
        <f>_xlfn.XLOOKUP(B257&amp;"BTL",Product!C:C,Product!H:H)</f>
        <v>#N/A</v>
      </c>
      <c r="J257" t="str">
        <f t="shared" si="3"/>
        <v>https://cdn.shopify.com/s/files/1/0651/3668/9323/files/9a3dbce43b3b456abb5cb1f7483d5a40_600x600.jpg?v=1734041325&amp;width=100&amp;crop=center</v>
      </c>
    </row>
    <row r="258" spans="1:10" x14ac:dyDescent="0.25">
      <c r="A258" t="s">
        <v>2788</v>
      </c>
      <c r="B258" t="s">
        <v>2170</v>
      </c>
      <c r="C258" t="s">
        <v>1317</v>
      </c>
      <c r="D258" t="s">
        <v>2718</v>
      </c>
      <c r="E258" t="s">
        <v>3437</v>
      </c>
      <c r="F258" t="str">
        <f>_xlfn.XLOOKUP(D258,Sheet6!A:A,Sheet6!A:A)</f>
        <v>Site Lights</v>
      </c>
      <c r="H258" t="str">
        <f>_xlfn.XLOOKUP(B258&amp;"B",Product!C:C,Product!H:H)</f>
        <v>https://cdn.shopify.com/s/files/1/0651/3668/9323/files/086bb99ec5a84c65b72905ffd12305b6_600x600.jpg?v=1734041735&amp;width=100&amp;crop=center</v>
      </c>
      <c r="I258" t="e">
        <f>_xlfn.XLOOKUP(B258&amp;"BTL",Product!C:C,Product!H:H)</f>
        <v>#N/A</v>
      </c>
      <c r="J258" t="str">
        <f t="shared" si="3"/>
        <v>https://cdn.shopify.com/s/files/1/0651/3668/9323/files/086bb99ec5a84c65b72905ffd12305b6_600x600.jpg?v=1734041735&amp;width=100&amp;crop=center</v>
      </c>
    </row>
    <row r="259" spans="1:10" x14ac:dyDescent="0.25">
      <c r="A259" t="s">
        <v>2788</v>
      </c>
      <c r="B259" t="s">
        <v>2243</v>
      </c>
      <c r="C259" t="s">
        <v>1323</v>
      </c>
      <c r="D259" t="s">
        <v>2718</v>
      </c>
      <c r="E259" t="s">
        <v>3430</v>
      </c>
      <c r="F259" t="str">
        <f>_xlfn.XLOOKUP(D259,Sheet6!A:A,Sheet6!A:A)</f>
        <v>Site Lights</v>
      </c>
      <c r="H259" t="str">
        <f>_xlfn.XLOOKUP(B259&amp;"B",Product!C:C,Product!H:H)</f>
        <v>https://cdn.shopify.com/s/files/1/0651/3668/9323/files/fc6f052219c4497ca5657d8b57baef47_600x600.jpg?v=1734043437&amp;width=100&amp;crop=center</v>
      </c>
      <c r="I259" t="e">
        <f>_xlfn.XLOOKUP(B259&amp;"BTL",Product!C:C,Product!H:H)</f>
        <v>#N/A</v>
      </c>
      <c r="J259" t="str">
        <f t="shared" ref="J259:J310" si="4">_xlfn.IFNA(H259,_xlfn.IFNA(I259,E259))</f>
        <v>https://cdn.shopify.com/s/files/1/0651/3668/9323/files/fc6f052219c4497ca5657d8b57baef47_600x600.jpg?v=1734043437&amp;width=100&amp;crop=center</v>
      </c>
    </row>
    <row r="260" spans="1:10" x14ac:dyDescent="0.25">
      <c r="A260" t="s">
        <v>2788</v>
      </c>
      <c r="B260" t="s">
        <v>2244</v>
      </c>
      <c r="C260" t="s">
        <v>1150</v>
      </c>
      <c r="D260" t="s">
        <v>2718</v>
      </c>
      <c r="E260" t="s">
        <v>3557</v>
      </c>
      <c r="F260" t="str">
        <f>_xlfn.XLOOKUP(D260,Sheet6!A:A,Sheet6!A:A)</f>
        <v>Site Lights</v>
      </c>
      <c r="H260" t="str">
        <f>_xlfn.XLOOKUP(B260&amp;"B",Product!C:C,Product!H:H)</f>
        <v>https://cdn.shopify.com/s/files/1/0651/3668/9323/files/8d7a083878bc449f9af2e909517af092_600x600.jpg?v=1734041283&amp;width=100&amp;crop=center</v>
      </c>
      <c r="I260" t="e">
        <f>_xlfn.XLOOKUP(B260&amp;"BTL",Product!C:C,Product!H:H)</f>
        <v>#N/A</v>
      </c>
      <c r="J260" t="str">
        <f t="shared" si="4"/>
        <v>https://cdn.shopify.com/s/files/1/0651/3668/9323/files/8d7a083878bc449f9af2e909517af092_600x600.jpg?v=1734041283&amp;width=100&amp;crop=center</v>
      </c>
    </row>
    <row r="261" spans="1:10" x14ac:dyDescent="0.25">
      <c r="A261" t="s">
        <v>2788</v>
      </c>
      <c r="B261" t="s">
        <v>2554</v>
      </c>
      <c r="C261" t="s">
        <v>1270</v>
      </c>
      <c r="D261" t="s">
        <v>2718</v>
      </c>
      <c r="E261" t="s">
        <v>3470</v>
      </c>
      <c r="F261" t="str">
        <f>_xlfn.XLOOKUP(D261,Sheet6!A:A,Sheet6!A:A)</f>
        <v>Site Lights</v>
      </c>
      <c r="H261" t="str">
        <f>_xlfn.XLOOKUP(B261&amp;"B",Product!C:C,Product!H:H)</f>
        <v>https://cdn.shopify.com/s/files/1/0651/3668/9323/files/PCL662B_600x600.png?v=1737563592&amp;width=100&amp;crop=center</v>
      </c>
      <c r="I261" t="e">
        <f>_xlfn.XLOOKUP(B261&amp;"BTL",Product!C:C,Product!H:H)</f>
        <v>#N/A</v>
      </c>
      <c r="J261" t="str">
        <f t="shared" si="4"/>
        <v>https://cdn.shopify.com/s/files/1/0651/3668/9323/files/PCL662B_600x600.png?v=1737563592&amp;width=100&amp;crop=center</v>
      </c>
    </row>
    <row r="262" spans="1:10" x14ac:dyDescent="0.25">
      <c r="A262" t="s">
        <v>2788</v>
      </c>
      <c r="B262" t="s">
        <v>2203</v>
      </c>
      <c r="C262" t="s">
        <v>2610</v>
      </c>
      <c r="D262" t="s">
        <v>2763</v>
      </c>
      <c r="E262" t="s">
        <v>4214</v>
      </c>
      <c r="F262" t="e">
        <f>_xlfn.XLOOKUP(D262,Sheet6!A:A,Sheet6!A:A)</f>
        <v>#N/A</v>
      </c>
      <c r="H262" t="e">
        <f>_xlfn.XLOOKUP(B262&amp;"B",Product!C:C,Product!H:H)</f>
        <v>#N/A</v>
      </c>
      <c r="I262" t="e">
        <f>_xlfn.XLOOKUP(B262&amp;"BTL",Product!C:C,Product!H:H)</f>
        <v>#N/A</v>
      </c>
      <c r="J262" t="str">
        <f t="shared" si="4"/>
        <v>https://cdn.shopify.com/s/files/1/0651/3668/9323/files/PBLSN01_f3abeb4c-c6ca-4141-bb98-3c2c6f96d52d_600x600.jpg?v=1755097460&amp;width=100&amp;crop=center</v>
      </c>
    </row>
    <row r="263" spans="1:10" x14ac:dyDescent="0.25">
      <c r="A263" t="s">
        <v>2788</v>
      </c>
      <c r="B263" t="s">
        <v>2162</v>
      </c>
      <c r="C263" t="s">
        <v>1564</v>
      </c>
      <c r="D263" t="s">
        <v>2767</v>
      </c>
      <c r="E263" t="s">
        <v>3227</v>
      </c>
      <c r="F263" t="e">
        <f>_xlfn.XLOOKUP(D263,Sheet6!A:A,Sheet6!A:A)</f>
        <v>#N/A</v>
      </c>
      <c r="G263" t="e">
        <f>_xlfn.XLOOKUP(B263,Product!C:C,Product!D:D)</f>
        <v>#N/A</v>
      </c>
      <c r="H263" t="e">
        <f>_xlfn.XLOOKUP(B263&amp;"B",Product!C:C,Product!H:H)</f>
        <v>#N/A</v>
      </c>
      <c r="I263" t="str">
        <f>_xlfn.XLOOKUP(B263&amp;"BTL",Product!C:C,Product!H:H)</f>
        <v>https://cdn.shopify.com/s/files/1/0651/3668/9323/files/7c7f6b5d678c4d55844529abc593c1e4_600x600.jpg?v=1737127597&amp;width=100&amp;crop=center</v>
      </c>
      <c r="J263" t="str">
        <f t="shared" si="4"/>
        <v>https://cdn.shopify.com/s/files/1/0651/3668/9323/files/7c7f6b5d678c4d55844529abc593c1e4_600x600.jpg?v=1737127597&amp;width=100&amp;crop=center</v>
      </c>
    </row>
    <row r="264" spans="1:10" x14ac:dyDescent="0.25">
      <c r="A264" t="s">
        <v>2788</v>
      </c>
      <c r="B264" t="s">
        <v>1015</v>
      </c>
      <c r="C264" t="s">
        <v>1014</v>
      </c>
      <c r="D264" t="s">
        <v>2773</v>
      </c>
      <c r="E264" t="s">
        <v>3643</v>
      </c>
      <c r="F264" t="e">
        <f>_xlfn.XLOOKUP(D264,Sheet6!A:A,Sheet6!A:A)</f>
        <v>#N/A</v>
      </c>
      <c r="G264" t="str">
        <f>_xlfn.XLOOKUP(B264,Product!C:C,Product!D:D)</f>
        <v>18V ONE+ 45W HYBRID SOLDERING STATION</v>
      </c>
      <c r="H264" t="e">
        <f>_xlfn.XLOOKUP(B264&amp;"B",Product!C:C,Product!H:H)</f>
        <v>#N/A</v>
      </c>
      <c r="I264" t="e">
        <f>_xlfn.XLOOKUP(B264&amp;"BTL",Product!C:C,Product!H:H)</f>
        <v>#N/A</v>
      </c>
      <c r="J264" t="str">
        <f t="shared" si="4"/>
        <v>https://cdn.shopify.com/s/files/1/0651/3668/9323/files/c7ab46ca14e24607be59122fe3f106ef_600x600.jpg?v=1734042812&amp;width=100&amp;crop=center</v>
      </c>
    </row>
    <row r="265" spans="1:10" x14ac:dyDescent="0.25">
      <c r="A265" t="s">
        <v>2788</v>
      </c>
      <c r="B265" t="s">
        <v>2166</v>
      </c>
      <c r="C265" t="s">
        <v>2518</v>
      </c>
      <c r="D265" t="s">
        <v>2773</v>
      </c>
      <c r="E265" t="s">
        <v>2885</v>
      </c>
      <c r="F265" t="e">
        <f>_xlfn.XLOOKUP(D265,Sheet6!A:A,Sheet6!A:A)</f>
        <v>#N/A</v>
      </c>
      <c r="G265" t="e">
        <f>_xlfn.XLOOKUP(B265,Product!C:C,Product!D:D)</f>
        <v>#N/A</v>
      </c>
      <c r="H265" t="e">
        <f>_xlfn.XLOOKUP(B265&amp;"B",Product!C:C,Product!H:H)</f>
        <v>#N/A</v>
      </c>
      <c r="I265" t="e">
        <f>_xlfn.XLOOKUP(B265&amp;"BTL",Product!C:C,Product!H:H)</f>
        <v>#N/A</v>
      </c>
      <c r="J265" t="str">
        <f t="shared" si="4"/>
        <v>https://cdn.shopify.com/s/files/1/0651/3668/9323/files/d7da764b369442ef845e92624ea51024_600x600.jpg?v=1734042986&amp;width=100&amp;crop=center</v>
      </c>
    </row>
    <row r="266" spans="1:10" x14ac:dyDescent="0.25">
      <c r="A266" t="s">
        <v>2788</v>
      </c>
      <c r="B266" t="s">
        <v>2270</v>
      </c>
      <c r="C266" t="s">
        <v>1841</v>
      </c>
      <c r="D266" t="s">
        <v>2773</v>
      </c>
      <c r="E266" t="s">
        <v>2991</v>
      </c>
      <c r="F266" t="e">
        <f>_xlfn.XLOOKUP(D266,Sheet6!A:A,Sheet6!A:A)</f>
        <v>#N/A</v>
      </c>
      <c r="H266" t="str">
        <f>_xlfn.XLOOKUP(B266&amp;"B",Product!C:C,Product!H:H)</f>
        <v>https://cdn.shopify.com/s/files/1/0651/3668/9323/files/cc30f8be013349b0959d51f55685b1c1_600x600.jpg?v=1734042917&amp;width=100&amp;crop=center</v>
      </c>
      <c r="I266" t="e">
        <f>_xlfn.XLOOKUP(B266&amp;"BTL",Product!C:C,Product!H:H)</f>
        <v>#N/A</v>
      </c>
      <c r="J266" t="str">
        <f t="shared" si="4"/>
        <v>https://cdn.shopify.com/s/files/1/0651/3668/9323/files/cc30f8be013349b0959d51f55685b1c1_600x600.jpg?v=1734042917&amp;width=100&amp;crop=center</v>
      </c>
    </row>
    <row r="267" spans="1:10" x14ac:dyDescent="0.25">
      <c r="A267" t="s">
        <v>2788</v>
      </c>
      <c r="B267" t="s">
        <v>2589</v>
      </c>
      <c r="C267" t="s">
        <v>758</v>
      </c>
      <c r="D267" t="s">
        <v>2724</v>
      </c>
      <c r="E267" t="s">
        <v>3797</v>
      </c>
      <c r="F267" t="str">
        <f>_xlfn.XLOOKUP(D267,Sheet6!A:A,Sheet6!A:A)</f>
        <v>Speakers</v>
      </c>
      <c r="H267" t="str">
        <f>_xlfn.XLOOKUP(B267&amp;"B",Product!C:C,Product!H:H)</f>
        <v>https://cdn.shopify.com/s/files/1/0651/3668/9323/files/PAD01B_600x600.png?v=1737564217&amp;width=100&amp;crop=center</v>
      </c>
      <c r="I267" t="e">
        <f>_xlfn.XLOOKUP(B267&amp;"BTL",Product!C:C,Product!H:H)</f>
        <v>#N/A</v>
      </c>
      <c r="J267" t="str">
        <f t="shared" si="4"/>
        <v>https://cdn.shopify.com/s/files/1/0651/3668/9323/files/PAD01B_600x600.png?v=1737564217&amp;width=100&amp;crop=center</v>
      </c>
    </row>
    <row r="268" spans="1:10" x14ac:dyDescent="0.25">
      <c r="A268" t="s">
        <v>2788</v>
      </c>
      <c r="B268" t="s">
        <v>2171</v>
      </c>
      <c r="C268" t="s">
        <v>2477</v>
      </c>
      <c r="D268" t="s">
        <v>2724</v>
      </c>
      <c r="E268" t="s">
        <v>3809</v>
      </c>
      <c r="F268" t="str">
        <f>_xlfn.XLOOKUP(D268,Sheet6!A:A,Sheet6!A:A)</f>
        <v>Speakers</v>
      </c>
      <c r="H268" t="str">
        <f>_xlfn.XLOOKUP(B268&amp;"B",Product!C:C,Product!H:H)</f>
        <v>https://cdn.shopify.com/s/files/1/0651/3668/9323/files/2f8f16b478c64186b9059f1956db2d9c_600x600.jpg?v=1737052914&amp;width=100&amp;crop=center</v>
      </c>
      <c r="I268" t="e">
        <f>_xlfn.XLOOKUP(B268&amp;"BTL",Product!C:C,Product!H:H)</f>
        <v>#N/A</v>
      </c>
      <c r="J268" t="str">
        <f t="shared" si="4"/>
        <v>https://cdn.shopify.com/s/files/1/0651/3668/9323/files/2f8f16b478c64186b9059f1956db2d9c_600x600.jpg?v=1737052914&amp;width=100&amp;crop=center</v>
      </c>
    </row>
    <row r="269" spans="1:10" x14ac:dyDescent="0.25">
      <c r="A269" t="s">
        <v>2788</v>
      </c>
      <c r="B269" t="s">
        <v>2241</v>
      </c>
      <c r="C269" t="s">
        <v>2543</v>
      </c>
      <c r="D269" t="s">
        <v>2724</v>
      </c>
      <c r="E269" t="s">
        <v>4082</v>
      </c>
      <c r="F269" t="str">
        <f>_xlfn.XLOOKUP(D269,Sheet6!A:A,Sheet6!A:A)</f>
        <v>Speakers</v>
      </c>
      <c r="H269" t="str">
        <f>_xlfn.XLOOKUP(B269&amp;"B",Product!C:C,Product!H:H)</f>
        <v>https://cdn.shopify.com/s/files/1/0651/3668/9323/files/1be294ce3bee497d832624669794f3a3_600x600.jpg?v=1734040786&amp;width=100&amp;crop=center</v>
      </c>
      <c r="I269" t="e">
        <f>_xlfn.XLOOKUP(B269&amp;"BTL",Product!C:C,Product!H:H)</f>
        <v>#N/A</v>
      </c>
      <c r="J269" t="str">
        <f t="shared" si="4"/>
        <v>https://cdn.shopify.com/s/files/1/0651/3668/9323/files/1be294ce3bee497d832624669794f3a3_600x600.jpg?v=1734040786&amp;width=100&amp;crop=center</v>
      </c>
    </row>
    <row r="270" spans="1:10" x14ac:dyDescent="0.25">
      <c r="A270" t="s">
        <v>2788</v>
      </c>
      <c r="B270" t="s">
        <v>2242</v>
      </c>
      <c r="C270" t="s">
        <v>2544</v>
      </c>
      <c r="D270" t="s">
        <v>2724</v>
      </c>
      <c r="E270" t="s">
        <v>3349</v>
      </c>
      <c r="F270" t="str">
        <f>_xlfn.XLOOKUP(D270,Sheet6!A:A,Sheet6!A:A)</f>
        <v>Speakers</v>
      </c>
      <c r="H270" t="str">
        <f>_xlfn.XLOOKUP(B270&amp;"B",Product!C:C,Product!H:H)</f>
        <v>https://cdn.shopify.com/s/files/1/0651/3668/9323/files/e773e52bfeea418d94107e0b0cb6c795_600x600.jpg?v=1734043220&amp;width=100&amp;crop=center</v>
      </c>
      <c r="I270" t="e">
        <f>_xlfn.XLOOKUP(B270&amp;"BTL",Product!C:C,Product!H:H)</f>
        <v>#N/A</v>
      </c>
      <c r="J270" t="str">
        <f t="shared" si="4"/>
        <v>https://cdn.shopify.com/s/files/1/0651/3668/9323/files/e773e52bfeea418d94107e0b0cb6c795_600x600.jpg?v=1734043220&amp;width=100&amp;crop=center</v>
      </c>
    </row>
    <row r="271" spans="1:10" x14ac:dyDescent="0.25">
      <c r="A271" t="s">
        <v>2788</v>
      </c>
      <c r="B271" t="s">
        <v>2571</v>
      </c>
      <c r="C271" t="s">
        <v>1258</v>
      </c>
      <c r="D271" t="s">
        <v>2764</v>
      </c>
      <c r="E271" t="s">
        <v>3480</v>
      </c>
      <c r="F271" t="e">
        <f>_xlfn.XLOOKUP(D271,Sheet6!A:A,Sheet6!A:A)</f>
        <v>#N/A</v>
      </c>
      <c r="G271" t="e">
        <f>_xlfn.XLOOKUP(B271,Product!C:C,Product!D:D)</f>
        <v>#N/A</v>
      </c>
      <c r="H271" t="e">
        <f>_xlfn.XLOOKUP(B271&amp;"B",Product!C:C,Product!H:H)</f>
        <v>#N/A</v>
      </c>
      <c r="I271" t="str">
        <f>_xlfn.XLOOKUP(B271&amp;"BTL",Product!C:C,Product!H:H)</f>
        <v>https://cdn.shopify.com/s/files/1/0651/3668/9323/files/3381f3939a1540ce94161b121fbc310c_600x600.jpg?v=1734042097&amp;width=100&amp;crop=center</v>
      </c>
      <c r="J271" t="str">
        <f t="shared" si="4"/>
        <v>https://cdn.shopify.com/s/files/1/0651/3668/9323/files/3381f3939a1540ce94161b121fbc310c_600x600.jpg?v=1734042097&amp;width=100&amp;crop=center</v>
      </c>
    </row>
    <row r="272" spans="1:10" x14ac:dyDescent="0.25">
      <c r="A272" t="s">
        <v>2788</v>
      </c>
      <c r="B272" t="s">
        <v>1759</v>
      </c>
      <c r="C272" t="s">
        <v>1758</v>
      </c>
      <c r="D272" t="s">
        <v>2693</v>
      </c>
      <c r="E272" t="s">
        <v>3060</v>
      </c>
      <c r="F272" t="str">
        <f>_xlfn.XLOOKUP(D272,Sheet6!A:A,Sheet6!A:A)</f>
        <v>Staplers</v>
      </c>
      <c r="H272" t="e">
        <f>_xlfn.XLOOKUP(B272&amp;"B",Product!C:C,Product!H:H)</f>
        <v>#N/A</v>
      </c>
      <c r="I272" t="e">
        <f>_xlfn.XLOOKUP(B272&amp;"BTL",Product!C:C,Product!H:H)</f>
        <v>#N/A</v>
      </c>
      <c r="J272" t="str">
        <f t="shared" si="4"/>
        <v>https://cdn.shopify.com/s/files/1/0651/3668/9323/files/9783e4a2dcc9470dbf49a7ff839e49f5_600x600.jpg?v=1734042214&amp;width=100&amp;crop=center</v>
      </c>
    </row>
    <row r="273" spans="1:10" x14ac:dyDescent="0.25">
      <c r="A273" t="s">
        <v>2788</v>
      </c>
      <c r="B273" t="s">
        <v>977</v>
      </c>
      <c r="C273" t="s">
        <v>976</v>
      </c>
      <c r="D273" t="s">
        <v>2693</v>
      </c>
      <c r="E273" t="s">
        <v>3661</v>
      </c>
      <c r="F273" t="str">
        <f>_xlfn.XLOOKUP(D273,Sheet6!A:A,Sheet6!A:A)</f>
        <v>Staplers</v>
      </c>
      <c r="G273" t="str">
        <f>_xlfn.XLOOKUP(B273,Product!C:C,Product!D:D)</f>
        <v>18V ONE+ 3/8" CROWN STAPLER</v>
      </c>
      <c r="H273" t="e">
        <f>_xlfn.XLOOKUP(B273&amp;"B",Product!C:C,Product!H:H)</f>
        <v>#N/A</v>
      </c>
      <c r="I273" t="e">
        <f>_xlfn.XLOOKUP(B273&amp;"BTL",Product!C:C,Product!H:H)</f>
        <v>#N/A</v>
      </c>
      <c r="J273" t="str">
        <f t="shared" si="4"/>
        <v>https://cdn.shopify.com/s/files/1/0651/3668/9323/files/b8177f61794e4ba48651f24251f51630_600x600.jpg?v=1734042711&amp;width=100&amp;crop=center</v>
      </c>
    </row>
    <row r="274" spans="1:10" x14ac:dyDescent="0.25">
      <c r="A274" t="s">
        <v>2788</v>
      </c>
      <c r="B274" t="s">
        <v>2173</v>
      </c>
      <c r="C274" t="s">
        <v>62</v>
      </c>
      <c r="D274" t="s">
        <v>2693</v>
      </c>
      <c r="E274" t="s">
        <v>4196</v>
      </c>
      <c r="F274" t="str">
        <f>_xlfn.XLOOKUP(D274,Sheet6!A:A,Sheet6!A:A)</f>
        <v>Staplers</v>
      </c>
      <c r="H274" t="str">
        <f>_xlfn.XLOOKUP(B274&amp;"B",Product!C:C,Product!H:H)</f>
        <v>https://cdn.shopify.com/s/files/1/0651/3668/9323/files/PBL324_2v1_Final_600x600.jpg?v=1738790313&amp;width=100&amp;crop=center</v>
      </c>
      <c r="I274" t="e">
        <f>_xlfn.XLOOKUP(B274&amp;"BTL",Product!C:C,Product!H:H)</f>
        <v>#N/A</v>
      </c>
      <c r="J274" t="str">
        <f t="shared" si="4"/>
        <v>https://cdn.shopify.com/s/files/1/0651/3668/9323/files/PBL324_2v1_Final_600x600.jpg?v=1738790313&amp;width=100&amp;crop=center</v>
      </c>
    </row>
    <row r="275" spans="1:10" x14ac:dyDescent="0.25">
      <c r="A275" t="s">
        <v>2788</v>
      </c>
      <c r="B275" t="s">
        <v>2204</v>
      </c>
      <c r="C275" t="s">
        <v>1624</v>
      </c>
      <c r="D275" t="s">
        <v>2777</v>
      </c>
      <c r="E275" t="s">
        <v>3176</v>
      </c>
      <c r="F275" t="e">
        <f>_xlfn.XLOOKUP(D275,Sheet6!A:A,Sheet6!A:A)</f>
        <v>#N/A</v>
      </c>
      <c r="H275" t="str">
        <f>_xlfn.XLOOKUP(B275&amp;"B",Product!C:C,Product!H:H)</f>
        <v>https://cdn.shopify.com/s/files/1/0651/3668/9323/files/1be9bdaaf0d443edba7a71f908360964_600x600.jpg?v=1734040785&amp;width=100&amp;crop=center</v>
      </c>
      <c r="I275" t="e">
        <f>_xlfn.XLOOKUP(B275&amp;"BTL",Product!C:C,Product!H:H)</f>
        <v>#N/A</v>
      </c>
      <c r="J275" t="str">
        <f t="shared" si="4"/>
        <v>https://cdn.shopify.com/s/files/1/0651/3668/9323/files/1be9bdaaf0d443edba7a71f908360964_600x600.jpg?v=1734040785&amp;width=100&amp;crop=center</v>
      </c>
    </row>
    <row r="276" spans="1:10" x14ac:dyDescent="0.25">
      <c r="A276" t="s">
        <v>2788</v>
      </c>
      <c r="B276" t="s">
        <v>2205</v>
      </c>
      <c r="C276" t="s">
        <v>1509</v>
      </c>
      <c r="D276" t="s">
        <v>2777</v>
      </c>
      <c r="E276" t="s">
        <v>3278</v>
      </c>
      <c r="F276" t="e">
        <f>_xlfn.XLOOKUP(D276,Sheet6!A:A,Sheet6!A:A)</f>
        <v>#N/A</v>
      </c>
      <c r="H276" t="str">
        <f>_xlfn.XLOOKUP(B276&amp;"B",Product!C:C,Product!H:H)</f>
        <v>https://cdn.shopify.com/s/files/1/0651/3668/9323/files/612601cff4684b1db55c445116d08088_600x600.jpg?v=1734042346&amp;width=100&amp;crop=center</v>
      </c>
      <c r="I276" t="e">
        <f>_xlfn.XLOOKUP(B276&amp;"BTL",Product!C:C,Product!H:H)</f>
        <v>#N/A</v>
      </c>
      <c r="J276" t="str">
        <f t="shared" si="4"/>
        <v>https://cdn.shopify.com/s/files/1/0651/3668/9323/files/612601cff4684b1db55c445116d08088_600x600.jpg?v=1734042346&amp;width=100&amp;crop=center</v>
      </c>
    </row>
    <row r="277" spans="1:10" x14ac:dyDescent="0.25">
      <c r="A277" t="s">
        <v>2788</v>
      </c>
      <c r="B277" t="s">
        <v>2206</v>
      </c>
      <c r="C277" t="s">
        <v>1512</v>
      </c>
      <c r="D277" t="s">
        <v>2777</v>
      </c>
      <c r="E277" t="s">
        <v>3275</v>
      </c>
      <c r="F277" t="e">
        <f>_xlfn.XLOOKUP(D277,Sheet6!A:A,Sheet6!A:A)</f>
        <v>#N/A</v>
      </c>
      <c r="H277" t="str">
        <f>_xlfn.XLOOKUP(B277&amp;"B",Product!C:C,Product!H:H)</f>
        <v>https://cdn.shopify.com/s/files/1/0651/3668/9323/files/33c70dc2679343ffa1d5bd370bbbc839_600x600.jpg?v=1734041485&amp;width=100&amp;crop=center</v>
      </c>
      <c r="I277" t="e">
        <f>_xlfn.XLOOKUP(B277&amp;"BTL",Product!C:C,Product!H:H)</f>
        <v>#N/A</v>
      </c>
      <c r="J277" t="str">
        <f t="shared" si="4"/>
        <v>https://cdn.shopify.com/s/files/1/0651/3668/9323/files/33c70dc2679343ffa1d5bd370bbbc839_600x600.jpg?v=1734041485&amp;width=100&amp;crop=center</v>
      </c>
    </row>
    <row r="278" spans="1:10" x14ac:dyDescent="0.25">
      <c r="A278" t="s">
        <v>2788</v>
      </c>
      <c r="B278" t="s">
        <v>2207</v>
      </c>
      <c r="C278" t="s">
        <v>1465</v>
      </c>
      <c r="D278" t="s">
        <v>2777</v>
      </c>
      <c r="E278" t="s">
        <v>3324</v>
      </c>
      <c r="F278" t="e">
        <f>_xlfn.XLOOKUP(D278,Sheet6!A:A,Sheet6!A:A)</f>
        <v>#N/A</v>
      </c>
      <c r="H278" t="str">
        <f>_xlfn.XLOOKUP(B278&amp;"B",Product!C:C,Product!H:H)</f>
        <v>https://cdn.shopify.com/s/files/1/0651/3668/9323/files/69099bcac7554416b96c6fcaa9b99a51_600x600.jpg?v=1734042284&amp;width=100&amp;crop=center</v>
      </c>
      <c r="I278" t="e">
        <f>_xlfn.XLOOKUP(B278&amp;"BTL",Product!C:C,Product!H:H)</f>
        <v>#N/A</v>
      </c>
      <c r="J278" t="str">
        <f t="shared" si="4"/>
        <v>https://cdn.shopify.com/s/files/1/0651/3668/9323/files/69099bcac7554416b96c6fcaa9b99a51_600x600.jpg?v=1734042284&amp;width=100&amp;crop=center</v>
      </c>
    </row>
    <row r="279" spans="1:10" x14ac:dyDescent="0.25">
      <c r="A279" t="s">
        <v>2788</v>
      </c>
      <c r="B279" t="s">
        <v>2256</v>
      </c>
      <c r="C279" t="s">
        <v>1627</v>
      </c>
      <c r="D279" t="s">
        <v>2777</v>
      </c>
      <c r="E279" t="s">
        <v>3173</v>
      </c>
      <c r="F279" t="e">
        <f>_xlfn.XLOOKUP(D279,Sheet6!A:A,Sheet6!A:A)</f>
        <v>#N/A</v>
      </c>
      <c r="H279" t="str">
        <f>_xlfn.XLOOKUP(B279&amp;"B",Product!C:C,Product!H:H)</f>
        <v>https://cdn.shopify.com/s/files/1/0651/3668/9323/files/24fc11f45a964a7699f63b9a7d2f7d4e_600x600.jpg?v=1734041451&amp;width=100&amp;crop=center</v>
      </c>
      <c r="I279" t="e">
        <f>_xlfn.XLOOKUP(B279&amp;"BTL",Product!C:C,Product!H:H)</f>
        <v>#N/A</v>
      </c>
      <c r="J279" t="str">
        <f t="shared" si="4"/>
        <v>https://cdn.shopify.com/s/files/1/0651/3668/9323/files/24fc11f45a964a7699f63b9a7d2f7d4e_600x600.jpg?v=1734041451&amp;width=100&amp;crop=center</v>
      </c>
    </row>
    <row r="280" spans="1:10" x14ac:dyDescent="0.25">
      <c r="A280" t="s">
        <v>2788</v>
      </c>
      <c r="B280" t="s">
        <v>2564</v>
      </c>
      <c r="C280" t="s">
        <v>886</v>
      </c>
      <c r="D280" t="s">
        <v>2645</v>
      </c>
      <c r="E280" t="s">
        <v>3718</v>
      </c>
      <c r="F280" t="str">
        <f>_xlfn.XLOOKUP(D280,Sheet6!A:A,Sheet6!A:A)</f>
        <v>String Trimmers</v>
      </c>
      <c r="G280" t="e">
        <f>_xlfn.XLOOKUP(B280,Product!C:C,Product!D:D)</f>
        <v>#N/A</v>
      </c>
      <c r="H280" t="e">
        <f>_xlfn.XLOOKUP(B280&amp;"B",Product!C:C,Product!H:H)</f>
        <v>#N/A</v>
      </c>
      <c r="I280" t="str">
        <f>_xlfn.XLOOKUP(B280&amp;"BTL",Product!C:C,Product!H:H)</f>
        <v>https://cdn.shopify.com/s/files/1/0651/3668/9323/files/7b68f0782df44f44be335a391008a4c2_600x600.jpg?v=1734041207&amp;width=100&amp;crop=center</v>
      </c>
      <c r="J280" t="str">
        <f t="shared" si="4"/>
        <v>https://cdn.shopify.com/s/files/1/0651/3668/9323/files/7b68f0782df44f44be335a391008a4c2_600x600.jpg?v=1734041207&amp;width=100&amp;crop=center</v>
      </c>
    </row>
    <row r="281" spans="1:10" x14ac:dyDescent="0.25">
      <c r="A281" t="s">
        <v>2788</v>
      </c>
      <c r="B281" t="s">
        <v>2149</v>
      </c>
      <c r="C281" t="s">
        <v>2516</v>
      </c>
      <c r="D281" t="s">
        <v>2645</v>
      </c>
      <c r="E281" t="s">
        <v>3161</v>
      </c>
      <c r="F281" t="str">
        <f>_xlfn.XLOOKUP(D281,Sheet6!A:A,Sheet6!A:A)</f>
        <v>String Trimmers</v>
      </c>
      <c r="G281" t="e">
        <f>_xlfn.XLOOKUP(B281,Product!C:C,Product!D:D)</f>
        <v>#N/A</v>
      </c>
      <c r="H281" t="e">
        <f>_xlfn.XLOOKUP(B281&amp;"B",Product!C:C,Product!H:H)</f>
        <v>#N/A</v>
      </c>
      <c r="I281" t="str">
        <f>_xlfn.XLOOKUP(B281&amp;"BTL",Product!C:C,Product!H:H)</f>
        <v>https://cdn.shopify.com/s/files/1/0651/3668/9323/files/4df413e934414bc9abe2f3d644905c06_600x600.jpg?v=1734041002&amp;width=100&amp;crop=center</v>
      </c>
      <c r="J281" t="str">
        <f t="shared" si="4"/>
        <v>https://cdn.shopify.com/s/files/1/0651/3668/9323/files/4df413e934414bc9abe2f3d644905c06_600x600.jpg?v=1734041002&amp;width=100&amp;crop=center</v>
      </c>
    </row>
    <row r="282" spans="1:10" x14ac:dyDescent="0.25">
      <c r="A282" t="s">
        <v>2788</v>
      </c>
      <c r="B282" t="s">
        <v>2150</v>
      </c>
      <c r="C282" t="s">
        <v>2456</v>
      </c>
      <c r="D282" t="s">
        <v>2645</v>
      </c>
      <c r="E282" t="s">
        <v>3164</v>
      </c>
      <c r="F282" t="str">
        <f>_xlfn.XLOOKUP(D282,Sheet6!A:A,Sheet6!A:A)</f>
        <v>String Trimmers</v>
      </c>
      <c r="G282" t="e">
        <f>_xlfn.XLOOKUP(B282,Product!C:C,Product!D:D)</f>
        <v>#N/A</v>
      </c>
      <c r="H282" t="e">
        <f>_xlfn.XLOOKUP(B282&amp;"B",Product!C:C,Product!H:H)</f>
        <v>#N/A</v>
      </c>
      <c r="I282" t="str">
        <f>_xlfn.XLOOKUP(B282&amp;"BTL",Product!C:C,Product!H:H)</f>
        <v>https://cdn.shopify.com/s/files/1/0651/3668/9323/files/89d32cbb35264b66b5719c13e6c262f3_600x600.jpg?v=1734041748&amp;width=100&amp;crop=center</v>
      </c>
      <c r="J282" t="str">
        <f t="shared" si="4"/>
        <v>https://cdn.shopify.com/s/files/1/0651/3668/9323/files/89d32cbb35264b66b5719c13e6c262f3_600x600.jpg?v=1734041748&amp;width=100&amp;crop=center</v>
      </c>
    </row>
    <row r="283" spans="1:10" x14ac:dyDescent="0.25">
      <c r="A283" t="s">
        <v>2788</v>
      </c>
      <c r="B283" t="s">
        <v>2151</v>
      </c>
      <c r="C283" t="s">
        <v>2457</v>
      </c>
      <c r="D283" t="s">
        <v>2645</v>
      </c>
      <c r="E283" t="s">
        <v>3167</v>
      </c>
      <c r="F283" t="str">
        <f>_xlfn.XLOOKUP(D283,Sheet6!A:A,Sheet6!A:A)</f>
        <v>String Trimmers</v>
      </c>
      <c r="G283" t="e">
        <f>_xlfn.XLOOKUP(B283,Product!C:C,Product!D:D)</f>
        <v>#N/A</v>
      </c>
      <c r="H283" t="e">
        <f>_xlfn.XLOOKUP(B283&amp;"B",Product!C:C,Product!H:H)</f>
        <v>#N/A</v>
      </c>
      <c r="I283" t="str">
        <f>_xlfn.XLOOKUP(B283&amp;"BTL",Product!C:C,Product!H:H)</f>
        <v>https://cdn.shopify.com/s/files/1/0651/3668/9323/files/df8b792eacf24e4ebc541ba2e36b1079_600x600.jpg?v=1734043138&amp;width=100&amp;crop=center</v>
      </c>
      <c r="J283" t="str">
        <f t="shared" si="4"/>
        <v>https://cdn.shopify.com/s/files/1/0651/3668/9323/files/df8b792eacf24e4ebc541ba2e36b1079_600x600.jpg?v=1734043138&amp;width=100&amp;crop=center</v>
      </c>
    </row>
    <row r="284" spans="1:10" x14ac:dyDescent="0.25">
      <c r="A284" t="s">
        <v>2788</v>
      </c>
      <c r="B284" t="s">
        <v>2152</v>
      </c>
      <c r="C284" t="s">
        <v>2516</v>
      </c>
      <c r="D284" t="s">
        <v>2645</v>
      </c>
      <c r="E284" t="s">
        <v>3161</v>
      </c>
      <c r="F284" t="str">
        <f>_xlfn.XLOOKUP(D284,Sheet6!A:A,Sheet6!A:A)</f>
        <v>String Trimmers</v>
      </c>
      <c r="G284" t="e">
        <f>_xlfn.XLOOKUP(B284,Product!C:C,Product!D:D)</f>
        <v>#N/A</v>
      </c>
      <c r="H284" t="e">
        <f>_xlfn.XLOOKUP(B284&amp;"B",Product!C:C,Product!H:H)</f>
        <v>#N/A</v>
      </c>
      <c r="I284" t="e">
        <f>_xlfn.XLOOKUP(B284&amp;"BTL",Product!C:C,Product!H:H)</f>
        <v>#N/A</v>
      </c>
      <c r="J284" t="str">
        <f t="shared" si="4"/>
        <v>https://cdn.shopify.com/s/files/1/0651/3668/9323/files/4df413e934414bc9abe2f3d644905c06_600x600.jpg?v=1734041002&amp;width=100&amp;crop=center</v>
      </c>
    </row>
    <row r="285" spans="1:10" x14ac:dyDescent="0.25">
      <c r="A285" t="s">
        <v>2788</v>
      </c>
      <c r="B285" t="s">
        <v>2579</v>
      </c>
      <c r="C285" t="s">
        <v>886</v>
      </c>
      <c r="D285" t="s">
        <v>2645</v>
      </c>
      <c r="E285" t="s">
        <v>3477</v>
      </c>
      <c r="F285" t="str">
        <f>_xlfn.XLOOKUP(D285,Sheet6!A:A,Sheet6!A:A)</f>
        <v>String Trimmers</v>
      </c>
      <c r="G285" t="e">
        <f>_xlfn.XLOOKUP(B285,Product!C:C,Product!D:D)</f>
        <v>#N/A</v>
      </c>
      <c r="H285" t="e">
        <f>_xlfn.XLOOKUP(B285&amp;"B",Product!C:C,Product!H:H)</f>
        <v>#N/A</v>
      </c>
      <c r="I285" t="str">
        <f>_xlfn.XLOOKUP(B285&amp;"BTL",Product!C:C,Product!H:H)</f>
        <v>https://cdn.shopify.com/s/files/1/0651/3668/9323/files/91e78d294d9e42969716792245d56b91_600x600.jpg?v=1734041757&amp;width=100&amp;crop=center</v>
      </c>
      <c r="J285" t="str">
        <f t="shared" si="4"/>
        <v>https://cdn.shopify.com/s/files/1/0651/3668/9323/files/91e78d294d9e42969716792245d56b91_600x600.jpg?v=1734041757&amp;width=100&amp;crop=center</v>
      </c>
    </row>
    <row r="286" spans="1:10" x14ac:dyDescent="0.25">
      <c r="A286" t="s">
        <v>2788</v>
      </c>
      <c r="B286" t="s">
        <v>2153</v>
      </c>
      <c r="C286" t="s">
        <v>2458</v>
      </c>
      <c r="D286" t="s">
        <v>2645</v>
      </c>
      <c r="E286" t="s">
        <v>3477</v>
      </c>
      <c r="F286" t="str">
        <f>_xlfn.XLOOKUP(D286,Sheet6!A:A,Sheet6!A:A)</f>
        <v>String Trimmers</v>
      </c>
      <c r="G286" t="e">
        <f>_xlfn.XLOOKUP(B286,Product!C:C,Product!D:D)</f>
        <v>#N/A</v>
      </c>
      <c r="H286" t="e">
        <f>_xlfn.XLOOKUP(B286&amp;"B",Product!C:C,Product!H:H)</f>
        <v>#N/A</v>
      </c>
      <c r="I286" t="e">
        <f>_xlfn.XLOOKUP(B286&amp;"BTL",Product!C:C,Product!H:H)</f>
        <v>#N/A</v>
      </c>
      <c r="J286" t="str">
        <f t="shared" si="4"/>
        <v>https://cdn.shopify.com/s/files/1/0651/3668/9323/files/91e78d294d9e42969716792245d56b91_600x600.jpg?v=1734041757&amp;width=100&amp;crop=center</v>
      </c>
    </row>
    <row r="287" spans="1:10" x14ac:dyDescent="0.25">
      <c r="A287" t="s">
        <v>2788</v>
      </c>
      <c r="B287" t="s">
        <v>2179</v>
      </c>
      <c r="C287" t="s">
        <v>1391</v>
      </c>
      <c r="D287" t="s">
        <v>2645</v>
      </c>
      <c r="E287" t="s">
        <v>3391</v>
      </c>
      <c r="F287" t="str">
        <f>_xlfn.XLOOKUP(D287,Sheet6!A:A,Sheet6!A:A)</f>
        <v>String Trimmers</v>
      </c>
      <c r="H287" t="str">
        <f>_xlfn.XLOOKUP(B287&amp;"B",Product!C:C,Product!H:H)</f>
        <v>https://cdn.shopify.com/s/files/1/0651/3668/9323/files/6004d137640b43f58199228059405603_600x600.jpg?v=1734042151&amp;width=100&amp;crop=center</v>
      </c>
      <c r="I287" t="e">
        <f>_xlfn.XLOOKUP(B287&amp;"BTL",Product!C:C,Product!H:H)</f>
        <v>#N/A</v>
      </c>
      <c r="J287" t="str">
        <f t="shared" si="4"/>
        <v>https://cdn.shopify.com/s/files/1/0651/3668/9323/files/6004d137640b43f58199228059405603_600x600.jpg?v=1734042151&amp;width=100&amp;crop=center</v>
      </c>
    </row>
    <row r="288" spans="1:10" x14ac:dyDescent="0.25">
      <c r="A288" t="s">
        <v>2788</v>
      </c>
      <c r="B288" t="s">
        <v>2598</v>
      </c>
      <c r="C288" t="s">
        <v>16</v>
      </c>
      <c r="D288" t="s">
        <v>2645</v>
      </c>
      <c r="F288" t="str">
        <f>_xlfn.XLOOKUP(D288,Sheet6!A:A,Sheet6!A:A)</f>
        <v>String Trimmers</v>
      </c>
      <c r="H288" t="e">
        <f>_xlfn.XLOOKUP(B288&amp;"B",Product!C:C,Product!H:H)</f>
        <v>#N/A</v>
      </c>
      <c r="I288" t="e">
        <f>_xlfn.XLOOKUP(B288&amp;"BTL",Product!C:C,Product!H:H)</f>
        <v>#N/A</v>
      </c>
      <c r="J288">
        <f t="shared" si="4"/>
        <v>0</v>
      </c>
    </row>
    <row r="289" spans="1:10" x14ac:dyDescent="0.25">
      <c r="A289" t="s">
        <v>2788</v>
      </c>
      <c r="B289" t="s">
        <v>2273</v>
      </c>
      <c r="C289" t="s">
        <v>2509</v>
      </c>
      <c r="D289" t="s">
        <v>2645</v>
      </c>
      <c r="E289" t="s">
        <v>3370</v>
      </c>
      <c r="F289" t="str">
        <f>_xlfn.XLOOKUP(D289,Sheet6!A:A,Sheet6!A:A)</f>
        <v>String Trimmers</v>
      </c>
      <c r="H289" t="str">
        <f>_xlfn.XLOOKUP(B289&amp;"B",Product!C:C,Product!H:H)</f>
        <v>https://cdn.shopify.com/s/files/1/0651/3668/9323/files/93b6189b68a94c8b94a4fce7a581a0cd_600x600.jpg?v=1734041766&amp;width=100&amp;crop=center</v>
      </c>
      <c r="I289" t="e">
        <f>_xlfn.XLOOKUP(B289&amp;"BTL",Product!C:C,Product!H:H)</f>
        <v>#N/A</v>
      </c>
      <c r="J289" t="str">
        <f t="shared" si="4"/>
        <v>https://cdn.shopify.com/s/files/1/0651/3668/9323/files/93b6189b68a94c8b94a4fce7a581a0cd_600x600.jpg?v=1734041766&amp;width=100&amp;crop=center</v>
      </c>
    </row>
    <row r="290" spans="1:10" x14ac:dyDescent="0.25">
      <c r="A290" t="s">
        <v>2788</v>
      </c>
      <c r="B290" t="s">
        <v>2208</v>
      </c>
      <c r="C290" t="s">
        <v>1681</v>
      </c>
      <c r="D290" t="s">
        <v>2706</v>
      </c>
      <c r="E290" t="s">
        <v>3128</v>
      </c>
      <c r="F290" t="str">
        <f>_xlfn.XLOOKUP(D290,Sheet6!A:A,Sheet6!A:A)</f>
        <v>Table Saws</v>
      </c>
      <c r="H290" t="str">
        <f>_xlfn.XLOOKUP(B290&amp;"B",Product!C:C,Product!H:H)</f>
        <v>https://cdn.shopify.com/s/files/1/0651/3668/9323/files/ce8fb905722540c09c44228757aa7050_600x600.jpg?v=1734042943&amp;width=100&amp;crop=center</v>
      </c>
      <c r="I290" t="e">
        <f>_xlfn.XLOOKUP(B290&amp;"BTL",Product!C:C,Product!H:H)</f>
        <v>#N/A</v>
      </c>
      <c r="J290" t="str">
        <f t="shared" si="4"/>
        <v>https://cdn.shopify.com/s/files/1/0651/3668/9323/files/ce8fb905722540c09c44228757aa7050_600x600.jpg?v=1734042943&amp;width=100&amp;crop=center</v>
      </c>
    </row>
    <row r="291" spans="1:10" x14ac:dyDescent="0.25">
      <c r="A291" t="s">
        <v>2788</v>
      </c>
      <c r="B291" t="s">
        <v>2246</v>
      </c>
      <c r="C291" t="s">
        <v>121</v>
      </c>
      <c r="D291" t="s">
        <v>2720</v>
      </c>
      <c r="E291" t="s">
        <v>4160</v>
      </c>
      <c r="F291" t="str">
        <f>_xlfn.XLOOKUP(D291,Sheet6!A:A,Sheet6!A:A)</f>
        <v>Task Lighting</v>
      </c>
      <c r="H291" t="str">
        <f>_xlfn.XLOOKUP(B291&amp;"B",Product!C:C,Product!H:H)</f>
        <v>https://cdn.shopify.com/s/files/1/0651/3668/9323/files/PCL635B_600x600.jpg?v=1738013683&amp;width=100&amp;crop=center</v>
      </c>
      <c r="I291" t="e">
        <f>_xlfn.XLOOKUP(B291&amp;"BTL",Product!C:C,Product!H:H)</f>
        <v>#N/A</v>
      </c>
      <c r="J291" t="str">
        <f t="shared" si="4"/>
        <v>https://cdn.shopify.com/s/files/1/0651/3668/9323/files/PCL635B_600x600.jpg?v=1738013683&amp;width=100&amp;crop=center</v>
      </c>
    </row>
    <row r="292" spans="1:10" x14ac:dyDescent="0.25">
      <c r="A292" t="s">
        <v>2788</v>
      </c>
      <c r="B292" t="s">
        <v>2248</v>
      </c>
      <c r="C292" t="s">
        <v>1606</v>
      </c>
      <c r="D292" t="s">
        <v>2720</v>
      </c>
      <c r="E292" t="s">
        <v>3191</v>
      </c>
      <c r="F292" t="str">
        <f>_xlfn.XLOOKUP(D292,Sheet6!A:A,Sheet6!A:A)</f>
        <v>Task Lighting</v>
      </c>
      <c r="H292" t="str">
        <f>_xlfn.XLOOKUP(B292&amp;"B",Product!C:C,Product!H:H)</f>
        <v>https://cdn.shopify.com/s/files/1/0651/3668/9323/files/db559b08791b4b94a60fd8425f779b90_600x600.jpg?v=1734043097&amp;width=100&amp;crop=center</v>
      </c>
      <c r="I292" t="e">
        <f>_xlfn.XLOOKUP(B292&amp;"BTL",Product!C:C,Product!H:H)</f>
        <v>#N/A</v>
      </c>
      <c r="J292" t="str">
        <f t="shared" si="4"/>
        <v>https://cdn.shopify.com/s/files/1/0651/3668/9323/files/db559b08791b4b94a60fd8425f779b90_600x600.jpg?v=1734043097&amp;width=100&amp;crop=center</v>
      </c>
    </row>
    <row r="293" spans="1:10" x14ac:dyDescent="0.25">
      <c r="A293" t="s">
        <v>2788</v>
      </c>
      <c r="B293" t="s">
        <v>2555</v>
      </c>
      <c r="C293" t="s">
        <v>1403</v>
      </c>
      <c r="D293" t="s">
        <v>2720</v>
      </c>
      <c r="E293" t="s">
        <v>3982</v>
      </c>
      <c r="F293" t="str">
        <f>_xlfn.XLOOKUP(D293,Sheet6!A:A,Sheet6!A:A)</f>
        <v>Task Lighting</v>
      </c>
      <c r="H293" t="e">
        <f>_xlfn.XLOOKUP(B293&amp;"B",Product!C:C,Product!H:H)</f>
        <v>#N/A</v>
      </c>
      <c r="I293" t="e">
        <f>_xlfn.XLOOKUP(B293&amp;"BTL",Product!C:C,Product!H:H)</f>
        <v>#N/A</v>
      </c>
      <c r="J293" t="str">
        <f t="shared" si="4"/>
        <v>https://cdn.shopify.com/s/files/1/0651/3668/9323/files/7f0ab29ac171463e85bf28365c320d6e_600x600.jpg?v=1734041238&amp;width=100&amp;crop=center</v>
      </c>
    </row>
    <row r="294" spans="1:10" x14ac:dyDescent="0.25">
      <c r="A294" t="s">
        <v>2788</v>
      </c>
      <c r="B294" t="s">
        <v>2249</v>
      </c>
      <c r="C294" t="s">
        <v>1603</v>
      </c>
      <c r="D294" t="s">
        <v>2720</v>
      </c>
      <c r="E294" t="s">
        <v>3194</v>
      </c>
      <c r="F294" t="str">
        <f>_xlfn.XLOOKUP(D294,Sheet6!A:A,Sheet6!A:A)</f>
        <v>Task Lighting</v>
      </c>
      <c r="H294" t="str">
        <f>_xlfn.XLOOKUP(B294&amp;"B",Product!C:C,Product!H:H)</f>
        <v>https://cdn.shopify.com/s/files/1/0651/3668/9323/files/916d973665f941d787ad13a8e233aff6_600x600.jpg?v=1734042034&amp;width=100&amp;crop=center</v>
      </c>
      <c r="I294" t="e">
        <f>_xlfn.XLOOKUP(B294&amp;"BTL",Product!C:C,Product!H:H)</f>
        <v>#N/A</v>
      </c>
      <c r="J294" t="str">
        <f t="shared" si="4"/>
        <v>https://cdn.shopify.com/s/files/1/0651/3668/9323/files/916d973665f941d787ad13a8e233aff6_600x600.jpg?v=1734042034&amp;width=100&amp;crop=center</v>
      </c>
    </row>
    <row r="295" spans="1:10" x14ac:dyDescent="0.25">
      <c r="A295" t="s">
        <v>2788</v>
      </c>
      <c r="B295" t="s">
        <v>2250</v>
      </c>
      <c r="C295" t="s">
        <v>341</v>
      </c>
      <c r="D295" t="s">
        <v>2720</v>
      </c>
      <c r="E295" t="s">
        <v>4042</v>
      </c>
      <c r="F295" t="str">
        <f>_xlfn.XLOOKUP(D295,Sheet6!A:A,Sheet6!A:A)</f>
        <v>Task Lighting</v>
      </c>
      <c r="H295" t="str">
        <f>_xlfn.XLOOKUP(B295&amp;"B",Product!C:C,Product!H:H)</f>
        <v>https://cdn.shopify.com/s/files/1/0651/3668/9323/files/15def236aea94c66aefb6a7cbe54b529_600x600.jpg?v=1734041418&amp;width=100&amp;crop=center</v>
      </c>
      <c r="I295" t="e">
        <f>_xlfn.XLOOKUP(B295&amp;"BTL",Product!C:C,Product!H:H)</f>
        <v>#N/A</v>
      </c>
      <c r="J295" t="str">
        <f t="shared" si="4"/>
        <v>https://cdn.shopify.com/s/files/1/0651/3668/9323/files/15def236aea94c66aefb6a7cbe54b529_600x600.jpg?v=1734041418&amp;width=100&amp;crop=center</v>
      </c>
    </row>
    <row r="296" spans="1:10" x14ac:dyDescent="0.25">
      <c r="A296" t="s">
        <v>2788</v>
      </c>
      <c r="B296" t="s">
        <v>2251</v>
      </c>
      <c r="C296" t="s">
        <v>175</v>
      </c>
      <c r="D296" t="s">
        <v>2720</v>
      </c>
      <c r="E296" t="s">
        <v>4133</v>
      </c>
      <c r="F296" t="str">
        <f>_xlfn.XLOOKUP(D296,Sheet6!A:A,Sheet6!A:A)</f>
        <v>Task Lighting</v>
      </c>
      <c r="H296" t="str">
        <f>_xlfn.XLOOKUP(B296&amp;"B",Product!C:C,Product!H:H)</f>
        <v>https://cdn.shopify.com/s/files/1/0651/3668/9323/files/dc3104dea1e84663ac21b605f4ab0604_600x600.jpg?v=1734043109&amp;width=100&amp;crop=center</v>
      </c>
      <c r="I296" t="e">
        <f>_xlfn.XLOOKUP(B296&amp;"BTL",Product!C:C,Product!H:H)</f>
        <v>#N/A</v>
      </c>
      <c r="J296" t="str">
        <f t="shared" si="4"/>
        <v>https://cdn.shopify.com/s/files/1/0651/3668/9323/files/dc3104dea1e84663ac21b605f4ab0604_600x600.jpg?v=1734043109&amp;width=100&amp;crop=center</v>
      </c>
    </row>
    <row r="297" spans="1:10" x14ac:dyDescent="0.25">
      <c r="A297" t="s">
        <v>2788</v>
      </c>
      <c r="B297" t="s">
        <v>973</v>
      </c>
      <c r="C297" t="s">
        <v>972</v>
      </c>
      <c r="D297" t="s">
        <v>2721</v>
      </c>
      <c r="E297" t="s">
        <v>3664</v>
      </c>
      <c r="F297" t="str">
        <f>_xlfn.XLOOKUP(D297,Sheet6!A:A,Sheet6!A:A)</f>
        <v>Tower Lights</v>
      </c>
      <c r="H297" t="e">
        <f>_xlfn.XLOOKUP(B297&amp;"B",Product!C:C,Product!H:H)</f>
        <v>#N/A</v>
      </c>
      <c r="I297" t="e">
        <f>_xlfn.XLOOKUP(B297&amp;"BTL",Product!C:C,Product!H:H)</f>
        <v>#N/A</v>
      </c>
      <c r="J297" t="str">
        <f t="shared" si="4"/>
        <v>https://cdn.shopify.com/s/files/1/0651/3668/9323/files/a1c02834ac3b498192c5dba96e5ce5e3_600x600.jpg?v=1737127906&amp;width=100&amp;crop=center</v>
      </c>
    </row>
    <row r="298" spans="1:10" x14ac:dyDescent="0.25">
      <c r="A298" t="s">
        <v>2788</v>
      </c>
      <c r="B298" t="s">
        <v>2252</v>
      </c>
      <c r="C298" t="s">
        <v>2501</v>
      </c>
      <c r="D298" t="s">
        <v>2721</v>
      </c>
      <c r="E298" t="s">
        <v>4072</v>
      </c>
      <c r="F298" t="str">
        <f>_xlfn.XLOOKUP(D298,Sheet6!A:A,Sheet6!A:A)</f>
        <v>Tower Lights</v>
      </c>
      <c r="H298" t="e">
        <f>_xlfn.XLOOKUP(B298&amp;"B",Product!C:C,Product!H:H)</f>
        <v>#N/A</v>
      </c>
      <c r="I298" t="e">
        <f>_xlfn.XLOOKUP(B298&amp;"BTL",Product!C:C,Product!H:H)</f>
        <v>#N/A</v>
      </c>
      <c r="J298" t="str">
        <f t="shared" si="4"/>
        <v>https://cdn.shopify.com/s/files/1/0651/3668/9323/files/d317bd19d1794886933d3b104adc4289_600x600.jpg?v=1734043035&amp;width=100&amp;crop=center</v>
      </c>
    </row>
    <row r="299" spans="1:10" x14ac:dyDescent="0.25">
      <c r="A299" t="s">
        <v>2788</v>
      </c>
      <c r="B299" t="s">
        <v>2596</v>
      </c>
      <c r="C299" t="s">
        <v>290</v>
      </c>
      <c r="D299" t="s">
        <v>2721</v>
      </c>
      <c r="E299" t="s">
        <v>4072</v>
      </c>
      <c r="F299" t="str">
        <f>_xlfn.XLOOKUP(D299,Sheet6!A:A,Sheet6!A:A)</f>
        <v>Tower Lights</v>
      </c>
      <c r="H299" t="str">
        <f>_xlfn.XLOOKUP(B299&amp;"B",Product!C:C,Product!H:H)</f>
        <v>https://cdn.shopify.com/s/files/1/0651/3668/9323/files/d317bd19d1794886933d3b104adc4289_600x600.jpg?v=1734043035&amp;width=100&amp;crop=center</v>
      </c>
      <c r="I299" t="e">
        <f>_xlfn.XLOOKUP(B299&amp;"BTL",Product!C:C,Product!H:H)</f>
        <v>#N/A</v>
      </c>
      <c r="J299" t="str">
        <f t="shared" si="4"/>
        <v>https://cdn.shopify.com/s/files/1/0651/3668/9323/files/d317bd19d1794886933d3b104adc4289_600x600.jpg?v=1734043035&amp;width=100&amp;crop=center</v>
      </c>
    </row>
    <row r="300" spans="1:10" x14ac:dyDescent="0.25">
      <c r="A300" t="s">
        <v>2788</v>
      </c>
      <c r="B300" t="s">
        <v>1669</v>
      </c>
      <c r="C300" t="s">
        <v>1668</v>
      </c>
      <c r="D300" t="s">
        <v>2696</v>
      </c>
      <c r="E300" t="s">
        <v>3140</v>
      </c>
      <c r="F300" t="str">
        <f>_xlfn.XLOOKUP(D300,Sheet6!A:A,Sheet6!A:A)</f>
        <v>Transfer Pumps</v>
      </c>
      <c r="H300" t="e">
        <f>_xlfn.XLOOKUP(B300&amp;"B",Product!C:C,Product!H:H)</f>
        <v>#N/A</v>
      </c>
      <c r="I300" t="e">
        <f>_xlfn.XLOOKUP(B300&amp;"BTL",Product!C:C,Product!H:H)</f>
        <v>#N/A</v>
      </c>
      <c r="J300" t="str">
        <f t="shared" si="4"/>
        <v>https://cdn.shopify.com/s/files/1/0651/3668/9323/files/7413c9014b024d94a844e55930405d24_600x600.jpg?v=1737494376&amp;width=100&amp;crop=center</v>
      </c>
    </row>
    <row r="301" spans="1:10" x14ac:dyDescent="0.25">
      <c r="A301" t="s">
        <v>2788</v>
      </c>
      <c r="B301" t="s">
        <v>2165</v>
      </c>
      <c r="C301" t="s">
        <v>2472</v>
      </c>
      <c r="D301" t="s">
        <v>2696</v>
      </c>
      <c r="E301" t="s">
        <v>3248</v>
      </c>
      <c r="F301" t="str">
        <f>_xlfn.XLOOKUP(D301,Sheet6!A:A,Sheet6!A:A)</f>
        <v>Transfer Pumps</v>
      </c>
      <c r="G301" t="e">
        <f>_xlfn.XLOOKUP(B301,Product!C:C,Product!D:D)</f>
        <v>#N/A</v>
      </c>
      <c r="H301" t="e">
        <f>_xlfn.XLOOKUP(B301&amp;"B",Product!C:C,Product!H:H)</f>
        <v>#N/A</v>
      </c>
      <c r="I301" t="str">
        <f>_xlfn.XLOOKUP(B301&amp;"BTL",Product!C:C,Product!H:H)</f>
        <v>https://cdn.shopify.com/s/files/1/0651/3668/9323/files/652d8ab2a50c4816ac0af4a1a35ce84f_600x600.jpg?v=1734041965&amp;width=100&amp;crop=center</v>
      </c>
      <c r="J301" t="str">
        <f t="shared" si="4"/>
        <v>https://cdn.shopify.com/s/files/1/0651/3668/9323/files/652d8ab2a50c4816ac0af4a1a35ce84f_600x600.jpg?v=1734041965&amp;width=100&amp;crop=center</v>
      </c>
    </row>
    <row r="302" spans="1:10" x14ac:dyDescent="0.25">
      <c r="A302" t="s">
        <v>2788</v>
      </c>
      <c r="B302" t="s">
        <v>2568</v>
      </c>
      <c r="C302" t="s">
        <v>1557</v>
      </c>
      <c r="D302" t="s">
        <v>2696</v>
      </c>
      <c r="E302" t="s">
        <v>3233</v>
      </c>
      <c r="F302" t="str">
        <f>_xlfn.XLOOKUP(D302,Sheet6!A:A,Sheet6!A:A)</f>
        <v>Transfer Pumps</v>
      </c>
      <c r="H302" t="e">
        <f>_xlfn.XLOOKUP(B302&amp;"B",Product!C:C,Product!H:H)</f>
        <v>#N/A</v>
      </c>
      <c r="I302" t="str">
        <f>_xlfn.XLOOKUP(B302&amp;"BTL",Product!C:C,Product!H:H)</f>
        <v>https://cdn.shopify.com/s/files/1/0651/3668/9323/files/bc11610f49a5400bb824b994362e4dc4_600x600.jpg?v=1734042754&amp;width=100&amp;crop=center</v>
      </c>
      <c r="J302" t="str">
        <f t="shared" si="4"/>
        <v>https://cdn.shopify.com/s/files/1/0651/3668/9323/files/bc11610f49a5400bb824b994362e4dc4_600x600.jpg?v=1734042754&amp;width=100&amp;crop=center</v>
      </c>
    </row>
    <row r="303" spans="1:10" x14ac:dyDescent="0.25">
      <c r="A303" t="s">
        <v>2788</v>
      </c>
      <c r="B303" t="s">
        <v>2212</v>
      </c>
      <c r="C303" t="s">
        <v>1958</v>
      </c>
      <c r="D303" t="s">
        <v>2728</v>
      </c>
      <c r="E303" t="s">
        <v>2915</v>
      </c>
      <c r="F303" t="str">
        <f>_xlfn.XLOOKUP(D303,Sheet6!A:A,Sheet6!A:A)</f>
        <v>Vacuum Accessories</v>
      </c>
      <c r="H303" t="str">
        <f>_xlfn.XLOOKUP(B303&amp;"B",Product!C:C,Product!H:H)</f>
        <v>https://cdn.shopify.com/s/files/1/0651/3668/9323/files/d71ad0b5a76245d492f44a2fe0e9a719_600x600.jpg?v=1734043018&amp;width=100&amp;crop=center</v>
      </c>
      <c r="I303" t="e">
        <f>_xlfn.XLOOKUP(B303&amp;"BTL",Product!C:C,Product!H:H)</f>
        <v>#N/A</v>
      </c>
      <c r="J303" t="str">
        <f t="shared" si="4"/>
        <v>https://cdn.shopify.com/s/files/1/0651/3668/9323/files/d71ad0b5a76245d492f44a2fe0e9a719_600x600.jpg?v=1734043018&amp;width=100&amp;crop=center</v>
      </c>
    </row>
    <row r="304" spans="1:10" x14ac:dyDescent="0.25">
      <c r="A304" t="s">
        <v>2788</v>
      </c>
      <c r="B304" t="s">
        <v>2557</v>
      </c>
      <c r="C304" t="s">
        <v>2120</v>
      </c>
      <c r="D304" t="s">
        <v>2729</v>
      </c>
      <c r="E304" t="s">
        <v>2809</v>
      </c>
      <c r="F304" t="str">
        <f>_xlfn.XLOOKUP(D304,Sheet6!A:A,Sheet6!A:A)</f>
        <v>Wet Dry Vacuums</v>
      </c>
      <c r="H304" t="str">
        <f>_xlfn.XLOOKUP(B304&amp;"B",Product!C:C,Product!H:H)</f>
        <v>https://cdn.shopify.com/s/files/1/0651/3668/9323/files/147f888157bc4de1816caaf4a97fae8f_600x600.jpg?v=1734041820&amp;width=100&amp;crop=center</v>
      </c>
      <c r="I304" t="e">
        <f>_xlfn.XLOOKUP(B304&amp;"BTL",Product!C:C,Product!H:H)</f>
        <v>#N/A</v>
      </c>
      <c r="J304" t="str">
        <f t="shared" si="4"/>
        <v>https://cdn.shopify.com/s/files/1/0651/3668/9323/files/147f888157bc4de1816caaf4a97fae8f_600x600.jpg?v=1734041820&amp;width=100&amp;crop=center</v>
      </c>
    </row>
    <row r="305" spans="1:10" x14ac:dyDescent="0.25">
      <c r="A305" t="s">
        <v>2788</v>
      </c>
      <c r="B305" t="s">
        <v>2257</v>
      </c>
      <c r="C305" t="s">
        <v>1490</v>
      </c>
      <c r="D305" t="s">
        <v>2729</v>
      </c>
      <c r="E305" t="s">
        <v>3296</v>
      </c>
      <c r="F305" t="str">
        <f>_xlfn.XLOOKUP(D305,Sheet6!A:A,Sheet6!A:A)</f>
        <v>Wet Dry Vacuums</v>
      </c>
      <c r="H305" t="str">
        <f>_xlfn.XLOOKUP(B305&amp;"B",Product!C:C,Product!H:H)</f>
        <v>https://cdn.shopify.com/s/files/1/0651/3668/9323/files/014e562e84084642884aeb6b63f351df_600x600.jpg?v=1734041411&amp;width=100&amp;crop=center</v>
      </c>
      <c r="I305" t="e">
        <f>_xlfn.XLOOKUP(B305&amp;"BTL",Product!C:C,Product!H:H)</f>
        <v>#N/A</v>
      </c>
      <c r="J305" t="str">
        <f t="shared" si="4"/>
        <v>https://cdn.shopify.com/s/files/1/0651/3668/9323/files/014e562e84084642884aeb6b63f351df_600x600.jpg?v=1734041411&amp;width=100&amp;crop=center</v>
      </c>
    </row>
    <row r="306" spans="1:10" x14ac:dyDescent="0.25">
      <c r="A306" t="s">
        <v>2788</v>
      </c>
      <c r="B306" t="s">
        <v>2258</v>
      </c>
      <c r="C306" t="s">
        <v>1447</v>
      </c>
      <c r="D306" t="s">
        <v>2729</v>
      </c>
      <c r="E306" t="s">
        <v>3340</v>
      </c>
      <c r="F306" t="str">
        <f>_xlfn.XLOOKUP(D306,Sheet6!A:A,Sheet6!A:A)</f>
        <v>Wet Dry Vacuums</v>
      </c>
      <c r="H306" t="str">
        <f>_xlfn.XLOOKUP(B306&amp;"B",Product!C:C,Product!H:H)</f>
        <v>https://cdn.shopify.com/s/files/1/0651/3668/9323/files/e4efbe6d2b7a41fb856da4f49bd3f30c_600x600.jpg?v=1734043163&amp;width=100&amp;crop=center</v>
      </c>
      <c r="I306" t="e">
        <f>_xlfn.XLOOKUP(B306&amp;"BTL",Product!C:C,Product!H:H)</f>
        <v>#N/A</v>
      </c>
      <c r="J306" t="str">
        <f t="shared" si="4"/>
        <v>https://cdn.shopify.com/s/files/1/0651/3668/9323/files/e4efbe6d2b7a41fb856da4f49bd3f30c_600x600.jpg?v=1734043163&amp;width=100&amp;crop=center</v>
      </c>
    </row>
    <row r="307" spans="1:10" x14ac:dyDescent="0.25">
      <c r="A307" t="s">
        <v>2788</v>
      </c>
      <c r="B307" t="s">
        <v>2259</v>
      </c>
      <c r="C307" t="s">
        <v>2545</v>
      </c>
      <c r="D307" t="s">
        <v>2729</v>
      </c>
      <c r="E307" t="s">
        <v>3346</v>
      </c>
      <c r="F307" t="str">
        <f>_xlfn.XLOOKUP(D307,Sheet6!A:A,Sheet6!A:A)</f>
        <v>Wet Dry Vacuums</v>
      </c>
      <c r="H307" t="str">
        <f>_xlfn.XLOOKUP(B307&amp;"B",Product!C:C,Product!H:H)</f>
        <v>https://cdn.shopify.com/s/files/1/0651/3668/9323/files/2b6a5f3f87c147ad910f70715445e1b0_600x600.jpg?v=1734040858&amp;width=100&amp;crop=center</v>
      </c>
      <c r="I307" t="e">
        <f>_xlfn.XLOOKUP(B307&amp;"BTL",Product!C:C,Product!H:H)</f>
        <v>#N/A</v>
      </c>
      <c r="J307" t="str">
        <f t="shared" si="4"/>
        <v>https://cdn.shopify.com/s/files/1/0651/3668/9323/files/2b6a5f3f87c147ad910f70715445e1b0_600x600.jpg?v=1734040858&amp;width=100&amp;crop=center</v>
      </c>
    </row>
    <row r="308" spans="1:10" x14ac:dyDescent="0.25">
      <c r="A308" t="s">
        <v>2788</v>
      </c>
      <c r="B308" t="s">
        <v>2260</v>
      </c>
      <c r="C308" t="s">
        <v>1444</v>
      </c>
      <c r="D308" t="s">
        <v>2729</v>
      </c>
      <c r="E308" t="s">
        <v>3343</v>
      </c>
      <c r="F308" t="str">
        <f>_xlfn.XLOOKUP(D308,Sheet6!A:A,Sheet6!A:A)</f>
        <v>Wet Dry Vacuums</v>
      </c>
      <c r="H308" t="str">
        <f>_xlfn.XLOOKUP(B308&amp;"B",Product!C:C,Product!H:H)</f>
        <v>https://cdn.shopify.com/s/files/1/0651/3668/9323/files/4db43141017a42d6a84e011d4dc2b068_600x600.jpg?v=1734040997&amp;width=100&amp;crop=center</v>
      </c>
      <c r="I308" t="e">
        <f>_xlfn.XLOOKUP(B308&amp;"BTL",Product!C:C,Product!H:H)</f>
        <v>#N/A</v>
      </c>
      <c r="J308" t="str">
        <f t="shared" si="4"/>
        <v>https://cdn.shopify.com/s/files/1/0651/3668/9323/files/4db43141017a42d6a84e011d4dc2b068_600x600.jpg?v=1734040997&amp;width=100&amp;crop=center</v>
      </c>
    </row>
    <row r="309" spans="1:10" x14ac:dyDescent="0.25">
      <c r="A309" t="s">
        <v>2788</v>
      </c>
      <c r="B309" t="s">
        <v>2262</v>
      </c>
      <c r="C309" t="s">
        <v>1400</v>
      </c>
      <c r="D309" t="s">
        <v>2729</v>
      </c>
      <c r="E309" t="s">
        <v>3385</v>
      </c>
      <c r="F309" t="str">
        <f>_xlfn.XLOOKUP(D309,Sheet6!A:A,Sheet6!A:A)</f>
        <v>Wet Dry Vacuums</v>
      </c>
      <c r="H309" t="str">
        <f>_xlfn.XLOOKUP(B309&amp;"B",Product!C:C,Product!H:H)</f>
        <v>https://cdn.shopify.com/s/files/1/0651/3668/9323/files/PCL780_2_Final_600x600.jpg?v=1738680978&amp;width=100&amp;crop=center</v>
      </c>
      <c r="I309" t="e">
        <f>_xlfn.XLOOKUP(B309&amp;"BTL",Product!C:C,Product!H:H)</f>
        <v>#N/A</v>
      </c>
      <c r="J309" t="str">
        <f t="shared" si="4"/>
        <v>https://cdn.shopify.com/s/files/1/0651/3668/9323/files/PCL780_2_Final_600x600.jpg?v=1738680978&amp;width=100&amp;crop=center</v>
      </c>
    </row>
    <row r="310" spans="1:10" x14ac:dyDescent="0.25">
      <c r="A310" t="s">
        <v>2788</v>
      </c>
      <c r="B310" t="s">
        <v>2609</v>
      </c>
      <c r="C310" t="s">
        <v>2615</v>
      </c>
      <c r="D310" t="s">
        <v>2729</v>
      </c>
      <c r="E310" t="s">
        <v>3745</v>
      </c>
      <c r="F310" t="str">
        <f>_xlfn.XLOOKUP(D310,Sheet6!A:A,Sheet6!A:A)</f>
        <v>Wet Dry Vacuums</v>
      </c>
      <c r="H310" t="str">
        <f>_xlfn.XLOOKUP(B310&amp;"B",Product!C:C,Product!H:H)</f>
        <v>https://cdn.shopify.com/s/files/1/0651/3668/9323/files/8023a83f6bc240f4b17758572538c126_600x600.jpg?v=1734042183&amp;width=100&amp;crop=center</v>
      </c>
      <c r="I310" t="e">
        <f>_xlfn.XLOOKUP(B310&amp;"BTL",Product!C:C,Product!H:H)</f>
        <v>#N/A</v>
      </c>
      <c r="J310" t="str">
        <f t="shared" si="4"/>
        <v>https://cdn.shopify.com/s/files/1/0651/3668/9323/files/8023a83f6bc240f4b17758572538c126_600x600.jpg?v=1734042183&amp;width=100&amp;crop=center</v>
      </c>
    </row>
    <row r="311" spans="1:10" x14ac:dyDescent="0.25">
      <c r="B311" t="s">
        <v>4239</v>
      </c>
    </row>
    <row r="312" spans="1:10" x14ac:dyDescent="0.25">
      <c r="B312" t="s">
        <v>2133</v>
      </c>
    </row>
    <row r="313" spans="1:10" x14ac:dyDescent="0.25">
      <c r="B313" t="s">
        <v>2135</v>
      </c>
    </row>
    <row r="314" spans="1:10" x14ac:dyDescent="0.25">
      <c r="B314" t="s">
        <v>4241</v>
      </c>
    </row>
    <row r="315" spans="1:10" x14ac:dyDescent="0.25">
      <c r="B315" t="s">
        <v>723</v>
      </c>
    </row>
    <row r="316" spans="1:10" x14ac:dyDescent="0.25">
      <c r="B316" s="4" t="s">
        <v>4237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92D-F4D8-434B-BCA9-B8CDECD5F937}">
  <dimension ref="A1:B99"/>
  <sheetViews>
    <sheetView topLeftCell="A70" workbookViewId="0">
      <selection activeCell="A99" sqref="A99"/>
    </sheetView>
  </sheetViews>
  <sheetFormatPr defaultRowHeight="15.75" x14ac:dyDescent="0.25"/>
  <cols>
    <col min="1" max="1" width="35.25" bestFit="1" customWidth="1"/>
  </cols>
  <sheetData>
    <row r="1" spans="1:2" x14ac:dyDescent="0.25">
      <c r="A1" s="6" t="s">
        <v>2625</v>
      </c>
    </row>
    <row r="2" spans="1:2" x14ac:dyDescent="0.25">
      <c r="A2" t="s">
        <v>2632</v>
      </c>
      <c r="B2" t="s">
        <v>2730</v>
      </c>
    </row>
    <row r="3" spans="1:2" x14ac:dyDescent="0.25">
      <c r="A3" t="s">
        <v>2633</v>
      </c>
      <c r="B3" t="s">
        <v>2730</v>
      </c>
    </row>
    <row r="4" spans="1:2" x14ac:dyDescent="0.25">
      <c r="A4" t="s">
        <v>2634</v>
      </c>
      <c r="B4" t="s">
        <v>2730</v>
      </c>
    </row>
    <row r="5" spans="1:2" x14ac:dyDescent="0.25">
      <c r="A5" t="s">
        <v>2635</v>
      </c>
      <c r="B5" t="s">
        <v>2731</v>
      </c>
    </row>
    <row r="6" spans="1:2" x14ac:dyDescent="0.25">
      <c r="A6" t="s">
        <v>2636</v>
      </c>
      <c r="B6" t="s">
        <v>2732</v>
      </c>
    </row>
    <row r="7" spans="1:2" x14ac:dyDescent="0.25">
      <c r="A7" t="s">
        <v>2637</v>
      </c>
      <c r="B7" t="s">
        <v>2733</v>
      </c>
    </row>
    <row r="8" spans="1:2" x14ac:dyDescent="0.25">
      <c r="A8" t="s">
        <v>2638</v>
      </c>
      <c r="B8" t="s">
        <v>2733</v>
      </c>
    </row>
    <row r="9" spans="1:2" x14ac:dyDescent="0.25">
      <c r="A9" t="s">
        <v>2639</v>
      </c>
      <c r="B9" t="s">
        <v>2734</v>
      </c>
    </row>
    <row r="10" spans="1:2" x14ac:dyDescent="0.25">
      <c r="A10" t="s">
        <v>2640</v>
      </c>
      <c r="B10" t="s">
        <v>2734</v>
      </c>
    </row>
    <row r="11" spans="1:2" x14ac:dyDescent="0.25">
      <c r="A11" t="s">
        <v>2641</v>
      </c>
      <c r="B11" t="s">
        <v>2734</v>
      </c>
    </row>
    <row r="12" spans="1:2" x14ac:dyDescent="0.25">
      <c r="A12" t="s">
        <v>2642</v>
      </c>
      <c r="B12" t="s">
        <v>2734</v>
      </c>
    </row>
    <row r="13" spans="1:2" x14ac:dyDescent="0.25">
      <c r="A13" t="s">
        <v>2643</v>
      </c>
      <c r="B13" t="s">
        <v>2734</v>
      </c>
    </row>
    <row r="14" spans="1:2" x14ac:dyDescent="0.25">
      <c r="A14" t="s">
        <v>2644</v>
      </c>
      <c r="B14" t="s">
        <v>2734</v>
      </c>
    </row>
    <row r="15" spans="1:2" x14ac:dyDescent="0.25">
      <c r="A15" t="s">
        <v>2645</v>
      </c>
      <c r="B15" t="s">
        <v>2734</v>
      </c>
    </row>
    <row r="16" spans="1:2" x14ac:dyDescent="0.25">
      <c r="A16" t="s">
        <v>2646</v>
      </c>
      <c r="B16" t="s">
        <v>2734</v>
      </c>
    </row>
    <row r="17" spans="1:2" x14ac:dyDescent="0.25">
      <c r="A17" t="s">
        <v>2647</v>
      </c>
      <c r="B17" t="s">
        <v>2735</v>
      </c>
    </row>
    <row r="18" spans="1:2" x14ac:dyDescent="0.25">
      <c r="A18" t="s">
        <v>2648</v>
      </c>
      <c r="B18" t="s">
        <v>2735</v>
      </c>
    </row>
    <row r="19" spans="1:2" x14ac:dyDescent="0.25">
      <c r="A19" t="s">
        <v>2649</v>
      </c>
      <c r="B19" t="s">
        <v>2736</v>
      </c>
    </row>
    <row r="20" spans="1:2" x14ac:dyDescent="0.25">
      <c r="A20" t="s">
        <v>2650</v>
      </c>
      <c r="B20" t="s">
        <v>2736</v>
      </c>
    </row>
    <row r="21" spans="1:2" x14ac:dyDescent="0.25">
      <c r="A21" t="s">
        <v>2651</v>
      </c>
      <c r="B21" t="s">
        <v>2737</v>
      </c>
    </row>
    <row r="22" spans="1:2" x14ac:dyDescent="0.25">
      <c r="A22" t="s">
        <v>2652</v>
      </c>
      <c r="B22" t="s">
        <v>2738</v>
      </c>
    </row>
    <row r="23" spans="1:2" x14ac:dyDescent="0.25">
      <c r="A23" t="s">
        <v>2653</v>
      </c>
      <c r="B23" t="s">
        <v>2738</v>
      </c>
    </row>
    <row r="24" spans="1:2" x14ac:dyDescent="0.25">
      <c r="A24" t="s">
        <v>2654</v>
      </c>
      <c r="B24" t="s">
        <v>2738</v>
      </c>
    </row>
    <row r="25" spans="1:2" x14ac:dyDescent="0.25">
      <c r="A25" t="s">
        <v>2655</v>
      </c>
      <c r="B25" t="s">
        <v>2739</v>
      </c>
    </row>
    <row r="26" spans="1:2" x14ac:dyDescent="0.25">
      <c r="A26" t="s">
        <v>2656</v>
      </c>
      <c r="B26" t="s">
        <v>2739</v>
      </c>
    </row>
    <row r="27" spans="1:2" x14ac:dyDescent="0.25">
      <c r="A27" t="s">
        <v>2657</v>
      </c>
      <c r="B27" t="s">
        <v>2739</v>
      </c>
    </row>
    <row r="28" spans="1:2" x14ac:dyDescent="0.25">
      <c r="A28" t="s">
        <v>2658</v>
      </c>
      <c r="B28" t="s">
        <v>2739</v>
      </c>
    </row>
    <row r="29" spans="1:2" x14ac:dyDescent="0.25">
      <c r="A29" t="s">
        <v>2659</v>
      </c>
      <c r="B29" t="s">
        <v>2740</v>
      </c>
    </row>
    <row r="30" spans="1:2" x14ac:dyDescent="0.25">
      <c r="A30" t="s">
        <v>2660</v>
      </c>
      <c r="B30" t="s">
        <v>2740</v>
      </c>
    </row>
    <row r="31" spans="1:2" x14ac:dyDescent="0.25">
      <c r="A31" t="s">
        <v>2661</v>
      </c>
      <c r="B31" t="s">
        <v>2740</v>
      </c>
    </row>
    <row r="32" spans="1:2" x14ac:dyDescent="0.25">
      <c r="A32" t="s">
        <v>2662</v>
      </c>
      <c r="B32" t="s">
        <v>2740</v>
      </c>
    </row>
    <row r="33" spans="1:2" x14ac:dyDescent="0.25">
      <c r="A33" t="s">
        <v>2663</v>
      </c>
      <c r="B33" t="s">
        <v>2741</v>
      </c>
    </row>
    <row r="34" spans="1:2" x14ac:dyDescent="0.25">
      <c r="A34" t="s">
        <v>2664</v>
      </c>
      <c r="B34" t="s">
        <v>2741</v>
      </c>
    </row>
    <row r="35" spans="1:2" x14ac:dyDescent="0.25">
      <c r="A35" t="s">
        <v>2665</v>
      </c>
      <c r="B35" t="s">
        <v>2741</v>
      </c>
    </row>
    <row r="36" spans="1:2" x14ac:dyDescent="0.25">
      <c r="A36" t="s">
        <v>2666</v>
      </c>
      <c r="B36" t="s">
        <v>2741</v>
      </c>
    </row>
    <row r="37" spans="1:2" x14ac:dyDescent="0.25">
      <c r="A37" t="s">
        <v>2667</v>
      </c>
      <c r="B37" t="s">
        <v>2741</v>
      </c>
    </row>
    <row r="38" spans="1:2" x14ac:dyDescent="0.25">
      <c r="A38" t="s">
        <v>2668</v>
      </c>
      <c r="B38" t="s">
        <v>2741</v>
      </c>
    </row>
    <row r="39" spans="1:2" x14ac:dyDescent="0.25">
      <c r="A39" t="s">
        <v>2669</v>
      </c>
      <c r="B39" t="s">
        <v>2741</v>
      </c>
    </row>
    <row r="40" spans="1:2" x14ac:dyDescent="0.25">
      <c r="A40" t="s">
        <v>2670</v>
      </c>
      <c r="B40" t="s">
        <v>2741</v>
      </c>
    </row>
    <row r="41" spans="1:2" x14ac:dyDescent="0.25">
      <c r="A41" t="s">
        <v>2671</v>
      </c>
      <c r="B41" t="s">
        <v>2741</v>
      </c>
    </row>
    <row r="42" spans="1:2" x14ac:dyDescent="0.25">
      <c r="A42" t="s">
        <v>2672</v>
      </c>
      <c r="B42" t="s">
        <v>2742</v>
      </c>
    </row>
    <row r="43" spans="1:2" x14ac:dyDescent="0.25">
      <c r="A43" t="s">
        <v>2673</v>
      </c>
      <c r="B43" t="s">
        <v>2742</v>
      </c>
    </row>
    <row r="44" spans="1:2" x14ac:dyDescent="0.25">
      <c r="A44" t="s">
        <v>2674</v>
      </c>
      <c r="B44" t="s">
        <v>2742</v>
      </c>
    </row>
    <row r="45" spans="1:2" x14ac:dyDescent="0.25">
      <c r="A45" t="s">
        <v>2675</v>
      </c>
      <c r="B45" t="s">
        <v>2742</v>
      </c>
    </row>
    <row r="46" spans="1:2" x14ac:dyDescent="0.25">
      <c r="A46" t="s">
        <v>2676</v>
      </c>
      <c r="B46" t="s">
        <v>2743</v>
      </c>
    </row>
    <row r="47" spans="1:2" x14ac:dyDescent="0.25">
      <c r="A47" t="s">
        <v>2677</v>
      </c>
      <c r="B47" t="s">
        <v>2743</v>
      </c>
    </row>
    <row r="48" spans="1:2" x14ac:dyDescent="0.25">
      <c r="A48" t="s">
        <v>2678</v>
      </c>
      <c r="B48" t="s">
        <v>2744</v>
      </c>
    </row>
    <row r="49" spans="1:2" x14ac:dyDescent="0.25">
      <c r="A49" t="s">
        <v>2679</v>
      </c>
      <c r="B49" t="s">
        <v>2744</v>
      </c>
    </row>
    <row r="50" spans="1:2" x14ac:dyDescent="0.25">
      <c r="A50" t="s">
        <v>2680</v>
      </c>
      <c r="B50" t="s">
        <v>2744</v>
      </c>
    </row>
    <row r="51" spans="1:2" x14ac:dyDescent="0.25">
      <c r="A51" t="s">
        <v>2681</v>
      </c>
      <c r="B51" t="s">
        <v>2744</v>
      </c>
    </row>
    <row r="52" spans="1:2" x14ac:dyDescent="0.25">
      <c r="A52" t="s">
        <v>2682</v>
      </c>
      <c r="B52" t="s">
        <v>2744</v>
      </c>
    </row>
    <row r="53" spans="1:2" x14ac:dyDescent="0.25">
      <c r="A53" t="s">
        <v>2683</v>
      </c>
      <c r="B53" t="s">
        <v>2744</v>
      </c>
    </row>
    <row r="54" spans="1:2" x14ac:dyDescent="0.25">
      <c r="A54" t="s">
        <v>2684</v>
      </c>
      <c r="B54" t="s">
        <v>2744</v>
      </c>
    </row>
    <row r="55" spans="1:2" x14ac:dyDescent="0.25">
      <c r="A55" t="s">
        <v>2685</v>
      </c>
      <c r="B55" t="s">
        <v>2744</v>
      </c>
    </row>
    <row r="56" spans="1:2" x14ac:dyDescent="0.25">
      <c r="A56" t="s">
        <v>2686</v>
      </c>
      <c r="B56" t="s">
        <v>2745</v>
      </c>
    </row>
    <row r="57" spans="1:2" x14ac:dyDescent="0.25">
      <c r="A57" t="s">
        <v>2687</v>
      </c>
      <c r="B57" t="s">
        <v>2745</v>
      </c>
    </row>
    <row r="58" spans="1:2" x14ac:dyDescent="0.25">
      <c r="A58" t="s">
        <v>2688</v>
      </c>
      <c r="B58" t="s">
        <v>2746</v>
      </c>
    </row>
    <row r="59" spans="1:2" x14ac:dyDescent="0.25">
      <c r="A59" t="s">
        <v>2689</v>
      </c>
      <c r="B59" t="s">
        <v>2746</v>
      </c>
    </row>
    <row r="60" spans="1:2" x14ac:dyDescent="0.25">
      <c r="A60" t="s">
        <v>2690</v>
      </c>
      <c r="B60" t="s">
        <v>2746</v>
      </c>
    </row>
    <row r="61" spans="1:2" x14ac:dyDescent="0.25">
      <c r="A61" t="s">
        <v>2691</v>
      </c>
      <c r="B61" t="s">
        <v>2746</v>
      </c>
    </row>
    <row r="62" spans="1:2" x14ac:dyDescent="0.25">
      <c r="A62" t="s">
        <v>2692</v>
      </c>
      <c r="B62" t="s">
        <v>2746</v>
      </c>
    </row>
    <row r="63" spans="1:2" x14ac:dyDescent="0.25">
      <c r="A63" t="s">
        <v>2693</v>
      </c>
      <c r="B63" t="s">
        <v>2746</v>
      </c>
    </row>
    <row r="64" spans="1:2" x14ac:dyDescent="0.25">
      <c r="A64" t="s">
        <v>2694</v>
      </c>
      <c r="B64" t="s">
        <v>2747</v>
      </c>
    </row>
    <row r="65" spans="1:2" x14ac:dyDescent="0.25">
      <c r="A65" t="s">
        <v>2695</v>
      </c>
      <c r="B65" t="s">
        <v>2747</v>
      </c>
    </row>
    <row r="66" spans="1:2" x14ac:dyDescent="0.25">
      <c r="A66" t="s">
        <v>2696</v>
      </c>
      <c r="B66" t="s">
        <v>2747</v>
      </c>
    </row>
    <row r="67" spans="1:2" x14ac:dyDescent="0.25">
      <c r="A67" t="s">
        <v>2697</v>
      </c>
      <c r="B67" t="s">
        <v>2748</v>
      </c>
    </row>
    <row r="68" spans="1:2" x14ac:dyDescent="0.25">
      <c r="A68" t="s">
        <v>2698</v>
      </c>
      <c r="B68" t="s">
        <v>2748</v>
      </c>
    </row>
    <row r="69" spans="1:2" x14ac:dyDescent="0.25">
      <c r="A69" t="s">
        <v>2699</v>
      </c>
      <c r="B69" t="s">
        <v>2748</v>
      </c>
    </row>
    <row r="70" spans="1:2" x14ac:dyDescent="0.25">
      <c r="A70" t="s">
        <v>2700</v>
      </c>
      <c r="B70" t="s">
        <v>2749</v>
      </c>
    </row>
    <row r="71" spans="1:2" x14ac:dyDescent="0.25">
      <c r="A71" t="s">
        <v>2701</v>
      </c>
      <c r="B71" t="s">
        <v>2749</v>
      </c>
    </row>
    <row r="72" spans="1:2" x14ac:dyDescent="0.25">
      <c r="A72" t="s">
        <v>2702</v>
      </c>
      <c r="B72" t="s">
        <v>2749</v>
      </c>
    </row>
    <row r="73" spans="1:2" x14ac:dyDescent="0.25">
      <c r="A73" t="s">
        <v>2703</v>
      </c>
      <c r="B73" t="s">
        <v>2749</v>
      </c>
    </row>
    <row r="74" spans="1:2" x14ac:dyDescent="0.25">
      <c r="A74" t="s">
        <v>2704</v>
      </c>
      <c r="B74" t="s">
        <v>2749</v>
      </c>
    </row>
    <row r="75" spans="1:2" x14ac:dyDescent="0.25">
      <c r="A75" t="s">
        <v>2705</v>
      </c>
      <c r="B75" t="s">
        <v>2749</v>
      </c>
    </row>
    <row r="76" spans="1:2" x14ac:dyDescent="0.25">
      <c r="A76" t="s">
        <v>2706</v>
      </c>
      <c r="B76" t="s">
        <v>2749</v>
      </c>
    </row>
    <row r="77" spans="1:2" x14ac:dyDescent="0.25">
      <c r="A77" t="s">
        <v>2707</v>
      </c>
      <c r="B77" t="s">
        <v>2750</v>
      </c>
    </row>
    <row r="78" spans="1:2" x14ac:dyDescent="0.25">
      <c r="A78" t="s">
        <v>2708</v>
      </c>
      <c r="B78" t="s">
        <v>2750</v>
      </c>
    </row>
    <row r="79" spans="1:2" x14ac:dyDescent="0.25">
      <c r="A79" t="s">
        <v>2709</v>
      </c>
      <c r="B79" t="s">
        <v>2751</v>
      </c>
    </row>
    <row r="80" spans="1:2" x14ac:dyDescent="0.25">
      <c r="A80" t="s">
        <v>2710</v>
      </c>
      <c r="B80" t="s">
        <v>2751</v>
      </c>
    </row>
    <row r="81" spans="1:2" x14ac:dyDescent="0.25">
      <c r="A81" t="s">
        <v>2711</v>
      </c>
      <c r="B81" t="s">
        <v>2752</v>
      </c>
    </row>
    <row r="82" spans="1:2" x14ac:dyDescent="0.25">
      <c r="A82" t="s">
        <v>2712</v>
      </c>
      <c r="B82" t="s">
        <v>2753</v>
      </c>
    </row>
    <row r="83" spans="1:2" x14ac:dyDescent="0.25">
      <c r="A83" t="s">
        <v>2713</v>
      </c>
      <c r="B83" t="s">
        <v>2754</v>
      </c>
    </row>
    <row r="84" spans="1:2" x14ac:dyDescent="0.25">
      <c r="A84" t="s">
        <v>2714</v>
      </c>
      <c r="B84" t="s">
        <v>2754</v>
      </c>
    </row>
    <row r="85" spans="1:2" x14ac:dyDescent="0.25">
      <c r="A85" t="s">
        <v>2715</v>
      </c>
      <c r="B85" t="s">
        <v>2755</v>
      </c>
    </row>
    <row r="86" spans="1:2" x14ac:dyDescent="0.25">
      <c r="A86" t="s">
        <v>2716</v>
      </c>
      <c r="B86" t="s">
        <v>2755</v>
      </c>
    </row>
    <row r="87" spans="1:2" x14ac:dyDescent="0.25">
      <c r="A87" t="s">
        <v>2717</v>
      </c>
      <c r="B87" t="s">
        <v>2755</v>
      </c>
    </row>
    <row r="88" spans="1:2" x14ac:dyDescent="0.25">
      <c r="A88" t="s">
        <v>2718</v>
      </c>
      <c r="B88" t="s">
        <v>2755</v>
      </c>
    </row>
    <row r="89" spans="1:2" x14ac:dyDescent="0.25">
      <c r="A89" t="s">
        <v>2719</v>
      </c>
      <c r="B89" t="s">
        <v>2755</v>
      </c>
    </row>
    <row r="90" spans="1:2" x14ac:dyDescent="0.25">
      <c r="A90" t="s">
        <v>2720</v>
      </c>
      <c r="B90" t="s">
        <v>2755</v>
      </c>
    </row>
    <row r="91" spans="1:2" x14ac:dyDescent="0.25">
      <c r="A91" t="s">
        <v>2721</v>
      </c>
      <c r="B91" t="s">
        <v>2755</v>
      </c>
    </row>
    <row r="92" spans="1:2" x14ac:dyDescent="0.25">
      <c r="A92" t="s">
        <v>2722</v>
      </c>
      <c r="B92" t="s">
        <v>2756</v>
      </c>
    </row>
    <row r="93" spans="1:2" x14ac:dyDescent="0.25">
      <c r="A93" t="s">
        <v>2723</v>
      </c>
      <c r="B93" t="s">
        <v>2757</v>
      </c>
    </row>
    <row r="94" spans="1:2" x14ac:dyDescent="0.25">
      <c r="A94" t="s">
        <v>2724</v>
      </c>
      <c r="B94" t="s">
        <v>2757</v>
      </c>
    </row>
    <row r="95" spans="1:2" x14ac:dyDescent="0.25">
      <c r="A95" t="s">
        <v>2725</v>
      </c>
      <c r="B95" t="s">
        <v>2758</v>
      </c>
    </row>
    <row r="96" spans="1:2" x14ac:dyDescent="0.25">
      <c r="A96" t="s">
        <v>2726</v>
      </c>
      <c r="B96" t="s">
        <v>2758</v>
      </c>
    </row>
    <row r="97" spans="1:2" x14ac:dyDescent="0.25">
      <c r="A97" t="s">
        <v>2727</v>
      </c>
      <c r="B97" t="s">
        <v>2759</v>
      </c>
    </row>
    <row r="98" spans="1:2" x14ac:dyDescent="0.25">
      <c r="A98" t="s">
        <v>2728</v>
      </c>
      <c r="B98" t="s">
        <v>2759</v>
      </c>
    </row>
    <row r="99" spans="1:2" x14ac:dyDescent="0.25">
      <c r="A99" t="s">
        <v>2729</v>
      </c>
      <c r="B99" t="s">
        <v>2759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E121-26E3-4DE9-82E4-93BEE3FEAEFE}">
  <dimension ref="A1:G170"/>
  <sheetViews>
    <sheetView topLeftCell="D1" zoomScale="115" zoomScaleNormal="115" workbookViewId="0">
      <selection activeCell="D12" sqref="D12:J13"/>
    </sheetView>
  </sheetViews>
  <sheetFormatPr defaultRowHeight="15.75" x14ac:dyDescent="0.25"/>
  <cols>
    <col min="1" max="1" width="17.75" customWidth="1"/>
    <col min="2" max="2" width="66.875" customWidth="1"/>
    <col min="3" max="3" width="13.125" hidden="1" customWidth="1"/>
    <col min="4" max="4" width="51.625" bestFit="1" customWidth="1"/>
    <col min="5" max="5" width="62.875" style="4" customWidth="1"/>
    <col min="6" max="6" width="44.375" style="5" customWidth="1"/>
  </cols>
  <sheetData>
    <row r="1" spans="1:7" x14ac:dyDescent="0.25">
      <c r="A1" t="s">
        <v>2140</v>
      </c>
      <c r="B1" s="2" t="s">
        <v>2515</v>
      </c>
      <c r="C1" s="4" t="e">
        <f>_xlfn.XLOOKUP(A1,ProductComponent!E:E,ProductComponent!#REF!)</f>
        <v>#REF!</v>
      </c>
      <c r="D1" s="4" t="str">
        <f>MID(E1,FIND(" - ",E1,1)+3,9999)</f>
        <v>18V ONE+ 1.3Ah Battery</v>
      </c>
      <c r="E1" s="4" t="s">
        <v>1240</v>
      </c>
      <c r="F1" s="5" t="str">
        <f t="shared" ref="F1:F7" si="0">TRIM(G1)</f>
        <v>18V ONE+ 1.3Ah Battery</v>
      </c>
      <c r="G1" t="s">
        <v>2515</v>
      </c>
    </row>
    <row r="2" spans="1:7" x14ac:dyDescent="0.25">
      <c r="A2" t="s">
        <v>2141</v>
      </c>
      <c r="B2" s="2" t="s">
        <v>631</v>
      </c>
      <c r="C2" s="4" t="e">
        <f>_xlfn.XLOOKUP(A2,ProductComponent!E:E,ProductComponent!#REF!)</f>
        <v>#REF!</v>
      </c>
      <c r="D2" s="4" t="str">
        <f t="shared" ref="D2:D65" si="1">MID(E2,FIND(" - ",E2,1)+3,9999)</f>
        <v>18V ONE+ 4Ah Battery</v>
      </c>
      <c r="E2" s="4" t="s">
        <v>1083</v>
      </c>
      <c r="F2" s="5" t="str">
        <f t="shared" si="0"/>
        <v>18V ONE+ 4Ah Battery</v>
      </c>
      <c r="G2" t="s">
        <v>631</v>
      </c>
    </row>
    <row r="3" spans="1:7" x14ac:dyDescent="0.25">
      <c r="A3" t="s">
        <v>2142</v>
      </c>
      <c r="B3" t="s">
        <v>1788</v>
      </c>
      <c r="C3" s="4" t="e">
        <f>_xlfn.XLOOKUP(A3,ProductComponent!E:E,ProductComponent!#REF!)</f>
        <v>#REF!</v>
      </c>
      <c r="D3" s="4" t="str">
        <f t="shared" si="1"/>
        <v>18V ONE+ 13" PUSH MOWER</v>
      </c>
      <c r="E3" s="4" t="s">
        <v>1077</v>
      </c>
      <c r="F3" s="5" t="str">
        <f t="shared" si="0"/>
        <v>18V ONE+ 13" PUSH MOWER</v>
      </c>
      <c r="G3" t="s">
        <v>1788</v>
      </c>
    </row>
    <row r="4" spans="1:7" x14ac:dyDescent="0.25">
      <c r="A4" t="s">
        <v>2143</v>
      </c>
      <c r="B4" t="s">
        <v>1071</v>
      </c>
      <c r="C4" s="4" t="e">
        <f>_xlfn.XLOOKUP(A4,ProductComponent!E:E,ProductComponent!#REF!)</f>
        <v>#REF!</v>
      </c>
      <c r="D4" s="4" t="str">
        <f t="shared" si="1"/>
        <v>18V ONE+ HP BRUSHLESS 16" PUSH MOWER</v>
      </c>
      <c r="E4" s="4" t="s">
        <v>899</v>
      </c>
      <c r="F4" s="5" t="str">
        <f t="shared" si="0"/>
        <v>18V ONE+ HP BRUSHLESS 16" PUSH MOWER</v>
      </c>
      <c r="G4" t="s">
        <v>1071</v>
      </c>
    </row>
    <row r="5" spans="1:7" x14ac:dyDescent="0.25">
      <c r="A5" t="s">
        <v>2144</v>
      </c>
      <c r="B5" t="s">
        <v>632</v>
      </c>
      <c r="C5" s="4" t="e">
        <f>_xlfn.XLOOKUP(A5,ProductComponent!E:E,ProductComponent!#REF!)</f>
        <v>#REF!</v>
      </c>
      <c r="D5" s="4" t="str">
        <f t="shared" si="1"/>
        <v>18V ONE+ Charger</v>
      </c>
      <c r="E5" s="4" t="s">
        <v>806</v>
      </c>
      <c r="F5" s="5" t="str">
        <f t="shared" si="0"/>
        <v>(1) P117 - 18V ONE+ Charger</v>
      </c>
      <c r="G5" t="s">
        <v>806</v>
      </c>
    </row>
    <row r="6" spans="1:7" x14ac:dyDescent="0.25">
      <c r="A6" t="s">
        <v>2137</v>
      </c>
      <c r="B6" t="s">
        <v>632</v>
      </c>
      <c r="C6" s="4" t="e">
        <f>_xlfn.XLOOKUP(A6,ProductComponent!E:E,ProductComponent!#REF!)</f>
        <v>#REF!</v>
      </c>
      <c r="D6" s="4" t="str">
        <f t="shared" si="1"/>
        <v>18V ONE+ Charger</v>
      </c>
      <c r="E6" s="4" t="s">
        <v>507</v>
      </c>
      <c r="F6" s="5" t="str">
        <f t="shared" si="0"/>
        <v>(1) P118 - 18V ONE+ Charger</v>
      </c>
      <c r="G6" t="s">
        <v>507</v>
      </c>
    </row>
    <row r="7" spans="1:7" x14ac:dyDescent="0.25">
      <c r="A7" t="s">
        <v>2146</v>
      </c>
      <c r="B7" t="s">
        <v>2008</v>
      </c>
      <c r="C7" s="4" t="e">
        <f>_xlfn.XLOOKUP(A7,ProductComponent!E:E,ProductComponent!#REF!)</f>
        <v>#REF!</v>
      </c>
      <c r="D7" s="4" t="str">
        <f t="shared" si="1"/>
        <v>18V ONE+ CHARGER</v>
      </c>
      <c r="E7" s="4" t="s">
        <v>174</v>
      </c>
      <c r="F7" s="5" t="str">
        <f t="shared" si="0"/>
        <v>(1) P119 - 18V ONE+ CHARGER</v>
      </c>
      <c r="G7" t="s">
        <v>174</v>
      </c>
    </row>
    <row r="8" spans="1:7" x14ac:dyDescent="0.25">
      <c r="A8" t="s">
        <v>2147</v>
      </c>
      <c r="B8" s="2" t="s">
        <v>1903</v>
      </c>
      <c r="C8" s="4" t="e">
        <f>_xlfn.XLOOKUP(A8,ProductComponent!E:E,ProductComponent!#REF!)</f>
        <v>#REF!</v>
      </c>
      <c r="D8" s="4" t="str">
        <f t="shared" si="1"/>
        <v>18V ONE+ 1.5 Ah Battery</v>
      </c>
      <c r="E8" s="4" t="s">
        <v>1206</v>
      </c>
      <c r="F8" s="5" t="str">
        <f>TRIM(G8)</f>
        <v>18V ONE+ 1.5 Ah Battery</v>
      </c>
      <c r="G8" t="s">
        <v>1903</v>
      </c>
    </row>
    <row r="9" spans="1:7" x14ac:dyDescent="0.25">
      <c r="A9" t="s">
        <v>2148</v>
      </c>
      <c r="B9" s="2" t="s">
        <v>1195</v>
      </c>
      <c r="C9" s="4" t="e">
        <f>_xlfn.XLOOKUP(A9,ProductComponent!E:E,ProductComponent!#REF!)</f>
        <v>#REF!</v>
      </c>
      <c r="D9" s="4" t="str">
        <f t="shared" si="1"/>
        <v>18V ONE+ 2Ah Battery</v>
      </c>
      <c r="E9" s="4" t="s">
        <v>672</v>
      </c>
      <c r="F9" s="5" t="str">
        <f t="shared" ref="F9:F71" si="2">TRIM(G9)</f>
        <v>18V ONE+ 2Ah Battery</v>
      </c>
      <c r="G9" t="s">
        <v>1195</v>
      </c>
    </row>
    <row r="10" spans="1:7" x14ac:dyDescent="0.25">
      <c r="A10" t="s">
        <v>2564</v>
      </c>
      <c r="B10" t="s">
        <v>2456</v>
      </c>
      <c r="C10" s="4" t="e">
        <f>_xlfn.XLOOKUP(A10,ProductComponent!E:E,ProductComponent!#REF!)</f>
        <v>#REF!</v>
      </c>
      <c r="D10" s="4" t="str">
        <f t="shared" si="1"/>
        <v>18V ONE+ 13" String Trimmer/Edger</v>
      </c>
      <c r="E10" s="4" t="s">
        <v>889</v>
      </c>
      <c r="F10" s="5" t="str">
        <f t="shared" si="2"/>
        <v>18V ONE+ 13" String Trimmer/Edger</v>
      </c>
      <c r="G10" t="s">
        <v>2304</v>
      </c>
    </row>
    <row r="11" spans="1:7" x14ac:dyDescent="0.25">
      <c r="A11" t="s">
        <v>2149</v>
      </c>
      <c r="B11" t="s">
        <v>2516</v>
      </c>
      <c r="C11" s="4" t="e">
        <f>_xlfn.XLOOKUP(A11,ProductComponent!E:E,ProductComponent!#REF!)</f>
        <v>#REF!</v>
      </c>
      <c r="D11" s="4" t="str">
        <f t="shared" si="1"/>
        <v>18V ONE+ 3-in-1 Mower, String Trimmer, and Edger</v>
      </c>
      <c r="E11" s="4" t="s">
        <v>1176</v>
      </c>
      <c r="F11" s="5" t="str">
        <f t="shared" si="2"/>
        <v>18V ONE+ 3-in-1 Mower, String Trimmer, and Edger</v>
      </c>
      <c r="G11" t="s">
        <v>2517</v>
      </c>
    </row>
    <row r="12" spans="1:7" x14ac:dyDescent="0.25">
      <c r="A12" t="s">
        <v>2150</v>
      </c>
      <c r="B12" t="s">
        <v>2456</v>
      </c>
      <c r="C12" s="4" t="e">
        <f>_xlfn.XLOOKUP(A12,ProductComponent!E:E,ProductComponent!#REF!)</f>
        <v>#REF!</v>
      </c>
      <c r="D12" s="4" t="str">
        <f t="shared" si="1"/>
        <v>18V ONE+ 13" String Trimmer/Edger</v>
      </c>
      <c r="E12" s="4" t="s">
        <v>235</v>
      </c>
      <c r="F12" s="5" t="str">
        <f t="shared" si="2"/>
        <v>18V ONE+ 13" String Trimmer/Edger</v>
      </c>
      <c r="G12" t="s">
        <v>2304</v>
      </c>
    </row>
    <row r="13" spans="1:7" x14ac:dyDescent="0.25">
      <c r="A13" t="s">
        <v>2150</v>
      </c>
      <c r="B13" t="s">
        <v>2456</v>
      </c>
      <c r="C13" s="4" t="e">
        <f>_xlfn.XLOOKUP(A13,ProductComponent!E:E,ProductComponent!#REF!)</f>
        <v>#REF!</v>
      </c>
      <c r="D13" s="4" t="str">
        <f t="shared" si="1"/>
        <v>18V ONE+ 13" String Trimmer/Edger</v>
      </c>
      <c r="E13" s="4" t="s">
        <v>1202</v>
      </c>
      <c r="F13" s="5" t="str">
        <f t="shared" si="2"/>
        <v>18V ONE+ 13" String Trimmer/Edger</v>
      </c>
      <c r="G13" t="s">
        <v>2304</v>
      </c>
    </row>
    <row r="14" spans="1:7" x14ac:dyDescent="0.25">
      <c r="A14" t="s">
        <v>2151</v>
      </c>
      <c r="B14" s="5" t="str">
        <f>F14</f>
        <v>18 ONE+ HP Brushless 15” String Trimmer</v>
      </c>
      <c r="C14" s="4" t="e">
        <f>_xlfn.XLOOKUP(A14,ProductComponent!E:E,ProductComponent!#REF!)</f>
        <v>#REF!</v>
      </c>
      <c r="D14" s="4" t="str">
        <f t="shared" si="1"/>
        <v>18 ONE+ HP Brushless 15” String Trimmer</v>
      </c>
      <c r="E14" s="4" t="s">
        <v>796</v>
      </c>
      <c r="F14" s="5" t="str">
        <f t="shared" si="2"/>
        <v>18 ONE+ HP Brushless 15” String Trimmer</v>
      </c>
      <c r="G14" t="s">
        <v>2306</v>
      </c>
    </row>
    <row r="15" spans="1:7" x14ac:dyDescent="0.25">
      <c r="A15" t="s">
        <v>2152</v>
      </c>
      <c r="B15" t="s">
        <v>2516</v>
      </c>
      <c r="C15" s="4" t="e">
        <f>_xlfn.XLOOKUP(A15,ProductComponent!E:E,ProductComponent!#REF!)</f>
        <v>#REF!</v>
      </c>
      <c r="D15" s="4" t="str">
        <f t="shared" si="1"/>
        <v>18V ONE+ 3-in-1 Mower, String Trimmer, and Edger</v>
      </c>
      <c r="E15" s="4" t="s">
        <v>1646</v>
      </c>
      <c r="F15" s="5" t="str">
        <f t="shared" si="2"/>
        <v>18V ONE+ 3</v>
      </c>
      <c r="G15" t="s">
        <v>2305</v>
      </c>
    </row>
    <row r="16" spans="1:7" x14ac:dyDescent="0.25">
      <c r="A16" t="s">
        <v>2153</v>
      </c>
      <c r="B16" s="5" t="str">
        <f t="shared" ref="B16:B38" si="3">F16</f>
        <v>18V ONE+ 13" String Trimmer</v>
      </c>
      <c r="C16" s="4" t="e">
        <f>_xlfn.XLOOKUP(A16,ProductComponent!E:E,ProductComponent!#REF!)</f>
        <v>#REF!</v>
      </c>
      <c r="D16" s="4" t="str">
        <f t="shared" si="1"/>
        <v>18V ONE+ 13" String Trimmer</v>
      </c>
      <c r="E16" s="4" t="s">
        <v>1264</v>
      </c>
      <c r="F16" s="5" t="str">
        <f t="shared" si="2"/>
        <v>18V ONE+ 13" String Trimmer</v>
      </c>
      <c r="G16" t="s">
        <v>2307</v>
      </c>
    </row>
    <row r="17" spans="1:7" x14ac:dyDescent="0.25">
      <c r="A17" t="s">
        <v>2154</v>
      </c>
      <c r="B17" s="5" t="str">
        <f t="shared" si="3"/>
        <v>18V ONE+ 250 CFM BLOWER</v>
      </c>
      <c r="C17" s="4" t="e">
        <f>_xlfn.XLOOKUP(A17,ProductComponent!E:E,ProductComponent!#REF!)</f>
        <v>#REF!</v>
      </c>
      <c r="D17" s="4" t="str">
        <f t="shared" si="1"/>
        <v>18V ONE+ 250 CFM BLOWER</v>
      </c>
      <c r="E17" s="4" t="s">
        <v>244</v>
      </c>
      <c r="F17" s="5" t="str">
        <f t="shared" si="2"/>
        <v>18V ONE+ 250 CFM BLOWER</v>
      </c>
      <c r="G17" t="s">
        <v>2308</v>
      </c>
    </row>
    <row r="18" spans="1:7" x14ac:dyDescent="0.25">
      <c r="A18" t="s">
        <v>2155</v>
      </c>
      <c r="B18" s="5" t="str">
        <f t="shared" si="3"/>
        <v>18V ONE+ HP Brushless 450 CFM Whisper Series Blower</v>
      </c>
      <c r="C18" s="4" t="e">
        <f>_xlfn.XLOOKUP(A18,ProductComponent!E:E,ProductComponent!#REF!)</f>
        <v>#REF!</v>
      </c>
      <c r="D18" s="4" t="str">
        <f t="shared" si="1"/>
        <v>18V ONE+ HP Brushless 450 CFM Whisper Series Blower</v>
      </c>
      <c r="E18" s="4" t="s">
        <v>871</v>
      </c>
      <c r="F18" s="5" t="str">
        <f t="shared" si="2"/>
        <v>18V ONE+ HP Brushless 450 CFM Whisper Series Blower</v>
      </c>
      <c r="G18" t="s">
        <v>2309</v>
      </c>
    </row>
    <row r="19" spans="1:7" x14ac:dyDescent="0.25">
      <c r="A19" t="s">
        <v>2156</v>
      </c>
      <c r="B19" s="5" t="str">
        <f t="shared" si="3"/>
        <v>18V ONE+ Edger</v>
      </c>
      <c r="C19" s="4" t="e">
        <f>_xlfn.XLOOKUP(A19,ProductComponent!E:E,ProductComponent!#REF!)</f>
        <v>#REF!</v>
      </c>
      <c r="D19" s="4" t="str">
        <f t="shared" si="1"/>
        <v>18V ONE+ Edger</v>
      </c>
      <c r="E19" s="4" t="s">
        <v>1103</v>
      </c>
      <c r="F19" s="5" t="str">
        <f t="shared" si="2"/>
        <v>18V ONE+ Edger</v>
      </c>
      <c r="G19" t="s">
        <v>2310</v>
      </c>
    </row>
    <row r="20" spans="1:7" x14ac:dyDescent="0.25">
      <c r="A20" t="s">
        <v>2157</v>
      </c>
      <c r="B20" s="5" t="str">
        <f t="shared" si="3"/>
        <v>118V ONE+ HP Brushless Edger</v>
      </c>
      <c r="C20" s="4" t="e">
        <f>_xlfn.XLOOKUP(A20,ProductComponent!E:E,ProductComponent!#REF!)</f>
        <v>#REF!</v>
      </c>
      <c r="D20" s="4" t="str">
        <f t="shared" si="1"/>
        <v>118V ONE+ HP Brushless Edger</v>
      </c>
      <c r="E20" s="4" t="s">
        <v>349</v>
      </c>
      <c r="F20" s="5" t="str">
        <f t="shared" si="2"/>
        <v>118V ONE+ HP Brushless Edger</v>
      </c>
      <c r="G20" t="s">
        <v>2311</v>
      </c>
    </row>
    <row r="21" spans="1:7" x14ac:dyDescent="0.25">
      <c r="A21" t="s">
        <v>2158</v>
      </c>
      <c r="B21" s="5" t="str">
        <f t="shared" si="3"/>
        <v>18V ONE+ Pruning Shear</v>
      </c>
      <c r="C21" s="4" t="e">
        <f>_xlfn.XLOOKUP(A21,ProductComponent!E:E,ProductComponent!#REF!)</f>
        <v>#REF!</v>
      </c>
      <c r="D21" s="4" t="str">
        <f t="shared" si="1"/>
        <v>18V ONE+ Pruning Shear</v>
      </c>
      <c r="E21" s="4" t="s">
        <v>680</v>
      </c>
      <c r="F21" s="5" t="str">
        <f t="shared" si="2"/>
        <v>18V ONE+ Pruning Shear</v>
      </c>
      <c r="G21" t="s">
        <v>2312</v>
      </c>
    </row>
    <row r="22" spans="1:7" x14ac:dyDescent="0.25">
      <c r="A22" t="s">
        <v>2158</v>
      </c>
      <c r="B22" s="5" t="str">
        <f t="shared" si="3"/>
        <v>18V ONE+ Pruning Shear</v>
      </c>
      <c r="C22" s="4" t="e">
        <f>_xlfn.XLOOKUP(A22,ProductComponent!E:E,ProductComponent!#REF!)</f>
        <v>#REF!</v>
      </c>
      <c r="D22" s="4" t="str">
        <f t="shared" si="1"/>
        <v>18V ONE+ Pruning Shear</v>
      </c>
      <c r="E22" s="4" t="s">
        <v>1581</v>
      </c>
      <c r="F22" s="5" t="str">
        <f t="shared" si="2"/>
        <v>18V ONE+ Pruning Shear</v>
      </c>
      <c r="G22" t="s">
        <v>2312</v>
      </c>
    </row>
    <row r="23" spans="1:7" x14ac:dyDescent="0.25">
      <c r="A23" t="s">
        <v>2559</v>
      </c>
      <c r="B23" s="5" t="str">
        <f t="shared" si="3"/>
        <v>18V ONE+ HP Brushless Pruning Shear</v>
      </c>
      <c r="C23" s="4" t="e">
        <f>_xlfn.XLOOKUP(A23,ProductComponent!E:E,ProductComponent!#REF!)</f>
        <v>#REF!</v>
      </c>
      <c r="D23" s="4" t="str">
        <f t="shared" si="1"/>
        <v>18V ONE+ HP Brushless Pruning Shear</v>
      </c>
      <c r="E23" s="4" t="s">
        <v>1620</v>
      </c>
      <c r="F23" s="5" t="str">
        <f t="shared" si="2"/>
        <v>18V ONE+ HP Brushless Pruning Shear</v>
      </c>
      <c r="G23" t="s">
        <v>2313</v>
      </c>
    </row>
    <row r="24" spans="1:7" x14ac:dyDescent="0.25">
      <c r="A24" t="s">
        <v>2560</v>
      </c>
      <c r="B24" s="5" t="str">
        <f t="shared" si="3"/>
        <v>18V ONE+ Lopper</v>
      </c>
      <c r="C24" s="4" t="e">
        <f>_xlfn.XLOOKUP(A24,ProductComponent!E:E,ProductComponent!#REF!)</f>
        <v>#REF!</v>
      </c>
      <c r="D24" s="4" t="str">
        <f t="shared" si="1"/>
        <v>18V ONE+ Lopper</v>
      </c>
      <c r="E24" s="4" t="s">
        <v>1162</v>
      </c>
      <c r="F24" s="5" t="str">
        <f t="shared" si="2"/>
        <v>18V ONE+ Lopper</v>
      </c>
      <c r="G24" t="s">
        <v>2314</v>
      </c>
    </row>
    <row r="25" spans="1:7" x14ac:dyDescent="0.25">
      <c r="A25" t="s">
        <v>2561</v>
      </c>
      <c r="B25" s="5" t="str">
        <f t="shared" si="3"/>
        <v>18V ONE+ 18" Pole Hedge Trimmer</v>
      </c>
      <c r="C25" s="4" t="e">
        <f>_xlfn.XLOOKUP(A25,ProductComponent!E:E,ProductComponent!#REF!)</f>
        <v>#REF!</v>
      </c>
      <c r="D25" s="4" t="str">
        <f t="shared" si="1"/>
        <v>18V ONE+ 18" Pole Hedge Trimmer</v>
      </c>
      <c r="E25" s="4" t="s">
        <v>1171</v>
      </c>
      <c r="F25" s="5" t="str">
        <f t="shared" si="2"/>
        <v>18V ONE+ 18" Pole Hedge Trimmer</v>
      </c>
      <c r="G25" t="s">
        <v>2315</v>
      </c>
    </row>
    <row r="26" spans="1:7" x14ac:dyDescent="0.25">
      <c r="A26" t="s">
        <v>2159</v>
      </c>
      <c r="B26" s="5" t="str">
        <f t="shared" si="3"/>
        <v>18V ONE+ HP Brushless WHISPER SERIES 24" Hedge Trimmer</v>
      </c>
      <c r="C26" s="4" t="e">
        <f>_xlfn.XLOOKUP(A26,ProductComponent!E:E,ProductComponent!#REF!)</f>
        <v>#REF!</v>
      </c>
      <c r="D26" s="4" t="str">
        <f t="shared" si="1"/>
        <v>18V ONE+ HP Brushless WHISPER SERIES 24" Hedge Trimmer</v>
      </c>
      <c r="E26" s="4" t="s">
        <v>1060</v>
      </c>
      <c r="F26" s="5" t="str">
        <f t="shared" si="2"/>
        <v>18V ONE+ HP Brushless WHISPER SERIES 24" Hedge Trimmer</v>
      </c>
      <c r="G26" t="s">
        <v>2316</v>
      </c>
    </row>
    <row r="27" spans="1:7" x14ac:dyDescent="0.25">
      <c r="A27" t="s">
        <v>2160</v>
      </c>
      <c r="B27" s="5" t="str">
        <f t="shared" si="3"/>
        <v>18V ONE+ 18" Cordless Hedge Trimmer</v>
      </c>
      <c r="C27" s="4" t="e">
        <f>_xlfn.XLOOKUP(A27,ProductComponent!E:E,ProductComponent!#REF!)</f>
        <v>#REF!</v>
      </c>
      <c r="D27" s="4" t="str">
        <f t="shared" si="1"/>
        <v>18V ONE+ 18" Cordless Hedge Trimmer</v>
      </c>
      <c r="E27" s="4" t="s">
        <v>1207</v>
      </c>
      <c r="F27" s="5" t="str">
        <f t="shared" si="2"/>
        <v>18V ONE+ 18" Cordless Hedge Trimmer</v>
      </c>
      <c r="G27" t="s">
        <v>2317</v>
      </c>
    </row>
    <row r="28" spans="1:7" x14ac:dyDescent="0.25">
      <c r="A28" t="s">
        <v>2161</v>
      </c>
      <c r="B28" s="5" t="str">
        <f t="shared" si="3"/>
        <v>18V ONE+ 22" Hedge Trimmer</v>
      </c>
      <c r="C28" s="4" t="e">
        <f>_xlfn.XLOOKUP(A28,ProductComponent!E:E,ProductComponent!#REF!)</f>
        <v>#REF!</v>
      </c>
      <c r="D28" s="4" t="str">
        <f t="shared" si="1"/>
        <v>18V ONE+ 22" Hedge Trimmer</v>
      </c>
      <c r="E28" s="4" t="s">
        <v>1166</v>
      </c>
      <c r="F28" s="5" t="str">
        <f t="shared" si="2"/>
        <v>18V ONE+ 22" Hedge Trimmer</v>
      </c>
      <c r="G28" t="s">
        <v>2318</v>
      </c>
    </row>
    <row r="29" spans="1:7" x14ac:dyDescent="0.25">
      <c r="A29" t="s">
        <v>2562</v>
      </c>
      <c r="B29" s="5" t="str">
        <f t="shared" si="3"/>
        <v>18V ONE+ 14" Dethatcher/Aerator</v>
      </c>
      <c r="C29" s="4" t="e">
        <f>_xlfn.XLOOKUP(A29,ProductComponent!E:E,ProductComponent!#REF!)</f>
        <v>#REF!</v>
      </c>
      <c r="D29" s="4" t="str">
        <f t="shared" si="1"/>
        <v>18V ONE+ 14" Dethatcher/Aerator</v>
      </c>
      <c r="E29" s="4" t="s">
        <v>805</v>
      </c>
      <c r="F29" s="5" t="str">
        <f t="shared" si="2"/>
        <v>18V ONE+ 14" Dethatcher/Aerator</v>
      </c>
      <c r="G29" t="s">
        <v>2319</v>
      </c>
    </row>
    <row r="30" spans="1:7" x14ac:dyDescent="0.25">
      <c r="A30" t="s">
        <v>2563</v>
      </c>
      <c r="B30" s="5" t="str">
        <f t="shared" si="3"/>
        <v>18V ONE+ 8" Cultivator</v>
      </c>
      <c r="C30" s="4" t="e">
        <f>_xlfn.XLOOKUP(A30,ProductComponent!E:E,ProductComponent!#REF!)</f>
        <v>#REF!</v>
      </c>
      <c r="D30" s="4" t="str">
        <f t="shared" si="1"/>
        <v>18V ONE+ 8" Cultivator</v>
      </c>
      <c r="E30" s="4" t="s">
        <v>1181</v>
      </c>
      <c r="F30" s="5" t="str">
        <f t="shared" si="2"/>
        <v>18V ONE+ 8" Cultivator</v>
      </c>
      <c r="G30" t="s">
        <v>2320</v>
      </c>
    </row>
    <row r="31" spans="1:7" x14ac:dyDescent="0.25">
      <c r="A31" t="s">
        <v>2162</v>
      </c>
      <c r="B31" s="5" t="str">
        <f t="shared" si="3"/>
        <v>18V ONE+ 10" SNOW SHOVEL</v>
      </c>
      <c r="C31" s="4" t="e">
        <f>_xlfn.XLOOKUP(A31,ProductComponent!E:E,ProductComponent!#REF!)</f>
        <v>#REF!</v>
      </c>
      <c r="D31" s="4" t="str">
        <f t="shared" si="1"/>
        <v>18V ONE+ 10" SNOW SHOVEL</v>
      </c>
      <c r="E31" s="4" t="s">
        <v>522</v>
      </c>
      <c r="F31" s="5" t="str">
        <f t="shared" si="2"/>
        <v>18V ONE+ 10" SNOW SHOVEL</v>
      </c>
      <c r="G31" t="s">
        <v>2321</v>
      </c>
    </row>
    <row r="32" spans="1:7" x14ac:dyDescent="0.25">
      <c r="A32" t="s">
        <v>2565</v>
      </c>
      <c r="B32" s="5" t="str">
        <f t="shared" si="3"/>
        <v>18V ONE+ Compact Sprayer</v>
      </c>
      <c r="C32" s="4" t="e">
        <f>_xlfn.XLOOKUP(A32,ProductComponent!E:E,ProductComponent!#REF!)</f>
        <v>#REF!</v>
      </c>
      <c r="D32" s="4" t="str">
        <f t="shared" si="1"/>
        <v>18V ONE+ Compact Sprayer</v>
      </c>
      <c r="E32" s="4" t="s">
        <v>695</v>
      </c>
      <c r="F32" s="5" t="str">
        <f t="shared" si="2"/>
        <v>18V ONE+ Compact Sprayer</v>
      </c>
      <c r="G32" t="s">
        <v>2322</v>
      </c>
    </row>
    <row r="33" spans="1:7" x14ac:dyDescent="0.25">
      <c r="A33" t="s">
        <v>2163</v>
      </c>
      <c r="B33" s="5" t="str">
        <f t="shared" si="3"/>
        <v>18V 3 Gallon Backpack Blower/Sprayer</v>
      </c>
      <c r="C33" s="4" t="e">
        <f>_xlfn.XLOOKUP(A33,ProductComponent!E:E,ProductComponent!#REF!)</f>
        <v>#REF!</v>
      </c>
      <c r="D33" s="4" t="str">
        <f t="shared" si="1"/>
        <v>18V 3 Gallon Backpack Blower/Sprayer</v>
      </c>
      <c r="E33" s="4" t="s">
        <v>1216</v>
      </c>
      <c r="F33" s="5" t="str">
        <f t="shared" si="2"/>
        <v>18V 3 Gallon Backpack Blower/Sprayer</v>
      </c>
      <c r="G33" t="s">
        <v>2323</v>
      </c>
    </row>
    <row r="34" spans="1:7" x14ac:dyDescent="0.25">
      <c r="A34" t="s">
        <v>2569</v>
      </c>
      <c r="B34" s="5" t="str">
        <f t="shared" si="3"/>
        <v>18V ONE+ Shear/Shrubber Trimmer</v>
      </c>
      <c r="C34" s="4" t="e">
        <f>_xlfn.XLOOKUP(A34,ProductComponent!E:E,ProductComponent!#REF!)</f>
        <v>#REF!</v>
      </c>
      <c r="D34" s="4" t="str">
        <f t="shared" si="1"/>
        <v>18V ONE+ Shear/Shrubber Trimmer</v>
      </c>
      <c r="E34" s="4" t="s">
        <v>1708</v>
      </c>
      <c r="F34" s="5" t="str">
        <f t="shared" si="2"/>
        <v>18V ONE+ Shear/Shrubber Trimmer</v>
      </c>
      <c r="G34" t="s">
        <v>2324</v>
      </c>
    </row>
    <row r="35" spans="1:7" x14ac:dyDescent="0.25">
      <c r="A35" t="s">
        <v>2164</v>
      </c>
      <c r="B35" s="5" t="str">
        <f t="shared" si="3"/>
        <v>18V ONE+ Garden Hoe</v>
      </c>
      <c r="C35" s="4" t="e">
        <f>_xlfn.XLOOKUP(A35,ProductComponent!E:E,ProductComponent!#REF!)</f>
        <v>#REF!</v>
      </c>
      <c r="D35" s="4" t="str">
        <f t="shared" si="1"/>
        <v>18V ONE+ Garden Hoe</v>
      </c>
      <c r="E35" s="4" t="s">
        <v>474</v>
      </c>
      <c r="F35" s="5" t="str">
        <f t="shared" si="2"/>
        <v>18V ONE+ Garden Hoe</v>
      </c>
      <c r="G35" t="s">
        <v>2325</v>
      </c>
    </row>
    <row r="36" spans="1:7" x14ac:dyDescent="0.25">
      <c r="A36" t="s">
        <v>2566</v>
      </c>
      <c r="B36" s="5" t="str">
        <f t="shared" si="3"/>
        <v>18V ONE+ Bug Zapper</v>
      </c>
      <c r="C36" s="4" t="e">
        <f>_xlfn.XLOOKUP(A36,ProductComponent!E:E,ProductComponent!#REF!)</f>
        <v>#REF!</v>
      </c>
      <c r="D36" s="4" t="str">
        <f t="shared" si="1"/>
        <v>18V ONE+ Bug Zapper</v>
      </c>
      <c r="E36" s="4" t="s">
        <v>576</v>
      </c>
      <c r="F36" s="5" t="str">
        <f t="shared" si="2"/>
        <v>18V ONE+ Bug Zapper</v>
      </c>
      <c r="G36" t="s">
        <v>2326</v>
      </c>
    </row>
    <row r="37" spans="1:7" x14ac:dyDescent="0.25">
      <c r="A37" t="s">
        <v>2567</v>
      </c>
      <c r="B37" s="5" t="str">
        <f t="shared" si="3"/>
        <v>18V ONE+ Compact Cultivator</v>
      </c>
      <c r="C37" s="4" t="e">
        <f>_xlfn.XLOOKUP(A37,ProductComponent!E:E,ProductComponent!#REF!)</f>
        <v>#REF!</v>
      </c>
      <c r="D37" s="4" t="str">
        <f t="shared" si="1"/>
        <v>18V ONE+ Compact Cultivator</v>
      </c>
      <c r="E37" s="4" t="s">
        <v>676</v>
      </c>
      <c r="F37" s="5" t="str">
        <f t="shared" si="2"/>
        <v>18V ONE+ Compact Cultivator</v>
      </c>
      <c r="G37" t="s">
        <v>2327</v>
      </c>
    </row>
    <row r="38" spans="1:7" x14ac:dyDescent="0.25">
      <c r="A38" t="s">
        <v>2165</v>
      </c>
      <c r="B38" s="5" t="str">
        <f t="shared" si="3"/>
        <v>18V ONE+ Submersible Water Transfer Pump</v>
      </c>
      <c r="C38" s="4" t="e">
        <f>_xlfn.XLOOKUP(A38,ProductComponent!E:E,ProductComponent!#REF!)</f>
        <v>#REF!</v>
      </c>
      <c r="D38" s="4" t="str">
        <f t="shared" si="1"/>
        <v>18V ONE+ Submersible Water Transfer Pump</v>
      </c>
      <c r="E38" s="4" t="s">
        <v>492</v>
      </c>
      <c r="F38" s="5" t="str">
        <f t="shared" si="2"/>
        <v>18V ONE+ Submersible Water Transfer Pump</v>
      </c>
      <c r="G38" t="s">
        <v>2328</v>
      </c>
    </row>
    <row r="39" spans="1:7" x14ac:dyDescent="0.25">
      <c r="A39" t="s">
        <v>2166</v>
      </c>
      <c r="B39" t="s">
        <v>2518</v>
      </c>
      <c r="C39" s="4" t="e">
        <f>_xlfn.XLOOKUP(A39,ProductComponent!E:E,ProductComponent!#REF!)</f>
        <v>#REF!</v>
      </c>
      <c r="D39" s="4" t="str">
        <f t="shared" si="1"/>
        <v>18V ONE+ 40-Watt Soldering Iron</v>
      </c>
      <c r="E39" s="4" t="s">
        <v>2006</v>
      </c>
      <c r="F39" s="5" t="str">
        <f t="shared" si="2"/>
        <v>18V ONE+ 40</v>
      </c>
      <c r="G39" t="s">
        <v>2329</v>
      </c>
    </row>
    <row r="40" spans="1:7" x14ac:dyDescent="0.25">
      <c r="A40" t="s">
        <v>2167</v>
      </c>
      <c r="B40" s="5" t="str">
        <f t="shared" ref="B40:B46" si="4">F40</f>
        <v>18V ONE+ HYBRID 50' DRAIN AUGER</v>
      </c>
      <c r="C40" s="4" t="e">
        <f>_xlfn.XLOOKUP(A40,ProductComponent!E:E,ProductComponent!#REF!)</f>
        <v>#REF!</v>
      </c>
      <c r="D40" s="4" t="str">
        <f t="shared" si="1"/>
        <v>18V ONE+ HYBRID 50' DRAIN AUGER</v>
      </c>
      <c r="E40" s="4" t="s">
        <v>987</v>
      </c>
      <c r="F40" s="5" t="str">
        <f t="shared" si="2"/>
        <v>18V ONE+ HYBRID 50' DRAIN AUGER</v>
      </c>
      <c r="G40" t="s">
        <v>2330</v>
      </c>
    </row>
    <row r="41" spans="1:7" x14ac:dyDescent="0.25">
      <c r="A41" t="s">
        <v>2570</v>
      </c>
      <c r="B41" s="5" t="str">
        <f t="shared" si="4"/>
        <v>18V ONE+ 8" Pole Saw</v>
      </c>
      <c r="C41" s="4" t="e">
        <f>_xlfn.XLOOKUP(A41,ProductComponent!E:E,ProductComponent!#REF!)</f>
        <v>#REF!</v>
      </c>
      <c r="D41" s="4" t="str">
        <f t="shared" si="1"/>
        <v>18V ONE+ 8" Pole Saw</v>
      </c>
      <c r="E41" s="4" t="s">
        <v>1239</v>
      </c>
      <c r="F41" s="5" t="str">
        <f t="shared" si="2"/>
        <v>18V ONE+ 8" Pole Saw</v>
      </c>
      <c r="G41" t="s">
        <v>2331</v>
      </c>
    </row>
    <row r="42" spans="1:7" x14ac:dyDescent="0.25">
      <c r="A42" t="s">
        <v>2168</v>
      </c>
      <c r="B42" s="5" t="str">
        <f t="shared" si="4"/>
        <v>18V ONE+ 10" Chainsaw</v>
      </c>
      <c r="C42" s="4" t="e">
        <f>_xlfn.XLOOKUP(A42,ProductComponent!E:E,ProductComponent!#REF!)</f>
        <v>#REF!</v>
      </c>
      <c r="D42" s="4" t="str">
        <f t="shared" si="1"/>
        <v>18V ONE+ 10" Chainsaw</v>
      </c>
      <c r="E42" s="4" t="s">
        <v>1108</v>
      </c>
      <c r="F42" s="5" t="str">
        <f t="shared" si="2"/>
        <v>18V ONE+ 10" Chainsaw</v>
      </c>
      <c r="G42" t="s">
        <v>2332</v>
      </c>
    </row>
    <row r="43" spans="1:7" x14ac:dyDescent="0.25">
      <c r="A43" t="s">
        <v>2169</v>
      </c>
      <c r="B43" s="5" t="str">
        <f t="shared" si="4"/>
        <v>18V ONE+ Jump Starter</v>
      </c>
      <c r="C43" s="4" t="e">
        <f>_xlfn.XLOOKUP(A43,ProductComponent!E:E,ProductComponent!#REF!)</f>
        <v>#REF!</v>
      </c>
      <c r="D43" s="4" t="str">
        <f t="shared" si="1"/>
        <v>18V ONE+ Jump Starter</v>
      </c>
      <c r="E43" s="4" t="s">
        <v>322</v>
      </c>
      <c r="F43" s="5" t="str">
        <f t="shared" si="2"/>
        <v>18V ONE+ Jump Starter</v>
      </c>
      <c r="G43" t="s">
        <v>2333</v>
      </c>
    </row>
    <row r="44" spans="1:7" x14ac:dyDescent="0.25">
      <c r="A44" t="s">
        <v>2170</v>
      </c>
      <c r="B44" s="5" t="str">
        <f t="shared" si="4"/>
        <v>18V ONE+ LED Compact Area Light</v>
      </c>
      <c r="C44" s="4" t="e">
        <f>_xlfn.XLOOKUP(A44,ProductComponent!E:E,ProductComponent!#REF!)</f>
        <v>#REF!</v>
      </c>
      <c r="D44" s="4" t="str">
        <f t="shared" si="1"/>
        <v>18V ONE+ LED Compact Area Light</v>
      </c>
      <c r="E44" s="4" t="s">
        <v>478</v>
      </c>
      <c r="F44" s="5" t="str">
        <f t="shared" si="2"/>
        <v>18V ONE+ LED Compact Area Light</v>
      </c>
      <c r="G44" t="s">
        <v>2334</v>
      </c>
    </row>
    <row r="45" spans="1:7" x14ac:dyDescent="0.25">
      <c r="A45" t="s">
        <v>2171</v>
      </c>
      <c r="B45" s="5" t="str">
        <f t="shared" si="4"/>
        <v>18V ONE+ Cordless Compact Speaker</v>
      </c>
      <c r="C45" s="4" t="e">
        <f>_xlfn.XLOOKUP(A45,ProductComponent!E:E,ProductComponent!#REF!)</f>
        <v>#REF!</v>
      </c>
      <c r="D45" s="4" t="str">
        <f t="shared" si="1"/>
        <v>18V ONE+ Cordless Compact Speaker</v>
      </c>
      <c r="E45" s="4" t="s">
        <v>479</v>
      </c>
      <c r="F45" s="5" t="str">
        <f t="shared" si="2"/>
        <v>18V ONE+ Cordless Compact Speaker</v>
      </c>
      <c r="G45" t="s">
        <v>2335</v>
      </c>
    </row>
    <row r="46" spans="1:7" x14ac:dyDescent="0.25">
      <c r="A46" t="s">
        <v>2172</v>
      </c>
      <c r="B46" s="5" t="str">
        <f t="shared" si="4"/>
        <v>18V ONE+ 3" Variable Speed Detail Polisher/Sander with Auxiliary Handle</v>
      </c>
      <c r="C46" s="4" t="e">
        <f>_xlfn.XLOOKUP(A46,ProductComponent!E:E,ProductComponent!#REF!)</f>
        <v>#REF!</v>
      </c>
      <c r="D46" s="4" t="str">
        <f t="shared" si="1"/>
        <v>18V ONE+ 3" Variable Speed Detail Polisher/Sander with Auxiliary Handle</v>
      </c>
      <c r="E46" s="4" t="s">
        <v>1331</v>
      </c>
      <c r="F46" s="5" t="str">
        <f t="shared" si="2"/>
        <v>18V ONE+ 3" Variable Speed Detail Polisher/Sander with Auxiliary Handle</v>
      </c>
      <c r="G46" t="s">
        <v>2336</v>
      </c>
    </row>
    <row r="47" spans="1:7" x14ac:dyDescent="0.25">
      <c r="A47" t="s">
        <v>2173</v>
      </c>
      <c r="B47" s="5" t="s">
        <v>2519</v>
      </c>
      <c r="C47" s="4" t="e">
        <f>_xlfn.XLOOKUP(A47,ProductComponent!E:E,ProductComponent!#REF!)</f>
        <v>#REF!</v>
      </c>
      <c r="D47" s="4" t="str">
        <f t="shared" si="1"/>
        <v>18V ONE+ HP Brushless 18-Gauge Narrow Crown Stapler</v>
      </c>
      <c r="E47" s="4" t="s">
        <v>66</v>
      </c>
      <c r="F47" s="5" t="str">
        <f t="shared" si="2"/>
        <v>18V ONE+ HP Brushless 18</v>
      </c>
      <c r="G47" t="s">
        <v>2337</v>
      </c>
    </row>
    <row r="48" spans="1:7" x14ac:dyDescent="0.25">
      <c r="A48" t="s">
        <v>2174</v>
      </c>
      <c r="B48" s="5" t="str">
        <f>F48</f>
        <v>18V ONE+ HP Brushless AirStrike 21° Framing Nailer</v>
      </c>
      <c r="C48" s="4" t="e">
        <f>_xlfn.XLOOKUP(A48,ProductComponent!E:E,ProductComponent!#REF!)</f>
        <v>#REF!</v>
      </c>
      <c r="D48" s="4" t="str">
        <f t="shared" si="1"/>
        <v>18V ONE+ HP Brushless AirStrike 21° Framing Nailer</v>
      </c>
      <c r="E48" s="4" t="s">
        <v>518</v>
      </c>
      <c r="F48" s="5" t="str">
        <f t="shared" si="2"/>
        <v>18V ONE+ HP Brushless AirStrike 21° Framing Nailer</v>
      </c>
      <c r="G48" t="s">
        <v>2338</v>
      </c>
    </row>
    <row r="49" spans="1:7" x14ac:dyDescent="0.25">
      <c r="A49" t="s">
        <v>2175</v>
      </c>
      <c r="B49" s="5" t="str">
        <f>F49</f>
        <v>18V ONE+ HP Brushless AirStrike 30° Framing Nailer</v>
      </c>
      <c r="C49" s="4" t="e">
        <f>_xlfn.XLOOKUP(A49,ProductComponent!E:E,ProductComponent!#REF!)</f>
        <v>#REF!</v>
      </c>
      <c r="D49" s="4" t="str">
        <f t="shared" si="1"/>
        <v>18V ONE+ HP Brushless AirStrike 30° Framing Nailer</v>
      </c>
      <c r="E49" s="4" t="s">
        <v>513</v>
      </c>
      <c r="F49" s="5" t="str">
        <f t="shared" si="2"/>
        <v>18V ONE+ HP Brushless AirStrike 30° Framing Nailer</v>
      </c>
      <c r="G49" t="s">
        <v>2339</v>
      </c>
    </row>
    <row r="50" spans="1:7" x14ac:dyDescent="0.25">
      <c r="A50" t="s">
        <v>2176</v>
      </c>
      <c r="B50" t="s">
        <v>2520</v>
      </c>
      <c r="C50" s="4" t="e">
        <f>_xlfn.XLOOKUP(A50,ProductComponent!E:E,ProductComponent!#REF!)</f>
        <v>#REF!</v>
      </c>
      <c r="D50" s="4" t="str">
        <f t="shared" si="1"/>
        <v>18V ONE+ HP Brushless 16-Gauge Straight Finish Nailer</v>
      </c>
      <c r="E50" s="4" t="s">
        <v>71</v>
      </c>
      <c r="F50" s="5" t="str">
        <f t="shared" si="2"/>
        <v>18V ONE+ HP Brushless 16</v>
      </c>
      <c r="G50" t="s">
        <v>2340</v>
      </c>
    </row>
    <row r="51" spans="1:7" x14ac:dyDescent="0.25">
      <c r="A51" t="s">
        <v>2177</v>
      </c>
      <c r="B51" t="s">
        <v>2521</v>
      </c>
      <c r="C51" s="4" t="e">
        <f>_xlfn.XLOOKUP(A51,ProductComponent!E:E,ProductComponent!#REF!)</f>
        <v>#REF!</v>
      </c>
      <c r="D51" s="4" t="str">
        <f t="shared" si="1"/>
        <v>18V ONE+ HP Brushless 4-1/2" Angle Grinder/Cut-Off Tool</v>
      </c>
      <c r="E51" s="4" t="s">
        <v>1284</v>
      </c>
      <c r="F51" s="5" t="str">
        <f t="shared" si="2"/>
        <v>18V ONE+ HP Brushless 4</v>
      </c>
      <c r="G51" t="s">
        <v>2341</v>
      </c>
    </row>
    <row r="52" spans="1:7" x14ac:dyDescent="0.25">
      <c r="A52" t="s">
        <v>2178</v>
      </c>
      <c r="B52" s="5" t="s">
        <v>1411</v>
      </c>
      <c r="C52" s="4" t="e">
        <f>_xlfn.XLOOKUP(A52,ProductComponent!E:E,ProductComponent!#REF!)</f>
        <v>#REF!</v>
      </c>
      <c r="D52" s="4" t="str">
        <f t="shared" si="1"/>
        <v>18V ONE+ HP BRUSHLESS 4-1/2" ANGLE GRINDER/CUT-OFF TOOL</v>
      </c>
      <c r="E52" s="4" t="s">
        <v>2525</v>
      </c>
      <c r="F52" s="5" t="str">
        <f t="shared" si="2"/>
        <v>18V ONE+ HP BRUSHLESS 4</v>
      </c>
      <c r="G52" t="s">
        <v>2342</v>
      </c>
    </row>
    <row r="53" spans="1:7" x14ac:dyDescent="0.25">
      <c r="A53" t="s">
        <v>2179</v>
      </c>
      <c r="B53" t="s">
        <v>2479</v>
      </c>
      <c r="C53" s="4" t="e">
        <f>_xlfn.XLOOKUP(A53,ProductComponent!E:E,ProductComponent!#REF!)</f>
        <v>#REF!</v>
      </c>
      <c r="D53" s="4" t="str">
        <f t="shared" si="1"/>
        <v>18V ONE+ HP Brushless Brush Cutter/String Trimmer</v>
      </c>
      <c r="E53" s="4" t="s">
        <v>1394</v>
      </c>
      <c r="F53" s="5" t="str">
        <f t="shared" si="2"/>
        <v>18V ONE+ HP Brushless Brush Cutter/String Trimmer</v>
      </c>
      <c r="G53" t="s">
        <v>2343</v>
      </c>
    </row>
    <row r="54" spans="1:7" x14ac:dyDescent="0.25">
      <c r="A54" t="s">
        <v>2180</v>
      </c>
      <c r="B54" t="s">
        <v>2522</v>
      </c>
      <c r="C54" s="4" t="e">
        <f>_xlfn.XLOOKUP(A54,ProductComponent!E:E,ProductComponent!#REF!)</f>
        <v>#REF!</v>
      </c>
      <c r="D54" s="4" t="str">
        <f t="shared" si="1"/>
        <v>18V ONE+ HP Brushless 7-1/4" Circular Saw (1) 24T 7-1/4" Circular Saw Blade</v>
      </c>
      <c r="E54" s="4" t="s">
        <v>2524</v>
      </c>
      <c r="F54" s="5" t="str">
        <f t="shared" si="2"/>
        <v>1/4" Circular Saw (1) 24T 7</v>
      </c>
      <c r="G54" t="s">
        <v>2344</v>
      </c>
    </row>
    <row r="55" spans="1:7" x14ac:dyDescent="0.25">
      <c r="A55" t="s">
        <v>2181</v>
      </c>
      <c r="B55" t="s">
        <v>2522</v>
      </c>
      <c r="C55" s="4" t="e">
        <f>_xlfn.XLOOKUP(A55,ProductComponent!E:E,ProductComponent!#REF!)</f>
        <v>#REF!</v>
      </c>
      <c r="D55" s="4" t="str">
        <f t="shared" si="1"/>
        <v>18V ONE+ HP Brushless 7-1/4" Circular Saw</v>
      </c>
      <c r="E55" s="4" t="s">
        <v>96</v>
      </c>
      <c r="F55" s="5" t="str">
        <f t="shared" si="2"/>
        <v>18V ONE+ HP Brushless 7</v>
      </c>
      <c r="G55" t="s">
        <v>2345</v>
      </c>
    </row>
    <row r="56" spans="1:7" x14ac:dyDescent="0.25">
      <c r="A56" t="s">
        <v>2182</v>
      </c>
      <c r="B56" t="s">
        <v>2480</v>
      </c>
      <c r="C56" s="4" t="e">
        <f>_xlfn.XLOOKUP(A56,ProductComponent!E:E,ProductComponent!#REF!)</f>
        <v>#REF!</v>
      </c>
      <c r="D56" s="4" t="str">
        <f t="shared" si="1"/>
        <v>18V ONE+ HP BRUSHLESS 1/2" DRILL/DRIVER</v>
      </c>
      <c r="E56" s="4" t="s">
        <v>950</v>
      </c>
      <c r="F56" s="5" t="str">
        <f t="shared" si="2"/>
        <v>18V ONE+ HP BRUSHLESS 1/2" DRILL/DRIVER</v>
      </c>
      <c r="G56" t="s">
        <v>2346</v>
      </c>
    </row>
    <row r="57" spans="1:7" x14ac:dyDescent="0.25">
      <c r="A57" t="s">
        <v>2183</v>
      </c>
      <c r="B57" t="s">
        <v>2480</v>
      </c>
      <c r="C57" s="4" t="e">
        <f>_xlfn.XLOOKUP(A57,ProductComponent!E:E,ProductComponent!#REF!)</f>
        <v>#REF!</v>
      </c>
      <c r="D57" s="4" t="str">
        <f t="shared" si="1"/>
        <v>18V Brushless 1/2" Drill/Driver</v>
      </c>
      <c r="E57" s="4" t="s">
        <v>89</v>
      </c>
      <c r="F57" s="5" t="str">
        <f t="shared" si="2"/>
        <v>18V Brushless 1/2" Drill/Driver</v>
      </c>
      <c r="G57" t="s">
        <v>2347</v>
      </c>
    </row>
    <row r="58" spans="1:7" x14ac:dyDescent="0.25">
      <c r="A58" t="s">
        <v>2184</v>
      </c>
      <c r="B58" t="s">
        <v>109</v>
      </c>
      <c r="C58" s="4" t="e">
        <f>_xlfn.XLOOKUP(A58,ProductComponent!E:E,ProductComponent!#REF!)</f>
        <v>#REF!</v>
      </c>
      <c r="D58" s="4" t="str">
        <f t="shared" si="1"/>
        <v>18V ONE+ HP BRUSHLESS 24" HEDGE TRIMMER</v>
      </c>
      <c r="E58" s="4" t="s">
        <v>100</v>
      </c>
      <c r="F58" s="5" t="str">
        <f t="shared" si="2"/>
        <v>18V ONE+ HP BRUSHLESS 24" HEDGE TRIMMER</v>
      </c>
      <c r="G58" t="s">
        <v>2348</v>
      </c>
    </row>
    <row r="59" spans="1:7" x14ac:dyDescent="0.25">
      <c r="A59" t="s">
        <v>2185</v>
      </c>
      <c r="B59" t="s">
        <v>2481</v>
      </c>
      <c r="C59" s="4" t="e">
        <f>_xlfn.XLOOKUP(A59,ProductComponent!E:E,ProductComponent!#REF!)</f>
        <v>#REF!</v>
      </c>
      <c r="D59" s="4" t="str">
        <f t="shared" si="1"/>
        <v>18V ONE+ HP Brushless 1/2" Hammer Drill</v>
      </c>
      <c r="E59" s="4" t="s">
        <v>76</v>
      </c>
      <c r="F59" s="5" t="str">
        <f t="shared" si="2"/>
        <v>18V ONE+ HP Brushless 1/2" Hammer Drill</v>
      </c>
      <c r="G59" t="s">
        <v>2349</v>
      </c>
    </row>
    <row r="60" spans="1:7" x14ac:dyDescent="0.25">
      <c r="A60" t="s">
        <v>2186</v>
      </c>
      <c r="B60" t="s">
        <v>1487</v>
      </c>
      <c r="C60" s="4" t="e">
        <f>_xlfn.XLOOKUP(A60,ProductComponent!E:E,ProductComponent!#REF!)</f>
        <v>#REF!</v>
      </c>
      <c r="D60" s="4" t="str">
        <f t="shared" si="1"/>
        <v>18V ONE+ BRUSHLESS 5" HANDHELD TILE/MASONRY SAW</v>
      </c>
      <c r="E60" s="4" t="s">
        <v>418</v>
      </c>
      <c r="F60" s="5" t="str">
        <f t="shared" si="2"/>
        <v>18V ONE+ BRUSHLESS 5" HANDHELD TILE/MASONRY SAW</v>
      </c>
      <c r="G60" t="s">
        <v>2350</v>
      </c>
    </row>
    <row r="61" spans="1:7" x14ac:dyDescent="0.25">
      <c r="A61" t="s">
        <v>2187</v>
      </c>
      <c r="B61" t="s">
        <v>1800</v>
      </c>
      <c r="C61" s="4" t="e">
        <f>_xlfn.XLOOKUP(A61,ProductComponent!E:E,ProductComponent!#REF!)</f>
        <v>#REF!</v>
      </c>
      <c r="D61" s="4" t="str">
        <f t="shared" si="1"/>
        <v>18V ONE+ HP BRUSHLESS JOBSITE HAND VACUUM</v>
      </c>
      <c r="E61" s="4" t="s">
        <v>929</v>
      </c>
      <c r="F61" s="5" t="str">
        <f t="shared" si="2"/>
        <v>18V ONE+ HP BRUSHLESS JOBSITE HAND VACUUM</v>
      </c>
      <c r="G61" t="s">
        <v>2351</v>
      </c>
    </row>
    <row r="62" spans="1:7" x14ac:dyDescent="0.25">
      <c r="A62" t="s">
        <v>2188</v>
      </c>
      <c r="B62" t="s">
        <v>1462</v>
      </c>
      <c r="C62" s="4" t="e">
        <f>_xlfn.XLOOKUP(A62,ProductComponent!E:E,ProductComponent!#REF!)</f>
        <v>#REF!</v>
      </c>
      <c r="D62" s="4" t="str">
        <f t="shared" si="1"/>
        <v>18V ONE+ HP SWIFTCLEAN MID-SIZE SPOT &amp; CARPET CLEANER</v>
      </c>
      <c r="E62" s="4" t="s">
        <v>441</v>
      </c>
      <c r="F62" s="5" t="str">
        <f t="shared" si="2"/>
        <v>18V ONE+ HP SWIFTCLEAN MID</v>
      </c>
      <c r="G62" t="s">
        <v>2352</v>
      </c>
    </row>
    <row r="63" spans="1:7" x14ac:dyDescent="0.25">
      <c r="A63" t="s">
        <v>2189</v>
      </c>
      <c r="B63" t="str">
        <f>D63</f>
        <v>18V Brushless 1/4" Hex Impact Driver</v>
      </c>
      <c r="C63" s="4" t="e">
        <f>_xlfn.XLOOKUP(A63,ProductComponent!E:E,ProductComponent!#REF!)</f>
        <v>#REF!</v>
      </c>
      <c r="D63" s="4" t="str">
        <f t="shared" si="1"/>
        <v>18V Brushless 1/4" Hex Impact Driver</v>
      </c>
      <c r="E63" s="4" t="s">
        <v>90</v>
      </c>
      <c r="F63" s="5" t="str">
        <f t="shared" si="2"/>
        <v>18V Brushless 1/4" Hex Impact Driver</v>
      </c>
      <c r="G63" t="s">
        <v>2353</v>
      </c>
    </row>
    <row r="64" spans="1:7" x14ac:dyDescent="0.25">
      <c r="A64" t="s">
        <v>2190</v>
      </c>
      <c r="B64" t="str">
        <f t="shared" ref="B64:B78" si="5">D64</f>
        <v>18V ONE+ HP Brushless 4-Mode 1/4" Impact Driver</v>
      </c>
      <c r="C64" s="4" t="e">
        <f>_xlfn.XLOOKUP(A64,ProductComponent!E:E,ProductComponent!#REF!)</f>
        <v>#REF!</v>
      </c>
      <c r="D64" s="4" t="str">
        <f t="shared" si="1"/>
        <v>18V ONE+ HP Brushless 4-Mode 1/4" Impact Driver</v>
      </c>
      <c r="E64" s="4" t="s">
        <v>1349</v>
      </c>
      <c r="F64" s="5" t="str">
        <f t="shared" si="2"/>
        <v>18V ONE+ HP Brushless 4</v>
      </c>
      <c r="G64" t="s">
        <v>2341</v>
      </c>
    </row>
    <row r="65" spans="1:7" x14ac:dyDescent="0.25">
      <c r="A65" t="s">
        <v>2191</v>
      </c>
      <c r="B65" t="s">
        <v>2528</v>
      </c>
      <c r="C65" s="4" t="e">
        <f>_xlfn.XLOOKUP(A65,ProductComponent!E:E,ProductComponent!#REF!)</f>
        <v>#REF!</v>
      </c>
      <c r="D65" s="4" t="str">
        <f t="shared" si="1"/>
        <v>18V Brushless 4-Mode 1/4" Hex Impact Driver,</v>
      </c>
      <c r="E65" s="4" t="s">
        <v>10</v>
      </c>
      <c r="F65" s="5" t="str">
        <f t="shared" si="2"/>
        <v>18V Brushless 4</v>
      </c>
      <c r="G65" t="s">
        <v>2354</v>
      </c>
    </row>
    <row r="66" spans="1:7" x14ac:dyDescent="0.25">
      <c r="A66" t="s">
        <v>2192</v>
      </c>
      <c r="B66" t="str">
        <f t="shared" si="5"/>
        <v>18V ONE+ HP BRUSHLESS 4-MODE 1/2" HIGH TORQUE IMPACT WRENCH</v>
      </c>
      <c r="C66" s="4" t="e">
        <f>_xlfn.XLOOKUP(A66,ProductComponent!E:E,ProductComponent!#REF!)</f>
        <v>#REF!</v>
      </c>
      <c r="D66" s="4" t="str">
        <f t="shared" ref="D66:D129" si="6">MID(E66,FIND(" - ",E66,1)+3,9999)</f>
        <v>18V ONE+ HP BRUSHLESS 4-MODE 1/2" HIGH TORQUE IMPACT WRENCH</v>
      </c>
      <c r="E66" s="4" t="s">
        <v>210</v>
      </c>
      <c r="F66" s="5" t="str">
        <f t="shared" si="2"/>
        <v>18V ONE+ HP BRUSHLESS 4</v>
      </c>
      <c r="G66" t="s">
        <v>2355</v>
      </c>
    </row>
    <row r="67" spans="1:7" x14ac:dyDescent="0.25">
      <c r="A67" t="s">
        <v>2193</v>
      </c>
      <c r="B67" t="str">
        <f t="shared" si="5"/>
        <v>18V HP Brushless 510 CFM Blower</v>
      </c>
      <c r="C67" s="4" t="e">
        <f>_xlfn.XLOOKUP(A67,ProductComponent!E:E,ProductComponent!#REF!)</f>
        <v>#REF!</v>
      </c>
      <c r="D67" s="4" t="str">
        <f t="shared" si="6"/>
        <v>18V HP Brushless 510 CFM Blower</v>
      </c>
      <c r="E67" s="4" t="s">
        <v>139</v>
      </c>
      <c r="F67" s="5" t="str">
        <f t="shared" si="2"/>
        <v>18V HP Brushless 510 CFM Blower</v>
      </c>
      <c r="G67" t="s">
        <v>2356</v>
      </c>
    </row>
    <row r="68" spans="1:7" x14ac:dyDescent="0.25">
      <c r="A68" t="s">
        <v>2194</v>
      </c>
      <c r="B68" t="str">
        <f t="shared" si="5"/>
        <v>18V ONE+ HP BRUSHLESS 20" SELF-PROPELLED MOWER</v>
      </c>
      <c r="C68" s="4" t="e">
        <f>_xlfn.XLOOKUP(A68,ProductComponent!E:E,ProductComponent!#REF!)</f>
        <v>#REF!</v>
      </c>
      <c r="D68" s="4" t="str">
        <f t="shared" si="6"/>
        <v>18V ONE+ HP BRUSHLESS 20" SELF-PROPELLED MOWER</v>
      </c>
      <c r="E68" s="4" t="s">
        <v>106</v>
      </c>
      <c r="F68" s="5" t="str">
        <f t="shared" si="2"/>
        <v>18V ONE+ HP BRUSHLESS 20" SELF</v>
      </c>
      <c r="G68" t="s">
        <v>2357</v>
      </c>
    </row>
    <row r="69" spans="1:7" x14ac:dyDescent="0.25">
      <c r="A69" t="s">
        <v>2195</v>
      </c>
      <c r="B69" t="str">
        <f t="shared" si="5"/>
        <v>18V ONE+ HP BRUSHLESS 1/2" MUD MIXER</v>
      </c>
      <c r="C69" s="4" t="e">
        <f>_xlfn.XLOOKUP(A69,ProductComponent!E:E,ProductComponent!#REF!)</f>
        <v>#REF!</v>
      </c>
      <c r="D69" s="4" t="str">
        <f t="shared" si="6"/>
        <v>18V ONE+ HP BRUSHLESS 1/2" MUD MIXER</v>
      </c>
      <c r="E69" s="4" t="s">
        <v>413</v>
      </c>
      <c r="F69" s="5" t="str">
        <f t="shared" si="2"/>
        <v>18V ONE+ HP BRUSHLESS 1/2" MUD MIXER</v>
      </c>
      <c r="G69" t="s">
        <v>2358</v>
      </c>
    </row>
    <row r="70" spans="1:7" x14ac:dyDescent="0.25">
      <c r="A70" t="s">
        <v>2196</v>
      </c>
      <c r="B70" t="s">
        <v>1761</v>
      </c>
      <c r="C70" s="4" t="e">
        <f>_xlfn.XLOOKUP(A70,ProductComponent!E:E,ProductComponent!#REF!)</f>
        <v>#REF!</v>
      </c>
      <c r="D70" s="4" t="str">
        <f t="shared" si="6"/>
        <v>18V ONE+ HP BRUSHLESS 10" SLIDING COMPOUND MITER SAW, (1) 40-Tooth Carbide-Tipped Blade, (2) Material Supports, (1) Carrying Handle, (1) Work Clamp and (1) Blade Wrench</v>
      </c>
      <c r="E70" s="4" t="s">
        <v>653</v>
      </c>
      <c r="F70" s="5" t="str">
        <f t="shared" si="2"/>
        <v>18V ONE+ HP BRUSHLESS 10" SLIDING COMPOUND MITER SAW, (1) 40</v>
      </c>
      <c r="G70" t="s">
        <v>2359</v>
      </c>
    </row>
    <row r="71" spans="1:7" x14ac:dyDescent="0.25">
      <c r="A71" t="s">
        <v>2197</v>
      </c>
      <c r="B71" t="s">
        <v>2527</v>
      </c>
      <c r="C71" s="4" t="e">
        <f>_xlfn.XLOOKUP(A71,ProductComponent!E:E,ProductComponent!#REF!)</f>
        <v>#REF!</v>
      </c>
      <c r="D71" s="4" t="str">
        <f t="shared" si="6"/>
        <v>18V ONE+ HP Brushless Multi-Tool (2) CUTTING BLADES (3) SANDING PAPER (1)  SANDING PAD</v>
      </c>
      <c r="E71" s="4" t="s">
        <v>2526</v>
      </c>
      <c r="F71" s="5" t="str">
        <f t="shared" si="2"/>
        <v>Tool (2) CUTTING BLADES (3) SANDING PAPER (1) SANDING PAD</v>
      </c>
      <c r="G71" t="s">
        <v>2360</v>
      </c>
    </row>
    <row r="72" spans="1:7" x14ac:dyDescent="0.25">
      <c r="A72" t="s">
        <v>2198</v>
      </c>
      <c r="B72" t="str">
        <f t="shared" si="5"/>
        <v>18V ONE+ HP BRUSHLESS MULTI-TOOL</v>
      </c>
      <c r="C72" s="4" t="e">
        <f>_xlfn.XLOOKUP(A72,ProductComponent!E:E,ProductComponent!#REF!)</f>
        <v>#REF!</v>
      </c>
      <c r="D72" s="4" t="str">
        <f t="shared" si="6"/>
        <v>18V ONE+ HP BRUSHLESS MULTI-TOOL</v>
      </c>
      <c r="E72" s="4" t="s">
        <v>434</v>
      </c>
      <c r="F72" s="5" t="str">
        <f t="shared" ref="F72:F135" si="7">TRIM(G72)</f>
        <v>18V ONE+ HP BRUSHLESS MULTI</v>
      </c>
      <c r="G72" t="s">
        <v>2361</v>
      </c>
    </row>
    <row r="73" spans="1:7" x14ac:dyDescent="0.25">
      <c r="A73" t="s">
        <v>2199</v>
      </c>
      <c r="B73" t="str">
        <f t="shared" si="5"/>
        <v>18V ONE+ 1/4" EXTENDED REACH RATCHET</v>
      </c>
      <c r="C73" s="4" t="e">
        <f>_xlfn.XLOOKUP(A73,ProductComponent!E:E,ProductComponent!#REF!)</f>
        <v>#REF!</v>
      </c>
      <c r="D73" s="4" t="str">
        <f t="shared" si="6"/>
        <v>18V ONE+ 1/4" EXTENDED REACH RATCHET</v>
      </c>
      <c r="E73" s="4" t="s">
        <v>1820</v>
      </c>
      <c r="F73" s="5" t="str">
        <f t="shared" si="7"/>
        <v>18V ONE+ 1/4" EXTENDED REACH RATCHET</v>
      </c>
      <c r="G73" t="s">
        <v>2362</v>
      </c>
    </row>
    <row r="74" spans="1:7" x14ac:dyDescent="0.25">
      <c r="A74" t="s">
        <v>2200</v>
      </c>
      <c r="B74" t="str">
        <f t="shared" si="5"/>
        <v>18V ONE+ HP BRUSHLESS 3/8" EXTENDED RATCHET</v>
      </c>
      <c r="C74" s="4" t="e">
        <f>_xlfn.XLOOKUP(A74,ProductComponent!E:E,ProductComponent!#REF!)</f>
        <v>#REF!</v>
      </c>
      <c r="D74" s="4" t="str">
        <f t="shared" si="6"/>
        <v>18V ONE+ HP BRUSHLESS 3/8" EXTENDED RATCHET</v>
      </c>
      <c r="E74" s="4" t="s">
        <v>1117</v>
      </c>
      <c r="F74" s="5" t="str">
        <f t="shared" si="7"/>
        <v>18V ONE+ HP BRUSHLESS 3/8" EXTENDED RATCHET</v>
      </c>
      <c r="G74" t="s">
        <v>2363</v>
      </c>
    </row>
    <row r="75" spans="1:7" x14ac:dyDescent="0.25">
      <c r="A75" t="s">
        <v>2201</v>
      </c>
      <c r="B75" t="str">
        <f t="shared" si="5"/>
        <v>18V ONE+ HP BRUSHLESS COMPACT ROUTER</v>
      </c>
      <c r="C75" s="4" t="e">
        <f>_xlfn.XLOOKUP(A75,ProductComponent!E:E,ProductComponent!#REF!)</f>
        <v>#REF!</v>
      </c>
      <c r="D75" s="4" t="str">
        <f t="shared" si="6"/>
        <v>18V ONE+ HP BRUSHLESS COMPACT ROUTER</v>
      </c>
      <c r="E75" s="4" t="s">
        <v>426</v>
      </c>
      <c r="F75" s="5" t="str">
        <f t="shared" si="7"/>
        <v>18V ONE+ HP BRUSHLESS COMPACT ROUTER</v>
      </c>
      <c r="G75" t="s">
        <v>2364</v>
      </c>
    </row>
    <row r="76" spans="1:7" x14ac:dyDescent="0.25">
      <c r="A76" t="s">
        <v>2202</v>
      </c>
      <c r="B76" t="str">
        <f t="shared" si="5"/>
        <v xml:space="preserve"> 18V ONE+ HP Brushless Reciprocating Saw</v>
      </c>
      <c r="C76" s="4" t="e">
        <f>_xlfn.XLOOKUP(A76,ProductComponent!E:E,ProductComponent!#REF!)</f>
        <v>#REF!</v>
      </c>
      <c r="D76" s="4" t="str">
        <f t="shared" si="6"/>
        <v xml:space="preserve"> 18V ONE+ HP Brushless Reciprocating Saw</v>
      </c>
      <c r="E76" s="4" t="s">
        <v>85</v>
      </c>
      <c r="F76" s="5" t="str">
        <f t="shared" si="7"/>
        <v>18V ONE+ HP Brushless Reciprocating Saw</v>
      </c>
      <c r="G76" t="s">
        <v>2365</v>
      </c>
    </row>
    <row r="77" spans="1:7" x14ac:dyDescent="0.25">
      <c r="A77" t="s">
        <v>2203</v>
      </c>
      <c r="B77" t="str">
        <f t="shared" si="5"/>
        <v>18V ONE+ HP Brushless 18" Single-Stage Snow Blower</v>
      </c>
      <c r="C77" s="4" t="e">
        <f>_xlfn.XLOOKUP(A77,ProductComponent!E:E,ProductComponent!#REF!)</f>
        <v>#REF!</v>
      </c>
      <c r="D77" s="4" t="str">
        <f t="shared" si="6"/>
        <v>18V ONE+ HP Brushless 18" Single-Stage Snow Blower</v>
      </c>
      <c r="E77" s="4" t="s">
        <v>27</v>
      </c>
      <c r="F77" s="5" t="str">
        <f t="shared" si="7"/>
        <v>18V ONE+ HP Brushless 18" Single</v>
      </c>
      <c r="G77" t="s">
        <v>2366</v>
      </c>
    </row>
    <row r="78" spans="1:7" x14ac:dyDescent="0.25">
      <c r="A78" t="s">
        <v>2204</v>
      </c>
      <c r="B78" t="str">
        <f t="shared" si="5"/>
        <v>18V ONE+ HP STICK VACUUM</v>
      </c>
      <c r="C78" s="4" t="e">
        <f>_xlfn.XLOOKUP(A78,ProductComponent!E:E,ProductComponent!#REF!)</f>
        <v>#REF!</v>
      </c>
      <c r="D78" s="4" t="str">
        <f t="shared" si="6"/>
        <v>18V ONE+ HP STICK VACUUM</v>
      </c>
      <c r="E78" s="4" t="s">
        <v>721</v>
      </c>
      <c r="F78" s="5" t="str">
        <f t="shared" si="7"/>
        <v>18V ONE+ HP STICK VACUUM</v>
      </c>
      <c r="G78" t="s">
        <v>2367</v>
      </c>
    </row>
    <row r="79" spans="1:7" x14ac:dyDescent="0.25">
      <c r="A79" t="s">
        <v>2205</v>
      </c>
      <c r="B79" t="s">
        <v>1509</v>
      </c>
      <c r="C79" s="4" t="e">
        <f>_xlfn.XLOOKUP(A79,ProductComponent!E:E,ProductComponent!#REF!)</f>
        <v>#REF!</v>
      </c>
      <c r="D79" s="4" t="str">
        <f t="shared" si="6"/>
        <v>18V ONE+ HP HIGH-CAPACITY STICK VACUUM</v>
      </c>
      <c r="E79" s="4" t="s">
        <v>368</v>
      </c>
      <c r="F79" s="5" t="str">
        <f t="shared" si="7"/>
        <v>18V ONE+ HP HIGH</v>
      </c>
      <c r="G79" t="s">
        <v>2368</v>
      </c>
    </row>
    <row r="80" spans="1:7" x14ac:dyDescent="0.25">
      <c r="A80" t="s">
        <v>2206</v>
      </c>
      <c r="B80" t="s">
        <v>1512</v>
      </c>
      <c r="C80" s="4" t="e">
        <f>_xlfn.XLOOKUP(A80,ProductComponent!E:E,ProductComponent!#REF!)</f>
        <v>#REF!</v>
      </c>
      <c r="D80" s="4" t="str">
        <f t="shared" si="6"/>
        <v>18V ONE+ HP ADVANCED STICK VACUUM</v>
      </c>
      <c r="E80" s="4" t="s">
        <v>373</v>
      </c>
      <c r="F80" s="5" t="str">
        <f t="shared" si="7"/>
        <v>18V ONE+ HP ADVANCED STICK VACUUM</v>
      </c>
      <c r="G80" t="s">
        <v>2369</v>
      </c>
    </row>
    <row r="81" spans="1:7" x14ac:dyDescent="0.25">
      <c r="A81" t="s">
        <v>2207</v>
      </c>
      <c r="B81" t="s">
        <v>1465</v>
      </c>
      <c r="C81" s="4" t="e">
        <f>_xlfn.XLOOKUP(A81,ProductComponent!E:E,ProductComponent!#REF!)</f>
        <v>#REF!</v>
      </c>
      <c r="D81" s="4" t="str">
        <f t="shared" si="6"/>
        <v>18V ONE+ HP SWIFTCLEAN WET/DRY STICK VACUUM</v>
      </c>
      <c r="E81" s="4" t="s">
        <v>303</v>
      </c>
      <c r="F81" s="5" t="str">
        <f t="shared" si="7"/>
        <v>18V ONE+ HP SWIFTCLEAN WET/DRY STICK VACUUM</v>
      </c>
      <c r="G81" t="s">
        <v>2370</v>
      </c>
    </row>
    <row r="82" spans="1:7" x14ac:dyDescent="0.25">
      <c r="A82" t="s">
        <v>2208</v>
      </c>
      <c r="B82" t="s">
        <v>1681</v>
      </c>
      <c r="C82" s="4" t="e">
        <f>_xlfn.XLOOKUP(A82,ProductComponent!E:E,ProductComponent!#REF!)</f>
        <v>#REF!</v>
      </c>
      <c r="D82" s="4" t="str">
        <f t="shared" si="6"/>
        <v>18V ONE+ HP BRUSHLESS 8-1/4" TABLE SAW, PUSH STICK, BLADE GUARD, 24-TOOTH CARBIDE-TIPPED BLADE, RIP FENCE, MITER GAUGE AND BLADE WRENCHES</v>
      </c>
      <c r="E82" s="4" t="s">
        <v>662</v>
      </c>
      <c r="F82" s="5" t="str">
        <f t="shared" si="7"/>
        <v>18V ONE+ HP BRUSHLESS 8</v>
      </c>
      <c r="G82" t="s">
        <v>2371</v>
      </c>
    </row>
    <row r="83" spans="1:7" x14ac:dyDescent="0.25">
      <c r="A83" t="s">
        <v>2209</v>
      </c>
      <c r="B83" t="s">
        <v>2482</v>
      </c>
      <c r="C83" s="4" t="e">
        <f>_xlfn.XLOOKUP(A83,ProductComponent!E:E,ProductComponent!#REF!)</f>
        <v>#REF!</v>
      </c>
      <c r="D83" s="4" t="str">
        <f t="shared" si="6"/>
        <v>18V SWIFTClean Carpet Washer</v>
      </c>
      <c r="E83" s="4" t="s">
        <v>52</v>
      </c>
      <c r="F83" s="5" t="str">
        <f t="shared" si="7"/>
        <v>18V SWIFTClean Carpet Washer</v>
      </c>
      <c r="G83" t="s">
        <v>2372</v>
      </c>
    </row>
    <row r="84" spans="1:7" x14ac:dyDescent="0.25">
      <c r="A84" t="s">
        <v>2210</v>
      </c>
      <c r="B84" t="s">
        <v>631</v>
      </c>
      <c r="C84" s="4" t="e">
        <f>_xlfn.XLOOKUP(A84,ProductComponent!E:E,ProductComponent!#REF!)</f>
        <v>#REF!</v>
      </c>
      <c r="D84" s="4" t="str">
        <f t="shared" si="6"/>
        <v>18V ONE+ 4Ah Battery</v>
      </c>
      <c r="E84" s="4" t="s">
        <v>536</v>
      </c>
      <c r="F84" s="5" t="str">
        <f t="shared" si="7"/>
        <v>18V ONE+ 4Ah Battery</v>
      </c>
      <c r="G84" t="s">
        <v>2373</v>
      </c>
    </row>
    <row r="85" spans="1:7" x14ac:dyDescent="0.25">
      <c r="A85" t="s">
        <v>2211</v>
      </c>
      <c r="B85" t="s">
        <v>2483</v>
      </c>
      <c r="C85" s="4" t="e">
        <f>_xlfn.XLOOKUP(A85,ProductComponent!E:E,ProductComponent!#REF!)</f>
        <v>#REF!</v>
      </c>
      <c r="D85" s="4" t="str">
        <f t="shared" si="6"/>
        <v>18V ONE+ 4 in. Clamp Fan</v>
      </c>
      <c r="E85" s="4" t="s">
        <v>582</v>
      </c>
      <c r="F85" s="5" t="str">
        <f t="shared" si="7"/>
        <v>18V ONE+ 4 in. Clamp Fan</v>
      </c>
      <c r="G85" t="s">
        <v>2374</v>
      </c>
    </row>
    <row r="86" spans="1:7" x14ac:dyDescent="0.25">
      <c r="A86" t="s">
        <v>2212</v>
      </c>
      <c r="B86" t="s">
        <v>1958</v>
      </c>
      <c r="C86" s="4" t="e">
        <f>_xlfn.XLOOKUP(A86,ProductComponent!E:E,ProductComponent!#REF!)</f>
        <v>#REF!</v>
      </c>
      <c r="D86" s="4" t="str">
        <f t="shared" si="6"/>
        <v>ADVANCED STICK VACUUM 4AH CHARGING DOCKING STATION</v>
      </c>
      <c r="E86" s="4" t="s">
        <v>1961</v>
      </c>
      <c r="F86" s="5" t="str">
        <f t="shared" si="7"/>
        <v>ADVANCED STICK VACUUM 4AH CHARGING DOCKING STATION</v>
      </c>
      <c r="G86" t="s">
        <v>2375</v>
      </c>
    </row>
    <row r="87" spans="1:7" x14ac:dyDescent="0.25">
      <c r="A87" t="s">
        <v>2213</v>
      </c>
      <c r="B87" t="s">
        <v>1472</v>
      </c>
      <c r="C87" s="4" t="e">
        <f>_xlfn.XLOOKUP(A87,ProductComponent!E:E,ProductComponent!#REF!)</f>
        <v>#REF!</v>
      </c>
      <c r="D87" s="4" t="str">
        <f t="shared" si="6"/>
        <v>18V ONE+ HIGH PRESSURE DIGITAL INFLATOR</v>
      </c>
      <c r="E87" s="4" t="s">
        <v>159</v>
      </c>
      <c r="F87" s="5" t="str">
        <f t="shared" si="7"/>
        <v>18V ONE+ HIGH PRESSURE DIGITAL INFLATOR</v>
      </c>
      <c r="G87" t="s">
        <v>2376</v>
      </c>
    </row>
    <row r="88" spans="1:7" x14ac:dyDescent="0.25">
      <c r="A88" t="s">
        <v>2214</v>
      </c>
      <c r="B88" t="s">
        <v>1475</v>
      </c>
      <c r="C88" s="4" t="e">
        <f>_xlfn.XLOOKUP(A88,ProductComponent!E:E,ProductComponent!#REF!)</f>
        <v>#REF!</v>
      </c>
      <c r="D88" s="4" t="str">
        <f t="shared" si="6"/>
        <v>18V ONE+ WHISPER SERIES HIGH VOLUME INFLATOR</v>
      </c>
      <c r="E88" s="4" t="s">
        <v>230</v>
      </c>
      <c r="F88" s="5" t="str">
        <f t="shared" si="7"/>
        <v>18V ONE+ WHISPER SERIES HIGH VOLUME INFLATOR</v>
      </c>
      <c r="G88" t="s">
        <v>2377</v>
      </c>
    </row>
    <row r="89" spans="1:7" x14ac:dyDescent="0.25">
      <c r="A89" t="s">
        <v>2215</v>
      </c>
      <c r="B89" t="s">
        <v>1484</v>
      </c>
      <c r="C89" s="4" t="e">
        <f>_xlfn.XLOOKUP(A89,ProductComponent!E:E,ProductComponent!#REF!)</f>
        <v>#REF!</v>
      </c>
      <c r="D89" s="4" t="str">
        <f t="shared" si="6"/>
        <v>18V ONE+ DUAL FUNCTION DIGITAL INFLATOR/DEFLATOR</v>
      </c>
      <c r="E89" s="4" t="s">
        <v>204</v>
      </c>
      <c r="F89" s="5" t="str">
        <f t="shared" si="7"/>
        <v>18V ONE+ DUAL FUNCTION DIGITAL INFLATOR/DEFLATOR</v>
      </c>
      <c r="G89" t="s">
        <v>2378</v>
      </c>
    </row>
    <row r="90" spans="1:7" x14ac:dyDescent="0.25">
      <c r="A90" t="s">
        <v>2216</v>
      </c>
      <c r="B90" t="s">
        <v>2484</v>
      </c>
      <c r="C90" s="4" t="e">
        <f>_xlfn.XLOOKUP(A90,ProductComponent!E:E,ProductComponent!#REF!)</f>
        <v>#REF!</v>
      </c>
      <c r="D90" s="4" t="str">
        <f t="shared" si="6"/>
        <v>18V ONE+ SOAP DISPENSING TELESCOPING SCRUBBER</v>
      </c>
      <c r="E90" s="4" t="s">
        <v>497</v>
      </c>
      <c r="F90" s="5" t="str">
        <f t="shared" si="7"/>
        <v>18V ONE+ SOAP DISPENSING TELESCOPING SCRUBBER</v>
      </c>
      <c r="G90" t="s">
        <v>2379</v>
      </c>
    </row>
    <row r="91" spans="1:7" x14ac:dyDescent="0.25">
      <c r="A91" t="s">
        <v>2217</v>
      </c>
      <c r="B91" t="s">
        <v>2485</v>
      </c>
      <c r="C91" s="4" t="e">
        <f>_xlfn.XLOOKUP(A91,ProductComponent!E:E,ProductComponent!#REF!)</f>
        <v>#REF!</v>
      </c>
      <c r="D91" s="4" t="str">
        <f t="shared" si="6"/>
        <v>18V ONE+ 3/8" DRILL</v>
      </c>
      <c r="E91" s="4" t="s">
        <v>239</v>
      </c>
      <c r="F91" s="5" t="str">
        <f t="shared" si="7"/>
        <v>18V ONE+ 3/8" DRILL</v>
      </c>
      <c r="G91" t="s">
        <v>2380</v>
      </c>
    </row>
    <row r="92" spans="1:7" x14ac:dyDescent="0.25">
      <c r="A92" t="s">
        <v>2218</v>
      </c>
      <c r="B92" t="s">
        <v>2486</v>
      </c>
      <c r="C92" s="4" t="e">
        <f>_xlfn.XLOOKUP(A92,ProductComponent!E:E,ProductComponent!#REF!)</f>
        <v>#REF!</v>
      </c>
      <c r="D92" s="4" t="str">
        <f t="shared" si="6"/>
        <v>18V ONE+ 1/2" Drill/Driver</v>
      </c>
      <c r="E92" s="4" t="s">
        <v>937</v>
      </c>
      <c r="F92" s="5" t="str">
        <f t="shared" si="7"/>
        <v>18V ONE+ 1/2" Drill/Driver</v>
      </c>
      <c r="G92" t="s">
        <v>2381</v>
      </c>
    </row>
    <row r="93" spans="1:7" x14ac:dyDescent="0.25">
      <c r="A93" t="s">
        <v>2219</v>
      </c>
      <c r="B93" t="s">
        <v>2487</v>
      </c>
      <c r="C93" s="4" t="e">
        <f>_xlfn.XLOOKUP(A93,ProductComponent!E:E,ProductComponent!#REF!)</f>
        <v>#REF!</v>
      </c>
      <c r="D93" s="4" t="str">
        <f t="shared" si="6"/>
        <v>18V ONE+ 1/4" HEX SCREWDRIVER</v>
      </c>
      <c r="E93" s="4" t="s">
        <v>172</v>
      </c>
      <c r="F93" s="5" t="str">
        <f t="shared" si="7"/>
        <v>18V ONE+ 1/4" HEX SCREWDRIVER</v>
      </c>
      <c r="G93" t="s">
        <v>2382</v>
      </c>
    </row>
    <row r="94" spans="1:7" x14ac:dyDescent="0.25">
      <c r="A94" t="s">
        <v>2220</v>
      </c>
      <c r="B94" t="s">
        <v>2488</v>
      </c>
      <c r="C94" s="4" t="e">
        <f>_xlfn.XLOOKUP(A94,ProductComponent!E:E,ProductComponent!#REF!)</f>
        <v>#REF!</v>
      </c>
      <c r="D94" s="4" t="str">
        <f t="shared" si="6"/>
        <v>18V ONE+ 1/2" Hammer Drill</v>
      </c>
      <c r="E94" s="4" t="s">
        <v>1691</v>
      </c>
      <c r="F94" s="5" t="str">
        <f t="shared" si="7"/>
        <v>18V ONE+ 1/2" Hammer Drill</v>
      </c>
      <c r="G94" t="s">
        <v>2383</v>
      </c>
    </row>
    <row r="95" spans="1:7" x14ac:dyDescent="0.25">
      <c r="A95" t="s">
        <v>2221</v>
      </c>
      <c r="B95" t="s">
        <v>2489</v>
      </c>
      <c r="C95" s="4" t="e">
        <f>_xlfn.XLOOKUP(A95,ProductComponent!E:E,ProductComponent!#REF!)</f>
        <v>#REF!</v>
      </c>
      <c r="D95" s="4" t="str">
        <f t="shared" si="6"/>
        <v>18V ONE+ 1/4" Impact Driver</v>
      </c>
      <c r="E95" s="4" t="s">
        <v>938</v>
      </c>
      <c r="F95" s="5" t="str">
        <f t="shared" si="7"/>
        <v>18V ONE+ 1/4" Impact Driver</v>
      </c>
      <c r="G95" t="s">
        <v>2384</v>
      </c>
    </row>
    <row r="96" spans="1:7" x14ac:dyDescent="0.25">
      <c r="A96" t="s">
        <v>2222</v>
      </c>
      <c r="B96" t="s">
        <v>2490</v>
      </c>
      <c r="C96" s="4" t="e">
        <f>_xlfn.XLOOKUP(A96,ProductComponent!E:E,ProductComponent!#REF!)</f>
        <v>#REF!</v>
      </c>
      <c r="D96" s="4" t="str">
        <f t="shared" si="6"/>
        <v>18V ONE+ 3/8" Impact Wrench</v>
      </c>
      <c r="E96" s="4" t="s">
        <v>1813</v>
      </c>
      <c r="F96" s="5" t="str">
        <f t="shared" si="7"/>
        <v>18V ONE+ 3/8" Impact Wrench</v>
      </c>
      <c r="G96" t="s">
        <v>2385</v>
      </c>
    </row>
    <row r="97" spans="1:7" x14ac:dyDescent="0.25">
      <c r="A97" t="s">
        <v>2223</v>
      </c>
      <c r="B97" t="s">
        <v>2541</v>
      </c>
      <c r="C97" s="4" t="e">
        <f>_xlfn.XLOOKUP(A97,ProductComponent!E:E,ProductComponent!#REF!)</f>
        <v>#REF!</v>
      </c>
      <c r="D97" s="4" t="str">
        <f t="shared" si="6"/>
        <v>1/2” Impact Wrench</v>
      </c>
      <c r="E97" s="4" t="s">
        <v>1989</v>
      </c>
      <c r="F97" s="5" t="str">
        <f t="shared" si="7"/>
        <v>1/2” Impact Wrench</v>
      </c>
      <c r="G97" t="s">
        <v>2386</v>
      </c>
    </row>
    <row r="98" spans="1:7" x14ac:dyDescent="0.25">
      <c r="A98" t="s">
        <v>2224</v>
      </c>
      <c r="B98" t="s">
        <v>1478</v>
      </c>
      <c r="C98" s="4" t="e">
        <f>_xlfn.XLOOKUP(A98,ProductComponent!E:E,ProductComponent!#REF!)</f>
        <v>#REF!</v>
      </c>
      <c r="D98" s="4" t="str">
        <f t="shared" si="6"/>
        <v>18V ONE+ MULTI-SIZE RATCHET</v>
      </c>
      <c r="E98" s="4" t="s">
        <v>263</v>
      </c>
      <c r="F98" s="5" t="str">
        <f t="shared" si="7"/>
        <v>18V ONE+ MULTI</v>
      </c>
      <c r="G98" t="s">
        <v>2387</v>
      </c>
    </row>
    <row r="99" spans="1:7" x14ac:dyDescent="0.25">
      <c r="A99" t="s">
        <v>2225</v>
      </c>
      <c r="B99" t="s">
        <v>1459</v>
      </c>
      <c r="C99" s="4" t="e">
        <f>_xlfn.XLOOKUP(A99,ProductComponent!E:E,ProductComponent!#REF!)</f>
        <v>#REF!</v>
      </c>
      <c r="D99" s="4" t="str">
        <f t="shared" si="6"/>
        <v>18V ONE+ AIRSTRIKE 23GA PIN NAILER</v>
      </c>
      <c r="E99" s="4" t="s">
        <v>189</v>
      </c>
      <c r="F99" s="5" t="str">
        <f t="shared" si="7"/>
        <v>18V ONE+ AIRSTRIKE 23GA PIN NAILER</v>
      </c>
      <c r="G99" t="s">
        <v>2388</v>
      </c>
    </row>
    <row r="100" spans="1:7" x14ac:dyDescent="0.25">
      <c r="A100" t="s">
        <v>2226</v>
      </c>
      <c r="B100" t="s">
        <v>1853</v>
      </c>
      <c r="C100" s="4" t="e">
        <f>_xlfn.XLOOKUP(A100,ProductComponent!E:E,ProductComponent!#REF!)</f>
        <v>#REF!</v>
      </c>
      <c r="D100" s="4" t="str">
        <f t="shared" si="6"/>
        <v>18V ONE+ 1/4 SHEET SANDER</v>
      </c>
      <c r="E100" s="4" t="s">
        <v>1856</v>
      </c>
      <c r="F100" s="5" t="str">
        <f t="shared" si="7"/>
        <v>18V ONE+ 1/4 SHEET SANDER</v>
      </c>
      <c r="G100" t="s">
        <v>2389</v>
      </c>
    </row>
    <row r="101" spans="1:7" x14ac:dyDescent="0.25">
      <c r="A101" t="s">
        <v>2227</v>
      </c>
      <c r="B101" t="s">
        <v>2491</v>
      </c>
      <c r="C101" s="4" t="e">
        <f>_xlfn.XLOOKUP(A101,ProductComponent!E:E,ProductComponent!#REF!)</f>
        <v>#REF!</v>
      </c>
      <c r="D101" s="4" t="str">
        <f t="shared" si="6"/>
        <v>18V ONE+ 5" Random Orbit Sander</v>
      </c>
      <c r="E101" s="4" t="s">
        <v>590</v>
      </c>
      <c r="F101" s="5" t="str">
        <f t="shared" si="7"/>
        <v>18V ONE+ 5" Random Orbit Sander</v>
      </c>
      <c r="G101" t="s">
        <v>2390</v>
      </c>
    </row>
    <row r="102" spans="1:7" x14ac:dyDescent="0.25">
      <c r="A102" t="s">
        <v>2228</v>
      </c>
      <c r="B102" t="s">
        <v>1848</v>
      </c>
      <c r="C102" s="4" t="e">
        <f>_xlfn.XLOOKUP(A102,ProductComponent!E:E,ProductComponent!#REF!)</f>
        <v>#REF!</v>
      </c>
      <c r="D102" s="4" t="str">
        <f t="shared" si="6"/>
        <v>CORNER CAT  FINISH SANDER</v>
      </c>
      <c r="E102" s="4" t="s">
        <v>2048</v>
      </c>
      <c r="F102" s="5" t="str">
        <f t="shared" si="7"/>
        <v>CORNER CAT FINISH SANDER</v>
      </c>
      <c r="G102" t="s">
        <v>2391</v>
      </c>
    </row>
    <row r="103" spans="1:7" x14ac:dyDescent="0.25">
      <c r="A103" t="s">
        <v>2229</v>
      </c>
      <c r="B103" t="s">
        <v>1764</v>
      </c>
      <c r="C103" s="4" t="e">
        <f>_xlfn.XLOOKUP(A103,ProductComponent!E:E,ProductComponent!#REF!)</f>
        <v>#REF!</v>
      </c>
      <c r="D103" s="4" t="str">
        <f t="shared" si="6"/>
        <v>18V ONE+ COMPACT ROUTER</v>
      </c>
      <c r="E103" s="4" t="s">
        <v>546</v>
      </c>
      <c r="F103" s="5" t="str">
        <f t="shared" si="7"/>
        <v>18V ONE+ COMPACT ROUTER</v>
      </c>
      <c r="G103" t="s">
        <v>2392</v>
      </c>
    </row>
    <row r="104" spans="1:7" x14ac:dyDescent="0.25">
      <c r="A104" t="s">
        <v>2230</v>
      </c>
      <c r="B104" t="s">
        <v>2492</v>
      </c>
      <c r="C104" s="4" t="e">
        <f>_xlfn.XLOOKUP(A104,ProductComponent!E:E,ProductComponent!#REF!)</f>
        <v>#REF!</v>
      </c>
      <c r="D104" s="4" t="str">
        <f t="shared" si="6"/>
        <v>18V ONE+ Multi Tool</v>
      </c>
      <c r="E104" s="4" t="s">
        <v>589</v>
      </c>
      <c r="F104" s="5" t="str">
        <f t="shared" si="7"/>
        <v>18V ONE+ Multi Tool</v>
      </c>
      <c r="G104" t="s">
        <v>2393</v>
      </c>
    </row>
    <row r="105" spans="1:7" x14ac:dyDescent="0.25">
      <c r="A105" t="s">
        <v>2231</v>
      </c>
      <c r="B105" t="s">
        <v>2533</v>
      </c>
      <c r="C105" s="4" t="e">
        <f>_xlfn.XLOOKUP(A105,ProductComponent!E:E,ProductComponent!#REF!)</f>
        <v>#REF!</v>
      </c>
      <c r="D105" s="4" t="str">
        <f t="shared" si="6"/>
        <v>18V ONE+ 4-1/2" Angle Grinder, (1) Side Handle, (1) Type 27 Grinding Guard, (1) Grinding Wheel, (1) Spanner Wrench</v>
      </c>
      <c r="E105" s="4" t="s">
        <v>541</v>
      </c>
      <c r="F105" s="5" t="str">
        <f t="shared" si="7"/>
        <v>18V ONE+ 4</v>
      </c>
      <c r="G105" t="s">
        <v>2394</v>
      </c>
    </row>
    <row r="106" spans="1:7" x14ac:dyDescent="0.25">
      <c r="A106" t="s">
        <v>2232</v>
      </c>
      <c r="B106" t="s">
        <v>2493</v>
      </c>
      <c r="C106" s="4" t="e">
        <f>_xlfn.XLOOKUP(A106,ProductComponent!E:E,ProductComponent!#REF!)</f>
        <v>#REF!</v>
      </c>
      <c r="D106" s="4" t="str">
        <f t="shared" si="6"/>
        <v>18V ONE+ 25' Drain Auger</v>
      </c>
      <c r="E106" s="4" t="s">
        <v>40</v>
      </c>
      <c r="F106" s="5" t="str">
        <f t="shared" si="7"/>
        <v>18V ONE+ 25' Drain Auger</v>
      </c>
      <c r="G106" t="s">
        <v>2395</v>
      </c>
    </row>
    <row r="107" spans="1:7" x14ac:dyDescent="0.25">
      <c r="A107" t="s">
        <v>2233</v>
      </c>
      <c r="B107" t="s">
        <v>2494</v>
      </c>
      <c r="C107" s="4" t="e">
        <f>_xlfn.XLOOKUP(A107,ProductComponent!E:E,ProductComponent!#REF!)</f>
        <v>#REF!</v>
      </c>
      <c r="D107" s="4" t="str">
        <f t="shared" si="6"/>
        <v>18V ONE+ 35' Drain Auger</v>
      </c>
      <c r="E107" s="4" t="s">
        <v>34</v>
      </c>
      <c r="F107" s="5" t="str">
        <f t="shared" si="7"/>
        <v>18V ONE+ 35' Drain Auger</v>
      </c>
      <c r="G107" t="s">
        <v>2396</v>
      </c>
    </row>
    <row r="108" spans="1:7" x14ac:dyDescent="0.25">
      <c r="A108" t="s">
        <v>2234</v>
      </c>
      <c r="B108" t="s">
        <v>2495</v>
      </c>
      <c r="C108" s="4" t="e">
        <f>_xlfn.XLOOKUP(A108,ProductComponent!E:E,ProductComponent!#REF!)</f>
        <v>#REF!</v>
      </c>
      <c r="D108" s="4" t="str">
        <f t="shared" si="6"/>
        <v>18V ONE+ "6" Two Speed Random Orbit Buffer</v>
      </c>
      <c r="E108" s="4" t="s">
        <v>1574</v>
      </c>
      <c r="F108" s="5" t="str">
        <f t="shared" si="7"/>
        <v>18V ONE+ "6" Two Speed Random Orbit Buffer</v>
      </c>
      <c r="G108" t="s">
        <v>2397</v>
      </c>
    </row>
    <row r="109" spans="1:7" x14ac:dyDescent="0.25">
      <c r="A109" t="s">
        <v>2235</v>
      </c>
      <c r="B109" t="s">
        <v>2496</v>
      </c>
      <c r="C109" s="4" t="e">
        <f>_xlfn.XLOOKUP(A109,ProductComponent!E:E,ProductComponent!#REF!)</f>
        <v>#REF!</v>
      </c>
      <c r="D109" s="4" t="str">
        <f t="shared" si="6"/>
        <v>18V ONE+ 10” Variable Speed Random Orbit Buffer</v>
      </c>
      <c r="E109" s="4" t="s">
        <v>287</v>
      </c>
      <c r="F109" s="5" t="str">
        <f t="shared" si="7"/>
        <v>18V ONE+ 10” Variable Speed Random Orbit Buffer</v>
      </c>
      <c r="G109" t="s">
        <v>2398</v>
      </c>
    </row>
    <row r="110" spans="1:7" x14ac:dyDescent="0.25">
      <c r="A110" t="s">
        <v>2236</v>
      </c>
      <c r="B110" t="s">
        <v>2534</v>
      </c>
      <c r="C110" s="4" t="e">
        <f>_xlfn.XLOOKUP(A110,ProductComponent!E:E,ProductComponent!#REF!)</f>
        <v>#REF!</v>
      </c>
      <c r="D110" s="4" t="str">
        <f t="shared" si="6"/>
        <v>18V ONE+ 5-1/2" Circular Saw</v>
      </c>
      <c r="E110" s="4" t="s">
        <v>1359</v>
      </c>
      <c r="F110" s="5" t="str">
        <f t="shared" si="7"/>
        <v>18V ONE+ 5</v>
      </c>
      <c r="G110" t="s">
        <v>2399</v>
      </c>
    </row>
    <row r="111" spans="1:7" x14ac:dyDescent="0.25">
      <c r="A111" t="s">
        <v>2237</v>
      </c>
      <c r="B111" t="s">
        <v>2497</v>
      </c>
      <c r="C111" s="4" t="e">
        <f>_xlfn.XLOOKUP(A111,ProductComponent!E:E,ProductComponent!#REF!)</f>
        <v>#REF!</v>
      </c>
      <c r="D111" s="4" t="str">
        <f t="shared" si="6"/>
        <v>18V ONE+ Reciprocating Saw</v>
      </c>
      <c r="E111" s="4" t="s">
        <v>934</v>
      </c>
      <c r="F111" s="5" t="str">
        <f t="shared" si="7"/>
        <v>18V ONE+ Reciprocating Saw</v>
      </c>
      <c r="G111" t="s">
        <v>2400</v>
      </c>
    </row>
    <row r="112" spans="1:7" x14ac:dyDescent="0.25">
      <c r="A112" t="s">
        <v>2238</v>
      </c>
      <c r="B112" t="s">
        <v>2535</v>
      </c>
      <c r="C112" s="4" t="e">
        <f>_xlfn.XLOOKUP(A112,ProductComponent!E:E,ProductComponent!#REF!)</f>
        <v>#REF!</v>
      </c>
      <c r="D112" s="4" t="str">
        <f t="shared" si="6"/>
        <v>18V ONE+ JIG SAW (1) T-Shank Wood Cutting Blade (1) Hex Wrench</v>
      </c>
      <c r="E112" s="4" t="s">
        <v>572</v>
      </c>
      <c r="F112" s="5" t="str">
        <f t="shared" si="7"/>
        <v>18V ONE+ JIG SAW (1) T</v>
      </c>
      <c r="G112" t="s">
        <v>2401</v>
      </c>
    </row>
    <row r="113" spans="1:7" x14ac:dyDescent="0.25">
      <c r="A113" t="s">
        <v>2239</v>
      </c>
      <c r="B113" t="s">
        <v>2536</v>
      </c>
      <c r="C113" s="4" t="e">
        <f>_xlfn.XLOOKUP(A113,ProductComponent!E:E,ProductComponent!#REF!)</f>
        <v>#REF!</v>
      </c>
      <c r="D113" s="4" t="str">
        <f t="shared" si="6"/>
        <v>18V CUT-OUT TOOL</v>
      </c>
      <c r="E113" s="4" t="s">
        <v>1135</v>
      </c>
      <c r="F113" s="5" t="str">
        <f t="shared" si="7"/>
        <v>18V CUT</v>
      </c>
      <c r="G113" t="s">
        <v>2402</v>
      </c>
    </row>
    <row r="114" spans="1:7" x14ac:dyDescent="0.25">
      <c r="A114" t="s">
        <v>2240</v>
      </c>
      <c r="B114" t="s">
        <v>2498</v>
      </c>
      <c r="C114" s="4" t="e">
        <f>_xlfn.XLOOKUP(A114,ProductComponent!E:E,ProductComponent!#REF!)</f>
        <v>#REF!</v>
      </c>
      <c r="D114" s="4" t="str">
        <f t="shared" si="6"/>
        <v>18V ONE+ Compact Bluetooth Radio/Speaker</v>
      </c>
      <c r="E114" s="4" t="s">
        <v>464</v>
      </c>
      <c r="F114" s="5" t="str">
        <f t="shared" si="7"/>
        <v>18V ONE+ Compact Bluetooth Radio/Speaker</v>
      </c>
      <c r="G114" t="s">
        <v>2403</v>
      </c>
    </row>
    <row r="115" spans="1:7" x14ac:dyDescent="0.25">
      <c r="A115" t="s">
        <v>2241</v>
      </c>
      <c r="B115" t="s">
        <v>2543</v>
      </c>
      <c r="C115" s="4" t="e">
        <f>_xlfn.XLOOKUP(A115,ProductComponent!E:E,ProductComponent!#REF!)</f>
        <v>#REF!</v>
      </c>
      <c r="D115" s="4" t="str">
        <f t="shared" si="6"/>
        <v>18V ONE+ HYBRID VERSE™ LINK™ BLUETOOTH® STEREO</v>
      </c>
      <c r="E115" s="4" t="s">
        <v>275</v>
      </c>
      <c r="F115" s="5" t="str">
        <f t="shared" si="7"/>
        <v>18V ONE+ HYBRID VERSE™ LINK™ BLUETOOTH® STEREO</v>
      </c>
      <c r="G115" t="s">
        <v>2404</v>
      </c>
    </row>
    <row r="116" spans="1:7" x14ac:dyDescent="0.25">
      <c r="A116" t="s">
        <v>2242</v>
      </c>
      <c r="B116" t="s">
        <v>2544</v>
      </c>
      <c r="C116" s="4" t="e">
        <f>_xlfn.XLOOKUP(A116,ProductComponent!E:E,ProductComponent!#REF!)</f>
        <v>#REF!</v>
      </c>
      <c r="D116" s="4" t="str">
        <f t="shared" si="6"/>
        <v>18V ONE+ VERSE™ Clamp Speaker</v>
      </c>
      <c r="E116" s="4" t="s">
        <v>387</v>
      </c>
      <c r="F116" s="5" t="str">
        <f t="shared" si="7"/>
        <v>18V ONE+ VERSE™ Clamp Speaker</v>
      </c>
      <c r="G116" t="s">
        <v>2405</v>
      </c>
    </row>
    <row r="117" spans="1:7" x14ac:dyDescent="0.25">
      <c r="A117" t="s">
        <v>2243</v>
      </c>
      <c r="B117" t="s">
        <v>1323</v>
      </c>
      <c r="C117" s="4" t="e">
        <f>_xlfn.XLOOKUP(A117,ProductComponent!E:E,ProductComponent!#REF!)</f>
        <v>#REF!</v>
      </c>
      <c r="D117" s="4" t="str">
        <f t="shared" si="6"/>
        <v>18V ONE+ HYBRID LED PANEL LIGHT</v>
      </c>
      <c r="E117" s="4" t="s">
        <v>193</v>
      </c>
      <c r="F117" s="5" t="str">
        <f t="shared" si="7"/>
        <v>18V ONE+ HYBRID LED PANEL LIGHT</v>
      </c>
      <c r="G117" t="s">
        <v>2406</v>
      </c>
    </row>
    <row r="118" spans="1:7" x14ac:dyDescent="0.25">
      <c r="A118" t="s">
        <v>2244</v>
      </c>
      <c r="B118" t="s">
        <v>1150</v>
      </c>
      <c r="C118" s="4" t="e">
        <f>_xlfn.XLOOKUP(A118,ProductComponent!E:E,ProductComponent!#REF!)</f>
        <v>#REF!</v>
      </c>
      <c r="D118" s="4" t="str">
        <f t="shared" si="6"/>
        <v>18V ONE+ 360º LED LIGHT</v>
      </c>
      <c r="E118" s="4" t="s">
        <v>294</v>
      </c>
      <c r="F118" s="5" t="str">
        <f t="shared" si="7"/>
        <v>18V ONE+ 360º LED LIGHT</v>
      </c>
      <c r="G118" t="s">
        <v>2407</v>
      </c>
    </row>
    <row r="119" spans="1:7" x14ac:dyDescent="0.25">
      <c r="A119" t="s">
        <v>2245</v>
      </c>
      <c r="B119" t="s">
        <v>2499</v>
      </c>
      <c r="C119" s="4" t="e">
        <f>_xlfn.XLOOKUP(A119,ProductComponent!E:E,ProductComponent!#REF!)</f>
        <v>#REF!</v>
      </c>
      <c r="D119" s="4" t="str">
        <f t="shared" si="6"/>
        <v>18V ONE+ HYBRID LED WORKLIGHT</v>
      </c>
      <c r="E119" s="4" t="s">
        <v>298</v>
      </c>
      <c r="F119" s="5" t="str">
        <f t="shared" si="7"/>
        <v>18V ONE+ HYBRID LED WORKLIGHT</v>
      </c>
      <c r="G119" t="s">
        <v>2408</v>
      </c>
    </row>
    <row r="120" spans="1:7" x14ac:dyDescent="0.25">
      <c r="A120" t="s">
        <v>2246</v>
      </c>
      <c r="B120" t="s">
        <v>121</v>
      </c>
      <c r="C120" s="4" t="e">
        <f>_xlfn.XLOOKUP(A120,ProductComponent!E:E,ProductComponent!#REF!)</f>
        <v>#REF!</v>
      </c>
      <c r="D120" s="4" t="str">
        <f t="shared" si="6"/>
        <v>18V ONE+ HYBRID MAGNETIC LED TASK LIGHT</v>
      </c>
      <c r="E120" s="4" t="s">
        <v>125</v>
      </c>
      <c r="F120" s="5" t="str">
        <f t="shared" si="7"/>
        <v>18V ONE+ HYBRID MAGNETIC LED TASK LIGHT</v>
      </c>
      <c r="G120" t="s">
        <v>2409</v>
      </c>
    </row>
    <row r="121" spans="1:7" x14ac:dyDescent="0.25">
      <c r="A121" t="s">
        <v>2247</v>
      </c>
      <c r="B121" t="s">
        <v>2500</v>
      </c>
      <c r="C121" s="4" t="e">
        <f>_xlfn.XLOOKUP(A121,ProductComponent!E:E,ProductComponent!#REF!)</f>
        <v>#REF!</v>
      </c>
      <c r="D121" s="4" t="str">
        <f t="shared" si="6"/>
        <v>18V ONE+ LED Light</v>
      </c>
      <c r="E121" s="4" t="s">
        <v>531</v>
      </c>
      <c r="F121" s="5" t="str">
        <f t="shared" si="7"/>
        <v>18V ONE+ LED Light</v>
      </c>
      <c r="G121" t="s">
        <v>2410</v>
      </c>
    </row>
    <row r="122" spans="1:7" x14ac:dyDescent="0.25">
      <c r="A122" t="s">
        <v>2248</v>
      </c>
      <c r="B122" t="s">
        <v>1606</v>
      </c>
      <c r="C122" s="4" t="e">
        <f>_xlfn.XLOOKUP(A122,ProductComponent!E:E,ProductComponent!#REF!)</f>
        <v>#REF!</v>
      </c>
      <c r="D122" s="4" t="str">
        <f t="shared" si="6"/>
        <v>18V ONE+ LED CLAMP LIGHT</v>
      </c>
      <c r="E122" s="4" t="s">
        <v>616</v>
      </c>
      <c r="F122" s="5" t="str">
        <f t="shared" si="7"/>
        <v>18V ONE+ LED CLAMP LIGHT</v>
      </c>
      <c r="G122" t="s">
        <v>2411</v>
      </c>
    </row>
    <row r="123" spans="1:7" x14ac:dyDescent="0.25">
      <c r="A123" t="s">
        <v>2249</v>
      </c>
      <c r="B123" t="s">
        <v>1603</v>
      </c>
      <c r="C123" s="4" t="e">
        <f>_xlfn.XLOOKUP(A123,ProductComponent!E:E,ProductComponent!#REF!)</f>
        <v>#REF!</v>
      </c>
      <c r="D123" s="4" t="str">
        <f t="shared" si="6"/>
        <v>18V ONE+ FLEXIBLE LED CLAMP LIGHT</v>
      </c>
      <c r="E123" s="4" t="s">
        <v>195</v>
      </c>
      <c r="F123" s="5" t="str">
        <f t="shared" si="7"/>
        <v>18V ONE+ FLEXIBLE LED CLAMP LIGHT</v>
      </c>
      <c r="G123" t="s">
        <v>2412</v>
      </c>
    </row>
    <row r="124" spans="1:7" x14ac:dyDescent="0.25">
      <c r="A124" t="s">
        <v>2250</v>
      </c>
      <c r="B124" t="s">
        <v>341</v>
      </c>
      <c r="C124" s="4" t="e">
        <f>_xlfn.XLOOKUP(A124,ProductComponent!E:E,ProductComponent!#REF!)</f>
        <v>#REF!</v>
      </c>
      <c r="D124" s="4" t="str">
        <f t="shared" si="6"/>
        <v>18V ONE+ LED WORKBENCH LIGHT</v>
      </c>
      <c r="E124" s="4" t="s">
        <v>345</v>
      </c>
      <c r="F124" s="5" t="str">
        <f t="shared" si="7"/>
        <v>18V ONE+ LED WORKBENCH LIGHT</v>
      </c>
      <c r="G124" t="s">
        <v>2413</v>
      </c>
    </row>
    <row r="125" spans="1:7" x14ac:dyDescent="0.25">
      <c r="A125" t="s">
        <v>2251</v>
      </c>
      <c r="B125" t="s">
        <v>175</v>
      </c>
      <c r="C125" s="4" t="e">
        <f>_xlfn.XLOOKUP(A125,ProductComponent!E:E,ProductComponent!#REF!)</f>
        <v>#REF!</v>
      </c>
      <c r="D125" s="4" t="str">
        <f t="shared" si="6"/>
        <v>18V ONE+ LED STICK LIGHT</v>
      </c>
      <c r="E125" s="4" t="s">
        <v>179</v>
      </c>
      <c r="F125" s="5" t="str">
        <f t="shared" si="7"/>
        <v>18V ONE+ LED STICK LIGHT</v>
      </c>
      <c r="G125" t="s">
        <v>2414</v>
      </c>
    </row>
    <row r="126" spans="1:7" x14ac:dyDescent="0.25">
      <c r="A126" t="s">
        <v>2252</v>
      </c>
      <c r="B126" t="s">
        <v>2501</v>
      </c>
      <c r="C126" s="4" t="e">
        <f>_xlfn.XLOOKUP(A126,ProductComponent!E:E,ProductComponent!#REF!)</f>
        <v>#REF!</v>
      </c>
      <c r="D126" s="4" t="str">
        <f t="shared" si="6"/>
        <v>TRIPOWER TRIPOD</v>
      </c>
      <c r="E126" s="4" t="s">
        <v>293</v>
      </c>
      <c r="F126" s="5" t="str">
        <f t="shared" si="7"/>
        <v>TRIPOWER TRIPOD</v>
      </c>
      <c r="G126" t="s">
        <v>2415</v>
      </c>
    </row>
    <row r="127" spans="1:7" x14ac:dyDescent="0.25">
      <c r="A127" t="s">
        <v>2253</v>
      </c>
      <c r="B127" t="s">
        <v>2502</v>
      </c>
      <c r="C127" s="4" t="e">
        <f>_xlfn.XLOOKUP(A127,ProductComponent!E:E,ProductComponent!#REF!)</f>
        <v>#REF!</v>
      </c>
      <c r="D127" s="4" t="str">
        <f t="shared" si="6"/>
        <v>18V ONE+ Dual Function Lighted Creeper/Seat</v>
      </c>
      <c r="E127" s="4" t="s">
        <v>45</v>
      </c>
      <c r="F127" s="5" t="str">
        <f t="shared" si="7"/>
        <v>18V ONE+ Dual Function Lighted Creeper/Seat</v>
      </c>
      <c r="G127" t="s">
        <v>2416</v>
      </c>
    </row>
    <row r="128" spans="1:7" x14ac:dyDescent="0.25">
      <c r="A128" t="s">
        <v>2254</v>
      </c>
      <c r="B128" t="s">
        <v>1592</v>
      </c>
      <c r="C128" s="4" t="e">
        <f>_xlfn.XLOOKUP(A128,ProductComponent!E:E,ProductComponent!#REF!)</f>
        <v>#REF!</v>
      </c>
      <c r="D128" s="4" t="str">
        <f t="shared" si="6"/>
        <v>18V ONE+ POWERED BRUSH HAND VACUUM</v>
      </c>
      <c r="E128" s="4" t="s">
        <v>567</v>
      </c>
      <c r="F128" s="5" t="str">
        <f t="shared" si="7"/>
        <v>18V ONE+ POWERED BRUSH HAND VACUUM</v>
      </c>
      <c r="G128" t="s">
        <v>2417</v>
      </c>
    </row>
    <row r="129" spans="1:7" x14ac:dyDescent="0.25">
      <c r="A129" t="s">
        <v>2255</v>
      </c>
      <c r="B129" t="s">
        <v>2503</v>
      </c>
      <c r="C129" s="4" t="e">
        <f>_xlfn.XLOOKUP(A129,ProductComponent!E:E,ProductComponent!#REF!)</f>
        <v>#REF!</v>
      </c>
      <c r="D129" s="4" t="str">
        <f t="shared" si="6"/>
        <v>18V ONE+ Hand Vacuum, (1) Vacuum Filter</v>
      </c>
      <c r="E129" s="4" t="s">
        <v>528</v>
      </c>
      <c r="F129" s="5" t="str">
        <f t="shared" si="7"/>
        <v>18V ONE+ Hand Vacuum, (1) Vacuum Filter</v>
      </c>
      <c r="G129" t="s">
        <v>2418</v>
      </c>
    </row>
    <row r="130" spans="1:7" x14ac:dyDescent="0.25">
      <c r="A130" t="s">
        <v>2256</v>
      </c>
      <c r="B130" t="s">
        <v>2504</v>
      </c>
      <c r="C130" s="4" t="e">
        <f>_xlfn.XLOOKUP(A130,ProductComponent!E:E,ProductComponent!#REF!)</f>
        <v>#REF!</v>
      </c>
      <c r="D130" s="4" t="str">
        <f t="shared" ref="D130:D169" si="8">MID(E130,FIND(" - ",E130,1)+3,9999)</f>
        <v>18V ONE+ CORDLESS STICK VAC KIT</v>
      </c>
      <c r="E130" s="4" t="s">
        <v>710</v>
      </c>
      <c r="F130" s="5" t="str">
        <f t="shared" si="7"/>
        <v>18V ONE+ CORDLESS STICK VAC KIT</v>
      </c>
      <c r="G130" t="s">
        <v>2419</v>
      </c>
    </row>
    <row r="131" spans="1:7" x14ac:dyDescent="0.25">
      <c r="A131" t="s">
        <v>2257</v>
      </c>
      <c r="B131" t="s">
        <v>1490</v>
      </c>
      <c r="C131" s="4" t="e">
        <f>_xlfn.XLOOKUP(A131,ProductComponent!E:E,ProductComponent!#REF!)</f>
        <v>#REF!</v>
      </c>
      <c r="D131" s="4" t="str">
        <f t="shared" si="8"/>
        <v>18V ONE+ BUCKET TOP WET/DRY VACUUM</v>
      </c>
      <c r="E131" s="4" t="s">
        <v>327</v>
      </c>
      <c r="F131" s="5" t="str">
        <f t="shared" si="7"/>
        <v>18V ONE+ BUCKET TOP WET/DRY VACUUM</v>
      </c>
      <c r="G131" t="s">
        <v>2420</v>
      </c>
    </row>
    <row r="132" spans="1:7" x14ac:dyDescent="0.25">
      <c r="A132" t="s">
        <v>2258</v>
      </c>
      <c r="B132" t="s">
        <v>2505</v>
      </c>
      <c r="C132" s="4" t="e">
        <f>_xlfn.XLOOKUP(A132,ProductComponent!E:E,ProductComponent!#REF!)</f>
        <v>#REF!</v>
      </c>
      <c r="D132" s="4" t="str">
        <f t="shared" si="8"/>
        <v>18V ONE+ 1 GALLON WET/DRY VAC</v>
      </c>
      <c r="E132" s="4" t="s">
        <v>340</v>
      </c>
      <c r="F132" s="5" t="str">
        <f t="shared" si="7"/>
        <v>18V ONE+ 1 GALLON WET/DRY VAC</v>
      </c>
      <c r="G132" t="s">
        <v>2421</v>
      </c>
    </row>
    <row r="133" spans="1:7" x14ac:dyDescent="0.25">
      <c r="A133" t="s">
        <v>2259</v>
      </c>
      <c r="B133" t="s">
        <v>2545</v>
      </c>
      <c r="C133" s="4" t="e">
        <f>_xlfn.XLOOKUP(A133,ProductComponent!E:E,ProductComponent!#REF!)</f>
        <v>#REF!</v>
      </c>
      <c r="D133" s="4" t="str">
        <f t="shared" si="8"/>
        <v>18V ONE+ LINK™ 3 GALLON WET/DRY VACUUM</v>
      </c>
      <c r="E133" s="4" t="s">
        <v>336</v>
      </c>
      <c r="F133" s="5" t="str">
        <f t="shared" si="7"/>
        <v>18V ONE+ LINK™ 3 GALLON WET/DRY VACUUM</v>
      </c>
      <c r="G133" t="s">
        <v>2422</v>
      </c>
    </row>
    <row r="134" spans="1:7" x14ac:dyDescent="0.25">
      <c r="A134" t="s">
        <v>2260</v>
      </c>
      <c r="B134" t="s">
        <v>1444</v>
      </c>
      <c r="C134" s="4" t="e">
        <f>_xlfn.XLOOKUP(A134,ProductComponent!E:E,ProductComponent!#REF!)</f>
        <v>#REF!</v>
      </c>
      <c r="D134" s="4" t="str">
        <f t="shared" si="8"/>
        <v>18V ONE+ 6 GALLON WET/DRY VACUUM</v>
      </c>
      <c r="E134" s="4" t="s">
        <v>332</v>
      </c>
      <c r="F134" s="5" t="str">
        <f t="shared" si="7"/>
        <v>18V ONE+ 6 GALLON WET/DRY VACUUM</v>
      </c>
      <c r="G134" t="s">
        <v>2423</v>
      </c>
    </row>
    <row r="135" spans="1:7" x14ac:dyDescent="0.25">
      <c r="A135" t="s">
        <v>2261</v>
      </c>
      <c r="B135" t="s">
        <v>2129</v>
      </c>
      <c r="C135" s="4" t="e">
        <f>_xlfn.XLOOKUP(A135,ProductComponent!E:E,ProductComponent!#REF!)</f>
        <v>#REF!</v>
      </c>
      <c r="D135" s="4" t="str">
        <f t="shared" si="8"/>
        <v>18V ONE+ SWIFTCLEAN SPOT CLEANER</v>
      </c>
      <c r="E135" s="4" t="s">
        <v>840</v>
      </c>
      <c r="F135" s="5" t="str">
        <f t="shared" si="7"/>
        <v>18V ONE+ SWIFTCLEAN SPOT CLEANER</v>
      </c>
      <c r="G135" t="s">
        <v>2424</v>
      </c>
    </row>
    <row r="136" spans="1:7" x14ac:dyDescent="0.25">
      <c r="A136" t="s">
        <v>2262</v>
      </c>
      <c r="B136" t="s">
        <v>2506</v>
      </c>
      <c r="C136" s="4" t="e">
        <f>_xlfn.XLOOKUP(A136,ProductComponent!E:E,ProductComponent!#REF!)</f>
        <v>#REF!</v>
      </c>
      <c r="D136" s="4" t="str">
        <f t="shared" si="8"/>
        <v>18V ONE+ Pool Vacuum</v>
      </c>
      <c r="E136" s="4" t="s">
        <v>120</v>
      </c>
      <c r="F136" s="5" t="str">
        <f t="shared" ref="F136:F169" si="9">TRIM(G136)</f>
        <v>18V ONE+ Pool Vacuum</v>
      </c>
      <c r="G136" t="s">
        <v>2425</v>
      </c>
    </row>
    <row r="137" spans="1:7" x14ac:dyDescent="0.25">
      <c r="A137" t="s">
        <v>2263</v>
      </c>
      <c r="B137" t="s">
        <v>2542</v>
      </c>
      <c r="C137" s="4" t="e">
        <f>_xlfn.XLOOKUP(A137,ProductComponent!E:E,ProductComponent!#REF!)</f>
        <v>#REF!</v>
      </c>
      <c r="D137" s="4" t="str">
        <f t="shared" si="8"/>
        <v>18V ONE+ Hybrid Forced Air Propane Heater (1) Propane Hose (1) Regulator</v>
      </c>
      <c r="E137" s="4" t="s">
        <v>554</v>
      </c>
      <c r="F137" s="5" t="str">
        <f t="shared" si="9"/>
        <v>18V ONE+ Hybrid Forced Air Propane Heater (1) Propane Hose (1) Regulator</v>
      </c>
      <c r="G137" t="s">
        <v>2426</v>
      </c>
    </row>
    <row r="138" spans="1:7" x14ac:dyDescent="0.25">
      <c r="A138" t="s">
        <v>2264</v>
      </c>
      <c r="B138" t="s">
        <v>2507</v>
      </c>
      <c r="C138" s="4" t="e">
        <f>_xlfn.XLOOKUP(A138,ProductComponent!E:E,ProductComponent!#REF!)</f>
        <v>#REF!</v>
      </c>
      <c r="D138" s="4" t="str">
        <f t="shared" si="8"/>
        <v>18V ONE+ Hybrid WHISPER SERIES 7.5" FAN</v>
      </c>
      <c r="E138" s="4" t="s">
        <v>636</v>
      </c>
      <c r="F138" s="5" t="str">
        <f t="shared" si="9"/>
        <v>18V ONE+ Hybrid WHISPER SERIES 7.5" FAN</v>
      </c>
      <c r="G138" t="s">
        <v>2427</v>
      </c>
    </row>
    <row r="139" spans="1:7" x14ac:dyDescent="0.25">
      <c r="A139" t="s">
        <v>2265</v>
      </c>
      <c r="B139" t="s">
        <v>1535</v>
      </c>
      <c r="C139" s="4" t="e">
        <f>_xlfn.XLOOKUP(A139,ProductComponent!E:E,ProductComponent!#REF!)</f>
        <v>#REF!</v>
      </c>
      <c r="D139" s="4" t="str">
        <f t="shared" si="8"/>
        <v>18V ONE+ HYBRID WHISPER SERIES 14" AIR CANNON ' FAN</v>
      </c>
      <c r="E139" s="4" t="s">
        <v>468</v>
      </c>
      <c r="F139" s="5" t="str">
        <f t="shared" si="9"/>
        <v>18V ONE+ HYBRID WHISPER SERIES 14" AIR CANNON ' FAN</v>
      </c>
      <c r="G139" t="s">
        <v>2428</v>
      </c>
    </row>
    <row r="140" spans="1:7" x14ac:dyDescent="0.25">
      <c r="A140" t="s">
        <v>2266</v>
      </c>
      <c r="B140" t="s">
        <v>1531</v>
      </c>
      <c r="C140" s="4" t="e">
        <f>_xlfn.XLOOKUP(A140,ProductComponent!E:E,ProductComponent!#REF!)</f>
        <v>#REF!</v>
      </c>
      <c r="D140" s="4" t="str">
        <f t="shared" si="8"/>
        <v>18V ONE+ WHISPER SERIES 7.5" BUCKET TOP MISTING FAN</v>
      </c>
      <c r="E140" s="4" t="s">
        <v>451</v>
      </c>
      <c r="F140" s="5" t="str">
        <f t="shared" si="9"/>
        <v>18V ONE+ WHISPER SERIES 7.5" BUCKET TOP MISTING FAN</v>
      </c>
      <c r="G140" t="s">
        <v>2429</v>
      </c>
    </row>
    <row r="141" spans="1:7" x14ac:dyDescent="0.25">
      <c r="A141" t="s">
        <v>2267</v>
      </c>
      <c r="B141" t="s">
        <v>2508</v>
      </c>
      <c r="C141" s="4" t="e">
        <f>_xlfn.XLOOKUP(A141,ProductComponent!E:E,ProductComponent!#REF!)</f>
        <v>#REF!</v>
      </c>
      <c r="D141" s="4" t="str">
        <f t="shared" si="8"/>
        <v>18V ONE+ 10 oz. Caulk and Adhesive Gun</v>
      </c>
      <c r="E141" s="4" t="s">
        <v>558</v>
      </c>
      <c r="F141" s="5" t="str">
        <f t="shared" si="9"/>
        <v>18V ONE+ 10 oz. Caulk and Adhesive Gun</v>
      </c>
      <c r="G141" t="s">
        <v>2430</v>
      </c>
    </row>
    <row r="142" spans="1:7" x14ac:dyDescent="0.25">
      <c r="A142" t="s">
        <v>2268</v>
      </c>
      <c r="B142" t="s">
        <v>1503</v>
      </c>
      <c r="C142" s="4" t="e">
        <f>_xlfn.XLOOKUP(A142,ProductComponent!E:E,ProductComponent!#REF!)</f>
        <v>#REF!</v>
      </c>
      <c r="D142" s="4" t="str">
        <f t="shared" si="8"/>
        <v>18V ONE+ HEAT PEN</v>
      </c>
      <c r="E142" s="4" t="s">
        <v>361</v>
      </c>
      <c r="F142" s="5" t="str">
        <f t="shared" si="9"/>
        <v>18V ONE+ HEAT PEN</v>
      </c>
      <c r="G142" t="s">
        <v>2431</v>
      </c>
    </row>
    <row r="143" spans="1:7" x14ac:dyDescent="0.25">
      <c r="A143" t="s">
        <v>2269</v>
      </c>
      <c r="B143" t="s">
        <v>1456</v>
      </c>
      <c r="C143" s="4" t="e">
        <f>_xlfn.XLOOKUP(A143,ProductComponent!E:E,ProductComponent!#REF!)</f>
        <v>#REF!</v>
      </c>
      <c r="D143" s="4" t="str">
        <f t="shared" si="8"/>
        <v>18V ONE+ GLUE GUN</v>
      </c>
      <c r="E143" s="4" t="s">
        <v>317</v>
      </c>
      <c r="F143" s="5" t="str">
        <f t="shared" si="9"/>
        <v>18V ONE+ GLUE GUN</v>
      </c>
      <c r="G143" t="s">
        <v>2432</v>
      </c>
    </row>
    <row r="144" spans="1:7" x14ac:dyDescent="0.25">
      <c r="A144" t="s">
        <v>2270</v>
      </c>
      <c r="B144" t="s">
        <v>1841</v>
      </c>
      <c r="C144" s="4" t="e">
        <f>_xlfn.XLOOKUP(A144,ProductComponent!E:E,ProductComponent!#REF!)</f>
        <v>#REF!</v>
      </c>
      <c r="D144" s="4" t="str">
        <f t="shared" si="8"/>
        <v>18V ONE+ 120W SOLDERING IRON</v>
      </c>
      <c r="E144" s="4" t="s">
        <v>648</v>
      </c>
      <c r="F144" s="5" t="str">
        <f t="shared" si="9"/>
        <v>18V ONE+ 120W SOLDERING IRON</v>
      </c>
      <c r="G144" t="s">
        <v>2433</v>
      </c>
    </row>
    <row r="145" spans="1:7" x14ac:dyDescent="0.25">
      <c r="A145" t="s">
        <v>2271</v>
      </c>
      <c r="B145" t="s">
        <v>1418</v>
      </c>
      <c r="C145" s="4" t="e">
        <f>_xlfn.XLOOKUP(A145,ProductComponent!E:E,ProductComponent!#REF!)</f>
        <v>#REF!</v>
      </c>
      <c r="D145" s="4" t="str">
        <f t="shared" si="8"/>
        <v>18V ONE+ 6" PRUNING CHAINSAW</v>
      </c>
      <c r="E145" s="4" t="s">
        <v>225</v>
      </c>
      <c r="F145" s="5" t="str">
        <f t="shared" si="9"/>
        <v>18V ONE+ 6" PRUNING CHAINSAW</v>
      </c>
      <c r="G145" t="s">
        <v>2434</v>
      </c>
    </row>
    <row r="146" spans="1:7" x14ac:dyDescent="0.25">
      <c r="A146" t="s">
        <v>2272</v>
      </c>
      <c r="B146" t="s">
        <v>1408</v>
      </c>
      <c r="C146" s="4" t="e">
        <f>_xlfn.XLOOKUP(A146,ProductComponent!E:E,ProductComponent!#REF!)</f>
        <v>#REF!</v>
      </c>
      <c r="D146" s="4" t="str">
        <f t="shared" si="8"/>
        <v>18V ONE+ 350 CFM BLOWER</v>
      </c>
      <c r="E146" s="4" t="s">
        <v>184</v>
      </c>
      <c r="F146" s="5" t="str">
        <f t="shared" si="9"/>
        <v>18V ONE+ 350 CFM BLOWER</v>
      </c>
      <c r="G146" t="s">
        <v>2435</v>
      </c>
    </row>
    <row r="147" spans="1:7" x14ac:dyDescent="0.25">
      <c r="A147" t="s">
        <v>2273</v>
      </c>
      <c r="B147" t="s">
        <v>2509</v>
      </c>
      <c r="C147" s="4" t="e">
        <f>_xlfn.XLOOKUP(A147,ProductComponent!E:E,ProductComponent!#REF!)</f>
        <v>#REF!</v>
      </c>
      <c r="D147" s="4" t="str">
        <f t="shared" si="8"/>
        <v>18V ONE+ 10" STRING TRIMMER/EDGER</v>
      </c>
      <c r="E147" s="4" t="s">
        <v>243</v>
      </c>
      <c r="F147" s="5" t="str">
        <f t="shared" si="9"/>
        <v>18V ONE+ 10" STRING TRIMMER/EDGER</v>
      </c>
      <c r="G147" t="s">
        <v>2436</v>
      </c>
    </row>
    <row r="148" spans="1:7" x14ac:dyDescent="0.25">
      <c r="A148" t="s">
        <v>2274</v>
      </c>
      <c r="B148" t="s">
        <v>2510</v>
      </c>
      <c r="C148" s="4" t="e">
        <f>_xlfn.XLOOKUP(A148,ProductComponent!E:E,ProductComponent!#REF!)</f>
        <v>#REF!</v>
      </c>
      <c r="D148" s="4" t="str">
        <f t="shared" si="8"/>
        <v>18V ONE+ 1/4" Ratchet</v>
      </c>
      <c r="E148" s="4" t="s">
        <v>969</v>
      </c>
      <c r="F148" s="5" t="str">
        <f t="shared" si="9"/>
        <v>18V ONE+ 1/4" Ratchet</v>
      </c>
      <c r="G148" t="s">
        <v>2437</v>
      </c>
    </row>
    <row r="149" spans="1:7" x14ac:dyDescent="0.25">
      <c r="A149" t="s">
        <v>2275</v>
      </c>
      <c r="B149" t="s">
        <v>2548</v>
      </c>
      <c r="C149" s="4" t="e">
        <f>_xlfn.XLOOKUP(A149,ProductComponent!E:E,ProductComponent!#REF!)</f>
        <v>#REF!</v>
      </c>
      <c r="D149" s="4" t="str">
        <f t="shared" si="8"/>
        <v>18V ONE+ HP Compact Brushless 6-1/2" Circular Saw (1) 24T Carbide Thin Kerf Blade  (1) Hex Wrench (1) Vacuum Dust Adaptor</v>
      </c>
      <c r="E149" s="4" t="s">
        <v>1591</v>
      </c>
      <c r="F149" s="5" t="str">
        <f t="shared" si="9"/>
        <v>18V ONE+ HP Compact Brushless 6</v>
      </c>
      <c r="G149" t="s">
        <v>2438</v>
      </c>
    </row>
    <row r="150" spans="1:7" x14ac:dyDescent="0.25">
      <c r="A150" t="s">
        <v>2276</v>
      </c>
      <c r="B150" t="s">
        <v>2549</v>
      </c>
      <c r="C150" s="4" t="e">
        <f>_xlfn.XLOOKUP(A150,ProductComponent!E:E,ProductComponent!#REF!)</f>
        <v>#REF!</v>
      </c>
      <c r="D150" s="4" t="str">
        <f t="shared" si="8"/>
        <v>18V ONE+ HP Compact Brushless Cut-Off Tool (1) Metal Cutting Blade (1) Tile Cutting Blade (1) Carbide Abrasive Blade (1) Bottom Flange</v>
      </c>
      <c r="E150" s="4" t="s">
        <v>2529</v>
      </c>
      <c r="F150" s="5" t="str">
        <f t="shared" si="9"/>
        <v>Off Tool (1) Metal Cutting Blade (1) Tile Cutting Blade (1) Carbide Abrasive Blade (1) Bottom Flange</v>
      </c>
      <c r="G150" t="s">
        <v>2439</v>
      </c>
    </row>
    <row r="151" spans="1:7" x14ac:dyDescent="0.25">
      <c r="A151" t="s">
        <v>2277</v>
      </c>
      <c r="B151" t="s">
        <v>1424</v>
      </c>
      <c r="C151" s="4" t="e">
        <f>_xlfn.XLOOKUP(A151,ProductComponent!E:E,ProductComponent!#REF!)</f>
        <v>#REF!</v>
      </c>
      <c r="D151" s="4" t="str">
        <f t="shared" si="8"/>
        <v>18V ONE+ HP COMPACT BRUSHLESS 8" PRUNING CHAINSAW</v>
      </c>
      <c r="E151" s="4" t="s">
        <v>199</v>
      </c>
      <c r="F151" s="5" t="str">
        <f t="shared" si="9"/>
        <v>18V ONE+ HP COMPACT BRUSHLESS 8" PRUNING CHAINSAW</v>
      </c>
      <c r="G151" t="s">
        <v>2440</v>
      </c>
    </row>
    <row r="152" spans="1:7" x14ac:dyDescent="0.25">
      <c r="A152" t="s">
        <v>2278</v>
      </c>
      <c r="B152" t="s">
        <v>2537</v>
      </c>
      <c r="C152" s="4" t="e">
        <f>_xlfn.XLOOKUP(A152,ProductComponent!E:E,ProductComponent!#REF!)</f>
        <v>#REF!</v>
      </c>
      <c r="D152" s="4" t="str">
        <f t="shared" si="8"/>
        <v>18V ONE+ HP Compact Brushless 1/2" Drill/Driver</v>
      </c>
      <c r="E152" s="4" t="s">
        <v>2530</v>
      </c>
      <c r="F152" s="5" t="str">
        <f t="shared" si="9"/>
        <v/>
      </c>
    </row>
    <row r="153" spans="1:7" x14ac:dyDescent="0.25">
      <c r="A153" t="s">
        <v>2279</v>
      </c>
      <c r="B153" t="s">
        <v>1522</v>
      </c>
      <c r="C153" s="4" t="e">
        <f>_xlfn.XLOOKUP(A153,ProductComponent!E:E,ProductComponent!#REF!)</f>
        <v>#REF!</v>
      </c>
      <c r="D153" s="4" t="str">
        <f t="shared" si="8"/>
        <v>18V ONE+ HP COMPACT BRUSHLESS 1/2" DRILL/DRIVER</v>
      </c>
      <c r="E153" s="4" t="s">
        <v>393</v>
      </c>
      <c r="F153" s="5" t="str">
        <f t="shared" si="9"/>
        <v>18V ONE+ HP COMPACT BRUSHLESS 1/2" DRILL/DRIVER</v>
      </c>
      <c r="G153" t="s">
        <v>2441</v>
      </c>
    </row>
    <row r="154" spans="1:7" x14ac:dyDescent="0.25">
      <c r="A154" t="s">
        <v>2280</v>
      </c>
      <c r="B154" t="s">
        <v>1821</v>
      </c>
      <c r="C154" s="4" t="e">
        <f>_xlfn.XLOOKUP(A154,ProductComponent!E:E,ProductComponent!#REF!)</f>
        <v>#REF!</v>
      </c>
      <c r="D154" s="4" t="str">
        <f t="shared" si="8"/>
        <v>18V ONE+ HP COMPACT BRUSHLESS 1/4" RIGHT ANGLE DIE GRINDER</v>
      </c>
      <c r="E154" s="4" t="s">
        <v>1254</v>
      </c>
      <c r="F154" s="5" t="str">
        <f t="shared" si="9"/>
        <v>18V ONE+ HP COMPACT BRUSHLESS 1/4" RIGHT ANGLE DIE GRINDER</v>
      </c>
      <c r="G154" t="s">
        <v>2442</v>
      </c>
    </row>
    <row r="155" spans="1:7" x14ac:dyDescent="0.25">
      <c r="A155" t="s">
        <v>2281</v>
      </c>
      <c r="B155" t="s">
        <v>1519</v>
      </c>
      <c r="C155" s="4" t="e">
        <f>_xlfn.XLOOKUP(A155,ProductComponent!E:E,ProductComponent!#REF!)</f>
        <v>#REF!</v>
      </c>
      <c r="D155" s="4" t="str">
        <f t="shared" si="8"/>
        <v>18V ONE+ HP COMPACT BRUSHLESS 1/2" HAMMER DRILL</v>
      </c>
      <c r="E155" s="4" t="s">
        <v>398</v>
      </c>
      <c r="F155" s="5" t="str">
        <f t="shared" si="9"/>
        <v>18V ONE+ HP COMPACT BRUSHLESS 1/2" HAMMER DRILL</v>
      </c>
      <c r="G155" t="s">
        <v>2443</v>
      </c>
    </row>
    <row r="156" spans="1:7" x14ac:dyDescent="0.25">
      <c r="A156" t="s">
        <v>2282</v>
      </c>
      <c r="B156" t="s">
        <v>2538</v>
      </c>
      <c r="C156" s="4" t="e">
        <f>_xlfn.XLOOKUP(A156,ProductComponent!E:E,ProductComponent!#REF!)</f>
        <v>#REF!</v>
      </c>
      <c r="D156" s="4" t="str">
        <f t="shared" si="8"/>
        <v>18V ONE+ HP Compact Brushless 1/4" Impact Driver</v>
      </c>
      <c r="E156" s="4" t="s">
        <v>2531</v>
      </c>
      <c r="F156" s="5" t="str">
        <f t="shared" si="9"/>
        <v/>
      </c>
    </row>
    <row r="157" spans="1:7" x14ac:dyDescent="0.25">
      <c r="A157" t="s">
        <v>2283</v>
      </c>
      <c r="B157" t="s">
        <v>1515</v>
      </c>
      <c r="C157" s="4" t="e">
        <f>_xlfn.XLOOKUP(A157,ProductComponent!E:E,ProductComponent!#REF!)</f>
        <v>#REF!</v>
      </c>
      <c r="D157" s="4" t="str">
        <f t="shared" si="8"/>
        <v>18V ONE+ HP COMPACT BRUSHLESS 1/4" HEX IMPACT DRIVER</v>
      </c>
      <c r="E157" s="4" t="s">
        <v>402</v>
      </c>
      <c r="F157" s="5" t="str">
        <f t="shared" si="9"/>
        <v>18V ONE+ HP COMPACT BRUSHLESS 1/4" HEX IMPACT DRIVER</v>
      </c>
      <c r="G157" t="s">
        <v>2444</v>
      </c>
    </row>
    <row r="158" spans="1:7" x14ac:dyDescent="0.25">
      <c r="A158" t="s">
        <v>2284</v>
      </c>
      <c r="B158" t="s">
        <v>2539</v>
      </c>
      <c r="C158" s="4" t="e">
        <f>_xlfn.XLOOKUP(A158,ProductComponent!E:E,ProductComponent!#REF!)</f>
        <v>#REF!</v>
      </c>
      <c r="D158" s="4" t="str">
        <f t="shared" si="8"/>
        <v>18V ONE+ HP Compact Brushless 4-Mode 3/8" Impact Wrench</v>
      </c>
      <c r="E158" s="4" t="s">
        <v>1399</v>
      </c>
      <c r="F158" s="5" t="str">
        <f t="shared" si="9"/>
        <v>18V ONE+ HP Compact Brushless 4</v>
      </c>
      <c r="G158" t="s">
        <v>2445</v>
      </c>
    </row>
    <row r="159" spans="1:7" x14ac:dyDescent="0.25">
      <c r="A159" t="s">
        <v>2285</v>
      </c>
      <c r="B159" t="s">
        <v>2540</v>
      </c>
      <c r="C159" s="4" t="e">
        <f>_xlfn.XLOOKUP(A159,ProductComponent!E:E,ProductComponent!#REF!)</f>
        <v>#REF!</v>
      </c>
      <c r="D159" s="4" t="str">
        <f t="shared" si="8"/>
        <v>18V ONE+ HP Compact Brushless 4-Mode 1/2" Impact Wrench</v>
      </c>
      <c r="E159" s="4" t="s">
        <v>115</v>
      </c>
      <c r="F159" s="5" t="str">
        <f t="shared" si="9"/>
        <v>18V ONE+ HP Compact Brushless 4</v>
      </c>
      <c r="G159" t="s">
        <v>2445</v>
      </c>
    </row>
    <row r="160" spans="1:7" x14ac:dyDescent="0.25">
      <c r="A160" t="s">
        <v>2286</v>
      </c>
      <c r="B160" t="s">
        <v>1421</v>
      </c>
      <c r="C160" s="4" t="e">
        <f>_xlfn.XLOOKUP(A160,ProductComponent!E:E,ProductComponent!#REF!)</f>
        <v>#REF!</v>
      </c>
      <c r="D160" s="4" t="str">
        <f t="shared" si="8"/>
        <v>18V ONE+ HP COMPACT BRUSHLESS BARREL GRIP JIG SAW</v>
      </c>
      <c r="E160" s="4" t="s">
        <v>165</v>
      </c>
      <c r="F160" s="5" t="str">
        <f t="shared" si="9"/>
        <v>18V ONE+ HP COMPACT BRUSHLESS BARREL GRIP JIG SAW</v>
      </c>
      <c r="G160" t="s">
        <v>2446</v>
      </c>
    </row>
    <row r="161" spans="1:7" x14ac:dyDescent="0.25">
      <c r="A161" t="s">
        <v>2287</v>
      </c>
      <c r="B161" t="s">
        <v>2511</v>
      </c>
      <c r="C161" s="4" t="e">
        <f>_xlfn.XLOOKUP(A161,ProductComponent!E:E,ProductComponent!#REF!)</f>
        <v>#REF!</v>
      </c>
      <c r="D161" s="4" t="str">
        <f t="shared" si="8"/>
        <v>18V ONE+ HP COMPACT BRUSHLESS BLOWER</v>
      </c>
      <c r="E161" s="4" t="s">
        <v>257</v>
      </c>
      <c r="F161" s="5" t="str">
        <f t="shared" si="9"/>
        <v>18V ONE+ HP COMPACT BRUSHLESS BLOWER</v>
      </c>
      <c r="G161" t="s">
        <v>2447</v>
      </c>
    </row>
    <row r="162" spans="1:7" x14ac:dyDescent="0.25">
      <c r="A162" t="s">
        <v>2288</v>
      </c>
      <c r="B162" t="s">
        <v>2546</v>
      </c>
      <c r="C162" s="4" t="e">
        <f>_xlfn.XLOOKUP(A162,ProductComponent!E:E,ProductComponent!#REF!)</f>
        <v>#REF!</v>
      </c>
      <c r="D162" s="4" t="str">
        <f t="shared" si="8"/>
        <v>18V ONE+™ HP COMPACT BRUSHLESS 1/4" High Speed Ratchet</v>
      </c>
      <c r="E162" s="4" t="s">
        <v>488</v>
      </c>
      <c r="F162" s="5" t="str">
        <f t="shared" si="9"/>
        <v>18V ONE+™ HP COMPACT BRUSHLESS 1/4" High Speed Ratchet</v>
      </c>
      <c r="G162" t="s">
        <v>2448</v>
      </c>
    </row>
    <row r="163" spans="1:7" x14ac:dyDescent="0.25">
      <c r="A163" t="s">
        <v>2289</v>
      </c>
      <c r="B163" t="s">
        <v>2546</v>
      </c>
      <c r="C163" s="4" t="e">
        <f>_xlfn.XLOOKUP(A163,ProductComponent!E:E,ProductComponent!#REF!)</f>
        <v>#REF!</v>
      </c>
      <c r="D163" s="4" t="str">
        <f t="shared" si="8"/>
        <v>18V ONE+™ HP COMPACT BRUSHLESS 1/4" High Speed Ratchet</v>
      </c>
      <c r="E163" s="4" t="s">
        <v>484</v>
      </c>
      <c r="F163" s="5" t="str">
        <f t="shared" si="9"/>
        <v>18V ONE+™ HP COMPACT BRUSHLESS 1/4" High Speed Ratchet</v>
      </c>
      <c r="G163" t="s">
        <v>2448</v>
      </c>
    </row>
    <row r="164" spans="1:7" x14ac:dyDescent="0.25">
      <c r="A164" t="s">
        <v>2290</v>
      </c>
      <c r="B164" t="s">
        <v>2550</v>
      </c>
      <c r="C164" s="4" t="e">
        <f>_xlfn.XLOOKUP(A164,ProductComponent!E:E,ProductComponent!#REF!)</f>
        <v>#REF!</v>
      </c>
      <c r="D164" s="4" t="str">
        <f t="shared" si="8"/>
        <v>18V ONE+ HP Compact Brushless One-Handed Recip Saw (1) Reciprocating Saw Blade</v>
      </c>
      <c r="E164" s="4" t="s">
        <v>2532</v>
      </c>
      <c r="F164" s="5" t="str">
        <f t="shared" si="9"/>
        <v>Handed Recip Saw (1) Reciprocating Saw Blade</v>
      </c>
      <c r="G164" t="s">
        <v>2449</v>
      </c>
    </row>
    <row r="165" spans="1:7" x14ac:dyDescent="0.25">
      <c r="A165" t="s">
        <v>2291</v>
      </c>
      <c r="B165" t="s">
        <v>1469</v>
      </c>
      <c r="C165" s="4" t="e">
        <f>_xlfn.XLOOKUP(A165,ProductComponent!E:E,ProductComponent!#REF!)</f>
        <v>#REF!</v>
      </c>
      <c r="D165" s="4" t="str">
        <f t="shared" si="8"/>
        <v>18V ONE+ HP COMPACT BRUSHLESS ONE-HANDED RECIPROCATING SAW</v>
      </c>
      <c r="E165" s="4" t="s">
        <v>311</v>
      </c>
      <c r="F165" s="5" t="str">
        <f t="shared" si="9"/>
        <v>18V ONE+ HP COMPACT BRUSHLESS ONE</v>
      </c>
      <c r="G165" t="s">
        <v>2450</v>
      </c>
    </row>
    <row r="166" spans="1:7" x14ac:dyDescent="0.25">
      <c r="A166" t="s">
        <v>2292</v>
      </c>
      <c r="B166" t="s">
        <v>1612</v>
      </c>
      <c r="C166" s="4" t="e">
        <f>_xlfn.XLOOKUP(A166,ProductComponent!E:E,ProductComponent!#REF!)</f>
        <v>#REF!</v>
      </c>
      <c r="D166" s="4" t="str">
        <f t="shared" si="8"/>
        <v>18V ONE+ HP BRUSHLESS 6-1/2" TRACK SAW, (1) 40-Tooth Carbide-Tipped Blade, (1) Riving Knife, (1) Track Clamp, (1) Blade Wrench and (1) Track Wrench</v>
      </c>
      <c r="E166" s="4" t="s">
        <v>1615</v>
      </c>
      <c r="F166" s="5" t="str">
        <f t="shared" si="9"/>
        <v>18V ONE+ HP BRUSHLESS 6</v>
      </c>
      <c r="G166" t="s">
        <v>2451</v>
      </c>
    </row>
    <row r="167" spans="1:7" x14ac:dyDescent="0.25">
      <c r="A167" t="s">
        <v>2568</v>
      </c>
      <c r="B167" t="s">
        <v>2512</v>
      </c>
      <c r="C167" s="4" t="e">
        <f>_xlfn.XLOOKUP(A167,ProductComponent!E:E,ProductComponent!#REF!)</f>
        <v>#REF!</v>
      </c>
      <c r="D167" s="4" t="str">
        <f t="shared" si="8"/>
        <v>18V ONE+ HP Transfer Pump</v>
      </c>
      <c r="E167" s="4" t="s">
        <v>506</v>
      </c>
      <c r="F167" s="5" t="str">
        <f t="shared" si="9"/>
        <v>18V ONE+ HP Transfer Pump</v>
      </c>
      <c r="G167" t="s">
        <v>2452</v>
      </c>
    </row>
    <row r="168" spans="1:7" x14ac:dyDescent="0.25">
      <c r="A168" t="s">
        <v>2293</v>
      </c>
      <c r="B168" t="s">
        <v>2513</v>
      </c>
      <c r="C168" s="4" t="e">
        <f>_xlfn.XLOOKUP(A168,ProductComponent!E:E,ProductComponent!#REF!)</f>
        <v>#REF!</v>
      </c>
      <c r="D168" s="4" t="str">
        <f t="shared" si="8"/>
        <v>18V ONE+ 120W POWER SOURCE WITH 12V OUTPUT</v>
      </c>
      <c r="E168" s="4" t="s">
        <v>1189</v>
      </c>
      <c r="F168" s="5" t="str">
        <f t="shared" si="9"/>
        <v>18V ONE+ 120W POWER SOURCE WITH 12V OUTPUT</v>
      </c>
      <c r="G168" t="s">
        <v>2453</v>
      </c>
    </row>
    <row r="169" spans="1:7" x14ac:dyDescent="0.25">
      <c r="A169" t="s">
        <v>2294</v>
      </c>
      <c r="B169" t="s">
        <v>2547</v>
      </c>
      <c r="C169" s="4" t="e">
        <f>_xlfn.XLOOKUP(A169,ProductComponent!E:E,ProductComponent!#REF!)</f>
        <v>#REF!</v>
      </c>
      <c r="D169" s="4" t="str">
        <f t="shared" si="8"/>
        <v>18V ONE+™ Powersource 150 Watt Battery Invertor</v>
      </c>
      <c r="E169" s="4" t="s">
        <v>463</v>
      </c>
      <c r="F169" s="5" t="str">
        <f t="shared" si="9"/>
        <v>18V ONE+™ Powersource 150 Watt Battery Invertor</v>
      </c>
      <c r="G169" t="s">
        <v>2454</v>
      </c>
    </row>
    <row r="170" spans="1:7" x14ac:dyDescent="0.25">
      <c r="A170" t="s">
        <v>2296</v>
      </c>
      <c r="B170" t="s">
        <v>2514</v>
      </c>
      <c r="C170" s="4" t="e">
        <f>_xlfn.XLOOKUP(A170,ProductComponent!E:E,ProductComponent!#REF!)</f>
        <v>#REF!</v>
      </c>
      <c r="D170" s="4"/>
      <c r="E170" s="4" t="s">
        <v>28</v>
      </c>
      <c r="F170" s="5" t="str">
        <f>TRIM(G170)</f>
        <v>18V ONE+ 6Ah Lithium Batteries</v>
      </c>
      <c r="G170" t="s">
        <v>2455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69D-6EF5-4CF8-8C67-9F4D98339EED}">
  <dimension ref="A3:E1279"/>
  <sheetViews>
    <sheetView topLeftCell="A76" zoomScale="115" zoomScaleNormal="115" workbookViewId="0">
      <selection activeCell="B106" sqref="B106"/>
    </sheetView>
  </sheetViews>
  <sheetFormatPr defaultRowHeight="15.75" x14ac:dyDescent="0.25"/>
  <cols>
    <col min="1" max="1" width="9" customWidth="1"/>
    <col min="2" max="2" width="82.75" bestFit="1" customWidth="1"/>
  </cols>
  <sheetData>
    <row r="3" spans="1:5" x14ac:dyDescent="0.25">
      <c r="A3" t="s">
        <v>1</v>
      </c>
      <c r="B3" t="s">
        <v>0</v>
      </c>
      <c r="C3" t="s">
        <v>2</v>
      </c>
      <c r="D3" t="s">
        <v>3</v>
      </c>
      <c r="E3" t="s">
        <v>4</v>
      </c>
    </row>
    <row r="4" spans="1:5" x14ac:dyDescent="0.25">
      <c r="A4" t="s">
        <v>1789</v>
      </c>
      <c r="B4" t="s">
        <v>1788</v>
      </c>
      <c r="C4" t="s">
        <v>87</v>
      </c>
      <c r="D4" t="s">
        <v>1790</v>
      </c>
      <c r="E4" t="s">
        <v>1791</v>
      </c>
    </row>
    <row r="5" spans="1:5" x14ac:dyDescent="0.25">
      <c r="A5" t="s">
        <v>1072</v>
      </c>
      <c r="B5" t="s">
        <v>1071</v>
      </c>
      <c r="C5" t="s">
        <v>249</v>
      </c>
      <c r="D5" t="s">
        <v>1073</v>
      </c>
      <c r="E5" t="s">
        <v>899</v>
      </c>
    </row>
    <row r="6" spans="1:5" x14ac:dyDescent="0.25">
      <c r="A6" t="s">
        <v>1047</v>
      </c>
      <c r="B6" t="s">
        <v>1046</v>
      </c>
      <c r="C6" t="s">
        <v>25</v>
      </c>
      <c r="D6" t="s">
        <v>1048</v>
      </c>
      <c r="E6" t="s">
        <v>1049</v>
      </c>
    </row>
    <row r="7" spans="1:5" x14ac:dyDescent="0.25">
      <c r="A7" t="s">
        <v>1047</v>
      </c>
      <c r="B7" t="s">
        <v>1046</v>
      </c>
      <c r="C7" t="s">
        <v>25</v>
      </c>
      <c r="D7" t="s">
        <v>1048</v>
      </c>
      <c r="E7" t="s">
        <v>806</v>
      </c>
    </row>
    <row r="8" spans="1:5" x14ac:dyDescent="0.25">
      <c r="A8" t="s">
        <v>1047</v>
      </c>
      <c r="C8" t="s">
        <v>25</v>
      </c>
      <c r="D8" t="s">
        <v>1048</v>
      </c>
      <c r="E8" t="s">
        <v>1050</v>
      </c>
    </row>
    <row r="9" spans="1:5" x14ac:dyDescent="0.25">
      <c r="A9" t="s">
        <v>1075</v>
      </c>
      <c r="B9" t="s">
        <v>2303</v>
      </c>
      <c r="C9" t="s">
        <v>25</v>
      </c>
      <c r="D9" t="s">
        <v>1076</v>
      </c>
      <c r="E9" t="s">
        <v>1077</v>
      </c>
    </row>
    <row r="10" spans="1:5" x14ac:dyDescent="0.25">
      <c r="A10" t="s">
        <v>1075</v>
      </c>
      <c r="B10" t="s">
        <v>1074</v>
      </c>
      <c r="C10" t="s">
        <v>25</v>
      </c>
      <c r="D10" t="s">
        <v>1076</v>
      </c>
      <c r="E10" t="s">
        <v>507</v>
      </c>
    </row>
    <row r="11" spans="1:5" x14ac:dyDescent="0.25">
      <c r="A11" t="s">
        <v>1075</v>
      </c>
      <c r="B11" t="s">
        <v>1074</v>
      </c>
      <c r="C11" t="s">
        <v>25</v>
      </c>
      <c r="D11" t="s">
        <v>1076</v>
      </c>
      <c r="E11" t="s">
        <v>1078</v>
      </c>
    </row>
    <row r="12" spans="1:5" x14ac:dyDescent="0.25">
      <c r="A12" t="s">
        <v>897</v>
      </c>
      <c r="B12" t="s">
        <v>896</v>
      </c>
      <c r="C12" t="s">
        <v>25</v>
      </c>
      <c r="D12" t="s">
        <v>898</v>
      </c>
      <c r="E12" t="s">
        <v>899</v>
      </c>
    </row>
    <row r="13" spans="1:5" x14ac:dyDescent="0.25">
      <c r="A13" t="s">
        <v>897</v>
      </c>
      <c r="B13" t="s">
        <v>896</v>
      </c>
      <c r="C13" t="s">
        <v>25</v>
      </c>
      <c r="D13" t="s">
        <v>898</v>
      </c>
      <c r="E13" t="s">
        <v>507</v>
      </c>
    </row>
    <row r="14" spans="1:5" x14ac:dyDescent="0.25">
      <c r="A14" t="s">
        <v>897</v>
      </c>
      <c r="B14" t="s">
        <v>896</v>
      </c>
      <c r="C14" t="s">
        <v>25</v>
      </c>
      <c r="D14" t="s">
        <v>898</v>
      </c>
      <c r="E14" t="s">
        <v>900</v>
      </c>
    </row>
    <row r="15" spans="1:5" x14ac:dyDescent="0.25">
      <c r="A15" t="s">
        <v>2089</v>
      </c>
      <c r="B15" t="s">
        <v>2088</v>
      </c>
      <c r="C15" t="s">
        <v>25</v>
      </c>
      <c r="D15" t="s">
        <v>2091</v>
      </c>
      <c r="E15" t="s">
        <v>2092</v>
      </c>
    </row>
    <row r="16" spans="1:5" x14ac:dyDescent="0.25">
      <c r="A16" t="s">
        <v>887</v>
      </c>
      <c r="B16" t="s">
        <v>886</v>
      </c>
      <c r="C16" t="s">
        <v>25</v>
      </c>
      <c r="D16" t="s">
        <v>888</v>
      </c>
      <c r="E16" t="s">
        <v>889</v>
      </c>
    </row>
    <row r="17" spans="1:5" x14ac:dyDescent="0.25">
      <c r="A17" t="s">
        <v>1644</v>
      </c>
      <c r="B17" t="s">
        <v>1643</v>
      </c>
      <c r="C17" t="s">
        <v>25</v>
      </c>
      <c r="D17" t="s">
        <v>1645</v>
      </c>
      <c r="E17" t="s">
        <v>1177</v>
      </c>
    </row>
    <row r="18" spans="1:5" x14ac:dyDescent="0.25">
      <c r="A18" t="s">
        <v>1644</v>
      </c>
      <c r="B18" t="s">
        <v>1643</v>
      </c>
      <c r="C18" t="s">
        <v>25</v>
      </c>
      <c r="D18" t="s">
        <v>1645</v>
      </c>
      <c r="E18" t="s">
        <v>1646</v>
      </c>
    </row>
    <row r="19" spans="1:5" x14ac:dyDescent="0.25">
      <c r="A19" t="s">
        <v>1640</v>
      </c>
      <c r="B19" t="s">
        <v>1639</v>
      </c>
      <c r="C19" t="s">
        <v>25</v>
      </c>
      <c r="D19" t="s">
        <v>1641</v>
      </c>
      <c r="E19" t="s">
        <v>1642</v>
      </c>
    </row>
    <row r="20" spans="1:5" x14ac:dyDescent="0.25">
      <c r="A20" t="s">
        <v>1636</v>
      </c>
      <c r="B20" t="s">
        <v>1635</v>
      </c>
      <c r="C20" t="s">
        <v>25</v>
      </c>
      <c r="D20" t="s">
        <v>1637</v>
      </c>
      <c r="E20" t="s">
        <v>1638</v>
      </c>
    </row>
    <row r="21" spans="1:5" x14ac:dyDescent="0.25">
      <c r="A21" t="s">
        <v>1262</v>
      </c>
      <c r="B21" t="s">
        <v>886</v>
      </c>
      <c r="C21" t="s">
        <v>25</v>
      </c>
      <c r="D21" t="s">
        <v>1263</v>
      </c>
      <c r="E21" t="s">
        <v>1264</v>
      </c>
    </row>
    <row r="22" spans="1:5" x14ac:dyDescent="0.25">
      <c r="A22" t="s">
        <v>1183</v>
      </c>
      <c r="B22" t="s">
        <v>1182</v>
      </c>
      <c r="C22" t="s">
        <v>25</v>
      </c>
      <c r="D22" t="s">
        <v>1184</v>
      </c>
      <c r="E22" t="s">
        <v>577</v>
      </c>
    </row>
    <row r="23" spans="1:5" x14ac:dyDescent="0.25">
      <c r="A23" t="s">
        <v>1183</v>
      </c>
      <c r="B23" t="s">
        <v>1182</v>
      </c>
      <c r="C23" t="s">
        <v>25</v>
      </c>
      <c r="D23" t="s">
        <v>1184</v>
      </c>
      <c r="E23" t="s">
        <v>672</v>
      </c>
    </row>
    <row r="24" spans="1:5" x14ac:dyDescent="0.25">
      <c r="A24" t="s">
        <v>1183</v>
      </c>
      <c r="B24" t="s">
        <v>1182</v>
      </c>
      <c r="C24" t="s">
        <v>25</v>
      </c>
      <c r="D24" t="s">
        <v>1184</v>
      </c>
      <c r="E24" t="s">
        <v>889</v>
      </c>
    </row>
    <row r="25" spans="1:5" x14ac:dyDescent="0.25">
      <c r="A25" t="s">
        <v>1173</v>
      </c>
      <c r="B25" t="s">
        <v>1172</v>
      </c>
      <c r="C25" t="s">
        <v>25</v>
      </c>
      <c r="D25" t="s">
        <v>1175</v>
      </c>
      <c r="E25" t="s">
        <v>1177</v>
      </c>
    </row>
    <row r="26" spans="1:5" x14ac:dyDescent="0.25">
      <c r="A26" t="s">
        <v>1173</v>
      </c>
      <c r="B26" t="s">
        <v>1172</v>
      </c>
      <c r="C26" t="s">
        <v>25</v>
      </c>
      <c r="D26" t="s">
        <v>1175</v>
      </c>
      <c r="E26" t="s">
        <v>577</v>
      </c>
    </row>
    <row r="27" spans="1:5" x14ac:dyDescent="0.25">
      <c r="A27" t="s">
        <v>1173</v>
      </c>
      <c r="B27" t="s">
        <v>1172</v>
      </c>
      <c r="C27" t="s">
        <v>25</v>
      </c>
      <c r="D27" t="s">
        <v>1175</v>
      </c>
      <c r="E27" t="s">
        <v>1176</v>
      </c>
    </row>
    <row r="28" spans="1:5" x14ac:dyDescent="0.25">
      <c r="A28" t="s">
        <v>1173</v>
      </c>
      <c r="B28" t="s">
        <v>1172</v>
      </c>
      <c r="C28" t="s">
        <v>25</v>
      </c>
      <c r="D28" t="s">
        <v>1175</v>
      </c>
      <c r="E28" t="s">
        <v>259</v>
      </c>
    </row>
    <row r="29" spans="1:5" x14ac:dyDescent="0.25">
      <c r="A29" t="s">
        <v>1200</v>
      </c>
      <c r="B29" t="s">
        <v>1199</v>
      </c>
      <c r="C29" t="s">
        <v>25</v>
      </c>
      <c r="D29" t="s">
        <v>1201</v>
      </c>
      <c r="E29" t="s">
        <v>577</v>
      </c>
    </row>
    <row r="30" spans="1:5" x14ac:dyDescent="0.25">
      <c r="A30" t="s">
        <v>1200</v>
      </c>
      <c r="B30" t="s">
        <v>1199</v>
      </c>
      <c r="C30" t="s">
        <v>25</v>
      </c>
      <c r="D30" t="s">
        <v>1201</v>
      </c>
      <c r="E30" t="s">
        <v>1202</v>
      </c>
    </row>
    <row r="31" spans="1:5" x14ac:dyDescent="0.25">
      <c r="A31" t="s">
        <v>1200</v>
      </c>
      <c r="B31" t="s">
        <v>1199</v>
      </c>
      <c r="C31" t="s">
        <v>25</v>
      </c>
      <c r="D31" t="s">
        <v>1201</v>
      </c>
      <c r="E31" t="s">
        <v>259</v>
      </c>
    </row>
    <row r="32" spans="1:5" x14ac:dyDescent="0.25">
      <c r="A32" t="s">
        <v>794</v>
      </c>
      <c r="B32" t="s">
        <v>793</v>
      </c>
      <c r="C32" t="s">
        <v>25</v>
      </c>
      <c r="D32" t="s">
        <v>795</v>
      </c>
      <c r="E32" t="s">
        <v>577</v>
      </c>
    </row>
    <row r="33" spans="1:5" x14ac:dyDescent="0.25">
      <c r="A33" t="s">
        <v>794</v>
      </c>
      <c r="B33" t="s">
        <v>793</v>
      </c>
      <c r="C33" t="s">
        <v>25</v>
      </c>
      <c r="D33" t="s">
        <v>795</v>
      </c>
      <c r="E33" t="s">
        <v>796</v>
      </c>
    </row>
    <row r="34" spans="1:5" x14ac:dyDescent="0.25">
      <c r="A34" t="s">
        <v>794</v>
      </c>
      <c r="B34" t="s">
        <v>793</v>
      </c>
      <c r="C34" t="s">
        <v>25</v>
      </c>
      <c r="D34" t="s">
        <v>795</v>
      </c>
      <c r="E34" t="s">
        <v>726</v>
      </c>
    </row>
    <row r="35" spans="1:5" x14ac:dyDescent="0.25">
      <c r="A35" t="s">
        <v>723</v>
      </c>
      <c r="B35" t="s">
        <v>722</v>
      </c>
      <c r="C35" t="s">
        <v>25</v>
      </c>
      <c r="D35" t="s">
        <v>724</v>
      </c>
      <c r="E35" t="s">
        <v>577</v>
      </c>
    </row>
    <row r="36" spans="1:5" x14ac:dyDescent="0.25">
      <c r="A36" t="s">
        <v>723</v>
      </c>
      <c r="B36" t="s">
        <v>722</v>
      </c>
      <c r="C36" t="s">
        <v>25</v>
      </c>
      <c r="D36" t="s">
        <v>724</v>
      </c>
      <c r="E36" t="s">
        <v>725</v>
      </c>
    </row>
    <row r="37" spans="1:5" x14ac:dyDescent="0.25">
      <c r="A37" t="s">
        <v>723</v>
      </c>
      <c r="B37" t="s">
        <v>722</v>
      </c>
      <c r="C37" t="s">
        <v>25</v>
      </c>
      <c r="D37" t="s">
        <v>724</v>
      </c>
      <c r="E37" t="s">
        <v>726</v>
      </c>
    </row>
    <row r="38" spans="1:5" x14ac:dyDescent="0.25">
      <c r="A38" t="s">
        <v>1685</v>
      </c>
      <c r="B38" t="s">
        <v>1684</v>
      </c>
      <c r="C38" t="s">
        <v>25</v>
      </c>
      <c r="D38" t="s">
        <v>1686</v>
      </c>
      <c r="E38" t="s">
        <v>1687</v>
      </c>
    </row>
    <row r="39" spans="1:5" x14ac:dyDescent="0.25">
      <c r="A39" t="s">
        <v>1911</v>
      </c>
      <c r="B39" t="s">
        <v>1910</v>
      </c>
      <c r="C39" t="s">
        <v>25</v>
      </c>
      <c r="D39" t="s">
        <v>1912</v>
      </c>
      <c r="E39" t="s">
        <v>1913</v>
      </c>
    </row>
    <row r="40" spans="1:5" x14ac:dyDescent="0.25">
      <c r="A40" t="s">
        <v>1911</v>
      </c>
      <c r="B40" t="s">
        <v>1910</v>
      </c>
      <c r="C40" t="s">
        <v>25</v>
      </c>
      <c r="D40" t="s">
        <v>1912</v>
      </c>
      <c r="E40" t="s">
        <v>1914</v>
      </c>
    </row>
    <row r="41" spans="1:5" x14ac:dyDescent="0.25">
      <c r="A41" t="s">
        <v>1911</v>
      </c>
      <c r="B41" t="s">
        <v>1910</v>
      </c>
      <c r="C41" t="s">
        <v>25</v>
      </c>
      <c r="D41" t="s">
        <v>1912</v>
      </c>
      <c r="E41" t="s">
        <v>54</v>
      </c>
    </row>
    <row r="42" spans="1:5" x14ac:dyDescent="0.25">
      <c r="A42" t="s">
        <v>869</v>
      </c>
      <c r="B42" t="s">
        <v>868</v>
      </c>
      <c r="C42" t="s">
        <v>25</v>
      </c>
      <c r="D42" t="s">
        <v>870</v>
      </c>
      <c r="E42" t="s">
        <v>871</v>
      </c>
    </row>
    <row r="43" spans="1:5" x14ac:dyDescent="0.25">
      <c r="A43" t="s">
        <v>869</v>
      </c>
      <c r="B43" t="s">
        <v>868</v>
      </c>
      <c r="C43" t="s">
        <v>25</v>
      </c>
      <c r="D43" t="s">
        <v>870</v>
      </c>
      <c r="E43" t="s">
        <v>872</v>
      </c>
    </row>
    <row r="44" spans="1:5" x14ac:dyDescent="0.25">
      <c r="A44" t="s">
        <v>1861</v>
      </c>
      <c r="B44" t="s">
        <v>1860</v>
      </c>
      <c r="C44" t="s">
        <v>25</v>
      </c>
      <c r="D44" t="s">
        <v>1862</v>
      </c>
      <c r="E44" t="s">
        <v>1321</v>
      </c>
    </row>
    <row r="45" spans="1:5" x14ac:dyDescent="0.25">
      <c r="A45" t="s">
        <v>1319</v>
      </c>
      <c r="B45" t="s">
        <v>1318</v>
      </c>
      <c r="C45" t="s">
        <v>25</v>
      </c>
      <c r="D45" t="s">
        <v>1320</v>
      </c>
      <c r="E45" t="s">
        <v>1321</v>
      </c>
    </row>
    <row r="46" spans="1:5" x14ac:dyDescent="0.25">
      <c r="A46" t="s">
        <v>1319</v>
      </c>
      <c r="B46" t="s">
        <v>1318</v>
      </c>
      <c r="C46" t="s">
        <v>25</v>
      </c>
      <c r="D46" t="s">
        <v>1320</v>
      </c>
      <c r="E46" t="s">
        <v>1322</v>
      </c>
    </row>
    <row r="47" spans="1:5" x14ac:dyDescent="0.25">
      <c r="A47" t="s">
        <v>1319</v>
      </c>
      <c r="B47" t="s">
        <v>1318</v>
      </c>
      <c r="C47" t="s">
        <v>25</v>
      </c>
      <c r="D47" t="s">
        <v>1320</v>
      </c>
      <c r="E47" t="s">
        <v>845</v>
      </c>
    </row>
    <row r="48" spans="1:5" x14ac:dyDescent="0.25">
      <c r="A48" t="s">
        <v>1158</v>
      </c>
      <c r="B48" t="s">
        <v>1157</v>
      </c>
      <c r="C48" t="s">
        <v>25</v>
      </c>
      <c r="D48" t="s">
        <v>18</v>
      </c>
    </row>
    <row r="49" spans="1:5" x14ac:dyDescent="0.25">
      <c r="A49" t="s">
        <v>1713</v>
      </c>
      <c r="B49" t="s">
        <v>1712</v>
      </c>
      <c r="C49" t="s">
        <v>25</v>
      </c>
      <c r="D49" t="s">
        <v>1714</v>
      </c>
      <c r="E49" t="s">
        <v>1103</v>
      </c>
    </row>
    <row r="50" spans="1:5" x14ac:dyDescent="0.25">
      <c r="A50" t="s">
        <v>1497</v>
      </c>
      <c r="B50" t="s">
        <v>1496</v>
      </c>
      <c r="C50" t="s">
        <v>25</v>
      </c>
      <c r="D50" t="s">
        <v>1498</v>
      </c>
      <c r="E50" t="s">
        <v>1499</v>
      </c>
    </row>
    <row r="51" spans="1:5" x14ac:dyDescent="0.25">
      <c r="A51" t="s">
        <v>1101</v>
      </c>
      <c r="B51" t="s">
        <v>1100</v>
      </c>
      <c r="C51" t="s">
        <v>25</v>
      </c>
      <c r="D51" t="s">
        <v>1102</v>
      </c>
      <c r="E51" t="s">
        <v>577</v>
      </c>
    </row>
    <row r="52" spans="1:5" x14ac:dyDescent="0.25">
      <c r="A52" t="s">
        <v>1101</v>
      </c>
      <c r="B52" t="s">
        <v>1100</v>
      </c>
      <c r="C52" t="s">
        <v>25</v>
      </c>
      <c r="D52" t="s">
        <v>1102</v>
      </c>
      <c r="E52" t="s">
        <v>672</v>
      </c>
    </row>
    <row r="53" spans="1:5" x14ac:dyDescent="0.25">
      <c r="A53" t="s">
        <v>1101</v>
      </c>
      <c r="B53" t="s">
        <v>1100</v>
      </c>
      <c r="C53" t="s">
        <v>25</v>
      </c>
      <c r="D53" t="s">
        <v>1102</v>
      </c>
      <c r="E53" t="s">
        <v>1103</v>
      </c>
    </row>
    <row r="54" spans="1:5" x14ac:dyDescent="0.25">
      <c r="A54" t="s">
        <v>347</v>
      </c>
      <c r="B54" t="s">
        <v>346</v>
      </c>
      <c r="C54" t="s">
        <v>25</v>
      </c>
      <c r="D54" t="s">
        <v>348</v>
      </c>
      <c r="E54" t="s">
        <v>349</v>
      </c>
    </row>
    <row r="55" spans="1:5" x14ac:dyDescent="0.25">
      <c r="A55" t="s">
        <v>347</v>
      </c>
      <c r="B55" t="s">
        <v>346</v>
      </c>
      <c r="C55" t="s">
        <v>25</v>
      </c>
      <c r="D55" t="s">
        <v>348</v>
      </c>
      <c r="E55" t="s">
        <v>259</v>
      </c>
    </row>
    <row r="56" spans="1:5" x14ac:dyDescent="0.25">
      <c r="A56" t="s">
        <v>347</v>
      </c>
      <c r="B56" t="s">
        <v>346</v>
      </c>
      <c r="C56" t="s">
        <v>25</v>
      </c>
      <c r="D56" t="s">
        <v>348</v>
      </c>
      <c r="E56" t="s">
        <v>54</v>
      </c>
    </row>
    <row r="57" spans="1:5" x14ac:dyDescent="0.25">
      <c r="A57" t="s">
        <v>1137</v>
      </c>
      <c r="B57" t="s">
        <v>1136</v>
      </c>
      <c r="C57" t="s">
        <v>25</v>
      </c>
      <c r="D57" t="s">
        <v>1139</v>
      </c>
      <c r="E57" t="s">
        <v>1140</v>
      </c>
    </row>
    <row r="58" spans="1:5" x14ac:dyDescent="0.25">
      <c r="A58" t="s">
        <v>1259</v>
      </c>
      <c r="B58" t="s">
        <v>1258</v>
      </c>
      <c r="C58" t="s">
        <v>25</v>
      </c>
      <c r="D58" t="s">
        <v>1260</v>
      </c>
      <c r="E58" t="s">
        <v>1261</v>
      </c>
    </row>
    <row r="59" spans="1:5" x14ac:dyDescent="0.25">
      <c r="A59" t="s">
        <v>769</v>
      </c>
      <c r="B59" t="s">
        <v>768</v>
      </c>
      <c r="C59" t="s">
        <v>25</v>
      </c>
      <c r="D59" t="s">
        <v>770</v>
      </c>
      <c r="E59" t="s">
        <v>771</v>
      </c>
    </row>
    <row r="60" spans="1:5" x14ac:dyDescent="0.25">
      <c r="A60" t="s">
        <v>1586</v>
      </c>
      <c r="B60" t="s">
        <v>1585</v>
      </c>
      <c r="C60" t="s">
        <v>25</v>
      </c>
      <c r="D60" t="s">
        <v>1587</v>
      </c>
      <c r="E60" t="s">
        <v>1232</v>
      </c>
    </row>
    <row r="61" spans="1:5" x14ac:dyDescent="0.25">
      <c r="A61" t="s">
        <v>1786</v>
      </c>
      <c r="B61" t="s">
        <v>1785</v>
      </c>
      <c r="C61" t="s">
        <v>25</v>
      </c>
      <c r="D61" t="s">
        <v>1787</v>
      </c>
      <c r="E61" t="s">
        <v>1228</v>
      </c>
    </row>
    <row r="62" spans="1:5" x14ac:dyDescent="0.25">
      <c r="A62" t="s">
        <v>1622</v>
      </c>
      <c r="B62" t="s">
        <v>1621</v>
      </c>
      <c r="C62" t="s">
        <v>25</v>
      </c>
      <c r="D62" t="s">
        <v>1623</v>
      </c>
      <c r="E62" t="s">
        <v>800</v>
      </c>
    </row>
    <row r="63" spans="1:5" x14ac:dyDescent="0.25">
      <c r="A63" t="s">
        <v>1579</v>
      </c>
      <c r="B63" t="s">
        <v>1578</v>
      </c>
      <c r="C63" t="s">
        <v>25</v>
      </c>
      <c r="D63" t="s">
        <v>1580</v>
      </c>
      <c r="E63" t="s">
        <v>1581</v>
      </c>
    </row>
    <row r="64" spans="1:5" x14ac:dyDescent="0.25">
      <c r="A64" t="s">
        <v>1618</v>
      </c>
      <c r="B64" t="s">
        <v>1617</v>
      </c>
      <c r="C64" t="s">
        <v>25</v>
      </c>
      <c r="D64" t="s">
        <v>1619</v>
      </c>
      <c r="E64" t="s">
        <v>1620</v>
      </c>
    </row>
    <row r="65" spans="1:5" x14ac:dyDescent="0.25">
      <c r="A65" t="s">
        <v>1693</v>
      </c>
      <c r="B65" t="s">
        <v>1692</v>
      </c>
      <c r="C65" t="s">
        <v>25</v>
      </c>
      <c r="D65" t="s">
        <v>1695</v>
      </c>
    </row>
    <row r="66" spans="1:5" x14ac:dyDescent="0.25">
      <c r="A66" t="s">
        <v>1783</v>
      </c>
      <c r="B66" t="s">
        <v>1782</v>
      </c>
      <c r="C66" t="s">
        <v>25</v>
      </c>
      <c r="D66" t="s">
        <v>1784</v>
      </c>
      <c r="E66" t="s">
        <v>1249</v>
      </c>
    </row>
    <row r="67" spans="1:5" x14ac:dyDescent="0.25">
      <c r="A67" t="s">
        <v>1773</v>
      </c>
      <c r="B67" t="s">
        <v>1772</v>
      </c>
      <c r="C67" t="s">
        <v>25</v>
      </c>
      <c r="D67" t="s">
        <v>1774</v>
      </c>
      <c r="E67" t="s">
        <v>1040</v>
      </c>
    </row>
    <row r="68" spans="1:5" x14ac:dyDescent="0.25">
      <c r="A68" t="s">
        <v>1230</v>
      </c>
      <c r="B68" t="s">
        <v>1229</v>
      </c>
      <c r="C68" t="s">
        <v>25</v>
      </c>
      <c r="D68" t="s">
        <v>1231</v>
      </c>
      <c r="E68" t="s">
        <v>577</v>
      </c>
    </row>
    <row r="69" spans="1:5" x14ac:dyDescent="0.25">
      <c r="A69" t="s">
        <v>1230</v>
      </c>
      <c r="B69" t="s">
        <v>1229</v>
      </c>
      <c r="C69" t="s">
        <v>25</v>
      </c>
      <c r="D69" t="s">
        <v>1231</v>
      </c>
      <c r="E69" t="s">
        <v>1109</v>
      </c>
    </row>
    <row r="70" spans="1:5" x14ac:dyDescent="0.25">
      <c r="A70" t="s">
        <v>1230</v>
      </c>
      <c r="B70" t="s">
        <v>1229</v>
      </c>
      <c r="C70" t="s">
        <v>25</v>
      </c>
      <c r="D70" t="s">
        <v>1231</v>
      </c>
      <c r="E70" t="s">
        <v>1232</v>
      </c>
    </row>
    <row r="71" spans="1:5" x14ac:dyDescent="0.25">
      <c r="A71" t="s">
        <v>1225</v>
      </c>
      <c r="B71" t="s">
        <v>1224</v>
      </c>
      <c r="C71" t="s">
        <v>25</v>
      </c>
      <c r="D71" t="s">
        <v>1226</v>
      </c>
      <c r="E71" t="s">
        <v>1227</v>
      </c>
    </row>
    <row r="72" spans="1:5" x14ac:dyDescent="0.25">
      <c r="A72" t="s">
        <v>1225</v>
      </c>
      <c r="B72" t="s">
        <v>1224</v>
      </c>
      <c r="C72" t="s">
        <v>25</v>
      </c>
      <c r="D72" t="s">
        <v>1226</v>
      </c>
      <c r="E72" t="s">
        <v>894</v>
      </c>
    </row>
    <row r="73" spans="1:5" x14ac:dyDescent="0.25">
      <c r="A73" t="s">
        <v>1225</v>
      </c>
      <c r="B73" t="s">
        <v>1224</v>
      </c>
      <c r="C73" t="s">
        <v>25</v>
      </c>
      <c r="D73" t="s">
        <v>1226</v>
      </c>
      <c r="E73" t="s">
        <v>1228</v>
      </c>
    </row>
    <row r="74" spans="1:5" x14ac:dyDescent="0.25">
      <c r="A74" t="s">
        <v>798</v>
      </c>
      <c r="B74" t="s">
        <v>797</v>
      </c>
      <c r="C74" t="s">
        <v>25</v>
      </c>
      <c r="D74" t="s">
        <v>799</v>
      </c>
      <c r="E74" t="s">
        <v>577</v>
      </c>
    </row>
    <row r="75" spans="1:5" x14ac:dyDescent="0.25">
      <c r="A75" t="s">
        <v>798</v>
      </c>
      <c r="B75" t="s">
        <v>797</v>
      </c>
      <c r="C75" t="s">
        <v>25</v>
      </c>
      <c r="D75" t="s">
        <v>799</v>
      </c>
      <c r="E75" t="s">
        <v>800</v>
      </c>
    </row>
    <row r="76" spans="1:5" x14ac:dyDescent="0.25">
      <c r="A76" t="s">
        <v>798</v>
      </c>
      <c r="B76" t="s">
        <v>797</v>
      </c>
      <c r="C76" t="s">
        <v>25</v>
      </c>
      <c r="D76" t="s">
        <v>799</v>
      </c>
      <c r="E76" t="s">
        <v>323</v>
      </c>
    </row>
    <row r="77" spans="1:5" x14ac:dyDescent="0.25">
      <c r="A77" t="s">
        <v>678</v>
      </c>
      <c r="B77" t="s">
        <v>677</v>
      </c>
      <c r="C77" t="s">
        <v>25</v>
      </c>
      <c r="D77" t="s">
        <v>679</v>
      </c>
      <c r="E77" t="s">
        <v>681</v>
      </c>
    </row>
    <row r="78" spans="1:5" x14ac:dyDescent="0.25">
      <c r="A78" t="s">
        <v>678</v>
      </c>
      <c r="B78" t="s">
        <v>677</v>
      </c>
      <c r="C78" t="s">
        <v>25</v>
      </c>
      <c r="D78" t="s">
        <v>679</v>
      </c>
      <c r="E78" t="s">
        <v>680</v>
      </c>
    </row>
    <row r="79" spans="1:5" x14ac:dyDescent="0.25">
      <c r="A79" t="s">
        <v>678</v>
      </c>
      <c r="B79" t="s">
        <v>677</v>
      </c>
      <c r="C79" t="s">
        <v>25</v>
      </c>
      <c r="D79" t="s">
        <v>679</v>
      </c>
      <c r="E79" t="s">
        <v>323</v>
      </c>
    </row>
    <row r="80" spans="1:5" x14ac:dyDescent="0.25">
      <c r="A80" t="s">
        <v>683</v>
      </c>
      <c r="B80" t="s">
        <v>682</v>
      </c>
      <c r="C80" t="s">
        <v>25</v>
      </c>
      <c r="D80" t="s">
        <v>684</v>
      </c>
      <c r="E80" t="s">
        <v>685</v>
      </c>
    </row>
    <row r="81" spans="1:5" x14ac:dyDescent="0.25">
      <c r="A81" t="s">
        <v>683</v>
      </c>
      <c r="B81" t="s">
        <v>682</v>
      </c>
      <c r="C81" t="s">
        <v>25</v>
      </c>
      <c r="D81" t="s">
        <v>684</v>
      </c>
      <c r="E81" t="s">
        <v>323</v>
      </c>
    </row>
    <row r="82" spans="1:5" x14ac:dyDescent="0.25">
      <c r="A82" t="s">
        <v>683</v>
      </c>
      <c r="B82" t="s">
        <v>682</v>
      </c>
      <c r="C82" t="s">
        <v>25</v>
      </c>
      <c r="D82" t="s">
        <v>684</v>
      </c>
      <c r="E82" t="s">
        <v>54</v>
      </c>
    </row>
    <row r="83" spans="1:5" x14ac:dyDescent="0.25">
      <c r="A83" t="s">
        <v>1160</v>
      </c>
      <c r="B83" t="s">
        <v>1159</v>
      </c>
      <c r="C83" t="s">
        <v>25</v>
      </c>
      <c r="D83" t="s">
        <v>1161</v>
      </c>
      <c r="E83" t="s">
        <v>1162</v>
      </c>
    </row>
    <row r="84" spans="1:5" x14ac:dyDescent="0.25">
      <c r="A84" t="s">
        <v>1160</v>
      </c>
      <c r="B84" t="s">
        <v>1159</v>
      </c>
      <c r="C84" t="s">
        <v>25</v>
      </c>
      <c r="D84" t="s">
        <v>1161</v>
      </c>
      <c r="E84" t="s">
        <v>323</v>
      </c>
    </row>
    <row r="85" spans="1:5" x14ac:dyDescent="0.25">
      <c r="A85" t="s">
        <v>1160</v>
      </c>
      <c r="B85" t="s">
        <v>1159</v>
      </c>
      <c r="C85" t="s">
        <v>25</v>
      </c>
      <c r="D85" t="s">
        <v>1161</v>
      </c>
      <c r="E85" t="s">
        <v>54</v>
      </c>
    </row>
    <row r="86" spans="1:5" x14ac:dyDescent="0.25">
      <c r="A86" t="s">
        <v>1247</v>
      </c>
      <c r="B86" t="s">
        <v>1246</v>
      </c>
      <c r="C86" t="s">
        <v>25</v>
      </c>
      <c r="D86" t="s">
        <v>1248</v>
      </c>
      <c r="E86" t="s">
        <v>1249</v>
      </c>
    </row>
    <row r="87" spans="1:5" x14ac:dyDescent="0.25">
      <c r="A87" t="s">
        <v>1247</v>
      </c>
      <c r="B87" t="s">
        <v>1246</v>
      </c>
      <c r="C87" t="s">
        <v>25</v>
      </c>
      <c r="D87" t="s">
        <v>1248</v>
      </c>
      <c r="E87" t="s">
        <v>726</v>
      </c>
    </row>
    <row r="88" spans="1:5" x14ac:dyDescent="0.25">
      <c r="A88" t="s">
        <v>1247</v>
      </c>
      <c r="B88" t="s">
        <v>1246</v>
      </c>
      <c r="C88" t="s">
        <v>25</v>
      </c>
      <c r="D88" t="s">
        <v>1248</v>
      </c>
      <c r="E88" t="s">
        <v>54</v>
      </c>
    </row>
    <row r="89" spans="1:5" x14ac:dyDescent="0.25">
      <c r="A89" t="s">
        <v>1038</v>
      </c>
      <c r="B89" t="s">
        <v>1037</v>
      </c>
      <c r="C89" t="s">
        <v>25</v>
      </c>
      <c r="D89" t="s">
        <v>1039</v>
      </c>
      <c r="E89" t="s">
        <v>1040</v>
      </c>
    </row>
    <row r="90" spans="1:5" x14ac:dyDescent="0.25">
      <c r="A90" t="s">
        <v>1038</v>
      </c>
      <c r="B90" t="s">
        <v>1037</v>
      </c>
      <c r="C90" t="s">
        <v>25</v>
      </c>
      <c r="D90" t="s">
        <v>1039</v>
      </c>
      <c r="E90" t="s">
        <v>323</v>
      </c>
    </row>
    <row r="91" spans="1:5" x14ac:dyDescent="0.25">
      <c r="A91" t="s">
        <v>1038</v>
      </c>
      <c r="B91" t="s">
        <v>1037</v>
      </c>
      <c r="C91" t="s">
        <v>25</v>
      </c>
      <c r="D91" t="s">
        <v>1039</v>
      </c>
      <c r="E91" t="s">
        <v>356</v>
      </c>
    </row>
    <row r="92" spans="1:5" x14ac:dyDescent="0.25">
      <c r="A92" t="s">
        <v>2124</v>
      </c>
      <c r="B92" t="s">
        <v>2123</v>
      </c>
      <c r="C92" t="s">
        <v>25</v>
      </c>
      <c r="D92" t="s">
        <v>2125</v>
      </c>
      <c r="E92" t="s">
        <v>1171</v>
      </c>
    </row>
    <row r="93" spans="1:5" x14ac:dyDescent="0.25">
      <c r="A93" t="s">
        <v>1662</v>
      </c>
      <c r="B93" t="s">
        <v>1661</v>
      </c>
      <c r="C93" t="s">
        <v>25</v>
      </c>
      <c r="D93" t="s">
        <v>1664</v>
      </c>
      <c r="E93" t="s">
        <v>1060</v>
      </c>
    </row>
    <row r="94" spans="1:5" x14ac:dyDescent="0.25">
      <c r="A94" t="s">
        <v>1678</v>
      </c>
      <c r="B94" t="s">
        <v>1677</v>
      </c>
      <c r="C94" t="s">
        <v>25</v>
      </c>
      <c r="D94" t="s">
        <v>1679</v>
      </c>
      <c r="E94" t="s">
        <v>1680</v>
      </c>
    </row>
    <row r="95" spans="1:5" x14ac:dyDescent="0.25">
      <c r="A95" t="s">
        <v>1798</v>
      </c>
      <c r="B95" t="s">
        <v>1797</v>
      </c>
      <c r="C95" t="s">
        <v>25</v>
      </c>
      <c r="D95" t="s">
        <v>1799</v>
      </c>
      <c r="E95" t="s">
        <v>893</v>
      </c>
    </row>
    <row r="96" spans="1:5" x14ac:dyDescent="0.25">
      <c r="A96" t="s">
        <v>1666</v>
      </c>
      <c r="B96" t="s">
        <v>1665</v>
      </c>
      <c r="C96" t="s">
        <v>25</v>
      </c>
      <c r="D96" t="s">
        <v>1667</v>
      </c>
      <c r="E96" t="s">
        <v>1166</v>
      </c>
    </row>
    <row r="97" spans="1:5" x14ac:dyDescent="0.25">
      <c r="A97" t="s">
        <v>1169</v>
      </c>
      <c r="B97" t="s">
        <v>1168</v>
      </c>
      <c r="C97" t="s">
        <v>25</v>
      </c>
      <c r="D97" t="s">
        <v>1170</v>
      </c>
      <c r="E97" t="s">
        <v>1171</v>
      </c>
    </row>
    <row r="98" spans="1:5" x14ac:dyDescent="0.25">
      <c r="A98" t="s">
        <v>1169</v>
      </c>
      <c r="B98" t="s">
        <v>1168</v>
      </c>
      <c r="C98" t="s">
        <v>25</v>
      </c>
      <c r="D98" t="s">
        <v>1170</v>
      </c>
      <c r="E98" t="s">
        <v>323</v>
      </c>
    </row>
    <row r="99" spans="1:5" x14ac:dyDescent="0.25">
      <c r="A99" t="s">
        <v>1169</v>
      </c>
      <c r="B99" t="s">
        <v>1168</v>
      </c>
      <c r="C99" t="s">
        <v>25</v>
      </c>
      <c r="D99" t="s">
        <v>1170</v>
      </c>
      <c r="E99" t="s">
        <v>54</v>
      </c>
    </row>
    <row r="100" spans="1:5" x14ac:dyDescent="0.25">
      <c r="A100" t="s">
        <v>1058</v>
      </c>
      <c r="B100" t="s">
        <v>1057</v>
      </c>
      <c r="C100" t="s">
        <v>25</v>
      </c>
      <c r="D100" t="s">
        <v>1059</v>
      </c>
      <c r="E100" t="s">
        <v>577</v>
      </c>
    </row>
    <row r="101" spans="1:5" x14ac:dyDescent="0.25">
      <c r="A101" t="s">
        <v>1058</v>
      </c>
      <c r="B101" t="s">
        <v>1057</v>
      </c>
      <c r="C101" t="s">
        <v>25</v>
      </c>
      <c r="D101" t="s">
        <v>1059</v>
      </c>
      <c r="E101" t="s">
        <v>1060</v>
      </c>
    </row>
    <row r="102" spans="1:5" x14ac:dyDescent="0.25">
      <c r="A102" t="s">
        <v>1058</v>
      </c>
      <c r="B102" t="s">
        <v>1057</v>
      </c>
      <c r="C102" t="s">
        <v>25</v>
      </c>
      <c r="D102" t="s">
        <v>1059</v>
      </c>
      <c r="E102" t="s">
        <v>323</v>
      </c>
    </row>
    <row r="103" spans="1:5" x14ac:dyDescent="0.25">
      <c r="A103" t="s">
        <v>1756</v>
      </c>
      <c r="B103" t="s">
        <v>1755</v>
      </c>
      <c r="C103" t="s">
        <v>25</v>
      </c>
      <c r="D103" t="s">
        <v>1757</v>
      </c>
      <c r="E103" t="s">
        <v>1144</v>
      </c>
    </row>
    <row r="104" spans="1:5" x14ac:dyDescent="0.25">
      <c r="A104" t="s">
        <v>1142</v>
      </c>
      <c r="B104" t="s">
        <v>1141</v>
      </c>
      <c r="C104" t="s">
        <v>25</v>
      </c>
      <c r="D104" t="s">
        <v>1143</v>
      </c>
      <c r="E104" t="s">
        <v>1144</v>
      </c>
    </row>
    <row r="105" spans="1:5" x14ac:dyDescent="0.25">
      <c r="A105" t="s">
        <v>1142</v>
      </c>
      <c r="B105" t="s">
        <v>1141</v>
      </c>
      <c r="C105" t="s">
        <v>25</v>
      </c>
      <c r="D105" t="s">
        <v>1143</v>
      </c>
      <c r="E105" t="s">
        <v>844</v>
      </c>
    </row>
    <row r="106" spans="1:5" x14ac:dyDescent="0.25">
      <c r="A106" t="s">
        <v>1142</v>
      </c>
      <c r="B106" t="s">
        <v>1141</v>
      </c>
      <c r="C106" t="s">
        <v>25</v>
      </c>
      <c r="D106" t="s">
        <v>1143</v>
      </c>
      <c r="E106" t="s">
        <v>470</v>
      </c>
    </row>
    <row r="107" spans="1:5" x14ac:dyDescent="0.25">
      <c r="A107" t="s">
        <v>735</v>
      </c>
      <c r="B107" t="s">
        <v>734</v>
      </c>
      <c r="C107" t="s">
        <v>25</v>
      </c>
      <c r="D107" t="s">
        <v>736</v>
      </c>
      <c r="E107" t="s">
        <v>737</v>
      </c>
    </row>
    <row r="108" spans="1:5" x14ac:dyDescent="0.25">
      <c r="A108" t="s">
        <v>1204</v>
      </c>
      <c r="B108" t="s">
        <v>1203</v>
      </c>
      <c r="C108" t="s">
        <v>25</v>
      </c>
      <c r="D108" t="s">
        <v>1205</v>
      </c>
      <c r="E108" t="s">
        <v>507</v>
      </c>
    </row>
    <row r="109" spans="1:5" x14ac:dyDescent="0.25">
      <c r="A109" t="s">
        <v>1204</v>
      </c>
      <c r="B109" t="s">
        <v>1203</v>
      </c>
      <c r="C109" t="s">
        <v>25</v>
      </c>
      <c r="D109" t="s">
        <v>1205</v>
      </c>
      <c r="E109" t="s">
        <v>1206</v>
      </c>
    </row>
    <row r="110" spans="1:5" x14ac:dyDescent="0.25">
      <c r="A110" t="s">
        <v>1204</v>
      </c>
      <c r="B110" t="s">
        <v>1203</v>
      </c>
      <c r="C110" t="s">
        <v>25</v>
      </c>
      <c r="D110" t="s">
        <v>1205</v>
      </c>
      <c r="E110" t="s">
        <v>1207</v>
      </c>
    </row>
    <row r="111" spans="1:5" x14ac:dyDescent="0.25">
      <c r="A111" t="s">
        <v>891</v>
      </c>
      <c r="B111" t="s">
        <v>890</v>
      </c>
      <c r="C111" t="s">
        <v>25</v>
      </c>
      <c r="D111" t="s">
        <v>892</v>
      </c>
      <c r="E111" t="s">
        <v>893</v>
      </c>
    </row>
    <row r="112" spans="1:5" x14ac:dyDescent="0.25">
      <c r="A112" t="s">
        <v>891</v>
      </c>
      <c r="B112" t="s">
        <v>890</v>
      </c>
      <c r="C112" t="s">
        <v>25</v>
      </c>
      <c r="D112" t="s">
        <v>892</v>
      </c>
      <c r="E112" t="s">
        <v>895</v>
      </c>
    </row>
    <row r="113" spans="1:5" x14ac:dyDescent="0.25">
      <c r="A113" t="s">
        <v>891</v>
      </c>
      <c r="B113" t="s">
        <v>890</v>
      </c>
      <c r="C113" t="s">
        <v>25</v>
      </c>
      <c r="D113" t="s">
        <v>892</v>
      </c>
      <c r="E113" t="s">
        <v>894</v>
      </c>
    </row>
    <row r="114" spans="1:5" x14ac:dyDescent="0.25">
      <c r="A114" t="s">
        <v>1164</v>
      </c>
      <c r="B114" t="s">
        <v>1163</v>
      </c>
      <c r="C114" t="s">
        <v>25</v>
      </c>
      <c r="D114" t="s">
        <v>1165</v>
      </c>
      <c r="E114" t="s">
        <v>1166</v>
      </c>
    </row>
    <row r="115" spans="1:5" x14ac:dyDescent="0.25">
      <c r="A115" t="s">
        <v>1164</v>
      </c>
      <c r="B115" t="s">
        <v>1163</v>
      </c>
      <c r="C115" t="s">
        <v>25</v>
      </c>
      <c r="D115" t="s">
        <v>1165</v>
      </c>
      <c r="E115" t="s">
        <v>1167</v>
      </c>
    </row>
    <row r="116" spans="1:5" x14ac:dyDescent="0.25">
      <c r="A116" t="s">
        <v>1164</v>
      </c>
      <c r="B116" t="s">
        <v>1163</v>
      </c>
      <c r="C116" t="s">
        <v>25</v>
      </c>
      <c r="D116" t="s">
        <v>1165</v>
      </c>
      <c r="E116" t="s">
        <v>54</v>
      </c>
    </row>
    <row r="117" spans="1:5" x14ac:dyDescent="0.25">
      <c r="A117" t="s">
        <v>1697</v>
      </c>
      <c r="B117" t="s">
        <v>1696</v>
      </c>
      <c r="C117" t="s">
        <v>25</v>
      </c>
      <c r="D117" t="s">
        <v>1698</v>
      </c>
      <c r="E117" t="s">
        <v>1181</v>
      </c>
    </row>
    <row r="118" spans="1:5" x14ac:dyDescent="0.25">
      <c r="A118" t="s">
        <v>1565</v>
      </c>
      <c r="B118" t="s">
        <v>1564</v>
      </c>
      <c r="C118" t="s">
        <v>25</v>
      </c>
      <c r="D118" t="s">
        <v>1566</v>
      </c>
      <c r="E118" t="s">
        <v>1567</v>
      </c>
    </row>
    <row r="119" spans="1:5" x14ac:dyDescent="0.25">
      <c r="A119" t="s">
        <v>802</v>
      </c>
      <c r="B119" t="s">
        <v>801</v>
      </c>
      <c r="C119" t="s">
        <v>25</v>
      </c>
      <c r="D119" t="s">
        <v>804</v>
      </c>
      <c r="E119" t="s">
        <v>806</v>
      </c>
    </row>
    <row r="120" spans="1:5" x14ac:dyDescent="0.25">
      <c r="A120" t="s">
        <v>802</v>
      </c>
      <c r="B120" t="s">
        <v>801</v>
      </c>
      <c r="C120" t="s">
        <v>25</v>
      </c>
      <c r="D120" t="s">
        <v>804</v>
      </c>
      <c r="E120" t="s">
        <v>805</v>
      </c>
    </row>
    <row r="121" spans="1:5" x14ac:dyDescent="0.25">
      <c r="A121" t="s">
        <v>802</v>
      </c>
      <c r="B121" t="s">
        <v>801</v>
      </c>
      <c r="C121" t="s">
        <v>25</v>
      </c>
      <c r="D121" t="s">
        <v>804</v>
      </c>
      <c r="E121" t="s">
        <v>807</v>
      </c>
    </row>
    <row r="122" spans="1:5" x14ac:dyDescent="0.25">
      <c r="A122" t="s">
        <v>1179</v>
      </c>
      <c r="B122" t="s">
        <v>1178</v>
      </c>
      <c r="C122" t="s">
        <v>25</v>
      </c>
      <c r="D122" t="s">
        <v>1180</v>
      </c>
      <c r="E122" t="s">
        <v>577</v>
      </c>
    </row>
    <row r="123" spans="1:5" x14ac:dyDescent="0.25">
      <c r="A123" t="s">
        <v>1179</v>
      </c>
      <c r="B123" t="s">
        <v>1178</v>
      </c>
      <c r="C123" t="s">
        <v>25</v>
      </c>
      <c r="D123" t="s">
        <v>1180</v>
      </c>
      <c r="E123" t="s">
        <v>1181</v>
      </c>
    </row>
    <row r="124" spans="1:5" x14ac:dyDescent="0.25">
      <c r="A124" t="s">
        <v>1179</v>
      </c>
      <c r="B124" t="s">
        <v>1178</v>
      </c>
      <c r="C124" t="s">
        <v>25</v>
      </c>
      <c r="D124" t="s">
        <v>1180</v>
      </c>
      <c r="E124" t="s">
        <v>259</v>
      </c>
    </row>
    <row r="125" spans="1:5" x14ac:dyDescent="0.25">
      <c r="A125" t="s">
        <v>520</v>
      </c>
      <c r="B125" t="s">
        <v>519</v>
      </c>
      <c r="C125" t="s">
        <v>25</v>
      </c>
      <c r="D125" t="s">
        <v>521</v>
      </c>
      <c r="E125" t="s">
        <v>522</v>
      </c>
    </row>
    <row r="126" spans="1:5" x14ac:dyDescent="0.25">
      <c r="A126" t="s">
        <v>520</v>
      </c>
      <c r="B126" t="s">
        <v>519</v>
      </c>
      <c r="C126" t="s">
        <v>25</v>
      </c>
      <c r="D126" t="s">
        <v>521</v>
      </c>
      <c r="E126" t="s">
        <v>259</v>
      </c>
    </row>
    <row r="127" spans="1:5" x14ac:dyDescent="0.25">
      <c r="A127" t="s">
        <v>520</v>
      </c>
      <c r="B127" t="s">
        <v>519</v>
      </c>
      <c r="C127" t="s">
        <v>25</v>
      </c>
      <c r="D127" t="s">
        <v>521</v>
      </c>
      <c r="E127" t="s">
        <v>54</v>
      </c>
    </row>
    <row r="128" spans="1:5" x14ac:dyDescent="0.25">
      <c r="A128" t="s">
        <v>1710</v>
      </c>
      <c r="B128" t="s">
        <v>1709</v>
      </c>
      <c r="C128" t="s">
        <v>25</v>
      </c>
      <c r="D128" t="s">
        <v>1711</v>
      </c>
      <c r="E128" t="s">
        <v>830</v>
      </c>
    </row>
    <row r="129" spans="1:5" x14ac:dyDescent="0.25">
      <c r="A129" t="s">
        <v>1710</v>
      </c>
      <c r="B129" t="s">
        <v>1709</v>
      </c>
      <c r="C129" t="s">
        <v>25</v>
      </c>
      <c r="D129" t="s">
        <v>1711</v>
      </c>
      <c r="E129" t="s">
        <v>757</v>
      </c>
    </row>
    <row r="130" spans="1:5" x14ac:dyDescent="0.25">
      <c r="A130" t="s">
        <v>693</v>
      </c>
      <c r="B130" t="s">
        <v>692</v>
      </c>
      <c r="C130" t="s">
        <v>25</v>
      </c>
      <c r="D130" t="s">
        <v>694</v>
      </c>
      <c r="E130" t="s">
        <v>695</v>
      </c>
    </row>
    <row r="131" spans="1:5" x14ac:dyDescent="0.25">
      <c r="A131" t="s">
        <v>268</v>
      </c>
      <c r="B131" t="s">
        <v>267</v>
      </c>
      <c r="C131" t="s">
        <v>25</v>
      </c>
      <c r="D131" t="s">
        <v>270</v>
      </c>
      <c r="E131" t="s">
        <v>271</v>
      </c>
    </row>
    <row r="132" spans="1:5" x14ac:dyDescent="0.25">
      <c r="A132" t="s">
        <v>1209</v>
      </c>
      <c r="B132" t="s">
        <v>1208</v>
      </c>
      <c r="C132" t="s">
        <v>25</v>
      </c>
      <c r="D132" t="s">
        <v>1211</v>
      </c>
      <c r="E132" t="s">
        <v>150</v>
      </c>
    </row>
    <row r="133" spans="1:5" x14ac:dyDescent="0.25">
      <c r="A133" t="s">
        <v>1209</v>
      </c>
      <c r="B133" t="s">
        <v>1208</v>
      </c>
      <c r="C133" t="s">
        <v>25</v>
      </c>
      <c r="D133" t="s">
        <v>1211</v>
      </c>
      <c r="E133" t="s">
        <v>151</v>
      </c>
    </row>
    <row r="134" spans="1:5" x14ac:dyDescent="0.25">
      <c r="A134" t="s">
        <v>1209</v>
      </c>
      <c r="B134" t="s">
        <v>1208</v>
      </c>
      <c r="C134" t="s">
        <v>25</v>
      </c>
      <c r="D134" t="s">
        <v>1211</v>
      </c>
      <c r="E134" t="s">
        <v>145</v>
      </c>
    </row>
    <row r="135" spans="1:5" x14ac:dyDescent="0.25">
      <c r="A135" t="s">
        <v>1209</v>
      </c>
      <c r="B135" t="s">
        <v>1208</v>
      </c>
      <c r="C135" t="s">
        <v>25</v>
      </c>
      <c r="D135" t="s">
        <v>1211</v>
      </c>
      <c r="E135" t="s">
        <v>149</v>
      </c>
    </row>
    <row r="136" spans="1:5" x14ac:dyDescent="0.25">
      <c r="A136" t="s">
        <v>1209</v>
      </c>
      <c r="B136" t="s">
        <v>1208</v>
      </c>
      <c r="C136" t="s">
        <v>25</v>
      </c>
      <c r="D136" t="s">
        <v>1211</v>
      </c>
      <c r="E136" t="s">
        <v>146</v>
      </c>
    </row>
    <row r="137" spans="1:5" x14ac:dyDescent="0.25">
      <c r="A137" t="s">
        <v>1209</v>
      </c>
      <c r="B137" t="s">
        <v>1208</v>
      </c>
      <c r="C137" t="s">
        <v>25</v>
      </c>
      <c r="D137" t="s">
        <v>1211</v>
      </c>
      <c r="E137" t="s">
        <v>148</v>
      </c>
    </row>
    <row r="138" spans="1:5" x14ac:dyDescent="0.25">
      <c r="A138" t="s">
        <v>1209</v>
      </c>
      <c r="B138" t="s">
        <v>1208</v>
      </c>
      <c r="C138" t="s">
        <v>25</v>
      </c>
      <c r="D138" t="s">
        <v>1211</v>
      </c>
      <c r="E138" t="s">
        <v>147</v>
      </c>
    </row>
    <row r="139" spans="1:5" x14ac:dyDescent="0.25">
      <c r="A139" t="s">
        <v>1086</v>
      </c>
      <c r="B139" t="s">
        <v>1085</v>
      </c>
      <c r="C139" t="s">
        <v>25</v>
      </c>
      <c r="D139" t="s">
        <v>1087</v>
      </c>
      <c r="E139" t="s">
        <v>150</v>
      </c>
    </row>
    <row r="140" spans="1:5" x14ac:dyDescent="0.25">
      <c r="A140" t="s">
        <v>1086</v>
      </c>
      <c r="B140" t="s">
        <v>1085</v>
      </c>
      <c r="C140" t="s">
        <v>25</v>
      </c>
      <c r="D140" t="s">
        <v>1087</v>
      </c>
      <c r="E140" t="s">
        <v>151</v>
      </c>
    </row>
    <row r="141" spans="1:5" x14ac:dyDescent="0.25">
      <c r="A141" t="s">
        <v>1086</v>
      </c>
      <c r="B141" t="s">
        <v>1085</v>
      </c>
      <c r="C141" t="s">
        <v>25</v>
      </c>
      <c r="D141" t="s">
        <v>1087</v>
      </c>
      <c r="E141" t="s">
        <v>145</v>
      </c>
    </row>
    <row r="142" spans="1:5" x14ac:dyDescent="0.25">
      <c r="A142" t="s">
        <v>1086</v>
      </c>
      <c r="B142" t="s">
        <v>1085</v>
      </c>
      <c r="C142" t="s">
        <v>25</v>
      </c>
      <c r="D142" t="s">
        <v>1087</v>
      </c>
      <c r="E142" t="s">
        <v>149</v>
      </c>
    </row>
    <row r="143" spans="1:5" x14ac:dyDescent="0.25">
      <c r="A143" t="s">
        <v>1086</v>
      </c>
      <c r="B143" t="s">
        <v>1085</v>
      </c>
      <c r="C143" t="s">
        <v>25</v>
      </c>
      <c r="D143" t="s">
        <v>1087</v>
      </c>
      <c r="E143" t="s">
        <v>146</v>
      </c>
    </row>
    <row r="144" spans="1:5" x14ac:dyDescent="0.25">
      <c r="A144" t="s">
        <v>1086</v>
      </c>
      <c r="B144" t="s">
        <v>1085</v>
      </c>
      <c r="C144" t="s">
        <v>25</v>
      </c>
      <c r="D144" t="s">
        <v>1087</v>
      </c>
      <c r="E144" t="s">
        <v>148</v>
      </c>
    </row>
    <row r="145" spans="1:5" x14ac:dyDescent="0.25">
      <c r="A145" t="s">
        <v>1086</v>
      </c>
      <c r="B145" t="s">
        <v>1085</v>
      </c>
      <c r="C145" t="s">
        <v>25</v>
      </c>
      <c r="D145" t="s">
        <v>1087</v>
      </c>
      <c r="E145" t="s">
        <v>147</v>
      </c>
    </row>
    <row r="146" spans="1:5" x14ac:dyDescent="0.25">
      <c r="A146" t="s">
        <v>1700</v>
      </c>
      <c r="B146" t="s">
        <v>1699</v>
      </c>
      <c r="C146" t="s">
        <v>25</v>
      </c>
      <c r="D146" t="s">
        <v>1701</v>
      </c>
      <c r="E146" t="s">
        <v>1217</v>
      </c>
    </row>
    <row r="147" spans="1:5" x14ac:dyDescent="0.25">
      <c r="A147" t="s">
        <v>1700</v>
      </c>
      <c r="B147" t="s">
        <v>1699</v>
      </c>
      <c r="C147" t="s">
        <v>25</v>
      </c>
      <c r="D147" t="s">
        <v>1701</v>
      </c>
      <c r="E147" t="s">
        <v>1219</v>
      </c>
    </row>
    <row r="148" spans="1:5" x14ac:dyDescent="0.25">
      <c r="A148" t="s">
        <v>1700</v>
      </c>
      <c r="B148" t="s">
        <v>1699</v>
      </c>
      <c r="C148" t="s">
        <v>25</v>
      </c>
      <c r="D148" t="s">
        <v>1701</v>
      </c>
      <c r="E148" t="s">
        <v>1216</v>
      </c>
    </row>
    <row r="149" spans="1:5" x14ac:dyDescent="0.25">
      <c r="A149" t="s">
        <v>1700</v>
      </c>
      <c r="B149" t="s">
        <v>1699</v>
      </c>
      <c r="C149" t="s">
        <v>25</v>
      </c>
      <c r="D149" t="s">
        <v>1701</v>
      </c>
      <c r="E149" t="s">
        <v>1218</v>
      </c>
    </row>
    <row r="150" spans="1:5" x14ac:dyDescent="0.25">
      <c r="A150" t="s">
        <v>827</v>
      </c>
      <c r="B150" t="s">
        <v>826</v>
      </c>
      <c r="C150" t="s">
        <v>25</v>
      </c>
      <c r="D150" t="s">
        <v>829</v>
      </c>
      <c r="E150" t="s">
        <v>832</v>
      </c>
    </row>
    <row r="151" spans="1:5" x14ac:dyDescent="0.25">
      <c r="A151" t="s">
        <v>827</v>
      </c>
      <c r="B151" t="s">
        <v>826</v>
      </c>
      <c r="C151" t="s">
        <v>25</v>
      </c>
      <c r="D151" t="s">
        <v>829</v>
      </c>
      <c r="E151" t="s">
        <v>817</v>
      </c>
    </row>
    <row r="152" spans="1:5" x14ac:dyDescent="0.25">
      <c r="A152" t="s">
        <v>827</v>
      </c>
      <c r="B152" t="s">
        <v>826</v>
      </c>
      <c r="C152" t="s">
        <v>25</v>
      </c>
      <c r="D152" t="s">
        <v>829</v>
      </c>
      <c r="E152" t="s">
        <v>830</v>
      </c>
    </row>
    <row r="153" spans="1:5" x14ac:dyDescent="0.25">
      <c r="A153" t="s">
        <v>827</v>
      </c>
      <c r="B153" t="s">
        <v>826</v>
      </c>
      <c r="C153" t="s">
        <v>25</v>
      </c>
      <c r="D153" t="s">
        <v>829</v>
      </c>
      <c r="E153" t="s">
        <v>821</v>
      </c>
    </row>
    <row r="154" spans="1:5" x14ac:dyDescent="0.25">
      <c r="A154" t="s">
        <v>827</v>
      </c>
      <c r="B154" t="s">
        <v>826</v>
      </c>
      <c r="C154" t="s">
        <v>25</v>
      </c>
      <c r="D154" t="s">
        <v>829</v>
      </c>
      <c r="E154" t="s">
        <v>757</v>
      </c>
    </row>
    <row r="155" spans="1:5" x14ac:dyDescent="0.25">
      <c r="A155" t="s">
        <v>827</v>
      </c>
      <c r="B155" t="s">
        <v>826</v>
      </c>
      <c r="C155" t="s">
        <v>25</v>
      </c>
      <c r="D155" t="s">
        <v>829</v>
      </c>
      <c r="E155" t="s">
        <v>831</v>
      </c>
    </row>
    <row r="156" spans="1:5" x14ac:dyDescent="0.25">
      <c r="A156" t="s">
        <v>827</v>
      </c>
      <c r="B156" t="s">
        <v>826</v>
      </c>
      <c r="C156" t="s">
        <v>25</v>
      </c>
      <c r="D156" t="s">
        <v>829</v>
      </c>
      <c r="E156" t="s">
        <v>820</v>
      </c>
    </row>
    <row r="157" spans="1:5" x14ac:dyDescent="0.25">
      <c r="A157" t="s">
        <v>827</v>
      </c>
      <c r="B157" t="s">
        <v>826</v>
      </c>
      <c r="C157" t="s">
        <v>25</v>
      </c>
      <c r="D157" t="s">
        <v>829</v>
      </c>
      <c r="E157" t="s">
        <v>819</v>
      </c>
    </row>
    <row r="158" spans="1:5" x14ac:dyDescent="0.25">
      <c r="A158" t="s">
        <v>697</v>
      </c>
      <c r="B158" t="s">
        <v>696</v>
      </c>
      <c r="C158" t="s">
        <v>25</v>
      </c>
      <c r="D158" t="s">
        <v>698</v>
      </c>
      <c r="E158" t="s">
        <v>577</v>
      </c>
    </row>
    <row r="159" spans="1:5" x14ac:dyDescent="0.25">
      <c r="A159" t="s">
        <v>697</v>
      </c>
      <c r="B159" t="s">
        <v>696</v>
      </c>
      <c r="C159" t="s">
        <v>25</v>
      </c>
      <c r="D159" t="s">
        <v>698</v>
      </c>
      <c r="E159" t="s">
        <v>695</v>
      </c>
    </row>
    <row r="160" spans="1:5" x14ac:dyDescent="0.25">
      <c r="A160" t="s">
        <v>697</v>
      </c>
      <c r="B160" t="s">
        <v>696</v>
      </c>
      <c r="C160" t="s">
        <v>25</v>
      </c>
      <c r="D160" t="s">
        <v>698</v>
      </c>
      <c r="E160" t="s">
        <v>323</v>
      </c>
    </row>
    <row r="161" spans="1:5" x14ac:dyDescent="0.25">
      <c r="A161" t="s">
        <v>815</v>
      </c>
      <c r="B161" t="s">
        <v>814</v>
      </c>
      <c r="C161" t="s">
        <v>25</v>
      </c>
      <c r="D161" t="s">
        <v>816</v>
      </c>
      <c r="E161" t="s">
        <v>824</v>
      </c>
    </row>
    <row r="162" spans="1:5" x14ac:dyDescent="0.25">
      <c r="A162" t="s">
        <v>815</v>
      </c>
      <c r="B162" t="s">
        <v>814</v>
      </c>
      <c r="C162" t="s">
        <v>25</v>
      </c>
      <c r="D162" t="s">
        <v>816</v>
      </c>
      <c r="E162" t="s">
        <v>817</v>
      </c>
    </row>
    <row r="163" spans="1:5" x14ac:dyDescent="0.25">
      <c r="A163" t="s">
        <v>815</v>
      </c>
      <c r="B163" t="s">
        <v>814</v>
      </c>
      <c r="C163" t="s">
        <v>25</v>
      </c>
      <c r="D163" t="s">
        <v>816</v>
      </c>
      <c r="E163" t="s">
        <v>818</v>
      </c>
    </row>
    <row r="164" spans="1:5" x14ac:dyDescent="0.25">
      <c r="A164" t="s">
        <v>815</v>
      </c>
      <c r="B164" t="s">
        <v>814</v>
      </c>
      <c r="C164" t="s">
        <v>25</v>
      </c>
      <c r="D164" t="s">
        <v>816</v>
      </c>
      <c r="E164" t="s">
        <v>823</v>
      </c>
    </row>
    <row r="165" spans="1:5" x14ac:dyDescent="0.25">
      <c r="A165" t="s">
        <v>815</v>
      </c>
      <c r="B165" t="s">
        <v>814</v>
      </c>
      <c r="C165" t="s">
        <v>25</v>
      </c>
      <c r="D165" t="s">
        <v>816</v>
      </c>
      <c r="E165" t="s">
        <v>821</v>
      </c>
    </row>
    <row r="166" spans="1:5" x14ac:dyDescent="0.25">
      <c r="A166" t="s">
        <v>815</v>
      </c>
      <c r="B166" t="s">
        <v>814</v>
      </c>
      <c r="C166" t="s">
        <v>25</v>
      </c>
      <c r="D166" t="s">
        <v>816</v>
      </c>
      <c r="E166" t="s">
        <v>825</v>
      </c>
    </row>
    <row r="167" spans="1:5" x14ac:dyDescent="0.25">
      <c r="A167" t="s">
        <v>815</v>
      </c>
      <c r="B167" t="s">
        <v>814</v>
      </c>
      <c r="C167" t="s">
        <v>25</v>
      </c>
      <c r="D167" t="s">
        <v>816</v>
      </c>
      <c r="E167" t="s">
        <v>822</v>
      </c>
    </row>
    <row r="168" spans="1:5" x14ac:dyDescent="0.25">
      <c r="A168" t="s">
        <v>815</v>
      </c>
      <c r="B168" t="s">
        <v>814</v>
      </c>
      <c r="C168" t="s">
        <v>25</v>
      </c>
      <c r="D168" t="s">
        <v>816</v>
      </c>
      <c r="E168" t="s">
        <v>820</v>
      </c>
    </row>
    <row r="169" spans="1:5" x14ac:dyDescent="0.25">
      <c r="A169" t="s">
        <v>815</v>
      </c>
      <c r="B169" t="s">
        <v>814</v>
      </c>
      <c r="C169" t="s">
        <v>25</v>
      </c>
      <c r="D169" t="s">
        <v>816</v>
      </c>
      <c r="E169" t="s">
        <v>819</v>
      </c>
    </row>
    <row r="170" spans="1:5" x14ac:dyDescent="0.25">
      <c r="A170" t="s">
        <v>1197</v>
      </c>
      <c r="B170" t="s">
        <v>1196</v>
      </c>
      <c r="C170" t="s">
        <v>25</v>
      </c>
      <c r="D170" t="s">
        <v>1198</v>
      </c>
    </row>
    <row r="171" spans="1:5" x14ac:dyDescent="0.25">
      <c r="A171" t="s">
        <v>910</v>
      </c>
      <c r="B171" t="s">
        <v>909</v>
      </c>
      <c r="C171" t="s">
        <v>25</v>
      </c>
      <c r="D171" t="s">
        <v>911</v>
      </c>
      <c r="E171" t="s">
        <v>914</v>
      </c>
    </row>
    <row r="172" spans="1:5" x14ac:dyDescent="0.25">
      <c r="A172" t="s">
        <v>910</v>
      </c>
      <c r="B172" t="s">
        <v>909</v>
      </c>
      <c r="C172" t="s">
        <v>25</v>
      </c>
      <c r="D172" t="s">
        <v>911</v>
      </c>
      <c r="E172" t="s">
        <v>436</v>
      </c>
    </row>
    <row r="173" spans="1:5" x14ac:dyDescent="0.25">
      <c r="A173" t="s">
        <v>910</v>
      </c>
      <c r="B173" t="s">
        <v>909</v>
      </c>
      <c r="C173" t="s">
        <v>25</v>
      </c>
      <c r="D173" t="s">
        <v>911</v>
      </c>
      <c r="E173" t="s">
        <v>913</v>
      </c>
    </row>
    <row r="174" spans="1:5" x14ac:dyDescent="0.25">
      <c r="A174" t="s">
        <v>910</v>
      </c>
      <c r="B174" t="s">
        <v>909</v>
      </c>
      <c r="C174" t="s">
        <v>25</v>
      </c>
      <c r="D174" t="s">
        <v>911</v>
      </c>
      <c r="E174" t="s">
        <v>912</v>
      </c>
    </row>
    <row r="175" spans="1:5" x14ac:dyDescent="0.25">
      <c r="A175" t="s">
        <v>1094</v>
      </c>
      <c r="B175" t="s">
        <v>1093</v>
      </c>
      <c r="C175" t="s">
        <v>25</v>
      </c>
      <c r="D175" t="s">
        <v>1095</v>
      </c>
      <c r="E175" t="s">
        <v>1097</v>
      </c>
    </row>
    <row r="176" spans="1:5" x14ac:dyDescent="0.25">
      <c r="A176" t="s">
        <v>1094</v>
      </c>
      <c r="B176" t="s">
        <v>1093</v>
      </c>
      <c r="C176" t="s">
        <v>25</v>
      </c>
      <c r="D176" t="s">
        <v>1095</v>
      </c>
      <c r="E176" t="s">
        <v>1098</v>
      </c>
    </row>
    <row r="177" spans="1:5" x14ac:dyDescent="0.25">
      <c r="A177" t="s">
        <v>1094</v>
      </c>
      <c r="B177" t="s">
        <v>1093</v>
      </c>
      <c r="C177" t="s">
        <v>25</v>
      </c>
      <c r="D177" t="s">
        <v>1095</v>
      </c>
      <c r="E177" t="s">
        <v>1099</v>
      </c>
    </row>
    <row r="178" spans="1:5" x14ac:dyDescent="0.25">
      <c r="A178" t="s">
        <v>1094</v>
      </c>
      <c r="B178" t="s">
        <v>1093</v>
      </c>
      <c r="C178" t="s">
        <v>25</v>
      </c>
      <c r="D178" t="s">
        <v>1095</v>
      </c>
      <c r="E178" t="s">
        <v>1096</v>
      </c>
    </row>
    <row r="179" spans="1:5" x14ac:dyDescent="0.25">
      <c r="A179" t="s">
        <v>1094</v>
      </c>
      <c r="B179" t="s">
        <v>1093</v>
      </c>
      <c r="C179" t="s">
        <v>25</v>
      </c>
      <c r="D179" t="s">
        <v>1095</v>
      </c>
      <c r="E179" t="s">
        <v>825</v>
      </c>
    </row>
    <row r="180" spans="1:5" x14ac:dyDescent="0.25">
      <c r="A180" t="s">
        <v>1256</v>
      </c>
      <c r="B180" t="s">
        <v>1255</v>
      </c>
      <c r="C180" t="s">
        <v>25</v>
      </c>
      <c r="D180" t="s">
        <v>1257</v>
      </c>
      <c r="E180" t="s">
        <v>884</v>
      </c>
    </row>
    <row r="181" spans="1:5" x14ac:dyDescent="0.25">
      <c r="A181" t="s">
        <v>1256</v>
      </c>
      <c r="B181" t="s">
        <v>1255</v>
      </c>
      <c r="C181" t="s">
        <v>25</v>
      </c>
      <c r="D181" t="s">
        <v>1257</v>
      </c>
      <c r="E181" t="s">
        <v>1085</v>
      </c>
    </row>
    <row r="182" spans="1:5" x14ac:dyDescent="0.25">
      <c r="A182" t="s">
        <v>1256</v>
      </c>
      <c r="B182" t="s">
        <v>1255</v>
      </c>
      <c r="C182" t="s">
        <v>25</v>
      </c>
      <c r="D182" t="s">
        <v>1257</v>
      </c>
      <c r="E182" t="s">
        <v>632</v>
      </c>
    </row>
    <row r="183" spans="1:5" x14ac:dyDescent="0.25">
      <c r="A183" t="s">
        <v>1221</v>
      </c>
      <c r="B183" t="s">
        <v>1220</v>
      </c>
      <c r="C183" t="s">
        <v>25</v>
      </c>
      <c r="D183" t="s">
        <v>1222</v>
      </c>
      <c r="E183" t="s">
        <v>1223</v>
      </c>
    </row>
    <row r="184" spans="1:5" x14ac:dyDescent="0.25">
      <c r="A184" t="s">
        <v>1213</v>
      </c>
      <c r="B184" t="s">
        <v>1212</v>
      </c>
      <c r="C184" t="s">
        <v>25</v>
      </c>
      <c r="D184" t="s">
        <v>1215</v>
      </c>
      <c r="E184" t="s">
        <v>1217</v>
      </c>
    </row>
    <row r="185" spans="1:5" x14ac:dyDescent="0.25">
      <c r="A185" t="s">
        <v>1213</v>
      </c>
      <c r="B185" t="s">
        <v>1212</v>
      </c>
      <c r="C185" t="s">
        <v>25</v>
      </c>
      <c r="D185" t="s">
        <v>1215</v>
      </c>
      <c r="E185" t="s">
        <v>1219</v>
      </c>
    </row>
    <row r="186" spans="1:5" x14ac:dyDescent="0.25">
      <c r="A186" t="s">
        <v>1213</v>
      </c>
      <c r="B186" t="s">
        <v>1212</v>
      </c>
      <c r="C186" t="s">
        <v>25</v>
      </c>
      <c r="D186" t="s">
        <v>1215</v>
      </c>
      <c r="E186" t="s">
        <v>1216</v>
      </c>
    </row>
    <row r="187" spans="1:5" x14ac:dyDescent="0.25">
      <c r="A187" t="s">
        <v>1213</v>
      </c>
      <c r="B187" t="s">
        <v>1212</v>
      </c>
      <c r="C187" t="s">
        <v>25</v>
      </c>
      <c r="D187" t="s">
        <v>1215</v>
      </c>
      <c r="E187" t="s">
        <v>323</v>
      </c>
    </row>
    <row r="188" spans="1:5" x14ac:dyDescent="0.25">
      <c r="A188" t="s">
        <v>1213</v>
      </c>
      <c r="B188" t="s">
        <v>1212</v>
      </c>
      <c r="C188" t="s">
        <v>25</v>
      </c>
      <c r="D188" t="s">
        <v>1215</v>
      </c>
      <c r="E188" t="s">
        <v>54</v>
      </c>
    </row>
    <row r="189" spans="1:5" x14ac:dyDescent="0.25">
      <c r="A189" t="s">
        <v>1213</v>
      </c>
      <c r="B189" t="s">
        <v>1212</v>
      </c>
      <c r="C189" t="s">
        <v>25</v>
      </c>
      <c r="D189" t="s">
        <v>1215</v>
      </c>
      <c r="E189" t="s">
        <v>1218</v>
      </c>
    </row>
    <row r="190" spans="1:5" x14ac:dyDescent="0.25">
      <c r="A190" t="s">
        <v>882</v>
      </c>
      <c r="B190" t="s">
        <v>881</v>
      </c>
      <c r="C190" t="s">
        <v>25</v>
      </c>
      <c r="D190" t="s">
        <v>883</v>
      </c>
      <c r="E190" t="s">
        <v>884</v>
      </c>
    </row>
    <row r="191" spans="1:5" x14ac:dyDescent="0.25">
      <c r="A191" t="s">
        <v>882</v>
      </c>
      <c r="B191" t="s">
        <v>881</v>
      </c>
      <c r="C191" t="s">
        <v>25</v>
      </c>
      <c r="D191" t="s">
        <v>883</v>
      </c>
      <c r="E191" t="s">
        <v>632</v>
      </c>
    </row>
    <row r="192" spans="1:5" x14ac:dyDescent="0.25">
      <c r="A192" t="s">
        <v>882</v>
      </c>
      <c r="B192" t="s">
        <v>881</v>
      </c>
      <c r="C192" t="s">
        <v>25</v>
      </c>
      <c r="D192" t="s">
        <v>883</v>
      </c>
      <c r="E192" t="s">
        <v>885</v>
      </c>
    </row>
    <row r="193" spans="1:5" x14ac:dyDescent="0.25">
      <c r="A193" t="s">
        <v>1705</v>
      </c>
      <c r="B193" t="s">
        <v>1704</v>
      </c>
      <c r="C193" t="s">
        <v>25</v>
      </c>
      <c r="D193" t="s">
        <v>1707</v>
      </c>
      <c r="E193" t="s">
        <v>1708</v>
      </c>
    </row>
    <row r="194" spans="1:5" x14ac:dyDescent="0.25">
      <c r="A194" t="s">
        <v>1539</v>
      </c>
      <c r="B194" t="s">
        <v>1538</v>
      </c>
      <c r="C194" t="s">
        <v>163</v>
      </c>
      <c r="D194" t="s">
        <v>1540</v>
      </c>
      <c r="E194" t="s">
        <v>474</v>
      </c>
    </row>
    <row r="195" spans="1:5" x14ac:dyDescent="0.25">
      <c r="A195" t="s">
        <v>1597</v>
      </c>
      <c r="B195" t="s">
        <v>1596</v>
      </c>
      <c r="C195" t="s">
        <v>359</v>
      </c>
      <c r="D195" t="s">
        <v>1598</v>
      </c>
      <c r="E195" t="s">
        <v>576</v>
      </c>
    </row>
    <row r="196" spans="1:5" x14ac:dyDescent="0.25">
      <c r="A196" t="s">
        <v>1501</v>
      </c>
      <c r="B196" t="s">
        <v>1500</v>
      </c>
      <c r="C196" t="s">
        <v>163</v>
      </c>
      <c r="D196" t="s">
        <v>1502</v>
      </c>
      <c r="E196" t="s">
        <v>354</v>
      </c>
    </row>
    <row r="197" spans="1:5" x14ac:dyDescent="0.25">
      <c r="A197" t="s">
        <v>1672</v>
      </c>
      <c r="B197" t="s">
        <v>1671</v>
      </c>
      <c r="C197" t="s">
        <v>202</v>
      </c>
      <c r="D197" t="s">
        <v>1673</v>
      </c>
      <c r="E197" t="s">
        <v>689</v>
      </c>
    </row>
    <row r="198" spans="1:5" x14ac:dyDescent="0.25">
      <c r="A198" t="s">
        <v>1672</v>
      </c>
      <c r="B198" t="s">
        <v>1671</v>
      </c>
      <c r="C198" t="s">
        <v>202</v>
      </c>
      <c r="D198" t="s">
        <v>1673</v>
      </c>
      <c r="E198" t="s">
        <v>691</v>
      </c>
    </row>
    <row r="199" spans="1:5" x14ac:dyDescent="0.25">
      <c r="A199" t="s">
        <v>2118</v>
      </c>
      <c r="B199" t="s">
        <v>2117</v>
      </c>
      <c r="C199" t="s">
        <v>241</v>
      </c>
      <c r="D199" t="s">
        <v>2119</v>
      </c>
      <c r="E199" t="s">
        <v>880</v>
      </c>
    </row>
    <row r="200" spans="1:5" x14ac:dyDescent="0.25">
      <c r="A200" t="s">
        <v>1776</v>
      </c>
      <c r="B200" t="s">
        <v>1775</v>
      </c>
      <c r="C200" t="s">
        <v>587</v>
      </c>
      <c r="D200" t="s">
        <v>1777</v>
      </c>
      <c r="E200" t="s">
        <v>876</v>
      </c>
    </row>
    <row r="201" spans="1:5" x14ac:dyDescent="0.25">
      <c r="A201" t="s">
        <v>1583</v>
      </c>
      <c r="B201" t="s">
        <v>1582</v>
      </c>
      <c r="C201" t="s">
        <v>202</v>
      </c>
      <c r="D201" t="s">
        <v>1584</v>
      </c>
      <c r="E201" t="s">
        <v>676</v>
      </c>
    </row>
    <row r="202" spans="1:5" x14ac:dyDescent="0.25">
      <c r="A202" t="s">
        <v>472</v>
      </c>
      <c r="B202" t="s">
        <v>471</v>
      </c>
      <c r="C202" t="s">
        <v>87</v>
      </c>
      <c r="D202" t="s">
        <v>473</v>
      </c>
      <c r="E202" t="s">
        <v>474</v>
      </c>
    </row>
    <row r="203" spans="1:5" x14ac:dyDescent="0.25">
      <c r="A203" t="s">
        <v>472</v>
      </c>
      <c r="B203" t="s">
        <v>471</v>
      </c>
      <c r="C203" t="s">
        <v>87</v>
      </c>
      <c r="D203" t="s">
        <v>473</v>
      </c>
      <c r="E203" t="s">
        <v>323</v>
      </c>
    </row>
    <row r="204" spans="1:5" x14ac:dyDescent="0.25">
      <c r="A204" t="s">
        <v>472</v>
      </c>
      <c r="B204" t="s">
        <v>471</v>
      </c>
      <c r="C204" t="s">
        <v>87</v>
      </c>
      <c r="D204" t="s">
        <v>473</v>
      </c>
      <c r="E204" t="s">
        <v>54</v>
      </c>
    </row>
    <row r="205" spans="1:5" x14ac:dyDescent="0.25">
      <c r="A205" t="s">
        <v>574</v>
      </c>
      <c r="B205" t="s">
        <v>573</v>
      </c>
      <c r="C205" t="s">
        <v>163</v>
      </c>
      <c r="D205" t="s">
        <v>575</v>
      </c>
      <c r="E205" t="s">
        <v>577</v>
      </c>
    </row>
    <row r="206" spans="1:5" x14ac:dyDescent="0.25">
      <c r="A206" t="s">
        <v>574</v>
      </c>
      <c r="B206" t="s">
        <v>573</v>
      </c>
      <c r="C206" t="s">
        <v>163</v>
      </c>
      <c r="D206" t="s">
        <v>575</v>
      </c>
      <c r="E206" t="s">
        <v>576</v>
      </c>
    </row>
    <row r="207" spans="1:5" x14ac:dyDescent="0.25">
      <c r="A207" t="s">
        <v>574</v>
      </c>
      <c r="B207" t="s">
        <v>573</v>
      </c>
      <c r="C207" t="s">
        <v>163</v>
      </c>
      <c r="D207" t="s">
        <v>575</v>
      </c>
      <c r="E207" t="s">
        <v>323</v>
      </c>
    </row>
    <row r="208" spans="1:5" x14ac:dyDescent="0.25">
      <c r="A208" t="s">
        <v>351</v>
      </c>
      <c r="B208" t="s">
        <v>350</v>
      </c>
      <c r="C208" t="s">
        <v>352</v>
      </c>
      <c r="D208" t="s">
        <v>353</v>
      </c>
      <c r="E208" t="s">
        <v>356</v>
      </c>
    </row>
    <row r="209" spans="1:5" x14ac:dyDescent="0.25">
      <c r="A209" t="s">
        <v>351</v>
      </c>
      <c r="B209" t="s">
        <v>350</v>
      </c>
      <c r="C209" t="s">
        <v>352</v>
      </c>
      <c r="D209" t="s">
        <v>353</v>
      </c>
      <c r="E209" t="s">
        <v>354</v>
      </c>
    </row>
    <row r="210" spans="1:5" x14ac:dyDescent="0.25">
      <c r="A210" t="s">
        <v>351</v>
      </c>
      <c r="B210" t="s">
        <v>350</v>
      </c>
      <c r="C210" t="s">
        <v>352</v>
      </c>
      <c r="D210" t="s">
        <v>353</v>
      </c>
      <c r="E210" t="s">
        <v>355</v>
      </c>
    </row>
    <row r="211" spans="1:5" x14ac:dyDescent="0.25">
      <c r="A211" t="s">
        <v>1234</v>
      </c>
      <c r="B211" t="s">
        <v>1233</v>
      </c>
      <c r="C211" t="s">
        <v>1214</v>
      </c>
      <c r="D211" t="s">
        <v>1235</v>
      </c>
      <c r="E211" t="s">
        <v>1236</v>
      </c>
    </row>
    <row r="212" spans="1:5" x14ac:dyDescent="0.25">
      <c r="A212" t="s">
        <v>1234</v>
      </c>
      <c r="B212" t="s">
        <v>1233</v>
      </c>
      <c r="C212" t="s">
        <v>1214</v>
      </c>
      <c r="D212" t="s">
        <v>1235</v>
      </c>
      <c r="E212" t="s">
        <v>1227</v>
      </c>
    </row>
    <row r="213" spans="1:5" x14ac:dyDescent="0.25">
      <c r="A213" t="s">
        <v>1234</v>
      </c>
      <c r="B213" t="s">
        <v>1233</v>
      </c>
      <c r="C213" t="s">
        <v>1214</v>
      </c>
      <c r="D213" t="s">
        <v>1235</v>
      </c>
      <c r="E213" t="s">
        <v>894</v>
      </c>
    </row>
    <row r="214" spans="1:5" x14ac:dyDescent="0.25">
      <c r="A214" t="s">
        <v>687</v>
      </c>
      <c r="B214" t="s">
        <v>686</v>
      </c>
      <c r="C214" t="s">
        <v>163</v>
      </c>
      <c r="D214" t="s">
        <v>688</v>
      </c>
      <c r="E214" t="s">
        <v>689</v>
      </c>
    </row>
    <row r="215" spans="1:5" x14ac:dyDescent="0.25">
      <c r="A215" t="s">
        <v>687</v>
      </c>
      <c r="B215" t="s">
        <v>686</v>
      </c>
      <c r="C215" t="s">
        <v>163</v>
      </c>
      <c r="D215" t="s">
        <v>688</v>
      </c>
      <c r="E215" t="s">
        <v>691</v>
      </c>
    </row>
    <row r="216" spans="1:5" x14ac:dyDescent="0.25">
      <c r="A216" t="s">
        <v>687</v>
      </c>
      <c r="B216" t="s">
        <v>686</v>
      </c>
      <c r="C216" t="s">
        <v>163</v>
      </c>
      <c r="D216" t="s">
        <v>688</v>
      </c>
      <c r="E216" t="s">
        <v>690</v>
      </c>
    </row>
    <row r="217" spans="1:5" x14ac:dyDescent="0.25">
      <c r="A217" t="s">
        <v>687</v>
      </c>
      <c r="B217" t="s">
        <v>686</v>
      </c>
      <c r="C217" t="s">
        <v>163</v>
      </c>
      <c r="D217" t="s">
        <v>688</v>
      </c>
      <c r="E217" t="s">
        <v>54</v>
      </c>
    </row>
    <row r="218" spans="1:5" x14ac:dyDescent="0.25">
      <c r="A218" t="s">
        <v>878</v>
      </c>
      <c r="B218" t="s">
        <v>877</v>
      </c>
      <c r="C218" t="s">
        <v>163</v>
      </c>
      <c r="D218" t="s">
        <v>879</v>
      </c>
      <c r="E218" t="s">
        <v>880</v>
      </c>
    </row>
    <row r="219" spans="1:5" x14ac:dyDescent="0.25">
      <c r="A219" t="s">
        <v>878</v>
      </c>
      <c r="B219" t="s">
        <v>877</v>
      </c>
      <c r="C219" t="s">
        <v>163</v>
      </c>
      <c r="D219" t="s">
        <v>879</v>
      </c>
      <c r="E219" t="s">
        <v>323</v>
      </c>
    </row>
    <row r="220" spans="1:5" x14ac:dyDescent="0.25">
      <c r="A220" t="s">
        <v>878</v>
      </c>
      <c r="B220" t="s">
        <v>877</v>
      </c>
      <c r="C220" t="s">
        <v>163</v>
      </c>
      <c r="D220" t="s">
        <v>879</v>
      </c>
      <c r="E220" t="s">
        <v>54</v>
      </c>
    </row>
    <row r="221" spans="1:5" x14ac:dyDescent="0.25">
      <c r="A221" t="s">
        <v>874</v>
      </c>
      <c r="B221" t="s">
        <v>873</v>
      </c>
      <c r="C221" t="s">
        <v>241</v>
      </c>
      <c r="D221" t="s">
        <v>875</v>
      </c>
      <c r="E221" t="s">
        <v>876</v>
      </c>
    </row>
    <row r="222" spans="1:5" x14ac:dyDescent="0.25">
      <c r="A222" t="s">
        <v>874</v>
      </c>
      <c r="B222" t="s">
        <v>873</v>
      </c>
      <c r="C222" t="s">
        <v>241</v>
      </c>
      <c r="D222" t="s">
        <v>875</v>
      </c>
      <c r="E222" t="s">
        <v>323</v>
      </c>
    </row>
    <row r="223" spans="1:5" x14ac:dyDescent="0.25">
      <c r="A223" t="s">
        <v>874</v>
      </c>
      <c r="B223" t="s">
        <v>873</v>
      </c>
      <c r="C223" t="s">
        <v>241</v>
      </c>
      <c r="D223" t="s">
        <v>875</v>
      </c>
      <c r="E223" t="s">
        <v>54</v>
      </c>
    </row>
    <row r="224" spans="1:5" x14ac:dyDescent="0.25">
      <c r="A224" t="s">
        <v>674</v>
      </c>
      <c r="B224" t="s">
        <v>673</v>
      </c>
      <c r="C224" t="s">
        <v>163</v>
      </c>
      <c r="D224" t="s">
        <v>675</v>
      </c>
      <c r="E224" t="s">
        <v>676</v>
      </c>
    </row>
    <row r="225" spans="1:5" x14ac:dyDescent="0.25">
      <c r="A225" t="s">
        <v>674</v>
      </c>
      <c r="B225" t="s">
        <v>673</v>
      </c>
      <c r="C225" t="s">
        <v>163</v>
      </c>
      <c r="D225" t="s">
        <v>675</v>
      </c>
      <c r="E225" t="s">
        <v>323</v>
      </c>
    </row>
    <row r="226" spans="1:5" x14ac:dyDescent="0.25">
      <c r="A226" t="s">
        <v>674</v>
      </c>
      <c r="B226" t="s">
        <v>673</v>
      </c>
      <c r="C226" t="s">
        <v>163</v>
      </c>
      <c r="D226" t="s">
        <v>675</v>
      </c>
      <c r="E226" t="s">
        <v>54</v>
      </c>
    </row>
    <row r="227" spans="1:5" x14ac:dyDescent="0.25">
      <c r="A227" t="s">
        <v>1542</v>
      </c>
      <c r="B227" t="s">
        <v>1541</v>
      </c>
      <c r="C227" t="s">
        <v>32</v>
      </c>
      <c r="D227" t="s">
        <v>1543</v>
      </c>
      <c r="E227" t="s">
        <v>492</v>
      </c>
    </row>
    <row r="228" spans="1:5" x14ac:dyDescent="0.25">
      <c r="A228" t="s">
        <v>1542</v>
      </c>
      <c r="B228" t="s">
        <v>1541</v>
      </c>
      <c r="C228" t="s">
        <v>32</v>
      </c>
      <c r="D228" t="s">
        <v>1543</v>
      </c>
      <c r="E228" t="s">
        <v>493</v>
      </c>
    </row>
    <row r="229" spans="1:5" x14ac:dyDescent="0.25">
      <c r="A229" t="s">
        <v>490</v>
      </c>
      <c r="B229" t="s">
        <v>489</v>
      </c>
      <c r="C229" t="s">
        <v>87</v>
      </c>
      <c r="D229" t="s">
        <v>491</v>
      </c>
      <c r="E229" t="s">
        <v>492</v>
      </c>
    </row>
    <row r="230" spans="1:5" x14ac:dyDescent="0.25">
      <c r="A230" t="s">
        <v>490</v>
      </c>
      <c r="B230" t="s">
        <v>489</v>
      </c>
      <c r="C230" t="s">
        <v>87</v>
      </c>
      <c r="D230" t="s">
        <v>491</v>
      </c>
      <c r="E230" t="s">
        <v>259</v>
      </c>
    </row>
    <row r="231" spans="1:5" x14ac:dyDescent="0.25">
      <c r="A231" t="s">
        <v>490</v>
      </c>
      <c r="B231" t="s">
        <v>489</v>
      </c>
      <c r="C231" t="s">
        <v>87</v>
      </c>
      <c r="D231" t="s">
        <v>491</v>
      </c>
      <c r="E231" t="s">
        <v>54</v>
      </c>
    </row>
    <row r="232" spans="1:5" x14ac:dyDescent="0.25">
      <c r="A232" t="s">
        <v>490</v>
      </c>
      <c r="B232" t="s">
        <v>489</v>
      </c>
      <c r="C232" t="s">
        <v>87</v>
      </c>
      <c r="D232" t="s">
        <v>491</v>
      </c>
      <c r="E232" t="s">
        <v>493</v>
      </c>
    </row>
    <row r="233" spans="1:5" x14ac:dyDescent="0.25">
      <c r="A233" t="s">
        <v>1009</v>
      </c>
      <c r="B233" t="s">
        <v>1008</v>
      </c>
      <c r="C233" t="s">
        <v>1010</v>
      </c>
      <c r="D233" t="s">
        <v>1011</v>
      </c>
      <c r="E233" t="s">
        <v>1013</v>
      </c>
    </row>
    <row r="234" spans="1:5" x14ac:dyDescent="0.25">
      <c r="A234" t="s">
        <v>1009</v>
      </c>
      <c r="B234" t="s">
        <v>1008</v>
      </c>
      <c r="C234" t="s">
        <v>1010</v>
      </c>
      <c r="D234" t="s">
        <v>1011</v>
      </c>
      <c r="E234" t="s">
        <v>1012</v>
      </c>
    </row>
    <row r="235" spans="1:5" x14ac:dyDescent="0.25">
      <c r="A235" t="s">
        <v>605</v>
      </c>
      <c r="B235" t="s">
        <v>604</v>
      </c>
      <c r="C235" t="s">
        <v>606</v>
      </c>
      <c r="D235" t="s">
        <v>607</v>
      </c>
      <c r="E235" t="s">
        <v>608</v>
      </c>
    </row>
    <row r="236" spans="1:5" x14ac:dyDescent="0.25">
      <c r="A236" t="s">
        <v>605</v>
      </c>
      <c r="B236" t="s">
        <v>604</v>
      </c>
      <c r="C236" t="s">
        <v>606</v>
      </c>
      <c r="D236" t="s">
        <v>607</v>
      </c>
      <c r="E236" t="s">
        <v>603</v>
      </c>
    </row>
    <row r="237" spans="1:5" x14ac:dyDescent="0.25">
      <c r="A237" t="s">
        <v>605</v>
      </c>
      <c r="B237" t="s">
        <v>604</v>
      </c>
      <c r="C237" t="s">
        <v>606</v>
      </c>
      <c r="D237" t="s">
        <v>607</v>
      </c>
      <c r="E237" t="s">
        <v>54</v>
      </c>
    </row>
    <row r="238" spans="1:5" x14ac:dyDescent="0.25">
      <c r="A238" t="s">
        <v>961</v>
      </c>
      <c r="B238" t="s">
        <v>960</v>
      </c>
      <c r="C238" t="s">
        <v>962</v>
      </c>
      <c r="D238" t="s">
        <v>963</v>
      </c>
      <c r="E238" t="s">
        <v>965</v>
      </c>
    </row>
    <row r="239" spans="1:5" x14ac:dyDescent="0.25">
      <c r="A239" t="s">
        <v>961</v>
      </c>
      <c r="B239" t="s">
        <v>960</v>
      </c>
      <c r="C239" t="s">
        <v>962</v>
      </c>
      <c r="D239" t="s">
        <v>963</v>
      </c>
      <c r="E239" t="s">
        <v>964</v>
      </c>
    </row>
    <row r="240" spans="1:5" x14ac:dyDescent="0.25">
      <c r="A240" t="s">
        <v>961</v>
      </c>
      <c r="B240" t="s">
        <v>960</v>
      </c>
      <c r="C240" t="s">
        <v>962</v>
      </c>
      <c r="D240" t="s">
        <v>963</v>
      </c>
      <c r="E240" t="s">
        <v>362</v>
      </c>
    </row>
    <row r="241" spans="1:5" x14ac:dyDescent="0.25">
      <c r="A241" t="s">
        <v>961</v>
      </c>
      <c r="B241" t="s">
        <v>960</v>
      </c>
      <c r="C241" t="s">
        <v>962</v>
      </c>
      <c r="D241" t="s">
        <v>963</v>
      </c>
      <c r="E241" t="s">
        <v>596</v>
      </c>
    </row>
    <row r="242" spans="1:5" x14ac:dyDescent="0.25">
      <c r="A242" t="s">
        <v>593</v>
      </c>
      <c r="B242" t="s">
        <v>592</v>
      </c>
      <c r="C242" t="s">
        <v>18</v>
      </c>
      <c r="D242" t="s">
        <v>594</v>
      </c>
      <c r="E242" t="s">
        <v>595</v>
      </c>
    </row>
    <row r="243" spans="1:5" x14ac:dyDescent="0.25">
      <c r="A243" t="s">
        <v>593</v>
      </c>
      <c r="B243" t="s">
        <v>592</v>
      </c>
      <c r="D243" t="s">
        <v>594</v>
      </c>
      <c r="E243" t="s">
        <v>323</v>
      </c>
    </row>
    <row r="244" spans="1:5" x14ac:dyDescent="0.25">
      <c r="A244" t="s">
        <v>593</v>
      </c>
      <c r="B244" t="s">
        <v>592</v>
      </c>
      <c r="D244" t="s">
        <v>594</v>
      </c>
      <c r="E244" t="s">
        <v>54</v>
      </c>
    </row>
    <row r="245" spans="1:5" x14ac:dyDescent="0.25">
      <c r="A245" t="s">
        <v>593</v>
      </c>
      <c r="B245" t="s">
        <v>592</v>
      </c>
      <c r="D245" t="s">
        <v>594</v>
      </c>
      <c r="E245" t="s">
        <v>597</v>
      </c>
    </row>
    <row r="246" spans="1:5" x14ac:dyDescent="0.25">
      <c r="A246" t="s">
        <v>593</v>
      </c>
      <c r="B246" t="s">
        <v>592</v>
      </c>
      <c r="D246" t="s">
        <v>594</v>
      </c>
      <c r="E246" t="s">
        <v>596</v>
      </c>
    </row>
    <row r="247" spans="1:5" x14ac:dyDescent="0.25">
      <c r="A247" t="s">
        <v>1015</v>
      </c>
      <c r="B247" t="s">
        <v>1014</v>
      </c>
      <c r="C247" t="s">
        <v>587</v>
      </c>
      <c r="D247" t="s">
        <v>1016</v>
      </c>
      <c r="E247" t="s">
        <v>1021</v>
      </c>
    </row>
    <row r="248" spans="1:5" x14ac:dyDescent="0.25">
      <c r="A248" t="s">
        <v>1015</v>
      </c>
      <c r="B248" t="s">
        <v>1014</v>
      </c>
      <c r="C248" t="s">
        <v>587</v>
      </c>
      <c r="D248" t="s">
        <v>1016</v>
      </c>
      <c r="E248" t="s">
        <v>1019</v>
      </c>
    </row>
    <row r="249" spans="1:5" x14ac:dyDescent="0.25">
      <c r="A249" t="s">
        <v>1015</v>
      </c>
      <c r="B249" t="s">
        <v>1014</v>
      </c>
      <c r="C249" t="s">
        <v>587</v>
      </c>
      <c r="D249" t="s">
        <v>1016</v>
      </c>
      <c r="E249" t="s">
        <v>1020</v>
      </c>
    </row>
    <row r="250" spans="1:5" x14ac:dyDescent="0.25">
      <c r="A250" t="s">
        <v>1015</v>
      </c>
      <c r="B250" t="s">
        <v>1014</v>
      </c>
      <c r="C250" t="s">
        <v>587</v>
      </c>
      <c r="D250" t="s">
        <v>1016</v>
      </c>
      <c r="E250" t="s">
        <v>1018</v>
      </c>
    </row>
    <row r="251" spans="1:5" x14ac:dyDescent="0.25">
      <c r="A251" t="s">
        <v>1015</v>
      </c>
      <c r="B251" t="s">
        <v>1014</v>
      </c>
      <c r="C251" t="s">
        <v>587</v>
      </c>
      <c r="D251" t="s">
        <v>1016</v>
      </c>
      <c r="E251" t="s">
        <v>1017</v>
      </c>
    </row>
    <row r="252" spans="1:5" x14ac:dyDescent="0.25">
      <c r="A252" t="s">
        <v>747</v>
      </c>
      <c r="B252" t="s">
        <v>746</v>
      </c>
      <c r="C252" t="s">
        <v>587</v>
      </c>
      <c r="D252" t="s">
        <v>748</v>
      </c>
      <c r="E252" t="s">
        <v>751</v>
      </c>
    </row>
    <row r="253" spans="1:5" x14ac:dyDescent="0.25">
      <c r="A253" t="s">
        <v>747</v>
      </c>
      <c r="B253" t="s">
        <v>746</v>
      </c>
      <c r="C253" t="s">
        <v>587</v>
      </c>
      <c r="D253" t="s">
        <v>748</v>
      </c>
      <c r="E253" t="s">
        <v>749</v>
      </c>
    </row>
    <row r="254" spans="1:5" x14ac:dyDescent="0.25">
      <c r="A254" t="s">
        <v>747</v>
      </c>
      <c r="B254" t="s">
        <v>746</v>
      </c>
      <c r="C254" t="s">
        <v>587</v>
      </c>
      <c r="D254" t="s">
        <v>748</v>
      </c>
      <c r="E254" t="s">
        <v>750</v>
      </c>
    </row>
    <row r="255" spans="1:5" x14ac:dyDescent="0.25">
      <c r="A255" t="s">
        <v>977</v>
      </c>
      <c r="B255" t="s">
        <v>976</v>
      </c>
      <c r="C255" t="s">
        <v>587</v>
      </c>
      <c r="D255" t="s">
        <v>978</v>
      </c>
      <c r="E255" t="s">
        <v>979</v>
      </c>
    </row>
    <row r="256" spans="1:5" x14ac:dyDescent="0.25">
      <c r="A256" t="s">
        <v>977</v>
      </c>
      <c r="B256" t="s">
        <v>976</v>
      </c>
      <c r="C256" t="s">
        <v>587</v>
      </c>
      <c r="D256" t="s">
        <v>978</v>
      </c>
      <c r="E256" t="s">
        <v>980</v>
      </c>
    </row>
    <row r="257" spans="1:5" x14ac:dyDescent="0.25">
      <c r="A257" t="s">
        <v>977</v>
      </c>
      <c r="B257" t="s">
        <v>976</v>
      </c>
      <c r="C257" t="s">
        <v>587</v>
      </c>
      <c r="D257" t="s">
        <v>978</v>
      </c>
      <c r="E257" t="s">
        <v>981</v>
      </c>
    </row>
    <row r="258" spans="1:5" x14ac:dyDescent="0.25">
      <c r="A258" t="s">
        <v>977</v>
      </c>
      <c r="B258" t="s">
        <v>976</v>
      </c>
      <c r="C258" t="s">
        <v>587</v>
      </c>
      <c r="D258" t="s">
        <v>978</v>
      </c>
      <c r="E258" t="s">
        <v>982</v>
      </c>
    </row>
    <row r="259" spans="1:5" x14ac:dyDescent="0.25">
      <c r="A259" t="s">
        <v>1656</v>
      </c>
      <c r="B259" t="s">
        <v>1655</v>
      </c>
      <c r="C259" t="s">
        <v>18</v>
      </c>
      <c r="D259" t="s">
        <v>534</v>
      </c>
      <c r="E259" t="s">
        <v>535</v>
      </c>
    </row>
    <row r="260" spans="1:5" x14ac:dyDescent="0.25">
      <c r="A260" t="s">
        <v>533</v>
      </c>
      <c r="B260" t="s">
        <v>532</v>
      </c>
      <c r="C260" t="s">
        <v>64</v>
      </c>
      <c r="D260" t="s">
        <v>534</v>
      </c>
      <c r="E260" t="s">
        <v>535</v>
      </c>
    </row>
    <row r="261" spans="1:5" x14ac:dyDescent="0.25">
      <c r="A261" t="s">
        <v>533</v>
      </c>
      <c r="B261" t="s">
        <v>532</v>
      </c>
      <c r="C261" t="s">
        <v>64</v>
      </c>
      <c r="D261" t="s">
        <v>534</v>
      </c>
      <c r="E261" t="s">
        <v>536</v>
      </c>
    </row>
    <row r="262" spans="1:5" x14ac:dyDescent="0.25">
      <c r="A262" t="s">
        <v>533</v>
      </c>
      <c r="B262" t="s">
        <v>532</v>
      </c>
      <c r="C262" t="s">
        <v>64</v>
      </c>
      <c r="D262" t="s">
        <v>534</v>
      </c>
      <c r="E262" t="s">
        <v>54</v>
      </c>
    </row>
    <row r="263" spans="1:5" x14ac:dyDescent="0.25">
      <c r="A263" t="s">
        <v>1652</v>
      </c>
      <c r="B263" t="s">
        <v>1651</v>
      </c>
      <c r="C263" t="s">
        <v>18</v>
      </c>
      <c r="D263" t="s">
        <v>1653</v>
      </c>
      <c r="E263" t="s">
        <v>1654</v>
      </c>
    </row>
    <row r="264" spans="1:5" x14ac:dyDescent="0.25">
      <c r="A264" t="s">
        <v>610</v>
      </c>
      <c r="B264" t="s">
        <v>609</v>
      </c>
      <c r="C264" t="s">
        <v>69</v>
      </c>
      <c r="D264" t="s">
        <v>611</v>
      </c>
      <c r="E264" t="s">
        <v>612</v>
      </c>
    </row>
    <row r="265" spans="1:5" x14ac:dyDescent="0.25">
      <c r="A265" t="s">
        <v>610</v>
      </c>
      <c r="B265" t="s">
        <v>609</v>
      </c>
      <c r="C265" t="s">
        <v>69</v>
      </c>
      <c r="D265" t="s">
        <v>611</v>
      </c>
      <c r="E265" t="s">
        <v>130</v>
      </c>
    </row>
    <row r="266" spans="1:5" x14ac:dyDescent="0.25">
      <c r="A266" t="s">
        <v>610</v>
      </c>
      <c r="B266" t="s">
        <v>609</v>
      </c>
      <c r="C266" t="s">
        <v>69</v>
      </c>
      <c r="D266" t="s">
        <v>611</v>
      </c>
      <c r="E266" t="s">
        <v>131</v>
      </c>
    </row>
    <row r="267" spans="1:5" x14ac:dyDescent="0.25">
      <c r="A267" t="s">
        <v>1658</v>
      </c>
      <c r="B267" t="s">
        <v>1657</v>
      </c>
      <c r="C267" t="s">
        <v>18</v>
      </c>
      <c r="D267" t="s">
        <v>1659</v>
      </c>
      <c r="E267" t="s">
        <v>1660</v>
      </c>
    </row>
    <row r="268" spans="1:5" x14ac:dyDescent="0.25">
      <c r="A268" t="s">
        <v>599</v>
      </c>
      <c r="B268" t="s">
        <v>598</v>
      </c>
      <c r="C268" t="s">
        <v>600</v>
      </c>
      <c r="D268" t="s">
        <v>601</v>
      </c>
      <c r="E268" t="s">
        <v>602</v>
      </c>
    </row>
    <row r="269" spans="1:5" x14ac:dyDescent="0.25">
      <c r="A269" t="s">
        <v>599</v>
      </c>
      <c r="B269" t="s">
        <v>598</v>
      </c>
      <c r="C269" t="s">
        <v>600</v>
      </c>
      <c r="D269" t="s">
        <v>601</v>
      </c>
      <c r="E269" t="s">
        <v>603</v>
      </c>
    </row>
    <row r="270" spans="1:5" x14ac:dyDescent="0.25">
      <c r="A270" t="s">
        <v>599</v>
      </c>
      <c r="B270" t="s">
        <v>598</v>
      </c>
      <c r="C270" t="s">
        <v>600</v>
      </c>
      <c r="D270" t="s">
        <v>601</v>
      </c>
      <c r="E270" t="s">
        <v>54</v>
      </c>
    </row>
    <row r="271" spans="1:5" x14ac:dyDescent="0.25">
      <c r="A271" t="s">
        <v>1648</v>
      </c>
      <c r="B271" t="s">
        <v>1647</v>
      </c>
      <c r="C271" t="s">
        <v>43</v>
      </c>
      <c r="D271" t="s">
        <v>1649</v>
      </c>
      <c r="E271" t="s">
        <v>1650</v>
      </c>
    </row>
    <row r="272" spans="1:5" x14ac:dyDescent="0.25">
      <c r="A272" t="s">
        <v>2012</v>
      </c>
      <c r="B272" t="s">
        <v>2011</v>
      </c>
      <c r="C272" t="s">
        <v>87</v>
      </c>
      <c r="D272" t="s">
        <v>2013</v>
      </c>
      <c r="E272" t="s">
        <v>2016</v>
      </c>
    </row>
    <row r="273" spans="1:5" x14ac:dyDescent="0.25">
      <c r="A273" t="s">
        <v>2012</v>
      </c>
      <c r="B273" t="s">
        <v>2011</v>
      </c>
      <c r="C273" t="s">
        <v>87</v>
      </c>
      <c r="D273" t="s">
        <v>2013</v>
      </c>
      <c r="E273" t="s">
        <v>2015</v>
      </c>
    </row>
    <row r="274" spans="1:5" x14ac:dyDescent="0.25">
      <c r="A274" t="s">
        <v>2012</v>
      </c>
      <c r="B274" t="s">
        <v>2011</v>
      </c>
      <c r="C274" t="s">
        <v>87</v>
      </c>
      <c r="D274" t="s">
        <v>2013</v>
      </c>
      <c r="E274" t="s">
        <v>2014</v>
      </c>
    </row>
    <row r="275" spans="1:5" x14ac:dyDescent="0.25">
      <c r="A275" t="s">
        <v>1378</v>
      </c>
      <c r="B275" t="s">
        <v>1377</v>
      </c>
      <c r="C275" t="s">
        <v>38</v>
      </c>
      <c r="D275" t="s">
        <v>1379</v>
      </c>
      <c r="E275" t="s">
        <v>1380</v>
      </c>
    </row>
    <row r="276" spans="1:5" x14ac:dyDescent="0.25">
      <c r="A276" t="s">
        <v>1759</v>
      </c>
      <c r="B276" t="s">
        <v>1758</v>
      </c>
      <c r="C276" t="s">
        <v>43</v>
      </c>
      <c r="D276" t="s">
        <v>1760</v>
      </c>
      <c r="E276" t="s">
        <v>1281</v>
      </c>
    </row>
    <row r="277" spans="1:5" x14ac:dyDescent="0.25">
      <c r="A277" t="s">
        <v>1278</v>
      </c>
      <c r="B277" t="s">
        <v>1277</v>
      </c>
      <c r="C277" t="s">
        <v>1279</v>
      </c>
      <c r="D277" t="s">
        <v>1280</v>
      </c>
      <c r="E277" t="s">
        <v>1281</v>
      </c>
    </row>
    <row r="278" spans="1:5" x14ac:dyDescent="0.25">
      <c r="A278" t="s">
        <v>1278</v>
      </c>
      <c r="B278" t="s">
        <v>1277</v>
      </c>
      <c r="C278" t="s">
        <v>1279</v>
      </c>
      <c r="D278" t="s">
        <v>1280</v>
      </c>
      <c r="E278" t="s">
        <v>266</v>
      </c>
    </row>
    <row r="279" spans="1:5" x14ac:dyDescent="0.25">
      <c r="A279" t="s">
        <v>1278</v>
      </c>
      <c r="B279" t="s">
        <v>1277</v>
      </c>
      <c r="C279" t="s">
        <v>1279</v>
      </c>
      <c r="D279" t="s">
        <v>1280</v>
      </c>
      <c r="E279" t="s">
        <v>54</v>
      </c>
    </row>
    <row r="280" spans="1:5" x14ac:dyDescent="0.25">
      <c r="A280" t="s">
        <v>790</v>
      </c>
      <c r="B280" t="s">
        <v>789</v>
      </c>
      <c r="C280" t="s">
        <v>587</v>
      </c>
      <c r="D280" t="s">
        <v>791</v>
      </c>
      <c r="E280" t="s">
        <v>792</v>
      </c>
    </row>
    <row r="281" spans="1:5" x14ac:dyDescent="0.25">
      <c r="A281" t="s">
        <v>766</v>
      </c>
      <c r="B281" t="s">
        <v>765</v>
      </c>
      <c r="C281" t="s">
        <v>552</v>
      </c>
      <c r="D281" t="s">
        <v>767</v>
      </c>
    </row>
    <row r="282" spans="1:5" x14ac:dyDescent="0.25">
      <c r="A282" t="s">
        <v>984</v>
      </c>
      <c r="B282" t="s">
        <v>983</v>
      </c>
      <c r="C282" t="s">
        <v>985</v>
      </c>
      <c r="D282" t="s">
        <v>986</v>
      </c>
      <c r="E282" t="s">
        <v>990</v>
      </c>
    </row>
    <row r="283" spans="1:5" x14ac:dyDescent="0.25">
      <c r="A283" t="s">
        <v>984</v>
      </c>
      <c r="B283" t="s">
        <v>983</v>
      </c>
      <c r="C283" t="s">
        <v>985</v>
      </c>
      <c r="D283" t="s">
        <v>986</v>
      </c>
      <c r="E283" t="s">
        <v>989</v>
      </c>
    </row>
    <row r="284" spans="1:5" x14ac:dyDescent="0.25">
      <c r="A284" t="s">
        <v>984</v>
      </c>
      <c r="B284" t="s">
        <v>983</v>
      </c>
      <c r="C284" t="s">
        <v>985</v>
      </c>
      <c r="D284" t="s">
        <v>986</v>
      </c>
      <c r="E284" t="s">
        <v>577</v>
      </c>
    </row>
    <row r="285" spans="1:5" x14ac:dyDescent="0.25">
      <c r="A285" t="s">
        <v>984</v>
      </c>
      <c r="B285" t="s">
        <v>983</v>
      </c>
      <c r="C285" t="s">
        <v>985</v>
      </c>
      <c r="D285" t="s">
        <v>986</v>
      </c>
      <c r="E285" t="s">
        <v>988</v>
      </c>
    </row>
    <row r="286" spans="1:5" x14ac:dyDescent="0.25">
      <c r="A286" t="s">
        <v>984</v>
      </c>
      <c r="B286" t="s">
        <v>983</v>
      </c>
      <c r="C286" t="s">
        <v>985</v>
      </c>
      <c r="D286" t="s">
        <v>986</v>
      </c>
      <c r="E286" t="s">
        <v>987</v>
      </c>
    </row>
    <row r="287" spans="1:5" x14ac:dyDescent="0.25">
      <c r="A287" t="s">
        <v>984</v>
      </c>
      <c r="B287" t="s">
        <v>983</v>
      </c>
      <c r="C287" t="s">
        <v>985</v>
      </c>
      <c r="D287" t="s">
        <v>986</v>
      </c>
      <c r="E287" t="s">
        <v>992</v>
      </c>
    </row>
    <row r="288" spans="1:5" x14ac:dyDescent="0.25">
      <c r="A288" t="s">
        <v>984</v>
      </c>
      <c r="B288" t="s">
        <v>983</v>
      </c>
      <c r="C288" t="s">
        <v>985</v>
      </c>
      <c r="D288" t="s">
        <v>986</v>
      </c>
      <c r="E288" t="s">
        <v>991</v>
      </c>
    </row>
    <row r="289" spans="1:5" x14ac:dyDescent="0.25">
      <c r="A289" t="s">
        <v>1062</v>
      </c>
      <c r="B289" t="s">
        <v>1061</v>
      </c>
      <c r="C289" t="s">
        <v>177</v>
      </c>
      <c r="D289" t="s">
        <v>1063</v>
      </c>
      <c r="E289" t="s">
        <v>1064</v>
      </c>
    </row>
    <row r="290" spans="1:5" x14ac:dyDescent="0.25">
      <c r="A290" t="s">
        <v>1062</v>
      </c>
      <c r="B290" t="s">
        <v>1061</v>
      </c>
      <c r="C290" t="s">
        <v>177</v>
      </c>
      <c r="D290" t="s">
        <v>1063</v>
      </c>
      <c r="E290" t="s">
        <v>1065</v>
      </c>
    </row>
    <row r="291" spans="1:5" x14ac:dyDescent="0.25">
      <c r="A291" t="s">
        <v>1062</v>
      </c>
      <c r="B291" t="s">
        <v>1061</v>
      </c>
      <c r="C291" t="s">
        <v>177</v>
      </c>
      <c r="D291" t="s">
        <v>1063</v>
      </c>
      <c r="E291" t="s">
        <v>1066</v>
      </c>
    </row>
    <row r="292" spans="1:5" x14ac:dyDescent="0.25">
      <c r="A292" t="s">
        <v>1042</v>
      </c>
      <c r="B292" t="s">
        <v>1041</v>
      </c>
      <c r="C292" t="s">
        <v>1043</v>
      </c>
      <c r="D292" t="s">
        <v>1044</v>
      </c>
      <c r="E292" t="s">
        <v>1045</v>
      </c>
    </row>
    <row r="293" spans="1:5" x14ac:dyDescent="0.25">
      <c r="A293" t="s">
        <v>1237</v>
      </c>
      <c r="B293" t="s">
        <v>1229</v>
      </c>
      <c r="C293" t="s">
        <v>74</v>
      </c>
      <c r="D293" t="s">
        <v>1238</v>
      </c>
      <c r="E293" t="s">
        <v>1240</v>
      </c>
    </row>
    <row r="294" spans="1:5" x14ac:dyDescent="0.25">
      <c r="A294" t="s">
        <v>1237</v>
      </c>
      <c r="B294" t="s">
        <v>1229</v>
      </c>
      <c r="C294" t="s">
        <v>74</v>
      </c>
      <c r="D294" t="s">
        <v>1238</v>
      </c>
      <c r="E294" t="s">
        <v>577</v>
      </c>
    </row>
    <row r="295" spans="1:5" x14ac:dyDescent="0.25">
      <c r="A295" t="s">
        <v>1237</v>
      </c>
      <c r="B295" t="s">
        <v>1229</v>
      </c>
      <c r="C295" t="s">
        <v>74</v>
      </c>
      <c r="D295" t="s">
        <v>1238</v>
      </c>
      <c r="E295" t="s">
        <v>1239</v>
      </c>
    </row>
    <row r="296" spans="1:5" x14ac:dyDescent="0.25">
      <c r="A296" t="s">
        <v>1675</v>
      </c>
      <c r="B296" t="s">
        <v>1674</v>
      </c>
      <c r="C296" t="s">
        <v>163</v>
      </c>
      <c r="D296" t="s">
        <v>1676</v>
      </c>
      <c r="E296" t="s">
        <v>1070</v>
      </c>
    </row>
    <row r="297" spans="1:5" x14ac:dyDescent="0.25">
      <c r="A297" t="s">
        <v>1068</v>
      </c>
      <c r="B297" t="s">
        <v>1067</v>
      </c>
      <c r="C297" t="s">
        <v>43</v>
      </c>
      <c r="D297" t="s">
        <v>1069</v>
      </c>
      <c r="E297" t="s">
        <v>895</v>
      </c>
    </row>
    <row r="298" spans="1:5" x14ac:dyDescent="0.25">
      <c r="A298" t="s">
        <v>1068</v>
      </c>
      <c r="B298" t="s">
        <v>1067</v>
      </c>
      <c r="C298" t="s">
        <v>43</v>
      </c>
      <c r="D298" t="s">
        <v>1069</v>
      </c>
      <c r="E298" t="s">
        <v>894</v>
      </c>
    </row>
    <row r="299" spans="1:5" x14ac:dyDescent="0.25">
      <c r="A299" t="s">
        <v>1068</v>
      </c>
      <c r="B299" t="s">
        <v>1067</v>
      </c>
      <c r="C299" t="s">
        <v>43</v>
      </c>
      <c r="D299" t="s">
        <v>1069</v>
      </c>
      <c r="E299" t="s">
        <v>1070</v>
      </c>
    </row>
    <row r="300" spans="1:5" x14ac:dyDescent="0.25">
      <c r="A300" t="s">
        <v>1031</v>
      </c>
      <c r="B300" t="s">
        <v>1030</v>
      </c>
      <c r="C300" t="s">
        <v>1032</v>
      </c>
      <c r="D300" t="s">
        <v>18</v>
      </c>
    </row>
    <row r="301" spans="1:5" x14ac:dyDescent="0.25">
      <c r="A301" t="s">
        <v>1753</v>
      </c>
      <c r="B301" t="s">
        <v>1752</v>
      </c>
      <c r="C301" t="s">
        <v>241</v>
      </c>
      <c r="D301" t="s">
        <v>1754</v>
      </c>
      <c r="E301" t="s">
        <v>1149</v>
      </c>
    </row>
    <row r="302" spans="1:5" x14ac:dyDescent="0.25">
      <c r="A302" t="s">
        <v>1753</v>
      </c>
      <c r="B302" t="s">
        <v>1752</v>
      </c>
      <c r="C302" t="s">
        <v>241</v>
      </c>
      <c r="D302" t="s">
        <v>1754</v>
      </c>
      <c r="E302" t="s">
        <v>1384</v>
      </c>
    </row>
    <row r="303" spans="1:5" x14ac:dyDescent="0.25">
      <c r="A303" t="s">
        <v>1382</v>
      </c>
      <c r="B303" t="s">
        <v>1381</v>
      </c>
      <c r="C303" t="s">
        <v>43</v>
      </c>
      <c r="D303" t="s">
        <v>1383</v>
      </c>
      <c r="E303" t="s">
        <v>1149</v>
      </c>
    </row>
    <row r="304" spans="1:5" x14ac:dyDescent="0.25">
      <c r="A304" t="s">
        <v>1382</v>
      </c>
      <c r="B304" t="s">
        <v>1381</v>
      </c>
      <c r="C304" t="s">
        <v>43</v>
      </c>
      <c r="D304" t="s">
        <v>1383</v>
      </c>
      <c r="E304" t="s">
        <v>1384</v>
      </c>
    </row>
    <row r="305" spans="1:5" x14ac:dyDescent="0.25">
      <c r="A305" t="s">
        <v>1382</v>
      </c>
      <c r="B305" t="s">
        <v>1381</v>
      </c>
      <c r="C305" t="s">
        <v>43</v>
      </c>
      <c r="D305" t="s">
        <v>1383</v>
      </c>
      <c r="E305" t="s">
        <v>101</v>
      </c>
    </row>
    <row r="306" spans="1:5" x14ac:dyDescent="0.25">
      <c r="A306" t="s">
        <v>1382</v>
      </c>
      <c r="B306" t="s">
        <v>1381</v>
      </c>
      <c r="C306" t="s">
        <v>43</v>
      </c>
      <c r="D306" t="s">
        <v>1383</v>
      </c>
      <c r="E306" t="s">
        <v>54</v>
      </c>
    </row>
    <row r="307" spans="1:5" x14ac:dyDescent="0.25">
      <c r="A307" t="s">
        <v>1750</v>
      </c>
      <c r="B307" t="s">
        <v>1749</v>
      </c>
      <c r="C307" t="s">
        <v>18</v>
      </c>
      <c r="D307" t="s">
        <v>1751</v>
      </c>
      <c r="E307" t="s">
        <v>1149</v>
      </c>
    </row>
    <row r="308" spans="1:5" x14ac:dyDescent="0.25">
      <c r="A308" t="s">
        <v>1750</v>
      </c>
      <c r="B308" t="s">
        <v>1749</v>
      </c>
      <c r="D308" t="s">
        <v>1751</v>
      </c>
      <c r="E308" t="s">
        <v>1148</v>
      </c>
    </row>
    <row r="309" spans="1:5" x14ac:dyDescent="0.25">
      <c r="A309" t="s">
        <v>1146</v>
      </c>
      <c r="B309" t="s">
        <v>1145</v>
      </c>
      <c r="C309" t="s">
        <v>241</v>
      </c>
      <c r="D309" t="s">
        <v>1147</v>
      </c>
      <c r="E309" t="s">
        <v>1149</v>
      </c>
    </row>
    <row r="310" spans="1:5" x14ac:dyDescent="0.25">
      <c r="A310" t="s">
        <v>1146</v>
      </c>
      <c r="B310" t="s">
        <v>1145</v>
      </c>
      <c r="C310" t="s">
        <v>241</v>
      </c>
      <c r="D310" t="s">
        <v>1147</v>
      </c>
      <c r="E310" t="s">
        <v>1148</v>
      </c>
    </row>
    <row r="311" spans="1:5" x14ac:dyDescent="0.25">
      <c r="A311" t="s">
        <v>1146</v>
      </c>
      <c r="B311" t="s">
        <v>1145</v>
      </c>
      <c r="C311" t="s">
        <v>241</v>
      </c>
      <c r="D311" t="s">
        <v>1147</v>
      </c>
      <c r="E311" t="s">
        <v>101</v>
      </c>
    </row>
    <row r="312" spans="1:5" x14ac:dyDescent="0.25">
      <c r="A312" t="s">
        <v>1146</v>
      </c>
      <c r="B312" t="s">
        <v>1145</v>
      </c>
      <c r="C312" t="s">
        <v>241</v>
      </c>
      <c r="D312" t="s">
        <v>1147</v>
      </c>
      <c r="E312" t="s">
        <v>54</v>
      </c>
    </row>
    <row r="313" spans="1:5" x14ac:dyDescent="0.25">
      <c r="A313" t="s">
        <v>782</v>
      </c>
      <c r="B313" t="s">
        <v>781</v>
      </c>
      <c r="C313" t="s">
        <v>783</v>
      </c>
      <c r="D313" t="s">
        <v>784</v>
      </c>
      <c r="E313" t="s">
        <v>786</v>
      </c>
    </row>
    <row r="314" spans="1:5" x14ac:dyDescent="0.25">
      <c r="A314" t="s">
        <v>782</v>
      </c>
      <c r="B314" t="s">
        <v>781</v>
      </c>
      <c r="C314" t="s">
        <v>783</v>
      </c>
      <c r="D314" t="s">
        <v>784</v>
      </c>
      <c r="E314" t="s">
        <v>787</v>
      </c>
    </row>
    <row r="315" spans="1:5" x14ac:dyDescent="0.25">
      <c r="A315" t="s">
        <v>782</v>
      </c>
      <c r="B315" t="s">
        <v>781</v>
      </c>
      <c r="C315" t="s">
        <v>783</v>
      </c>
      <c r="D315" t="s">
        <v>784</v>
      </c>
      <c r="E315" t="s">
        <v>788</v>
      </c>
    </row>
    <row r="316" spans="1:5" x14ac:dyDescent="0.25">
      <c r="A316" t="s">
        <v>782</v>
      </c>
      <c r="B316" t="s">
        <v>781</v>
      </c>
      <c r="C316" t="s">
        <v>783</v>
      </c>
      <c r="D316" t="s">
        <v>784</v>
      </c>
      <c r="E316" t="s">
        <v>785</v>
      </c>
    </row>
    <row r="317" spans="1:5" x14ac:dyDescent="0.25">
      <c r="A317" t="s">
        <v>1999</v>
      </c>
      <c r="B317" t="s">
        <v>1998</v>
      </c>
      <c r="C317" t="s">
        <v>18</v>
      </c>
      <c r="D317" t="s">
        <v>2000</v>
      </c>
      <c r="E317" t="s">
        <v>2001</v>
      </c>
    </row>
    <row r="318" spans="1:5" x14ac:dyDescent="0.25">
      <c r="A318" t="s">
        <v>1999</v>
      </c>
      <c r="B318" t="s">
        <v>1998</v>
      </c>
      <c r="D318" t="s">
        <v>2000</v>
      </c>
      <c r="E318" t="s">
        <v>643</v>
      </c>
    </row>
    <row r="319" spans="1:5" x14ac:dyDescent="0.25">
      <c r="A319" t="s">
        <v>1999</v>
      </c>
      <c r="B319" t="s">
        <v>1998</v>
      </c>
      <c r="D319" t="s">
        <v>2000</v>
      </c>
      <c r="E319" t="s">
        <v>644</v>
      </c>
    </row>
    <row r="320" spans="1:5" x14ac:dyDescent="0.25">
      <c r="A320" t="s">
        <v>753</v>
      </c>
      <c r="B320" t="s">
        <v>752</v>
      </c>
      <c r="C320" t="s">
        <v>587</v>
      </c>
      <c r="D320" t="s">
        <v>754</v>
      </c>
      <c r="E320" t="s">
        <v>756</v>
      </c>
    </row>
    <row r="321" spans="1:5" x14ac:dyDescent="0.25">
      <c r="A321" t="s">
        <v>753</v>
      </c>
      <c r="B321" t="s">
        <v>752</v>
      </c>
      <c r="C321" t="s">
        <v>587</v>
      </c>
      <c r="D321" t="s">
        <v>754</v>
      </c>
      <c r="E321" t="s">
        <v>755</v>
      </c>
    </row>
    <row r="322" spans="1:5" x14ac:dyDescent="0.25">
      <c r="A322" t="s">
        <v>753</v>
      </c>
      <c r="B322" t="s">
        <v>752</v>
      </c>
      <c r="C322" t="s">
        <v>587</v>
      </c>
      <c r="D322" t="s">
        <v>754</v>
      </c>
      <c r="E322" t="s">
        <v>757</v>
      </c>
    </row>
    <row r="323" spans="1:5" x14ac:dyDescent="0.25">
      <c r="A323" t="s">
        <v>1815</v>
      </c>
      <c r="B323" t="s">
        <v>1814</v>
      </c>
      <c r="C323" t="s">
        <v>241</v>
      </c>
      <c r="D323" t="s">
        <v>1816</v>
      </c>
      <c r="E323" t="s">
        <v>1108</v>
      </c>
    </row>
    <row r="324" spans="1:5" x14ac:dyDescent="0.25">
      <c r="A324" t="s">
        <v>1105</v>
      </c>
      <c r="B324" t="s">
        <v>1104</v>
      </c>
      <c r="C324" t="s">
        <v>1106</v>
      </c>
      <c r="D324" t="s">
        <v>1107</v>
      </c>
      <c r="E324" t="s">
        <v>577</v>
      </c>
    </row>
    <row r="325" spans="1:5" x14ac:dyDescent="0.25">
      <c r="A325" t="s">
        <v>1105</v>
      </c>
      <c r="B325" t="s">
        <v>1104</v>
      </c>
      <c r="C325" t="s">
        <v>1106</v>
      </c>
      <c r="D325" t="s">
        <v>1107</v>
      </c>
      <c r="E325" t="s">
        <v>1109</v>
      </c>
    </row>
    <row r="326" spans="1:5" x14ac:dyDescent="0.25">
      <c r="A326" t="s">
        <v>1105</v>
      </c>
      <c r="B326" t="s">
        <v>1104</v>
      </c>
      <c r="C326" t="s">
        <v>1106</v>
      </c>
      <c r="D326" t="s">
        <v>1107</v>
      </c>
      <c r="E326" t="s">
        <v>1108</v>
      </c>
    </row>
    <row r="327" spans="1:5" x14ac:dyDescent="0.25">
      <c r="A327" t="s">
        <v>994</v>
      </c>
      <c r="B327" t="s">
        <v>993</v>
      </c>
      <c r="C327" t="s">
        <v>352</v>
      </c>
      <c r="D327" t="s">
        <v>995</v>
      </c>
      <c r="E327" t="s">
        <v>997</v>
      </c>
    </row>
    <row r="328" spans="1:5" x14ac:dyDescent="0.25">
      <c r="A328" t="s">
        <v>994</v>
      </c>
      <c r="B328" t="s">
        <v>993</v>
      </c>
      <c r="C328" t="s">
        <v>352</v>
      </c>
      <c r="D328" t="s">
        <v>995</v>
      </c>
      <c r="E328" t="s">
        <v>787</v>
      </c>
    </row>
    <row r="329" spans="1:5" x14ac:dyDescent="0.25">
      <c r="A329" t="s">
        <v>994</v>
      </c>
      <c r="B329" t="s">
        <v>993</v>
      </c>
      <c r="C329" t="s">
        <v>352</v>
      </c>
      <c r="D329" t="s">
        <v>995</v>
      </c>
      <c r="E329" t="s">
        <v>998</v>
      </c>
    </row>
    <row r="330" spans="1:5" x14ac:dyDescent="0.25">
      <c r="A330" t="s">
        <v>994</v>
      </c>
      <c r="B330" t="s">
        <v>993</v>
      </c>
      <c r="C330" t="s">
        <v>352</v>
      </c>
      <c r="D330" t="s">
        <v>995</v>
      </c>
      <c r="E330" t="s">
        <v>788</v>
      </c>
    </row>
    <row r="331" spans="1:5" x14ac:dyDescent="0.25">
      <c r="A331" t="s">
        <v>994</v>
      </c>
      <c r="B331" t="s">
        <v>993</v>
      </c>
      <c r="C331" t="s">
        <v>352</v>
      </c>
      <c r="D331" t="s">
        <v>995</v>
      </c>
      <c r="E331" t="s">
        <v>996</v>
      </c>
    </row>
    <row r="332" spans="1:5" x14ac:dyDescent="0.25">
      <c r="A332" t="s">
        <v>994</v>
      </c>
      <c r="B332" t="s">
        <v>993</v>
      </c>
      <c r="C332" t="s">
        <v>352</v>
      </c>
      <c r="D332" t="s">
        <v>995</v>
      </c>
      <c r="E332" t="s">
        <v>999</v>
      </c>
    </row>
    <row r="333" spans="1:5" x14ac:dyDescent="0.25">
      <c r="A333" t="s">
        <v>1884</v>
      </c>
      <c r="B333" t="s">
        <v>1883</v>
      </c>
      <c r="C333" t="s">
        <v>202</v>
      </c>
      <c r="D333" t="s">
        <v>1885</v>
      </c>
      <c r="E333" t="s">
        <v>1886</v>
      </c>
    </row>
    <row r="334" spans="1:5" x14ac:dyDescent="0.25">
      <c r="A334" t="s">
        <v>1884</v>
      </c>
      <c r="B334" t="s">
        <v>1883</v>
      </c>
      <c r="C334" t="s">
        <v>202</v>
      </c>
      <c r="D334" t="s">
        <v>1885</v>
      </c>
      <c r="E334" t="s">
        <v>1891</v>
      </c>
    </row>
    <row r="335" spans="1:5" x14ac:dyDescent="0.25">
      <c r="A335" t="s">
        <v>1884</v>
      </c>
      <c r="B335" t="s">
        <v>1883</v>
      </c>
      <c r="C335" t="s">
        <v>202</v>
      </c>
      <c r="D335" t="s">
        <v>1885</v>
      </c>
      <c r="E335" t="s">
        <v>1892</v>
      </c>
    </row>
    <row r="336" spans="1:5" x14ac:dyDescent="0.25">
      <c r="A336" t="s">
        <v>1884</v>
      </c>
      <c r="B336" t="s">
        <v>1883</v>
      </c>
      <c r="C336" t="s">
        <v>202</v>
      </c>
      <c r="D336" t="s">
        <v>1885</v>
      </c>
      <c r="E336" t="s">
        <v>1890</v>
      </c>
    </row>
    <row r="337" spans="1:5" x14ac:dyDescent="0.25">
      <c r="A337" t="s">
        <v>1884</v>
      </c>
      <c r="B337" t="s">
        <v>1883</v>
      </c>
      <c r="C337" t="s">
        <v>202</v>
      </c>
      <c r="D337" t="s">
        <v>1885</v>
      </c>
      <c r="E337" t="s">
        <v>1889</v>
      </c>
    </row>
    <row r="338" spans="1:5" x14ac:dyDescent="0.25">
      <c r="A338" t="s">
        <v>1884</v>
      </c>
      <c r="B338" t="s">
        <v>1883</v>
      </c>
      <c r="C338" t="s">
        <v>202</v>
      </c>
      <c r="D338" t="s">
        <v>1885</v>
      </c>
      <c r="E338" t="s">
        <v>1888</v>
      </c>
    </row>
    <row r="339" spans="1:5" x14ac:dyDescent="0.25">
      <c r="A339" t="s">
        <v>1884</v>
      </c>
      <c r="B339" t="s">
        <v>1883</v>
      </c>
      <c r="C339" t="s">
        <v>202</v>
      </c>
      <c r="D339" t="s">
        <v>1885</v>
      </c>
      <c r="E339" t="s">
        <v>1887</v>
      </c>
    </row>
    <row r="340" spans="1:5" x14ac:dyDescent="0.25">
      <c r="A340" t="s">
        <v>1884</v>
      </c>
      <c r="B340" t="s">
        <v>1883</v>
      </c>
      <c r="C340" t="s">
        <v>202</v>
      </c>
      <c r="D340" t="s">
        <v>1885</v>
      </c>
      <c r="E340" t="s">
        <v>788</v>
      </c>
    </row>
    <row r="341" spans="1:5" x14ac:dyDescent="0.25">
      <c r="A341" t="s">
        <v>776</v>
      </c>
      <c r="B341" t="s">
        <v>775</v>
      </c>
      <c r="C341" t="s">
        <v>552</v>
      </c>
      <c r="D341" t="s">
        <v>777</v>
      </c>
      <c r="E341" t="s">
        <v>780</v>
      </c>
    </row>
    <row r="342" spans="1:5" x14ac:dyDescent="0.25">
      <c r="A342" t="s">
        <v>776</v>
      </c>
      <c r="B342" t="s">
        <v>775</v>
      </c>
      <c r="C342" t="s">
        <v>552</v>
      </c>
      <c r="D342" t="s">
        <v>777</v>
      </c>
      <c r="E342" t="s">
        <v>779</v>
      </c>
    </row>
    <row r="343" spans="1:5" x14ac:dyDescent="0.25">
      <c r="A343" t="s">
        <v>776</v>
      </c>
      <c r="B343" t="s">
        <v>775</v>
      </c>
      <c r="C343" t="s">
        <v>552</v>
      </c>
      <c r="D343" t="s">
        <v>777</v>
      </c>
      <c r="E343" t="s">
        <v>778</v>
      </c>
    </row>
    <row r="344" spans="1:5" x14ac:dyDescent="0.25">
      <c r="A344" t="s">
        <v>773</v>
      </c>
      <c r="B344" t="s">
        <v>772</v>
      </c>
      <c r="C344" t="s">
        <v>241</v>
      </c>
      <c r="D344" t="s">
        <v>774</v>
      </c>
    </row>
    <row r="345" spans="1:5" x14ac:dyDescent="0.25">
      <c r="A345" t="s">
        <v>142</v>
      </c>
      <c r="B345" t="s">
        <v>141</v>
      </c>
      <c r="C345" t="s">
        <v>143</v>
      </c>
      <c r="D345" t="s">
        <v>144</v>
      </c>
      <c r="E345" t="s">
        <v>150</v>
      </c>
    </row>
    <row r="346" spans="1:5" x14ac:dyDescent="0.25">
      <c r="A346" t="s">
        <v>142</v>
      </c>
      <c r="B346" t="s">
        <v>141</v>
      </c>
      <c r="C346" t="s">
        <v>143</v>
      </c>
      <c r="D346" t="s">
        <v>144</v>
      </c>
      <c r="E346" t="s">
        <v>151</v>
      </c>
    </row>
    <row r="347" spans="1:5" x14ac:dyDescent="0.25">
      <c r="A347" t="s">
        <v>142</v>
      </c>
      <c r="B347" t="s">
        <v>141</v>
      </c>
      <c r="C347" t="s">
        <v>143</v>
      </c>
      <c r="D347" t="s">
        <v>144</v>
      </c>
      <c r="E347" t="s">
        <v>145</v>
      </c>
    </row>
    <row r="348" spans="1:5" x14ac:dyDescent="0.25">
      <c r="A348" t="s">
        <v>142</v>
      </c>
      <c r="B348" t="s">
        <v>141</v>
      </c>
      <c r="C348" t="s">
        <v>143</v>
      </c>
      <c r="D348" t="s">
        <v>144</v>
      </c>
      <c r="E348" t="s">
        <v>149</v>
      </c>
    </row>
    <row r="349" spans="1:5" x14ac:dyDescent="0.25">
      <c r="A349" t="s">
        <v>142</v>
      </c>
      <c r="B349" t="s">
        <v>141</v>
      </c>
      <c r="C349" t="s">
        <v>143</v>
      </c>
      <c r="D349" t="s">
        <v>144</v>
      </c>
      <c r="E349" t="s">
        <v>146</v>
      </c>
    </row>
    <row r="350" spans="1:5" x14ac:dyDescent="0.25">
      <c r="A350" t="s">
        <v>142</v>
      </c>
      <c r="B350" t="s">
        <v>141</v>
      </c>
      <c r="C350" t="s">
        <v>143</v>
      </c>
      <c r="D350" t="s">
        <v>144</v>
      </c>
      <c r="E350" t="s">
        <v>148</v>
      </c>
    </row>
    <row r="351" spans="1:5" x14ac:dyDescent="0.25">
      <c r="A351" t="s">
        <v>142</v>
      </c>
      <c r="B351" t="s">
        <v>141</v>
      </c>
      <c r="C351" t="s">
        <v>143</v>
      </c>
      <c r="D351" t="s">
        <v>144</v>
      </c>
      <c r="E351" t="s">
        <v>147</v>
      </c>
    </row>
    <row r="352" spans="1:5" x14ac:dyDescent="0.25">
      <c r="A352" t="s">
        <v>971</v>
      </c>
      <c r="B352" t="s">
        <v>970</v>
      </c>
      <c r="C352" t="s">
        <v>74</v>
      </c>
      <c r="D352" t="s">
        <v>18</v>
      </c>
    </row>
    <row r="353" spans="1:5" x14ac:dyDescent="0.25">
      <c r="A353" t="s">
        <v>1034</v>
      </c>
      <c r="B353" t="s">
        <v>1033</v>
      </c>
      <c r="C353" t="s">
        <v>1035</v>
      </c>
      <c r="D353" t="s">
        <v>1036</v>
      </c>
      <c r="E353" t="s">
        <v>150</v>
      </c>
    </row>
    <row r="354" spans="1:5" x14ac:dyDescent="0.25">
      <c r="A354" t="s">
        <v>1034</v>
      </c>
      <c r="B354" t="s">
        <v>1033</v>
      </c>
      <c r="C354" t="s">
        <v>1035</v>
      </c>
      <c r="D354" t="s">
        <v>1036</v>
      </c>
      <c r="E354" t="s">
        <v>151</v>
      </c>
    </row>
    <row r="355" spans="1:5" x14ac:dyDescent="0.25">
      <c r="A355" t="s">
        <v>1034</v>
      </c>
      <c r="B355" t="s">
        <v>1033</v>
      </c>
      <c r="C355" t="s">
        <v>1035</v>
      </c>
      <c r="D355" t="s">
        <v>1036</v>
      </c>
      <c r="E355" t="s">
        <v>145</v>
      </c>
    </row>
    <row r="356" spans="1:5" x14ac:dyDescent="0.25">
      <c r="A356" t="s">
        <v>1034</v>
      </c>
      <c r="B356" t="s">
        <v>1033</v>
      </c>
      <c r="C356" t="s">
        <v>1035</v>
      </c>
      <c r="D356" t="s">
        <v>1036</v>
      </c>
      <c r="E356" t="s">
        <v>149</v>
      </c>
    </row>
    <row r="357" spans="1:5" x14ac:dyDescent="0.25">
      <c r="A357" t="s">
        <v>1034</v>
      </c>
      <c r="B357" t="s">
        <v>1033</v>
      </c>
      <c r="C357" t="s">
        <v>1035</v>
      </c>
      <c r="D357" t="s">
        <v>1036</v>
      </c>
      <c r="E357" t="s">
        <v>146</v>
      </c>
    </row>
    <row r="358" spans="1:5" x14ac:dyDescent="0.25">
      <c r="A358" t="s">
        <v>1034</v>
      </c>
      <c r="B358" t="s">
        <v>1033</v>
      </c>
      <c r="C358" t="s">
        <v>1035</v>
      </c>
      <c r="D358" t="s">
        <v>1036</v>
      </c>
      <c r="E358" t="s">
        <v>148</v>
      </c>
    </row>
    <row r="359" spans="1:5" x14ac:dyDescent="0.25">
      <c r="A359" t="s">
        <v>1034</v>
      </c>
      <c r="B359" t="s">
        <v>1033</v>
      </c>
      <c r="C359" t="s">
        <v>1035</v>
      </c>
      <c r="D359" t="s">
        <v>1036</v>
      </c>
      <c r="E359" t="s">
        <v>147</v>
      </c>
    </row>
    <row r="360" spans="1:5" x14ac:dyDescent="0.25">
      <c r="A360" t="s">
        <v>1001</v>
      </c>
      <c r="B360" t="s">
        <v>1000</v>
      </c>
      <c r="C360" t="s">
        <v>163</v>
      </c>
      <c r="D360" t="s">
        <v>1002</v>
      </c>
      <c r="E360" t="s">
        <v>1003</v>
      </c>
    </row>
    <row r="361" spans="1:5" x14ac:dyDescent="0.25">
      <c r="A361" t="s">
        <v>744</v>
      </c>
      <c r="B361" t="s">
        <v>743</v>
      </c>
      <c r="C361" t="s">
        <v>249</v>
      </c>
      <c r="D361" t="s">
        <v>745</v>
      </c>
      <c r="E361" t="s">
        <v>150</v>
      </c>
    </row>
    <row r="362" spans="1:5" x14ac:dyDescent="0.25">
      <c r="A362" t="s">
        <v>744</v>
      </c>
      <c r="B362" t="s">
        <v>743</v>
      </c>
      <c r="C362" t="s">
        <v>249</v>
      </c>
      <c r="D362" t="s">
        <v>745</v>
      </c>
      <c r="E362" t="s">
        <v>151</v>
      </c>
    </row>
    <row r="363" spans="1:5" x14ac:dyDescent="0.25">
      <c r="A363" t="s">
        <v>744</v>
      </c>
      <c r="B363" t="s">
        <v>743</v>
      </c>
      <c r="C363" t="s">
        <v>249</v>
      </c>
      <c r="D363" t="s">
        <v>745</v>
      </c>
      <c r="E363" t="s">
        <v>145</v>
      </c>
    </row>
    <row r="364" spans="1:5" x14ac:dyDescent="0.25">
      <c r="A364" t="s">
        <v>744</v>
      </c>
      <c r="B364" t="s">
        <v>743</v>
      </c>
      <c r="C364" t="s">
        <v>249</v>
      </c>
      <c r="D364" t="s">
        <v>745</v>
      </c>
      <c r="E364" t="s">
        <v>149</v>
      </c>
    </row>
    <row r="365" spans="1:5" x14ac:dyDescent="0.25">
      <c r="A365" t="s">
        <v>744</v>
      </c>
      <c r="B365" t="s">
        <v>743</v>
      </c>
      <c r="C365" t="s">
        <v>249</v>
      </c>
      <c r="D365" t="s">
        <v>745</v>
      </c>
      <c r="E365" t="s">
        <v>146</v>
      </c>
    </row>
    <row r="366" spans="1:5" x14ac:dyDescent="0.25">
      <c r="A366" t="s">
        <v>744</v>
      </c>
      <c r="B366" t="s">
        <v>743</v>
      </c>
      <c r="C366" t="s">
        <v>249</v>
      </c>
      <c r="D366" t="s">
        <v>745</v>
      </c>
      <c r="E366" t="s">
        <v>148</v>
      </c>
    </row>
    <row r="367" spans="1:5" x14ac:dyDescent="0.25">
      <c r="A367" t="s">
        <v>744</v>
      </c>
      <c r="B367" t="s">
        <v>743</v>
      </c>
      <c r="C367" t="s">
        <v>249</v>
      </c>
      <c r="D367" t="s">
        <v>745</v>
      </c>
      <c r="E367" t="s">
        <v>147</v>
      </c>
    </row>
    <row r="368" spans="1:5" x14ac:dyDescent="0.25">
      <c r="A368" t="s">
        <v>1482</v>
      </c>
      <c r="B368" t="s">
        <v>1481</v>
      </c>
      <c r="C368" t="s">
        <v>32</v>
      </c>
      <c r="D368" t="s">
        <v>1483</v>
      </c>
      <c r="E368" t="s">
        <v>322</v>
      </c>
    </row>
    <row r="369" spans="1:5" x14ac:dyDescent="0.25">
      <c r="A369" t="s">
        <v>320</v>
      </c>
      <c r="B369" t="s">
        <v>319</v>
      </c>
      <c r="C369" t="s">
        <v>87</v>
      </c>
      <c r="D369" t="s">
        <v>321</v>
      </c>
      <c r="E369" t="s">
        <v>322</v>
      </c>
    </row>
    <row r="370" spans="1:5" x14ac:dyDescent="0.25">
      <c r="A370" t="s">
        <v>320</v>
      </c>
      <c r="B370" t="s">
        <v>319</v>
      </c>
      <c r="C370" t="s">
        <v>87</v>
      </c>
      <c r="D370" t="s">
        <v>321</v>
      </c>
      <c r="E370" t="s">
        <v>323</v>
      </c>
    </row>
    <row r="371" spans="1:5" x14ac:dyDescent="0.25">
      <c r="A371" t="s">
        <v>320</v>
      </c>
      <c r="B371" t="s">
        <v>319</v>
      </c>
      <c r="C371" t="s">
        <v>87</v>
      </c>
      <c r="D371" t="s">
        <v>321</v>
      </c>
      <c r="E371" t="s">
        <v>54</v>
      </c>
    </row>
    <row r="372" spans="1:5" x14ac:dyDescent="0.25">
      <c r="A372" t="s">
        <v>1023</v>
      </c>
      <c r="B372" t="s">
        <v>1022</v>
      </c>
      <c r="C372" t="s">
        <v>163</v>
      </c>
      <c r="D372" t="s">
        <v>1024</v>
      </c>
      <c r="E372" t="s">
        <v>1025</v>
      </c>
    </row>
    <row r="373" spans="1:5" x14ac:dyDescent="0.25">
      <c r="A373" t="s">
        <v>1005</v>
      </c>
      <c r="B373" t="s">
        <v>1004</v>
      </c>
      <c r="C373" t="s">
        <v>835</v>
      </c>
      <c r="D373" t="s">
        <v>1006</v>
      </c>
      <c r="E373" t="s">
        <v>1007</v>
      </c>
    </row>
    <row r="374" spans="1:5" x14ac:dyDescent="0.25">
      <c r="A374" t="s">
        <v>1027</v>
      </c>
      <c r="B374" t="s">
        <v>1026</v>
      </c>
      <c r="C374" t="s">
        <v>18</v>
      </c>
      <c r="D374" t="s">
        <v>1028</v>
      </c>
      <c r="E374" t="s">
        <v>1029</v>
      </c>
    </row>
    <row r="375" spans="1:5" x14ac:dyDescent="0.25">
      <c r="A375" t="s">
        <v>973</v>
      </c>
      <c r="B375" t="s">
        <v>972</v>
      </c>
      <c r="C375" t="s">
        <v>83</v>
      </c>
      <c r="D375" t="s">
        <v>974</v>
      </c>
      <c r="E375" t="s">
        <v>975</v>
      </c>
    </row>
    <row r="376" spans="1:5" x14ac:dyDescent="0.25">
      <c r="A376" t="s">
        <v>763</v>
      </c>
      <c r="B376" t="s">
        <v>762</v>
      </c>
      <c r="C376" t="s">
        <v>170</v>
      </c>
      <c r="D376" t="s">
        <v>764</v>
      </c>
      <c r="E376" t="s">
        <v>150</v>
      </c>
    </row>
    <row r="377" spans="1:5" x14ac:dyDescent="0.25">
      <c r="A377" t="s">
        <v>763</v>
      </c>
      <c r="B377" t="s">
        <v>762</v>
      </c>
      <c r="C377" t="s">
        <v>170</v>
      </c>
      <c r="D377" t="s">
        <v>764</v>
      </c>
      <c r="E377" t="s">
        <v>151</v>
      </c>
    </row>
    <row r="378" spans="1:5" x14ac:dyDescent="0.25">
      <c r="A378" t="s">
        <v>763</v>
      </c>
      <c r="B378" t="s">
        <v>762</v>
      </c>
      <c r="C378" t="s">
        <v>170</v>
      </c>
      <c r="D378" t="s">
        <v>764</v>
      </c>
      <c r="E378" t="s">
        <v>145</v>
      </c>
    </row>
    <row r="379" spans="1:5" x14ac:dyDescent="0.25">
      <c r="A379" t="s">
        <v>763</v>
      </c>
      <c r="B379" t="s">
        <v>762</v>
      </c>
      <c r="C379" t="s">
        <v>170</v>
      </c>
      <c r="D379" t="s">
        <v>764</v>
      </c>
      <c r="E379" t="s">
        <v>149</v>
      </c>
    </row>
    <row r="380" spans="1:5" x14ac:dyDescent="0.25">
      <c r="A380" t="s">
        <v>763</v>
      </c>
      <c r="B380" t="s">
        <v>762</v>
      </c>
      <c r="C380" t="s">
        <v>170</v>
      </c>
      <c r="D380" t="s">
        <v>764</v>
      </c>
      <c r="E380" t="s">
        <v>146</v>
      </c>
    </row>
    <row r="381" spans="1:5" x14ac:dyDescent="0.25">
      <c r="A381" t="s">
        <v>763</v>
      </c>
      <c r="B381" t="s">
        <v>762</v>
      </c>
      <c r="C381" t="s">
        <v>170</v>
      </c>
      <c r="D381" t="s">
        <v>764</v>
      </c>
      <c r="E381" t="s">
        <v>148</v>
      </c>
    </row>
    <row r="382" spans="1:5" x14ac:dyDescent="0.25">
      <c r="A382" t="s">
        <v>763</v>
      </c>
      <c r="B382" t="s">
        <v>762</v>
      </c>
      <c r="C382" t="s">
        <v>170</v>
      </c>
      <c r="D382" t="s">
        <v>764</v>
      </c>
      <c r="E382" t="s">
        <v>147</v>
      </c>
    </row>
    <row r="383" spans="1:5" x14ac:dyDescent="0.25">
      <c r="A383" t="s">
        <v>1315</v>
      </c>
      <c r="B383" t="s">
        <v>1314</v>
      </c>
      <c r="C383" t="s">
        <v>835</v>
      </c>
      <c r="D383" t="s">
        <v>1316</v>
      </c>
      <c r="E383" t="s">
        <v>1317</v>
      </c>
    </row>
    <row r="384" spans="1:5" x14ac:dyDescent="0.25">
      <c r="A384" t="s">
        <v>759</v>
      </c>
      <c r="B384" t="s">
        <v>758</v>
      </c>
      <c r="C384" t="s">
        <v>38</v>
      </c>
      <c r="D384" t="s">
        <v>760</v>
      </c>
      <c r="E384" t="s">
        <v>761</v>
      </c>
    </row>
    <row r="385" spans="1:5" x14ac:dyDescent="0.25">
      <c r="A385" t="s">
        <v>739</v>
      </c>
      <c r="B385" t="s">
        <v>738</v>
      </c>
      <c r="C385" t="s">
        <v>740</v>
      </c>
      <c r="D385" t="s">
        <v>741</v>
      </c>
      <c r="E385" t="s">
        <v>742</v>
      </c>
    </row>
    <row r="386" spans="1:5" x14ac:dyDescent="0.25">
      <c r="A386" t="s">
        <v>902</v>
      </c>
      <c r="B386" t="s">
        <v>901</v>
      </c>
      <c r="C386" t="s">
        <v>552</v>
      </c>
      <c r="D386" t="s">
        <v>903</v>
      </c>
      <c r="E386" t="s">
        <v>904</v>
      </c>
    </row>
    <row r="387" spans="1:5" x14ac:dyDescent="0.25">
      <c r="A387" t="s">
        <v>902</v>
      </c>
      <c r="B387" t="s">
        <v>901</v>
      </c>
      <c r="C387" t="s">
        <v>552</v>
      </c>
      <c r="D387" t="s">
        <v>903</v>
      </c>
      <c r="E387" t="s">
        <v>906</v>
      </c>
    </row>
    <row r="388" spans="1:5" x14ac:dyDescent="0.25">
      <c r="A388" t="s">
        <v>902</v>
      </c>
      <c r="B388" t="s">
        <v>901</v>
      </c>
      <c r="C388" t="s">
        <v>552</v>
      </c>
      <c r="D388" t="s">
        <v>903</v>
      </c>
      <c r="E388" t="s">
        <v>905</v>
      </c>
    </row>
    <row r="389" spans="1:5" x14ac:dyDescent="0.25">
      <c r="A389" t="s">
        <v>902</v>
      </c>
      <c r="B389" t="s">
        <v>901</v>
      </c>
      <c r="C389" t="s">
        <v>552</v>
      </c>
      <c r="D389" t="s">
        <v>903</v>
      </c>
      <c r="E389" t="s">
        <v>907</v>
      </c>
    </row>
    <row r="390" spans="1:5" x14ac:dyDescent="0.25">
      <c r="A390" t="s">
        <v>902</v>
      </c>
      <c r="B390" t="s">
        <v>901</v>
      </c>
      <c r="C390" t="s">
        <v>552</v>
      </c>
      <c r="D390" t="s">
        <v>903</v>
      </c>
      <c r="E390" t="s">
        <v>908</v>
      </c>
    </row>
    <row r="391" spans="1:5" x14ac:dyDescent="0.25">
      <c r="A391" t="s">
        <v>1329</v>
      </c>
      <c r="B391" t="s">
        <v>1328</v>
      </c>
      <c r="C391" t="s">
        <v>74</v>
      </c>
      <c r="D391" t="s">
        <v>1330</v>
      </c>
      <c r="E391" t="s">
        <v>1331</v>
      </c>
    </row>
    <row r="392" spans="1:5" x14ac:dyDescent="0.25">
      <c r="A392" t="s">
        <v>1329</v>
      </c>
      <c r="B392" t="s">
        <v>1328</v>
      </c>
      <c r="C392" t="s">
        <v>74</v>
      </c>
      <c r="D392" t="s">
        <v>1330</v>
      </c>
      <c r="E392" t="s">
        <v>1332</v>
      </c>
    </row>
    <row r="393" spans="1:5" x14ac:dyDescent="0.25">
      <c r="A393" t="s">
        <v>1329</v>
      </c>
      <c r="B393" t="s">
        <v>1328</v>
      </c>
      <c r="C393" t="s">
        <v>74</v>
      </c>
      <c r="D393" t="s">
        <v>1330</v>
      </c>
      <c r="E393" t="s">
        <v>1334</v>
      </c>
    </row>
    <row r="394" spans="1:5" x14ac:dyDescent="0.25">
      <c r="A394" t="s">
        <v>1329</v>
      </c>
      <c r="B394" t="s">
        <v>1328</v>
      </c>
      <c r="C394" t="s">
        <v>74</v>
      </c>
      <c r="D394" t="s">
        <v>1330</v>
      </c>
      <c r="E394" t="s">
        <v>1333</v>
      </c>
    </row>
    <row r="395" spans="1:5" x14ac:dyDescent="0.25">
      <c r="A395" t="s">
        <v>1329</v>
      </c>
      <c r="B395" t="s">
        <v>1328</v>
      </c>
      <c r="C395" t="s">
        <v>74</v>
      </c>
      <c r="D395" t="s">
        <v>1330</v>
      </c>
      <c r="E395" t="s">
        <v>1335</v>
      </c>
    </row>
    <row r="396" spans="1:5" x14ac:dyDescent="0.25">
      <c r="A396" t="s">
        <v>1329</v>
      </c>
      <c r="B396" t="s">
        <v>1328</v>
      </c>
      <c r="C396" t="s">
        <v>74</v>
      </c>
      <c r="D396" t="s">
        <v>1330</v>
      </c>
      <c r="E396" t="s">
        <v>1336</v>
      </c>
    </row>
    <row r="397" spans="1:5" x14ac:dyDescent="0.25">
      <c r="A397" t="s">
        <v>1329</v>
      </c>
      <c r="B397" t="s">
        <v>1328</v>
      </c>
      <c r="C397" t="s">
        <v>74</v>
      </c>
      <c r="D397" t="s">
        <v>1330</v>
      </c>
      <c r="E397" t="s">
        <v>1337</v>
      </c>
    </row>
    <row r="398" spans="1:5" x14ac:dyDescent="0.25">
      <c r="A398" t="s">
        <v>1329</v>
      </c>
      <c r="B398" t="s">
        <v>1328</v>
      </c>
      <c r="C398" t="s">
        <v>74</v>
      </c>
      <c r="D398" t="s">
        <v>1330</v>
      </c>
      <c r="E398" t="s">
        <v>1339</v>
      </c>
    </row>
    <row r="399" spans="1:5" x14ac:dyDescent="0.25">
      <c r="A399" t="s">
        <v>1329</v>
      </c>
      <c r="B399" t="s">
        <v>1328</v>
      </c>
      <c r="C399" t="s">
        <v>74</v>
      </c>
      <c r="D399" t="s">
        <v>1330</v>
      </c>
      <c r="E399" t="s">
        <v>1338</v>
      </c>
    </row>
    <row r="400" spans="1:5" x14ac:dyDescent="0.25">
      <c r="A400" t="s">
        <v>63</v>
      </c>
      <c r="B400" t="s">
        <v>62</v>
      </c>
      <c r="C400" t="s">
        <v>64</v>
      </c>
      <c r="D400" t="s">
        <v>65</v>
      </c>
      <c r="E400" t="s">
        <v>66</v>
      </c>
    </row>
    <row r="401" spans="1:5" x14ac:dyDescent="0.25">
      <c r="A401" t="s">
        <v>1569</v>
      </c>
      <c r="B401" t="s">
        <v>1568</v>
      </c>
      <c r="C401" t="s">
        <v>60</v>
      </c>
      <c r="D401" t="s">
        <v>1570</v>
      </c>
      <c r="E401" t="s">
        <v>518</v>
      </c>
    </row>
    <row r="402" spans="1:5" x14ac:dyDescent="0.25">
      <c r="A402" t="s">
        <v>515</v>
      </c>
      <c r="B402" t="s">
        <v>514</v>
      </c>
      <c r="C402" t="s">
        <v>516</v>
      </c>
      <c r="D402" t="s">
        <v>517</v>
      </c>
      <c r="E402" t="s">
        <v>518</v>
      </c>
    </row>
    <row r="403" spans="1:5" x14ac:dyDescent="0.25">
      <c r="A403" t="s">
        <v>515</v>
      </c>
      <c r="B403" t="s">
        <v>514</v>
      </c>
      <c r="C403" t="s">
        <v>516</v>
      </c>
      <c r="D403" t="s">
        <v>517</v>
      </c>
      <c r="E403" t="s">
        <v>130</v>
      </c>
    </row>
    <row r="404" spans="1:5" x14ac:dyDescent="0.25">
      <c r="A404" t="s">
        <v>515</v>
      </c>
      <c r="B404" t="s">
        <v>514</v>
      </c>
      <c r="C404" t="s">
        <v>516</v>
      </c>
      <c r="D404" t="s">
        <v>517</v>
      </c>
      <c r="E404" t="s">
        <v>54</v>
      </c>
    </row>
    <row r="405" spans="1:5" x14ac:dyDescent="0.25">
      <c r="A405" t="s">
        <v>1561</v>
      </c>
      <c r="B405" t="s">
        <v>1560</v>
      </c>
      <c r="C405" t="s">
        <v>60</v>
      </c>
      <c r="D405" t="s">
        <v>1562</v>
      </c>
      <c r="E405" t="s">
        <v>1563</v>
      </c>
    </row>
    <row r="406" spans="1:5" x14ac:dyDescent="0.25">
      <c r="A406" t="s">
        <v>510</v>
      </c>
      <c r="B406" t="s">
        <v>509</v>
      </c>
      <c r="C406" t="s">
        <v>511</v>
      </c>
      <c r="D406" t="s">
        <v>512</v>
      </c>
      <c r="E406" t="s">
        <v>513</v>
      </c>
    </row>
    <row r="407" spans="1:5" x14ac:dyDescent="0.25">
      <c r="A407" t="s">
        <v>510</v>
      </c>
      <c r="B407" t="s">
        <v>509</v>
      </c>
      <c r="C407" t="s">
        <v>511</v>
      </c>
      <c r="D407" t="s">
        <v>512</v>
      </c>
      <c r="E407" t="s">
        <v>130</v>
      </c>
    </row>
    <row r="408" spans="1:5" x14ac:dyDescent="0.25">
      <c r="A408" t="s">
        <v>510</v>
      </c>
      <c r="B408" t="s">
        <v>509</v>
      </c>
      <c r="C408" t="s">
        <v>511</v>
      </c>
      <c r="D408" t="s">
        <v>512</v>
      </c>
      <c r="E408" t="s">
        <v>54</v>
      </c>
    </row>
    <row r="409" spans="1:5" x14ac:dyDescent="0.25">
      <c r="A409" t="s">
        <v>68</v>
      </c>
      <c r="B409" t="s">
        <v>67</v>
      </c>
      <c r="C409" t="s">
        <v>69</v>
      </c>
      <c r="D409" t="s">
        <v>70</v>
      </c>
      <c r="E409" t="s">
        <v>71</v>
      </c>
    </row>
    <row r="410" spans="1:5" x14ac:dyDescent="0.25">
      <c r="A410" t="s">
        <v>153</v>
      </c>
      <c r="B410" t="s">
        <v>152</v>
      </c>
      <c r="C410" t="s">
        <v>136</v>
      </c>
      <c r="D410" t="s">
        <v>154</v>
      </c>
    </row>
    <row r="411" spans="1:5" x14ac:dyDescent="0.25">
      <c r="A411" t="s">
        <v>1874</v>
      </c>
      <c r="B411" t="s">
        <v>1411</v>
      </c>
      <c r="C411" t="s">
        <v>74</v>
      </c>
      <c r="D411" t="s">
        <v>1875</v>
      </c>
      <c r="E411" t="s">
        <v>1876</v>
      </c>
    </row>
    <row r="412" spans="1:5" x14ac:dyDescent="0.25">
      <c r="A412" t="s">
        <v>1874</v>
      </c>
      <c r="B412" t="s">
        <v>1411</v>
      </c>
      <c r="C412" t="s">
        <v>74</v>
      </c>
      <c r="D412" t="s">
        <v>1875</v>
      </c>
      <c r="E412" t="s">
        <v>1881</v>
      </c>
    </row>
    <row r="413" spans="1:5" x14ac:dyDescent="0.25">
      <c r="A413" t="s">
        <v>1874</v>
      </c>
      <c r="B413" t="s">
        <v>1411</v>
      </c>
      <c r="C413" t="s">
        <v>74</v>
      </c>
      <c r="D413" t="s">
        <v>1875</v>
      </c>
      <c r="E413" t="s">
        <v>1878</v>
      </c>
    </row>
    <row r="414" spans="1:5" x14ac:dyDescent="0.25">
      <c r="A414" t="s">
        <v>1874</v>
      </c>
      <c r="B414" t="s">
        <v>1411</v>
      </c>
      <c r="C414" t="s">
        <v>74</v>
      </c>
      <c r="D414" t="s">
        <v>1875</v>
      </c>
      <c r="E414" t="s">
        <v>1882</v>
      </c>
    </row>
    <row r="415" spans="1:5" x14ac:dyDescent="0.25">
      <c r="A415" t="s">
        <v>1874</v>
      </c>
      <c r="B415" t="s">
        <v>1411</v>
      </c>
      <c r="C415" t="s">
        <v>74</v>
      </c>
      <c r="D415" t="s">
        <v>1875</v>
      </c>
      <c r="E415" t="s">
        <v>1877</v>
      </c>
    </row>
    <row r="416" spans="1:5" x14ac:dyDescent="0.25">
      <c r="A416" t="s">
        <v>1874</v>
      </c>
      <c r="B416" t="s">
        <v>1411</v>
      </c>
      <c r="C416" t="s">
        <v>74</v>
      </c>
      <c r="D416" t="s">
        <v>1875</v>
      </c>
      <c r="E416" t="s">
        <v>1879</v>
      </c>
    </row>
    <row r="417" spans="1:5" x14ac:dyDescent="0.25">
      <c r="A417" t="s">
        <v>1874</v>
      </c>
      <c r="B417" t="s">
        <v>1411</v>
      </c>
      <c r="C417" t="s">
        <v>74</v>
      </c>
      <c r="D417" t="s">
        <v>1875</v>
      </c>
      <c r="E417" t="s">
        <v>1880</v>
      </c>
    </row>
    <row r="418" spans="1:5" x14ac:dyDescent="0.25">
      <c r="A418" t="s">
        <v>1282</v>
      </c>
      <c r="B418" t="s">
        <v>212</v>
      </c>
      <c r="C418" t="s">
        <v>87</v>
      </c>
      <c r="D418" t="s">
        <v>1283</v>
      </c>
      <c r="E418" t="s">
        <v>845</v>
      </c>
    </row>
    <row r="419" spans="1:5" x14ac:dyDescent="0.25">
      <c r="A419" t="s">
        <v>1282</v>
      </c>
      <c r="B419" t="s">
        <v>212</v>
      </c>
      <c r="C419" t="s">
        <v>87</v>
      </c>
      <c r="D419" t="s">
        <v>1283</v>
      </c>
      <c r="E419" t="s">
        <v>221</v>
      </c>
    </row>
    <row r="420" spans="1:5" x14ac:dyDescent="0.25">
      <c r="A420" t="s">
        <v>1282</v>
      </c>
      <c r="B420" t="s">
        <v>212</v>
      </c>
      <c r="C420" t="s">
        <v>87</v>
      </c>
      <c r="D420" t="s">
        <v>1283</v>
      </c>
      <c r="E420" t="s">
        <v>1285</v>
      </c>
    </row>
    <row r="421" spans="1:5" x14ac:dyDescent="0.25">
      <c r="A421" t="s">
        <v>1282</v>
      </c>
      <c r="B421" t="s">
        <v>212</v>
      </c>
      <c r="C421" t="s">
        <v>87</v>
      </c>
      <c r="D421" t="s">
        <v>1283</v>
      </c>
      <c r="E421" t="s">
        <v>220</v>
      </c>
    </row>
    <row r="422" spans="1:5" x14ac:dyDescent="0.25">
      <c r="A422" t="s">
        <v>1282</v>
      </c>
      <c r="B422" t="s">
        <v>212</v>
      </c>
      <c r="C422" t="s">
        <v>87</v>
      </c>
      <c r="D422" t="s">
        <v>1283</v>
      </c>
      <c r="E422" t="s">
        <v>1284</v>
      </c>
    </row>
    <row r="423" spans="1:5" x14ac:dyDescent="0.25">
      <c r="A423" t="s">
        <v>1282</v>
      </c>
      <c r="B423" t="s">
        <v>212</v>
      </c>
      <c r="C423" t="s">
        <v>87</v>
      </c>
      <c r="D423" t="s">
        <v>1283</v>
      </c>
      <c r="E423" t="s">
        <v>844</v>
      </c>
    </row>
    <row r="424" spans="1:5" x14ac:dyDescent="0.25">
      <c r="A424" t="s">
        <v>1282</v>
      </c>
      <c r="B424" t="s">
        <v>212</v>
      </c>
      <c r="C424" t="s">
        <v>87</v>
      </c>
      <c r="D424" t="s">
        <v>1283</v>
      </c>
      <c r="E424" t="s">
        <v>218</v>
      </c>
    </row>
    <row r="425" spans="1:5" x14ac:dyDescent="0.25">
      <c r="A425" t="s">
        <v>1282</v>
      </c>
      <c r="B425" t="s">
        <v>212</v>
      </c>
      <c r="C425" t="s">
        <v>87</v>
      </c>
      <c r="D425" t="s">
        <v>1283</v>
      </c>
      <c r="E425" t="s">
        <v>14</v>
      </c>
    </row>
    <row r="426" spans="1:5" x14ac:dyDescent="0.25">
      <c r="A426" t="s">
        <v>1282</v>
      </c>
      <c r="B426" t="s">
        <v>212</v>
      </c>
      <c r="C426" t="s">
        <v>87</v>
      </c>
      <c r="D426" t="s">
        <v>1283</v>
      </c>
      <c r="E426" t="s">
        <v>1286</v>
      </c>
    </row>
    <row r="427" spans="1:5" x14ac:dyDescent="0.25">
      <c r="A427" t="s">
        <v>1282</v>
      </c>
      <c r="B427" t="s">
        <v>212</v>
      </c>
      <c r="C427" t="s">
        <v>87</v>
      </c>
      <c r="D427" t="s">
        <v>1283</v>
      </c>
      <c r="E427" t="s">
        <v>1287</v>
      </c>
    </row>
    <row r="428" spans="1:5" x14ac:dyDescent="0.25">
      <c r="A428" t="s">
        <v>1412</v>
      </c>
      <c r="B428" t="s">
        <v>1411</v>
      </c>
      <c r="C428" t="s">
        <v>18</v>
      </c>
      <c r="D428" t="s">
        <v>1413</v>
      </c>
      <c r="E428" t="s">
        <v>219</v>
      </c>
    </row>
    <row r="429" spans="1:5" x14ac:dyDescent="0.25">
      <c r="A429" t="s">
        <v>1412</v>
      </c>
      <c r="B429" t="s">
        <v>1411</v>
      </c>
      <c r="D429" t="s">
        <v>1413</v>
      </c>
      <c r="E429" t="s">
        <v>221</v>
      </c>
    </row>
    <row r="430" spans="1:5" x14ac:dyDescent="0.25">
      <c r="A430" t="s">
        <v>1412</v>
      </c>
      <c r="B430" t="s">
        <v>1411</v>
      </c>
      <c r="D430" t="s">
        <v>1413</v>
      </c>
      <c r="E430" t="s">
        <v>220</v>
      </c>
    </row>
    <row r="431" spans="1:5" x14ac:dyDescent="0.25">
      <c r="A431" t="s">
        <v>1412</v>
      </c>
      <c r="B431" t="s">
        <v>1411</v>
      </c>
      <c r="D431" t="s">
        <v>1413</v>
      </c>
      <c r="E431" t="s">
        <v>215</v>
      </c>
    </row>
    <row r="432" spans="1:5" x14ac:dyDescent="0.25">
      <c r="A432" t="s">
        <v>1412</v>
      </c>
      <c r="B432" t="s">
        <v>1411</v>
      </c>
      <c r="D432" t="s">
        <v>1413</v>
      </c>
      <c r="E432" t="s">
        <v>217</v>
      </c>
    </row>
    <row r="433" spans="1:5" x14ac:dyDescent="0.25">
      <c r="A433" t="s">
        <v>1412</v>
      </c>
      <c r="B433" t="s">
        <v>1411</v>
      </c>
      <c r="D433" t="s">
        <v>1413</v>
      </c>
      <c r="E433" t="s">
        <v>218</v>
      </c>
    </row>
    <row r="434" spans="1:5" x14ac:dyDescent="0.25">
      <c r="A434" t="s">
        <v>213</v>
      </c>
      <c r="B434" t="s">
        <v>212</v>
      </c>
      <c r="C434" t="s">
        <v>87</v>
      </c>
      <c r="D434" t="s">
        <v>214</v>
      </c>
      <c r="E434" t="s">
        <v>219</v>
      </c>
    </row>
    <row r="435" spans="1:5" x14ac:dyDescent="0.25">
      <c r="A435" t="s">
        <v>213</v>
      </c>
      <c r="B435" t="s">
        <v>212</v>
      </c>
      <c r="C435" t="s">
        <v>87</v>
      </c>
      <c r="D435" t="s">
        <v>214</v>
      </c>
      <c r="E435" t="s">
        <v>221</v>
      </c>
    </row>
    <row r="436" spans="1:5" x14ac:dyDescent="0.25">
      <c r="A436" t="s">
        <v>213</v>
      </c>
      <c r="B436" t="s">
        <v>212</v>
      </c>
      <c r="C436" t="s">
        <v>87</v>
      </c>
      <c r="D436" t="s">
        <v>214</v>
      </c>
      <c r="E436" t="s">
        <v>220</v>
      </c>
    </row>
    <row r="437" spans="1:5" x14ac:dyDescent="0.25">
      <c r="A437" t="s">
        <v>213</v>
      </c>
      <c r="B437" t="s">
        <v>212</v>
      </c>
      <c r="C437" t="s">
        <v>87</v>
      </c>
      <c r="D437" t="s">
        <v>214</v>
      </c>
      <c r="E437" t="s">
        <v>215</v>
      </c>
    </row>
    <row r="438" spans="1:5" x14ac:dyDescent="0.25">
      <c r="A438" t="s">
        <v>213</v>
      </c>
      <c r="B438" t="s">
        <v>212</v>
      </c>
      <c r="C438" t="s">
        <v>87</v>
      </c>
      <c r="D438" t="s">
        <v>214</v>
      </c>
      <c r="E438" t="s">
        <v>54</v>
      </c>
    </row>
    <row r="439" spans="1:5" x14ac:dyDescent="0.25">
      <c r="A439" t="s">
        <v>213</v>
      </c>
      <c r="B439" t="s">
        <v>212</v>
      </c>
      <c r="C439" t="s">
        <v>87</v>
      </c>
      <c r="D439" t="s">
        <v>214</v>
      </c>
      <c r="E439" t="s">
        <v>217</v>
      </c>
    </row>
    <row r="440" spans="1:5" x14ac:dyDescent="0.25">
      <c r="A440" t="s">
        <v>213</v>
      </c>
      <c r="B440" t="s">
        <v>212</v>
      </c>
      <c r="C440" t="s">
        <v>87</v>
      </c>
      <c r="D440" t="s">
        <v>214</v>
      </c>
      <c r="E440" t="s">
        <v>218</v>
      </c>
    </row>
    <row r="441" spans="1:5" x14ac:dyDescent="0.25">
      <c r="A441" t="s">
        <v>213</v>
      </c>
      <c r="B441" t="s">
        <v>212</v>
      </c>
      <c r="C441" t="s">
        <v>87</v>
      </c>
      <c r="D441" t="s">
        <v>214</v>
      </c>
      <c r="E441" t="s">
        <v>216</v>
      </c>
    </row>
    <row r="442" spans="1:5" x14ac:dyDescent="0.25">
      <c r="A442" t="s">
        <v>1392</v>
      </c>
      <c r="B442" t="s">
        <v>1391</v>
      </c>
      <c r="C442" t="s">
        <v>301</v>
      </c>
      <c r="D442" t="s">
        <v>1393</v>
      </c>
      <c r="E442" t="s">
        <v>1395</v>
      </c>
    </row>
    <row r="443" spans="1:5" x14ac:dyDescent="0.25">
      <c r="A443" t="s">
        <v>1392</v>
      </c>
      <c r="B443" t="s">
        <v>1391</v>
      </c>
      <c r="C443" t="s">
        <v>301</v>
      </c>
      <c r="D443" t="s">
        <v>1393</v>
      </c>
      <c r="E443" t="s">
        <v>1394</v>
      </c>
    </row>
    <row r="444" spans="1:5" x14ac:dyDescent="0.25">
      <c r="A444" t="s">
        <v>948</v>
      </c>
      <c r="B444" t="s">
        <v>5</v>
      </c>
      <c r="C444" t="s">
        <v>18</v>
      </c>
      <c r="D444" t="s">
        <v>949</v>
      </c>
      <c r="E444" t="s">
        <v>950</v>
      </c>
    </row>
    <row r="445" spans="1:5" x14ac:dyDescent="0.25">
      <c r="A445" t="s">
        <v>948</v>
      </c>
      <c r="B445" t="s">
        <v>5</v>
      </c>
      <c r="D445" t="s">
        <v>949</v>
      </c>
      <c r="E445" t="s">
        <v>951</v>
      </c>
    </row>
    <row r="446" spans="1:5" x14ac:dyDescent="0.25">
      <c r="A446" t="s">
        <v>948</v>
      </c>
      <c r="B446" t="s">
        <v>5</v>
      </c>
      <c r="D446" t="s">
        <v>949</v>
      </c>
      <c r="E446" t="s">
        <v>54</v>
      </c>
    </row>
    <row r="447" spans="1:5" x14ac:dyDescent="0.25">
      <c r="A447" t="s">
        <v>948</v>
      </c>
      <c r="B447" t="s">
        <v>5</v>
      </c>
      <c r="D447" t="s">
        <v>949</v>
      </c>
      <c r="E447" t="s">
        <v>14</v>
      </c>
    </row>
    <row r="448" spans="1:5" x14ac:dyDescent="0.25">
      <c r="A448" t="s">
        <v>948</v>
      </c>
      <c r="B448" t="s">
        <v>5</v>
      </c>
      <c r="D448" t="s">
        <v>949</v>
      </c>
      <c r="E448" t="s">
        <v>952</v>
      </c>
    </row>
    <row r="449" spans="1:5" x14ac:dyDescent="0.25">
      <c r="A449" t="s">
        <v>954</v>
      </c>
      <c r="B449" t="s">
        <v>953</v>
      </c>
      <c r="C449" t="s">
        <v>249</v>
      </c>
      <c r="D449" t="s">
        <v>955</v>
      </c>
      <c r="E449" t="s">
        <v>957</v>
      </c>
    </row>
    <row r="450" spans="1:5" x14ac:dyDescent="0.25">
      <c r="A450" t="s">
        <v>954</v>
      </c>
      <c r="B450" t="s">
        <v>953</v>
      </c>
      <c r="C450" t="s">
        <v>249</v>
      </c>
      <c r="D450" t="s">
        <v>955</v>
      </c>
      <c r="E450" t="s">
        <v>956</v>
      </c>
    </row>
    <row r="451" spans="1:5" x14ac:dyDescent="0.25">
      <c r="A451" t="s">
        <v>954</v>
      </c>
      <c r="B451" t="s">
        <v>953</v>
      </c>
      <c r="C451" t="s">
        <v>249</v>
      </c>
      <c r="D451" t="s">
        <v>955</v>
      </c>
      <c r="E451" t="s">
        <v>436</v>
      </c>
    </row>
    <row r="452" spans="1:5" x14ac:dyDescent="0.25">
      <c r="A452" t="s">
        <v>954</v>
      </c>
      <c r="B452" t="s">
        <v>953</v>
      </c>
      <c r="C452" t="s">
        <v>249</v>
      </c>
      <c r="D452" t="s">
        <v>955</v>
      </c>
      <c r="E452" t="s">
        <v>958</v>
      </c>
    </row>
    <row r="453" spans="1:5" x14ac:dyDescent="0.25">
      <c r="A453" t="s">
        <v>954</v>
      </c>
      <c r="B453" t="s">
        <v>953</v>
      </c>
      <c r="C453" t="s">
        <v>249</v>
      </c>
      <c r="D453" t="s">
        <v>955</v>
      </c>
      <c r="E453" t="s">
        <v>959</v>
      </c>
    </row>
    <row r="454" spans="1:5" x14ac:dyDescent="0.25">
      <c r="A454" t="s">
        <v>954</v>
      </c>
      <c r="B454" t="s">
        <v>953</v>
      </c>
      <c r="C454" t="s">
        <v>249</v>
      </c>
      <c r="D454" t="s">
        <v>955</v>
      </c>
      <c r="E454" t="s">
        <v>15</v>
      </c>
    </row>
    <row r="455" spans="1:5" x14ac:dyDescent="0.25">
      <c r="A455" t="s">
        <v>954</v>
      </c>
      <c r="B455" t="s">
        <v>953</v>
      </c>
      <c r="C455" t="s">
        <v>249</v>
      </c>
      <c r="D455" t="s">
        <v>955</v>
      </c>
      <c r="E455" t="s">
        <v>14</v>
      </c>
    </row>
    <row r="456" spans="1:5" x14ac:dyDescent="0.25">
      <c r="A456" t="s">
        <v>2026</v>
      </c>
      <c r="B456" t="s">
        <v>2025</v>
      </c>
      <c r="C456" t="s">
        <v>2027</v>
      </c>
      <c r="D456" t="s">
        <v>2028</v>
      </c>
      <c r="E456" t="s">
        <v>845</v>
      </c>
    </row>
    <row r="457" spans="1:5" x14ac:dyDescent="0.25">
      <c r="A457" t="s">
        <v>2026</v>
      </c>
      <c r="B457" t="s">
        <v>2025</v>
      </c>
      <c r="C457" t="s">
        <v>2027</v>
      </c>
      <c r="D457" t="s">
        <v>2028</v>
      </c>
      <c r="E457" t="s">
        <v>2031</v>
      </c>
    </row>
    <row r="458" spans="1:5" x14ac:dyDescent="0.25">
      <c r="A458" t="s">
        <v>2026</v>
      </c>
      <c r="B458" t="s">
        <v>2025</v>
      </c>
      <c r="C458" t="s">
        <v>2027</v>
      </c>
      <c r="D458" t="s">
        <v>2028</v>
      </c>
      <c r="E458" t="s">
        <v>2029</v>
      </c>
    </row>
    <row r="459" spans="1:5" x14ac:dyDescent="0.25">
      <c r="A459" t="s">
        <v>2026</v>
      </c>
      <c r="B459" t="s">
        <v>2025</v>
      </c>
      <c r="C459" t="s">
        <v>2027</v>
      </c>
      <c r="D459" t="s">
        <v>2028</v>
      </c>
      <c r="E459" t="s">
        <v>2030</v>
      </c>
    </row>
    <row r="460" spans="1:5" x14ac:dyDescent="0.25">
      <c r="A460" t="s">
        <v>2026</v>
      </c>
      <c r="B460" t="s">
        <v>2025</v>
      </c>
      <c r="C460" t="s">
        <v>2027</v>
      </c>
      <c r="D460" t="s">
        <v>2028</v>
      </c>
      <c r="E460" t="s">
        <v>2032</v>
      </c>
    </row>
    <row r="461" spans="1:5" x14ac:dyDescent="0.25">
      <c r="A461" t="s">
        <v>2026</v>
      </c>
      <c r="B461" t="s">
        <v>2025</v>
      </c>
      <c r="C461" t="s">
        <v>2027</v>
      </c>
      <c r="D461" t="s">
        <v>2028</v>
      </c>
      <c r="E461" t="s">
        <v>2035</v>
      </c>
    </row>
    <row r="462" spans="1:5" x14ac:dyDescent="0.25">
      <c r="A462" t="s">
        <v>2026</v>
      </c>
      <c r="B462" t="s">
        <v>2025</v>
      </c>
      <c r="C462" t="s">
        <v>2027</v>
      </c>
      <c r="D462" t="s">
        <v>2028</v>
      </c>
      <c r="E462" t="s">
        <v>2034</v>
      </c>
    </row>
    <row r="463" spans="1:5" x14ac:dyDescent="0.25">
      <c r="A463" t="s">
        <v>2026</v>
      </c>
      <c r="B463" t="s">
        <v>2025</v>
      </c>
      <c r="C463" t="s">
        <v>2027</v>
      </c>
      <c r="D463" t="s">
        <v>2028</v>
      </c>
      <c r="E463" t="s">
        <v>2033</v>
      </c>
    </row>
    <row r="464" spans="1:5" x14ac:dyDescent="0.25">
      <c r="A464" t="s">
        <v>2026</v>
      </c>
      <c r="B464" t="s">
        <v>2025</v>
      </c>
      <c r="C464" t="s">
        <v>2027</v>
      </c>
      <c r="D464" t="s">
        <v>2028</v>
      </c>
      <c r="E464" t="s">
        <v>14</v>
      </c>
    </row>
    <row r="465" spans="1:5" x14ac:dyDescent="0.25">
      <c r="A465" t="s">
        <v>86</v>
      </c>
      <c r="B465" t="s">
        <v>5</v>
      </c>
      <c r="C465" t="s">
        <v>87</v>
      </c>
      <c r="D465" t="s">
        <v>88</v>
      </c>
      <c r="E465" t="s">
        <v>89</v>
      </c>
    </row>
    <row r="466" spans="1:5" x14ac:dyDescent="0.25">
      <c r="A466" t="s">
        <v>86</v>
      </c>
      <c r="B466" t="s">
        <v>5</v>
      </c>
      <c r="C466" t="s">
        <v>87</v>
      </c>
      <c r="D466" t="s">
        <v>88</v>
      </c>
      <c r="E466" t="s">
        <v>90</v>
      </c>
    </row>
    <row r="467" spans="1:5" x14ac:dyDescent="0.25">
      <c r="A467" t="s">
        <v>86</v>
      </c>
      <c r="B467" t="s">
        <v>5</v>
      </c>
      <c r="C467" t="s">
        <v>87</v>
      </c>
      <c r="D467" t="s">
        <v>88</v>
      </c>
      <c r="E467" t="s">
        <v>92</v>
      </c>
    </row>
    <row r="468" spans="1:5" x14ac:dyDescent="0.25">
      <c r="A468" t="s">
        <v>86</v>
      </c>
      <c r="B468" t="s">
        <v>5</v>
      </c>
      <c r="C468" t="s">
        <v>87</v>
      </c>
      <c r="D468" t="s">
        <v>88</v>
      </c>
      <c r="E468" t="s">
        <v>91</v>
      </c>
    </row>
    <row r="469" spans="1:5" x14ac:dyDescent="0.25">
      <c r="A469" t="s">
        <v>6</v>
      </c>
      <c r="B469" t="s">
        <v>5</v>
      </c>
      <c r="C469" t="s">
        <v>7</v>
      </c>
      <c r="D469" t="s">
        <v>8</v>
      </c>
      <c r="E469" t="s">
        <v>15</v>
      </c>
    </row>
    <row r="470" spans="1:5" x14ac:dyDescent="0.25">
      <c r="A470" t="s">
        <v>6</v>
      </c>
      <c r="B470" t="s">
        <v>5</v>
      </c>
      <c r="C470" t="s">
        <v>7</v>
      </c>
      <c r="D470" t="s">
        <v>8</v>
      </c>
      <c r="E470" t="s">
        <v>9</v>
      </c>
    </row>
    <row r="471" spans="1:5" x14ac:dyDescent="0.25">
      <c r="A471" t="s">
        <v>6</v>
      </c>
      <c r="B471" t="s">
        <v>5</v>
      </c>
      <c r="C471" t="s">
        <v>7</v>
      </c>
      <c r="D471" t="s">
        <v>8</v>
      </c>
      <c r="E471" t="s">
        <v>10</v>
      </c>
    </row>
    <row r="472" spans="1:5" x14ac:dyDescent="0.25">
      <c r="A472" t="s">
        <v>6</v>
      </c>
      <c r="B472" t="s">
        <v>5</v>
      </c>
      <c r="C472" t="s">
        <v>7</v>
      </c>
      <c r="D472" t="s">
        <v>8</v>
      </c>
      <c r="E472" t="s">
        <v>11</v>
      </c>
    </row>
    <row r="473" spans="1:5" x14ac:dyDescent="0.25">
      <c r="A473" t="s">
        <v>6</v>
      </c>
      <c r="B473" t="s">
        <v>5</v>
      </c>
      <c r="C473" t="s">
        <v>7</v>
      </c>
      <c r="D473" t="s">
        <v>8</v>
      </c>
      <c r="E473" t="s">
        <v>12</v>
      </c>
    </row>
    <row r="474" spans="1:5" x14ac:dyDescent="0.25">
      <c r="A474" t="s">
        <v>6</v>
      </c>
      <c r="B474" t="s">
        <v>5</v>
      </c>
      <c r="C474" t="s">
        <v>7</v>
      </c>
      <c r="D474" t="s">
        <v>8</v>
      </c>
      <c r="E474" t="s">
        <v>13</v>
      </c>
    </row>
    <row r="475" spans="1:5" x14ac:dyDescent="0.25">
      <c r="A475" t="s">
        <v>6</v>
      </c>
      <c r="B475" t="s">
        <v>5</v>
      </c>
      <c r="C475" t="s">
        <v>7</v>
      </c>
      <c r="D475" t="s">
        <v>8</v>
      </c>
      <c r="E475" t="s">
        <v>14</v>
      </c>
    </row>
    <row r="476" spans="1:5" x14ac:dyDescent="0.25">
      <c r="A476" t="s">
        <v>135</v>
      </c>
      <c r="B476" t="s">
        <v>5</v>
      </c>
      <c r="C476" t="s">
        <v>136</v>
      </c>
      <c r="D476" t="s">
        <v>137</v>
      </c>
      <c r="E476" t="s">
        <v>138</v>
      </c>
    </row>
    <row r="477" spans="1:5" x14ac:dyDescent="0.25">
      <c r="A477" t="s">
        <v>135</v>
      </c>
      <c r="B477" t="s">
        <v>5</v>
      </c>
      <c r="C477" t="s">
        <v>136</v>
      </c>
      <c r="D477" t="s">
        <v>137</v>
      </c>
      <c r="E477" t="s">
        <v>139</v>
      </c>
    </row>
    <row r="478" spans="1:5" x14ac:dyDescent="0.25">
      <c r="A478" t="s">
        <v>135</v>
      </c>
      <c r="B478" t="s">
        <v>5</v>
      </c>
      <c r="C478" t="s">
        <v>136</v>
      </c>
      <c r="D478" t="s">
        <v>137</v>
      </c>
      <c r="E478" t="s">
        <v>140</v>
      </c>
    </row>
    <row r="479" spans="1:5" x14ac:dyDescent="0.25">
      <c r="A479" t="s">
        <v>135</v>
      </c>
      <c r="B479" t="s">
        <v>5</v>
      </c>
      <c r="C479" t="s">
        <v>136</v>
      </c>
      <c r="D479" t="s">
        <v>137</v>
      </c>
      <c r="E479" t="s">
        <v>13</v>
      </c>
    </row>
    <row r="480" spans="1:5" x14ac:dyDescent="0.25">
      <c r="A480" t="s">
        <v>1767</v>
      </c>
      <c r="B480" t="s">
        <v>93</v>
      </c>
      <c r="C480" t="s">
        <v>18</v>
      </c>
      <c r="D480" t="s">
        <v>1768</v>
      </c>
      <c r="E480" t="s">
        <v>1771</v>
      </c>
    </row>
    <row r="481" spans="1:5" x14ac:dyDescent="0.25">
      <c r="A481" t="s">
        <v>1767</v>
      </c>
      <c r="B481" t="s">
        <v>93</v>
      </c>
      <c r="D481" t="s">
        <v>1768</v>
      </c>
      <c r="E481" t="s">
        <v>1769</v>
      </c>
    </row>
    <row r="482" spans="1:5" x14ac:dyDescent="0.25">
      <c r="A482" t="s">
        <v>1767</v>
      </c>
      <c r="B482" t="s">
        <v>93</v>
      </c>
      <c r="D482" t="s">
        <v>1768</v>
      </c>
      <c r="E482" t="s">
        <v>1770</v>
      </c>
    </row>
    <row r="483" spans="1:5" x14ac:dyDescent="0.25">
      <c r="A483" t="s">
        <v>1373</v>
      </c>
      <c r="B483" t="s">
        <v>1372</v>
      </c>
      <c r="C483" t="s">
        <v>1374</v>
      </c>
      <c r="D483" t="s">
        <v>1375</v>
      </c>
      <c r="E483" t="s">
        <v>1376</v>
      </c>
    </row>
    <row r="484" spans="1:5" x14ac:dyDescent="0.25">
      <c r="A484" t="s">
        <v>1373</v>
      </c>
      <c r="B484" t="s">
        <v>1372</v>
      </c>
      <c r="C484" t="s">
        <v>1374</v>
      </c>
      <c r="D484" t="s">
        <v>1375</v>
      </c>
      <c r="E484" t="s">
        <v>1322</v>
      </c>
    </row>
    <row r="485" spans="1:5" x14ac:dyDescent="0.25">
      <c r="A485" t="s">
        <v>1373</v>
      </c>
      <c r="B485" t="s">
        <v>1372</v>
      </c>
      <c r="C485" t="s">
        <v>1374</v>
      </c>
      <c r="D485" t="s">
        <v>1375</v>
      </c>
      <c r="E485" t="s">
        <v>845</v>
      </c>
    </row>
    <row r="486" spans="1:5" x14ac:dyDescent="0.25">
      <c r="A486" t="s">
        <v>94</v>
      </c>
      <c r="B486" t="s">
        <v>93</v>
      </c>
      <c r="C486" t="s">
        <v>83</v>
      </c>
      <c r="D486" t="s">
        <v>95</v>
      </c>
      <c r="E486" t="s">
        <v>96</v>
      </c>
    </row>
    <row r="487" spans="1:5" x14ac:dyDescent="0.25">
      <c r="A487" t="s">
        <v>944</v>
      </c>
      <c r="B487" t="s">
        <v>126</v>
      </c>
      <c r="C487" t="s">
        <v>552</v>
      </c>
      <c r="D487" t="s">
        <v>945</v>
      </c>
      <c r="E487" t="s">
        <v>436</v>
      </c>
    </row>
    <row r="488" spans="1:5" x14ac:dyDescent="0.25">
      <c r="A488" t="s">
        <v>944</v>
      </c>
      <c r="B488" t="s">
        <v>126</v>
      </c>
      <c r="C488" t="s">
        <v>552</v>
      </c>
      <c r="D488" t="s">
        <v>945</v>
      </c>
      <c r="E488" t="s">
        <v>947</v>
      </c>
    </row>
    <row r="489" spans="1:5" x14ac:dyDescent="0.25">
      <c r="A489" t="s">
        <v>944</v>
      </c>
      <c r="B489" t="s">
        <v>126</v>
      </c>
      <c r="C489" t="s">
        <v>552</v>
      </c>
      <c r="D489" t="s">
        <v>945</v>
      </c>
      <c r="E489" t="s">
        <v>14</v>
      </c>
    </row>
    <row r="490" spans="1:5" x14ac:dyDescent="0.25">
      <c r="A490" t="s">
        <v>944</v>
      </c>
      <c r="B490" t="s">
        <v>126</v>
      </c>
      <c r="C490" t="s">
        <v>552</v>
      </c>
      <c r="D490" t="s">
        <v>945</v>
      </c>
      <c r="E490" t="s">
        <v>946</v>
      </c>
    </row>
    <row r="491" spans="1:5" x14ac:dyDescent="0.25">
      <c r="A491" t="s">
        <v>127</v>
      </c>
      <c r="B491" t="s">
        <v>126</v>
      </c>
      <c r="C491" t="s">
        <v>18</v>
      </c>
      <c r="D491" t="s">
        <v>128</v>
      </c>
      <c r="E491" t="s">
        <v>129</v>
      </c>
    </row>
    <row r="492" spans="1:5" x14ac:dyDescent="0.25">
      <c r="A492" t="s">
        <v>127</v>
      </c>
      <c r="B492" t="s">
        <v>126</v>
      </c>
      <c r="D492" t="s">
        <v>128</v>
      </c>
      <c r="E492" t="s">
        <v>130</v>
      </c>
    </row>
    <row r="493" spans="1:5" x14ac:dyDescent="0.25">
      <c r="A493" t="s">
        <v>127</v>
      </c>
      <c r="B493" t="s">
        <v>126</v>
      </c>
      <c r="D493" t="s">
        <v>128</v>
      </c>
      <c r="E493" t="s">
        <v>131</v>
      </c>
    </row>
    <row r="494" spans="1:5" x14ac:dyDescent="0.25">
      <c r="A494" t="s">
        <v>110</v>
      </c>
      <c r="B494" t="s">
        <v>109</v>
      </c>
      <c r="C494" t="s">
        <v>83</v>
      </c>
      <c r="D494" t="s">
        <v>111</v>
      </c>
      <c r="E494" t="s">
        <v>100</v>
      </c>
    </row>
    <row r="495" spans="1:5" x14ac:dyDescent="0.25">
      <c r="A495" t="s">
        <v>98</v>
      </c>
      <c r="B495" t="s">
        <v>97</v>
      </c>
      <c r="C495" t="s">
        <v>87</v>
      </c>
      <c r="D495" t="s">
        <v>99</v>
      </c>
      <c r="E495" t="s">
        <v>100</v>
      </c>
    </row>
    <row r="496" spans="1:5" x14ac:dyDescent="0.25">
      <c r="A496" t="s">
        <v>98</v>
      </c>
      <c r="B496" t="s">
        <v>97</v>
      </c>
      <c r="C496" t="s">
        <v>87</v>
      </c>
      <c r="D496" t="s">
        <v>99</v>
      </c>
      <c r="E496" t="s">
        <v>101</v>
      </c>
    </row>
    <row r="497" spans="1:5" x14ac:dyDescent="0.25">
      <c r="A497" t="s">
        <v>98</v>
      </c>
      <c r="B497" t="s">
        <v>97</v>
      </c>
      <c r="C497" t="s">
        <v>87</v>
      </c>
      <c r="D497" t="s">
        <v>99</v>
      </c>
      <c r="E497" t="s">
        <v>54</v>
      </c>
    </row>
    <row r="498" spans="1:5" x14ac:dyDescent="0.25">
      <c r="A498" t="s">
        <v>1702</v>
      </c>
      <c r="B498" t="s">
        <v>72</v>
      </c>
      <c r="C498" t="s">
        <v>74</v>
      </c>
      <c r="D498" t="s">
        <v>1703</v>
      </c>
      <c r="E498" t="s">
        <v>958</v>
      </c>
    </row>
    <row r="499" spans="1:5" x14ac:dyDescent="0.25">
      <c r="A499" t="s">
        <v>1702</v>
      </c>
      <c r="B499" t="s">
        <v>72</v>
      </c>
      <c r="C499" t="s">
        <v>74</v>
      </c>
      <c r="D499" t="s">
        <v>1703</v>
      </c>
      <c r="E499" t="s">
        <v>15</v>
      </c>
    </row>
    <row r="500" spans="1:5" x14ac:dyDescent="0.25">
      <c r="A500" t="s">
        <v>1309</v>
      </c>
      <c r="B500" t="s">
        <v>132</v>
      </c>
      <c r="C500" t="s">
        <v>32</v>
      </c>
      <c r="D500" t="s">
        <v>1310</v>
      </c>
      <c r="E500" t="s">
        <v>956</v>
      </c>
    </row>
    <row r="501" spans="1:5" x14ac:dyDescent="0.25">
      <c r="A501" t="s">
        <v>1309</v>
      </c>
      <c r="B501" t="s">
        <v>132</v>
      </c>
      <c r="C501" t="s">
        <v>32</v>
      </c>
      <c r="D501" t="s">
        <v>1310</v>
      </c>
      <c r="E501" t="s">
        <v>436</v>
      </c>
    </row>
    <row r="502" spans="1:5" x14ac:dyDescent="0.25">
      <c r="A502" t="s">
        <v>1309</v>
      </c>
      <c r="B502" t="s">
        <v>132</v>
      </c>
      <c r="C502" t="s">
        <v>32</v>
      </c>
      <c r="D502" t="s">
        <v>1310</v>
      </c>
      <c r="E502" t="s">
        <v>958</v>
      </c>
    </row>
    <row r="503" spans="1:5" x14ac:dyDescent="0.25">
      <c r="A503" t="s">
        <v>1309</v>
      </c>
      <c r="B503" t="s">
        <v>132</v>
      </c>
      <c r="C503" t="s">
        <v>32</v>
      </c>
      <c r="D503" t="s">
        <v>1310</v>
      </c>
      <c r="E503" t="s">
        <v>15</v>
      </c>
    </row>
    <row r="504" spans="1:5" x14ac:dyDescent="0.25">
      <c r="A504" t="s">
        <v>1309</v>
      </c>
      <c r="B504" t="s">
        <v>132</v>
      </c>
      <c r="C504" t="s">
        <v>32</v>
      </c>
      <c r="D504" t="s">
        <v>1310</v>
      </c>
      <c r="E504" t="s">
        <v>14</v>
      </c>
    </row>
    <row r="505" spans="1:5" x14ac:dyDescent="0.25">
      <c r="A505" t="s">
        <v>73</v>
      </c>
      <c r="B505" t="s">
        <v>72</v>
      </c>
      <c r="C505" t="s">
        <v>74</v>
      </c>
      <c r="D505" t="s">
        <v>75</v>
      </c>
      <c r="E505" t="s">
        <v>76</v>
      </c>
    </row>
    <row r="506" spans="1:5" x14ac:dyDescent="0.25">
      <c r="A506" t="s">
        <v>133</v>
      </c>
      <c r="B506" t="s">
        <v>132</v>
      </c>
      <c r="C506" t="s">
        <v>32</v>
      </c>
      <c r="D506" t="s">
        <v>134</v>
      </c>
      <c r="E506" t="s">
        <v>76</v>
      </c>
    </row>
    <row r="507" spans="1:5" x14ac:dyDescent="0.25">
      <c r="A507" t="s">
        <v>133</v>
      </c>
      <c r="B507" t="s">
        <v>132</v>
      </c>
      <c r="C507" t="s">
        <v>32</v>
      </c>
      <c r="D507" t="s">
        <v>134</v>
      </c>
      <c r="E507" t="s">
        <v>130</v>
      </c>
    </row>
    <row r="508" spans="1:5" x14ac:dyDescent="0.25">
      <c r="A508" t="s">
        <v>133</v>
      </c>
      <c r="B508" t="s">
        <v>132</v>
      </c>
      <c r="C508" t="s">
        <v>32</v>
      </c>
      <c r="D508" t="s">
        <v>134</v>
      </c>
      <c r="E508" t="s">
        <v>54</v>
      </c>
    </row>
    <row r="509" spans="1:5" x14ac:dyDescent="0.25">
      <c r="A509" t="s">
        <v>1488</v>
      </c>
      <c r="B509" t="s">
        <v>1487</v>
      </c>
      <c r="C509" t="s">
        <v>32</v>
      </c>
      <c r="D509" t="s">
        <v>1489</v>
      </c>
      <c r="E509" t="s">
        <v>420</v>
      </c>
    </row>
    <row r="510" spans="1:5" x14ac:dyDescent="0.25">
      <c r="A510" t="s">
        <v>1488</v>
      </c>
      <c r="B510" t="s">
        <v>1487</v>
      </c>
      <c r="C510" t="s">
        <v>32</v>
      </c>
      <c r="D510" t="s">
        <v>1489</v>
      </c>
      <c r="E510" t="s">
        <v>419</v>
      </c>
    </row>
    <row r="511" spans="1:5" x14ac:dyDescent="0.25">
      <c r="A511" t="s">
        <v>1488</v>
      </c>
      <c r="B511" t="s">
        <v>1487</v>
      </c>
      <c r="C511" t="s">
        <v>32</v>
      </c>
      <c r="D511" t="s">
        <v>1489</v>
      </c>
      <c r="E511" t="s">
        <v>421</v>
      </c>
    </row>
    <row r="512" spans="1:5" x14ac:dyDescent="0.25">
      <c r="A512" t="s">
        <v>1488</v>
      </c>
      <c r="B512" t="s">
        <v>1487</v>
      </c>
      <c r="C512" t="s">
        <v>32</v>
      </c>
      <c r="D512" t="s">
        <v>1489</v>
      </c>
      <c r="E512" t="s">
        <v>418</v>
      </c>
    </row>
    <row r="513" spans="1:5" x14ac:dyDescent="0.25">
      <c r="A513" t="s">
        <v>415</v>
      </c>
      <c r="B513" t="s">
        <v>414</v>
      </c>
      <c r="C513" t="s">
        <v>416</v>
      </c>
      <c r="D513" t="s">
        <v>417</v>
      </c>
      <c r="E513" t="s">
        <v>420</v>
      </c>
    </row>
    <row r="514" spans="1:5" x14ac:dyDescent="0.25">
      <c r="A514" t="s">
        <v>415</v>
      </c>
      <c r="B514" t="s">
        <v>414</v>
      </c>
      <c r="C514" t="s">
        <v>416</v>
      </c>
      <c r="D514" t="s">
        <v>417</v>
      </c>
      <c r="E514" t="s">
        <v>419</v>
      </c>
    </row>
    <row r="515" spans="1:5" x14ac:dyDescent="0.25">
      <c r="A515" t="s">
        <v>415</v>
      </c>
      <c r="B515" t="s">
        <v>414</v>
      </c>
      <c r="C515" t="s">
        <v>416</v>
      </c>
      <c r="D515" t="s">
        <v>417</v>
      </c>
      <c r="E515" t="s">
        <v>421</v>
      </c>
    </row>
    <row r="516" spans="1:5" x14ac:dyDescent="0.25">
      <c r="A516" t="s">
        <v>415</v>
      </c>
      <c r="B516" t="s">
        <v>414</v>
      </c>
      <c r="C516" t="s">
        <v>416</v>
      </c>
      <c r="D516" t="s">
        <v>417</v>
      </c>
      <c r="E516" t="s">
        <v>418</v>
      </c>
    </row>
    <row r="517" spans="1:5" x14ac:dyDescent="0.25">
      <c r="A517" t="s">
        <v>415</v>
      </c>
      <c r="B517" t="s">
        <v>414</v>
      </c>
      <c r="C517" t="s">
        <v>416</v>
      </c>
      <c r="D517" t="s">
        <v>417</v>
      </c>
      <c r="E517" t="s">
        <v>422</v>
      </c>
    </row>
    <row r="518" spans="1:5" x14ac:dyDescent="0.25">
      <c r="A518" t="s">
        <v>415</v>
      </c>
      <c r="B518" t="s">
        <v>414</v>
      </c>
      <c r="C518" t="s">
        <v>416</v>
      </c>
      <c r="D518" t="s">
        <v>417</v>
      </c>
      <c r="E518" t="s">
        <v>54</v>
      </c>
    </row>
    <row r="519" spans="1:5" x14ac:dyDescent="0.25">
      <c r="A519" t="s">
        <v>1801</v>
      </c>
      <c r="B519" t="s">
        <v>1800</v>
      </c>
      <c r="C519" t="s">
        <v>241</v>
      </c>
      <c r="D519" t="s">
        <v>1802</v>
      </c>
      <c r="E519" t="s">
        <v>1803</v>
      </c>
    </row>
    <row r="520" spans="1:5" x14ac:dyDescent="0.25">
      <c r="A520" t="s">
        <v>1801</v>
      </c>
      <c r="B520" t="s">
        <v>1800</v>
      </c>
      <c r="C520" t="s">
        <v>241</v>
      </c>
      <c r="D520" t="s">
        <v>1802</v>
      </c>
      <c r="E520" t="s">
        <v>930</v>
      </c>
    </row>
    <row r="521" spans="1:5" x14ac:dyDescent="0.25">
      <c r="A521" t="s">
        <v>927</v>
      </c>
      <c r="B521" t="s">
        <v>926</v>
      </c>
      <c r="C521" t="s">
        <v>32</v>
      </c>
      <c r="D521" t="s">
        <v>928</v>
      </c>
      <c r="E521" t="s">
        <v>929</v>
      </c>
    </row>
    <row r="522" spans="1:5" x14ac:dyDescent="0.25">
      <c r="A522" t="s">
        <v>927</v>
      </c>
      <c r="B522" t="s">
        <v>926</v>
      </c>
      <c r="C522" t="s">
        <v>32</v>
      </c>
      <c r="D522" t="s">
        <v>928</v>
      </c>
      <c r="E522" t="s">
        <v>130</v>
      </c>
    </row>
    <row r="523" spans="1:5" x14ac:dyDescent="0.25">
      <c r="A523" t="s">
        <v>927</v>
      </c>
      <c r="B523" t="s">
        <v>926</v>
      </c>
      <c r="C523" t="s">
        <v>32</v>
      </c>
      <c r="D523" t="s">
        <v>928</v>
      </c>
      <c r="E523" t="s">
        <v>54</v>
      </c>
    </row>
    <row r="524" spans="1:5" x14ac:dyDescent="0.25">
      <c r="A524" t="s">
        <v>927</v>
      </c>
      <c r="B524" t="s">
        <v>926</v>
      </c>
      <c r="C524" t="s">
        <v>32</v>
      </c>
      <c r="D524" t="s">
        <v>928</v>
      </c>
      <c r="E524" t="s">
        <v>930</v>
      </c>
    </row>
    <row r="525" spans="1:5" x14ac:dyDescent="0.25">
      <c r="A525" t="s">
        <v>1463</v>
      </c>
      <c r="B525" t="s">
        <v>1462</v>
      </c>
      <c r="C525" t="s">
        <v>18</v>
      </c>
      <c r="D525" t="s">
        <v>1464</v>
      </c>
      <c r="E525" t="s">
        <v>443</v>
      </c>
    </row>
    <row r="526" spans="1:5" x14ac:dyDescent="0.25">
      <c r="A526" t="s">
        <v>1463</v>
      </c>
      <c r="B526" t="s">
        <v>1462</v>
      </c>
      <c r="D526" t="s">
        <v>1464</v>
      </c>
      <c r="E526" t="s">
        <v>442</v>
      </c>
    </row>
    <row r="527" spans="1:5" x14ac:dyDescent="0.25">
      <c r="A527" t="s">
        <v>1463</v>
      </c>
      <c r="B527" t="s">
        <v>1462</v>
      </c>
      <c r="D527" t="s">
        <v>1464</v>
      </c>
      <c r="E527" t="s">
        <v>441</v>
      </c>
    </row>
    <row r="528" spans="1:5" x14ac:dyDescent="0.25">
      <c r="A528" t="s">
        <v>439</v>
      </c>
      <c r="B528" t="s">
        <v>438</v>
      </c>
      <c r="C528" t="s">
        <v>64</v>
      </c>
      <c r="D528" t="s">
        <v>440</v>
      </c>
      <c r="E528" t="s">
        <v>443</v>
      </c>
    </row>
    <row r="529" spans="1:5" x14ac:dyDescent="0.25">
      <c r="A529" t="s">
        <v>439</v>
      </c>
      <c r="B529" t="s">
        <v>438</v>
      </c>
      <c r="C529" t="s">
        <v>64</v>
      </c>
      <c r="D529" t="s">
        <v>440</v>
      </c>
      <c r="E529" t="s">
        <v>442</v>
      </c>
    </row>
    <row r="530" spans="1:5" x14ac:dyDescent="0.25">
      <c r="A530" t="s">
        <v>439</v>
      </c>
      <c r="B530" t="s">
        <v>438</v>
      </c>
      <c r="C530" t="s">
        <v>64</v>
      </c>
      <c r="D530" t="s">
        <v>440</v>
      </c>
      <c r="E530" t="s">
        <v>441</v>
      </c>
    </row>
    <row r="531" spans="1:5" x14ac:dyDescent="0.25">
      <c r="A531" t="s">
        <v>439</v>
      </c>
      <c r="B531" t="s">
        <v>438</v>
      </c>
      <c r="C531" t="s">
        <v>64</v>
      </c>
      <c r="D531" t="s">
        <v>440</v>
      </c>
      <c r="E531" t="s">
        <v>130</v>
      </c>
    </row>
    <row r="532" spans="1:5" x14ac:dyDescent="0.25">
      <c r="A532" t="s">
        <v>439</v>
      </c>
      <c r="B532" t="s">
        <v>438</v>
      </c>
      <c r="C532" t="s">
        <v>64</v>
      </c>
      <c r="D532" t="s">
        <v>440</v>
      </c>
      <c r="E532" t="s">
        <v>54</v>
      </c>
    </row>
    <row r="533" spans="1:5" x14ac:dyDescent="0.25">
      <c r="A533" t="s">
        <v>1304</v>
      </c>
      <c r="B533" t="s">
        <v>1303</v>
      </c>
      <c r="C533" t="s">
        <v>38</v>
      </c>
      <c r="D533" t="s">
        <v>1305</v>
      </c>
      <c r="E533" t="s">
        <v>1306</v>
      </c>
    </row>
    <row r="534" spans="1:5" x14ac:dyDescent="0.25">
      <c r="A534" t="s">
        <v>1827</v>
      </c>
      <c r="B534" t="s">
        <v>1826</v>
      </c>
      <c r="C534" t="s">
        <v>241</v>
      </c>
      <c r="D534" t="s">
        <v>1828</v>
      </c>
      <c r="E534" t="s">
        <v>959</v>
      </c>
    </row>
    <row r="535" spans="1:5" x14ac:dyDescent="0.25">
      <c r="A535" t="s">
        <v>1346</v>
      </c>
      <c r="B535" t="s">
        <v>1345</v>
      </c>
      <c r="C535" t="s">
        <v>1347</v>
      </c>
      <c r="D535" t="s">
        <v>1348</v>
      </c>
      <c r="E535" t="s">
        <v>845</v>
      </c>
    </row>
    <row r="536" spans="1:5" x14ac:dyDescent="0.25">
      <c r="A536" t="s">
        <v>1346</v>
      </c>
      <c r="B536" t="s">
        <v>1345</v>
      </c>
      <c r="C536" t="s">
        <v>1347</v>
      </c>
      <c r="D536" t="s">
        <v>1348</v>
      </c>
      <c r="E536" t="s">
        <v>1349</v>
      </c>
    </row>
    <row r="537" spans="1:5" x14ac:dyDescent="0.25">
      <c r="A537" t="s">
        <v>1346</v>
      </c>
      <c r="B537" t="s">
        <v>1345</v>
      </c>
      <c r="C537" t="s">
        <v>1347</v>
      </c>
      <c r="D537" t="s">
        <v>1348</v>
      </c>
      <c r="E537" t="s">
        <v>1350</v>
      </c>
    </row>
    <row r="538" spans="1:5" x14ac:dyDescent="0.25">
      <c r="A538" t="s">
        <v>78</v>
      </c>
      <c r="B538" t="s">
        <v>77</v>
      </c>
      <c r="C538" t="s">
        <v>74</v>
      </c>
      <c r="D538" t="s">
        <v>79</v>
      </c>
      <c r="E538" t="s">
        <v>80</v>
      </c>
    </row>
    <row r="539" spans="1:5" x14ac:dyDescent="0.25">
      <c r="A539" t="s">
        <v>1724</v>
      </c>
      <c r="B539" t="s">
        <v>1723</v>
      </c>
      <c r="C539" t="s">
        <v>64</v>
      </c>
      <c r="D539" t="s">
        <v>1725</v>
      </c>
      <c r="E539" t="s">
        <v>210</v>
      </c>
    </row>
    <row r="540" spans="1:5" x14ac:dyDescent="0.25">
      <c r="A540" t="s">
        <v>842</v>
      </c>
      <c r="B540" t="s">
        <v>206</v>
      </c>
      <c r="C540" t="s">
        <v>18</v>
      </c>
      <c r="D540" t="s">
        <v>843</v>
      </c>
      <c r="E540" t="s">
        <v>845</v>
      </c>
    </row>
    <row r="541" spans="1:5" x14ac:dyDescent="0.25">
      <c r="A541" t="s">
        <v>842</v>
      </c>
      <c r="B541" t="s">
        <v>206</v>
      </c>
      <c r="D541" t="s">
        <v>843</v>
      </c>
      <c r="E541" t="s">
        <v>210</v>
      </c>
    </row>
    <row r="542" spans="1:5" x14ac:dyDescent="0.25">
      <c r="A542" t="s">
        <v>842</v>
      </c>
      <c r="B542" t="s">
        <v>206</v>
      </c>
      <c r="D542" t="s">
        <v>843</v>
      </c>
      <c r="E542" t="s">
        <v>844</v>
      </c>
    </row>
    <row r="543" spans="1:5" x14ac:dyDescent="0.25">
      <c r="A543" t="s">
        <v>207</v>
      </c>
      <c r="B543" t="s">
        <v>206</v>
      </c>
      <c r="C543" t="s">
        <v>208</v>
      </c>
      <c r="D543" t="s">
        <v>209</v>
      </c>
      <c r="E543" t="s">
        <v>210</v>
      </c>
    </row>
    <row r="544" spans="1:5" x14ac:dyDescent="0.25">
      <c r="A544" t="s">
        <v>207</v>
      </c>
      <c r="B544" t="s">
        <v>206</v>
      </c>
      <c r="C544" t="s">
        <v>208</v>
      </c>
      <c r="D544" t="s">
        <v>209</v>
      </c>
      <c r="E544" t="s">
        <v>54</v>
      </c>
    </row>
    <row r="545" spans="1:5" x14ac:dyDescent="0.25">
      <c r="A545" t="s">
        <v>207</v>
      </c>
      <c r="B545" t="s">
        <v>206</v>
      </c>
      <c r="C545" t="s">
        <v>208</v>
      </c>
      <c r="D545" t="s">
        <v>209</v>
      </c>
      <c r="E545" t="s">
        <v>14</v>
      </c>
    </row>
    <row r="546" spans="1:5" x14ac:dyDescent="0.25">
      <c r="A546" t="s">
        <v>207</v>
      </c>
      <c r="B546" t="s">
        <v>206</v>
      </c>
      <c r="C546" t="s">
        <v>208</v>
      </c>
      <c r="D546" t="s">
        <v>209</v>
      </c>
      <c r="E546" t="s">
        <v>211</v>
      </c>
    </row>
    <row r="547" spans="1:5" x14ac:dyDescent="0.25">
      <c r="A547" t="s">
        <v>1871</v>
      </c>
      <c r="B547" t="s">
        <v>1870</v>
      </c>
      <c r="C547" t="s">
        <v>18</v>
      </c>
      <c r="D547" t="s">
        <v>1872</v>
      </c>
      <c r="E547" t="s">
        <v>1873</v>
      </c>
    </row>
    <row r="548" spans="1:5" x14ac:dyDescent="0.25">
      <c r="A548" t="s">
        <v>1871</v>
      </c>
      <c r="B548" t="s">
        <v>1870</v>
      </c>
      <c r="D548" t="s">
        <v>1872</v>
      </c>
      <c r="E548" t="s">
        <v>1292</v>
      </c>
    </row>
    <row r="549" spans="1:5" x14ac:dyDescent="0.25">
      <c r="A549" t="s">
        <v>1289</v>
      </c>
      <c r="B549" t="s">
        <v>1288</v>
      </c>
      <c r="C549" t="s">
        <v>552</v>
      </c>
      <c r="D549" t="s">
        <v>1290</v>
      </c>
      <c r="E549" t="s">
        <v>845</v>
      </c>
    </row>
    <row r="550" spans="1:5" x14ac:dyDescent="0.25">
      <c r="A550" t="s">
        <v>1289</v>
      </c>
      <c r="B550" t="s">
        <v>1288</v>
      </c>
      <c r="C550" t="s">
        <v>552</v>
      </c>
      <c r="D550" t="s">
        <v>1290</v>
      </c>
      <c r="E550" t="s">
        <v>1291</v>
      </c>
    </row>
    <row r="551" spans="1:5" x14ac:dyDescent="0.25">
      <c r="A551" t="s">
        <v>1289</v>
      </c>
      <c r="B551" t="s">
        <v>1288</v>
      </c>
      <c r="C551" t="s">
        <v>552</v>
      </c>
      <c r="D551" t="s">
        <v>1290</v>
      </c>
      <c r="E551" t="s">
        <v>1293</v>
      </c>
    </row>
    <row r="552" spans="1:5" x14ac:dyDescent="0.25">
      <c r="A552" t="s">
        <v>1289</v>
      </c>
      <c r="B552" t="s">
        <v>1288</v>
      </c>
      <c r="C552" t="s">
        <v>552</v>
      </c>
      <c r="D552" t="s">
        <v>1290</v>
      </c>
      <c r="E552" t="s">
        <v>1292</v>
      </c>
    </row>
    <row r="553" spans="1:5" x14ac:dyDescent="0.25">
      <c r="A553" t="s">
        <v>1289</v>
      </c>
      <c r="B553" t="s">
        <v>1288</v>
      </c>
      <c r="C553" t="s">
        <v>552</v>
      </c>
      <c r="D553" t="s">
        <v>1290</v>
      </c>
      <c r="E553" t="s">
        <v>1294</v>
      </c>
    </row>
    <row r="554" spans="1:5" x14ac:dyDescent="0.25">
      <c r="A554" t="s">
        <v>1428</v>
      </c>
      <c r="B554" t="s">
        <v>1427</v>
      </c>
      <c r="C554" t="s">
        <v>163</v>
      </c>
      <c r="D554" t="s">
        <v>1429</v>
      </c>
      <c r="E554" t="s">
        <v>1430</v>
      </c>
    </row>
    <row r="555" spans="1:5" x14ac:dyDescent="0.25">
      <c r="A555" t="s">
        <v>1428</v>
      </c>
      <c r="B555" t="s">
        <v>1427</v>
      </c>
      <c r="C555" t="s">
        <v>163</v>
      </c>
      <c r="D555" t="s">
        <v>1429</v>
      </c>
      <c r="E555" t="s">
        <v>252</v>
      </c>
    </row>
    <row r="556" spans="1:5" x14ac:dyDescent="0.25">
      <c r="A556" t="s">
        <v>248</v>
      </c>
      <c r="B556" t="s">
        <v>247</v>
      </c>
      <c r="C556" t="s">
        <v>249</v>
      </c>
      <c r="D556" t="s">
        <v>250</v>
      </c>
      <c r="E556" t="s">
        <v>251</v>
      </c>
    </row>
    <row r="557" spans="1:5" x14ac:dyDescent="0.25">
      <c r="A557" t="s">
        <v>248</v>
      </c>
      <c r="B557" t="s">
        <v>247</v>
      </c>
      <c r="C557" t="s">
        <v>249</v>
      </c>
      <c r="D557" t="s">
        <v>250</v>
      </c>
      <c r="E557" t="s">
        <v>253</v>
      </c>
    </row>
    <row r="558" spans="1:5" x14ac:dyDescent="0.25">
      <c r="A558" t="s">
        <v>248</v>
      </c>
      <c r="B558" t="s">
        <v>247</v>
      </c>
      <c r="C558" t="s">
        <v>249</v>
      </c>
      <c r="D558" t="s">
        <v>250</v>
      </c>
      <c r="E558" t="s">
        <v>54</v>
      </c>
    </row>
    <row r="559" spans="1:5" x14ac:dyDescent="0.25">
      <c r="A559" t="s">
        <v>248</v>
      </c>
      <c r="B559" t="s">
        <v>247</v>
      </c>
      <c r="C559" t="s">
        <v>249</v>
      </c>
      <c r="D559" t="s">
        <v>250</v>
      </c>
      <c r="E559" t="s">
        <v>252</v>
      </c>
    </row>
    <row r="560" spans="1:5" x14ac:dyDescent="0.25">
      <c r="A560" t="s">
        <v>103</v>
      </c>
      <c r="B560" t="s">
        <v>102</v>
      </c>
      <c r="C560" t="s">
        <v>104</v>
      </c>
      <c r="D560" t="s">
        <v>105</v>
      </c>
      <c r="E560" t="s">
        <v>106</v>
      </c>
    </row>
    <row r="561" spans="1:5" x14ac:dyDescent="0.25">
      <c r="A561" t="s">
        <v>103</v>
      </c>
      <c r="B561" t="s">
        <v>102</v>
      </c>
      <c r="C561" t="s">
        <v>104</v>
      </c>
      <c r="D561" t="s">
        <v>105</v>
      </c>
      <c r="E561" t="s">
        <v>107</v>
      </c>
    </row>
    <row r="562" spans="1:5" x14ac:dyDescent="0.25">
      <c r="A562" t="s">
        <v>103</v>
      </c>
      <c r="B562" t="s">
        <v>102</v>
      </c>
      <c r="C562" t="s">
        <v>104</v>
      </c>
      <c r="D562" t="s">
        <v>105</v>
      </c>
      <c r="E562" t="s">
        <v>108</v>
      </c>
    </row>
    <row r="563" spans="1:5" x14ac:dyDescent="0.25">
      <c r="A563" t="s">
        <v>1507</v>
      </c>
      <c r="B563" t="s">
        <v>1506</v>
      </c>
      <c r="C563" t="s">
        <v>32</v>
      </c>
      <c r="D563" t="s">
        <v>1508</v>
      </c>
      <c r="E563" t="s">
        <v>413</v>
      </c>
    </row>
    <row r="564" spans="1:5" x14ac:dyDescent="0.25">
      <c r="A564" t="s">
        <v>411</v>
      </c>
      <c r="B564" t="s">
        <v>410</v>
      </c>
      <c r="C564" t="s">
        <v>69</v>
      </c>
      <c r="D564" t="s">
        <v>412</v>
      </c>
      <c r="E564" t="s">
        <v>413</v>
      </c>
    </row>
    <row r="565" spans="1:5" x14ac:dyDescent="0.25">
      <c r="A565" t="s">
        <v>411</v>
      </c>
      <c r="B565" t="s">
        <v>410</v>
      </c>
      <c r="C565" t="s">
        <v>69</v>
      </c>
      <c r="D565" t="s">
        <v>412</v>
      </c>
      <c r="E565" t="s">
        <v>130</v>
      </c>
    </row>
    <row r="566" spans="1:5" x14ac:dyDescent="0.25">
      <c r="A566" t="s">
        <v>411</v>
      </c>
      <c r="B566" t="s">
        <v>410</v>
      </c>
      <c r="C566" t="s">
        <v>69</v>
      </c>
      <c r="D566" t="s">
        <v>412</v>
      </c>
      <c r="E566" t="s">
        <v>54</v>
      </c>
    </row>
    <row r="567" spans="1:5" x14ac:dyDescent="0.25">
      <c r="A567" t="s">
        <v>1762</v>
      </c>
      <c r="B567" t="s">
        <v>1761</v>
      </c>
      <c r="C567" t="s">
        <v>69</v>
      </c>
      <c r="D567" t="s">
        <v>1763</v>
      </c>
      <c r="E567" t="s">
        <v>653</v>
      </c>
    </row>
    <row r="568" spans="1:5" x14ac:dyDescent="0.25">
      <c r="A568" t="s">
        <v>651</v>
      </c>
      <c r="B568" t="s">
        <v>650</v>
      </c>
      <c r="C568" t="s">
        <v>18</v>
      </c>
      <c r="D568" t="s">
        <v>652</v>
      </c>
      <c r="E568" t="s">
        <v>653</v>
      </c>
    </row>
    <row r="569" spans="1:5" x14ac:dyDescent="0.25">
      <c r="A569" t="s">
        <v>651</v>
      </c>
      <c r="B569" t="s">
        <v>650</v>
      </c>
      <c r="D569" t="s">
        <v>652</v>
      </c>
      <c r="E569" t="s">
        <v>654</v>
      </c>
    </row>
    <row r="570" spans="1:5" x14ac:dyDescent="0.25">
      <c r="A570" t="s">
        <v>651</v>
      </c>
      <c r="B570" t="s">
        <v>650</v>
      </c>
      <c r="D570" t="s">
        <v>652</v>
      </c>
      <c r="E570" t="s">
        <v>54</v>
      </c>
    </row>
    <row r="571" spans="1:5" x14ac:dyDescent="0.25">
      <c r="A571" t="s">
        <v>1494</v>
      </c>
      <c r="B571" t="s">
        <v>1493</v>
      </c>
      <c r="C571" t="s">
        <v>74</v>
      </c>
      <c r="D571" t="s">
        <v>1495</v>
      </c>
      <c r="E571" t="s">
        <v>434</v>
      </c>
    </row>
    <row r="572" spans="1:5" x14ac:dyDescent="0.25">
      <c r="A572" t="s">
        <v>1494</v>
      </c>
      <c r="B572" t="s">
        <v>1493</v>
      </c>
      <c r="C572" t="s">
        <v>74</v>
      </c>
      <c r="D572" t="s">
        <v>1495</v>
      </c>
      <c r="E572" t="s">
        <v>437</v>
      </c>
    </row>
    <row r="573" spans="1:5" x14ac:dyDescent="0.25">
      <c r="A573" t="s">
        <v>432</v>
      </c>
      <c r="B573" t="s">
        <v>431</v>
      </c>
      <c r="C573" t="s">
        <v>352</v>
      </c>
      <c r="D573" t="s">
        <v>433</v>
      </c>
      <c r="E573" t="s">
        <v>436</v>
      </c>
    </row>
    <row r="574" spans="1:5" x14ac:dyDescent="0.25">
      <c r="A574" t="s">
        <v>432</v>
      </c>
      <c r="B574" t="s">
        <v>431</v>
      </c>
      <c r="C574" t="s">
        <v>352</v>
      </c>
      <c r="D574" t="s">
        <v>433</v>
      </c>
      <c r="E574" t="s">
        <v>434</v>
      </c>
    </row>
    <row r="575" spans="1:5" x14ac:dyDescent="0.25">
      <c r="A575" t="s">
        <v>432</v>
      </c>
      <c r="B575" t="s">
        <v>431</v>
      </c>
      <c r="C575" t="s">
        <v>352</v>
      </c>
      <c r="D575" t="s">
        <v>433</v>
      </c>
      <c r="E575" t="s">
        <v>435</v>
      </c>
    </row>
    <row r="576" spans="1:5" x14ac:dyDescent="0.25">
      <c r="A576" t="s">
        <v>432</v>
      </c>
      <c r="B576" t="s">
        <v>431</v>
      </c>
      <c r="C576" t="s">
        <v>352</v>
      </c>
      <c r="D576" t="s">
        <v>433</v>
      </c>
      <c r="E576" t="s">
        <v>437</v>
      </c>
    </row>
    <row r="577" spans="1:5" x14ac:dyDescent="0.25">
      <c r="A577" t="s">
        <v>1818</v>
      </c>
      <c r="B577" t="s">
        <v>1817</v>
      </c>
      <c r="C577" t="s">
        <v>43</v>
      </c>
      <c r="D577" t="s">
        <v>1819</v>
      </c>
      <c r="E577" t="s">
        <v>1820</v>
      </c>
    </row>
    <row r="578" spans="1:5" x14ac:dyDescent="0.25">
      <c r="A578" t="s">
        <v>919</v>
      </c>
      <c r="B578" t="s">
        <v>918</v>
      </c>
      <c r="C578" t="s">
        <v>920</v>
      </c>
      <c r="D578" t="s">
        <v>921</v>
      </c>
      <c r="E578" t="s">
        <v>922</v>
      </c>
    </row>
    <row r="579" spans="1:5" x14ac:dyDescent="0.25">
      <c r="A579" t="s">
        <v>919</v>
      </c>
      <c r="B579" t="s">
        <v>918</v>
      </c>
      <c r="C579" t="s">
        <v>920</v>
      </c>
      <c r="D579" t="s">
        <v>921</v>
      </c>
      <c r="E579" t="s">
        <v>923</v>
      </c>
    </row>
    <row r="580" spans="1:5" x14ac:dyDescent="0.25">
      <c r="A580" t="s">
        <v>919</v>
      </c>
      <c r="B580" t="s">
        <v>918</v>
      </c>
      <c r="C580" t="s">
        <v>920</v>
      </c>
      <c r="D580" t="s">
        <v>921</v>
      </c>
      <c r="E580" t="s">
        <v>13</v>
      </c>
    </row>
    <row r="581" spans="1:5" x14ac:dyDescent="0.25">
      <c r="A581" t="s">
        <v>1734</v>
      </c>
      <c r="B581" t="s">
        <v>1733</v>
      </c>
      <c r="C581" t="s">
        <v>43</v>
      </c>
      <c r="D581" t="s">
        <v>1735</v>
      </c>
      <c r="E581" t="s">
        <v>1736</v>
      </c>
    </row>
    <row r="582" spans="1:5" x14ac:dyDescent="0.25">
      <c r="A582" t="s">
        <v>1115</v>
      </c>
      <c r="B582" t="s">
        <v>1114</v>
      </c>
      <c r="C582" t="s">
        <v>87</v>
      </c>
      <c r="D582" t="s">
        <v>1116</v>
      </c>
      <c r="E582" t="s">
        <v>1117</v>
      </c>
    </row>
    <row r="583" spans="1:5" x14ac:dyDescent="0.25">
      <c r="A583" t="s">
        <v>1115</v>
      </c>
      <c r="B583" t="s">
        <v>1114</v>
      </c>
      <c r="C583" t="s">
        <v>87</v>
      </c>
      <c r="D583" t="s">
        <v>1116</v>
      </c>
      <c r="E583" t="s">
        <v>1118</v>
      </c>
    </row>
    <row r="584" spans="1:5" x14ac:dyDescent="0.25">
      <c r="A584" t="s">
        <v>1115</v>
      </c>
      <c r="B584" t="s">
        <v>1114</v>
      </c>
      <c r="C584" t="s">
        <v>87</v>
      </c>
      <c r="D584" t="s">
        <v>1116</v>
      </c>
      <c r="E584" t="s">
        <v>1119</v>
      </c>
    </row>
    <row r="585" spans="1:5" x14ac:dyDescent="0.25">
      <c r="A585" t="s">
        <v>1526</v>
      </c>
      <c r="B585" t="s">
        <v>1525</v>
      </c>
      <c r="C585" t="s">
        <v>74</v>
      </c>
      <c r="D585" t="s">
        <v>1527</v>
      </c>
      <c r="E585" t="s">
        <v>429</v>
      </c>
    </row>
    <row r="586" spans="1:5" x14ac:dyDescent="0.25">
      <c r="A586" t="s">
        <v>1526</v>
      </c>
      <c r="B586" t="s">
        <v>1525</v>
      </c>
      <c r="C586" t="s">
        <v>74</v>
      </c>
      <c r="D586" t="s">
        <v>1527</v>
      </c>
      <c r="E586" t="s">
        <v>428</v>
      </c>
    </row>
    <row r="587" spans="1:5" x14ac:dyDescent="0.25">
      <c r="A587" t="s">
        <v>1526</v>
      </c>
      <c r="B587" t="s">
        <v>1525</v>
      </c>
      <c r="C587" t="s">
        <v>74</v>
      </c>
      <c r="D587" t="s">
        <v>1527</v>
      </c>
      <c r="E587" t="s">
        <v>426</v>
      </c>
    </row>
    <row r="588" spans="1:5" x14ac:dyDescent="0.25">
      <c r="A588" t="s">
        <v>1526</v>
      </c>
      <c r="B588" t="s">
        <v>1525</v>
      </c>
      <c r="C588" t="s">
        <v>74</v>
      </c>
      <c r="D588" t="s">
        <v>1527</v>
      </c>
      <c r="E588" t="s">
        <v>430</v>
      </c>
    </row>
    <row r="589" spans="1:5" x14ac:dyDescent="0.25">
      <c r="A589" t="s">
        <v>424</v>
      </c>
      <c r="B589" t="s">
        <v>423</v>
      </c>
      <c r="C589" t="s">
        <v>163</v>
      </c>
      <c r="D589" t="s">
        <v>425</v>
      </c>
      <c r="E589" t="s">
        <v>429</v>
      </c>
    </row>
    <row r="590" spans="1:5" x14ac:dyDescent="0.25">
      <c r="A590" t="s">
        <v>424</v>
      </c>
      <c r="B590" t="s">
        <v>423</v>
      </c>
      <c r="C590" t="s">
        <v>163</v>
      </c>
      <c r="D590" t="s">
        <v>425</v>
      </c>
      <c r="E590" t="s">
        <v>428</v>
      </c>
    </row>
    <row r="591" spans="1:5" x14ac:dyDescent="0.25">
      <c r="A591" t="s">
        <v>424</v>
      </c>
      <c r="B591" t="s">
        <v>423</v>
      </c>
      <c r="C591" t="s">
        <v>163</v>
      </c>
      <c r="D591" t="s">
        <v>425</v>
      </c>
      <c r="E591" t="s">
        <v>426</v>
      </c>
    </row>
    <row r="592" spans="1:5" x14ac:dyDescent="0.25">
      <c r="A592" t="s">
        <v>424</v>
      </c>
      <c r="B592" t="s">
        <v>423</v>
      </c>
      <c r="C592" t="s">
        <v>163</v>
      </c>
      <c r="D592" t="s">
        <v>425</v>
      </c>
      <c r="E592" t="s">
        <v>427</v>
      </c>
    </row>
    <row r="593" spans="1:5" x14ac:dyDescent="0.25">
      <c r="A593" t="s">
        <v>424</v>
      </c>
      <c r="B593" t="s">
        <v>423</v>
      </c>
      <c r="C593" t="s">
        <v>163</v>
      </c>
      <c r="D593" t="s">
        <v>425</v>
      </c>
      <c r="E593" t="s">
        <v>54</v>
      </c>
    </row>
    <row r="594" spans="1:5" x14ac:dyDescent="0.25">
      <c r="A594" t="s">
        <v>424</v>
      </c>
      <c r="B594" t="s">
        <v>423</v>
      </c>
      <c r="C594" t="s">
        <v>163</v>
      </c>
      <c r="D594" t="s">
        <v>425</v>
      </c>
      <c r="E594" t="s">
        <v>430</v>
      </c>
    </row>
    <row r="595" spans="1:5" x14ac:dyDescent="0.25">
      <c r="A595" t="s">
        <v>1746</v>
      </c>
      <c r="B595" t="s">
        <v>81</v>
      </c>
      <c r="C595" t="s">
        <v>18</v>
      </c>
      <c r="D595" t="s">
        <v>1747</v>
      </c>
      <c r="E595" t="s">
        <v>1748</v>
      </c>
    </row>
    <row r="596" spans="1:5" x14ac:dyDescent="0.25">
      <c r="A596" t="s">
        <v>1746</v>
      </c>
      <c r="B596" t="s">
        <v>81</v>
      </c>
      <c r="D596" t="s">
        <v>1747</v>
      </c>
      <c r="E596" t="s">
        <v>1131</v>
      </c>
    </row>
    <row r="597" spans="1:5" x14ac:dyDescent="0.25">
      <c r="A597" t="s">
        <v>1127</v>
      </c>
      <c r="B597" t="s">
        <v>1126</v>
      </c>
      <c r="C597" t="s">
        <v>1128</v>
      </c>
      <c r="D597" t="s">
        <v>1129</v>
      </c>
      <c r="E597" t="s">
        <v>1130</v>
      </c>
    </row>
    <row r="598" spans="1:5" x14ac:dyDescent="0.25">
      <c r="A598" t="s">
        <v>1127</v>
      </c>
      <c r="B598" t="s">
        <v>1126</v>
      </c>
      <c r="C598" t="s">
        <v>1128</v>
      </c>
      <c r="D598" t="s">
        <v>1129</v>
      </c>
      <c r="E598" t="s">
        <v>1131</v>
      </c>
    </row>
    <row r="599" spans="1:5" x14ac:dyDescent="0.25">
      <c r="A599" t="s">
        <v>1127</v>
      </c>
      <c r="B599" t="s">
        <v>1126</v>
      </c>
      <c r="C599" t="s">
        <v>1128</v>
      </c>
      <c r="D599" t="s">
        <v>1129</v>
      </c>
      <c r="E599" t="s">
        <v>845</v>
      </c>
    </row>
    <row r="600" spans="1:5" x14ac:dyDescent="0.25">
      <c r="A600" t="s">
        <v>1127</v>
      </c>
      <c r="B600" t="s">
        <v>1126</v>
      </c>
      <c r="C600" t="s">
        <v>1128</v>
      </c>
      <c r="D600" t="s">
        <v>1129</v>
      </c>
      <c r="E600" t="s">
        <v>844</v>
      </c>
    </row>
    <row r="601" spans="1:5" x14ac:dyDescent="0.25">
      <c r="A601" t="s">
        <v>82</v>
      </c>
      <c r="B601" t="s">
        <v>81</v>
      </c>
      <c r="C601" t="s">
        <v>83</v>
      </c>
      <c r="D601" t="s">
        <v>84</v>
      </c>
      <c r="E601" t="s">
        <v>85</v>
      </c>
    </row>
    <row r="602" spans="1:5" x14ac:dyDescent="0.25">
      <c r="A602" t="s">
        <v>1838</v>
      </c>
      <c r="B602" t="s">
        <v>1837</v>
      </c>
      <c r="C602" t="s">
        <v>1839</v>
      </c>
      <c r="D602" t="s">
        <v>1840</v>
      </c>
      <c r="E602" t="s">
        <v>730</v>
      </c>
    </row>
    <row r="603" spans="1:5" x14ac:dyDescent="0.25">
      <c r="A603" t="s">
        <v>1838</v>
      </c>
      <c r="B603" t="s">
        <v>1837</v>
      </c>
      <c r="C603" t="s">
        <v>1839</v>
      </c>
      <c r="D603" t="s">
        <v>1840</v>
      </c>
      <c r="E603" t="s">
        <v>706</v>
      </c>
    </row>
    <row r="604" spans="1:5" x14ac:dyDescent="0.25">
      <c r="A604" t="s">
        <v>1838</v>
      </c>
      <c r="B604" t="s">
        <v>1837</v>
      </c>
      <c r="C604" t="s">
        <v>1839</v>
      </c>
      <c r="D604" t="s">
        <v>1840</v>
      </c>
      <c r="E604" t="s">
        <v>732</v>
      </c>
    </row>
    <row r="605" spans="1:5" x14ac:dyDescent="0.25">
      <c r="A605" t="s">
        <v>728</v>
      </c>
      <c r="B605" t="s">
        <v>727</v>
      </c>
      <c r="C605" t="s">
        <v>18</v>
      </c>
      <c r="D605" t="s">
        <v>729</v>
      </c>
      <c r="E605" t="s">
        <v>730</v>
      </c>
    </row>
    <row r="606" spans="1:5" x14ac:dyDescent="0.25">
      <c r="A606" t="s">
        <v>728</v>
      </c>
      <c r="B606" t="s">
        <v>727</v>
      </c>
      <c r="D606" t="s">
        <v>729</v>
      </c>
      <c r="E606" t="s">
        <v>733</v>
      </c>
    </row>
    <row r="607" spans="1:5" x14ac:dyDescent="0.25">
      <c r="A607" t="s">
        <v>728</v>
      </c>
      <c r="B607" t="s">
        <v>727</v>
      </c>
      <c r="D607" t="s">
        <v>729</v>
      </c>
      <c r="E607" t="s">
        <v>436</v>
      </c>
    </row>
    <row r="608" spans="1:5" x14ac:dyDescent="0.25">
      <c r="A608" t="s">
        <v>728</v>
      </c>
      <c r="B608" t="s">
        <v>727</v>
      </c>
      <c r="D608" t="s">
        <v>729</v>
      </c>
      <c r="E608" t="s">
        <v>731</v>
      </c>
    </row>
    <row r="609" spans="1:5" x14ac:dyDescent="0.25">
      <c r="A609" t="s">
        <v>728</v>
      </c>
      <c r="B609" t="s">
        <v>727</v>
      </c>
      <c r="D609" t="s">
        <v>729</v>
      </c>
      <c r="E609" t="s">
        <v>706</v>
      </c>
    </row>
    <row r="610" spans="1:5" x14ac:dyDescent="0.25">
      <c r="A610" t="s">
        <v>728</v>
      </c>
      <c r="B610" t="s">
        <v>727</v>
      </c>
      <c r="D610" t="s">
        <v>729</v>
      </c>
      <c r="E610" t="s">
        <v>732</v>
      </c>
    </row>
    <row r="611" spans="1:5" x14ac:dyDescent="0.25">
      <c r="A611" t="s">
        <v>1529</v>
      </c>
      <c r="B611" t="s">
        <v>1528</v>
      </c>
      <c r="C611" t="s">
        <v>74</v>
      </c>
      <c r="D611" t="s">
        <v>1530</v>
      </c>
      <c r="E611" t="s">
        <v>447</v>
      </c>
    </row>
    <row r="612" spans="1:5" x14ac:dyDescent="0.25">
      <c r="A612" t="s">
        <v>445</v>
      </c>
      <c r="B612" t="s">
        <v>444</v>
      </c>
      <c r="C612" t="s">
        <v>83</v>
      </c>
      <c r="D612" t="s">
        <v>446</v>
      </c>
      <c r="E612" t="s">
        <v>427</v>
      </c>
    </row>
    <row r="613" spans="1:5" x14ac:dyDescent="0.25">
      <c r="A613" t="s">
        <v>445</v>
      </c>
      <c r="B613" t="s">
        <v>444</v>
      </c>
      <c r="C613" t="s">
        <v>83</v>
      </c>
      <c r="D613" t="s">
        <v>446</v>
      </c>
      <c r="E613" t="s">
        <v>54</v>
      </c>
    </row>
    <row r="614" spans="1:5" x14ac:dyDescent="0.25">
      <c r="A614" t="s">
        <v>445</v>
      </c>
      <c r="B614" t="s">
        <v>444</v>
      </c>
      <c r="C614" t="s">
        <v>83</v>
      </c>
      <c r="D614" t="s">
        <v>446</v>
      </c>
      <c r="E614" t="s">
        <v>447</v>
      </c>
    </row>
    <row r="615" spans="1:5" x14ac:dyDescent="0.25">
      <c r="A615" t="s">
        <v>24</v>
      </c>
      <c r="B615" t="s">
        <v>23</v>
      </c>
      <c r="C615" t="s">
        <v>25</v>
      </c>
      <c r="D615" t="s">
        <v>26</v>
      </c>
      <c r="E615" t="s">
        <v>27</v>
      </c>
    </row>
    <row r="616" spans="1:5" x14ac:dyDescent="0.25">
      <c r="A616" t="s">
        <v>24</v>
      </c>
      <c r="B616" t="s">
        <v>23</v>
      </c>
      <c r="C616" t="s">
        <v>25</v>
      </c>
      <c r="D616" t="s">
        <v>26</v>
      </c>
      <c r="E616" t="s">
        <v>29</v>
      </c>
    </row>
    <row r="617" spans="1:5" x14ac:dyDescent="0.25">
      <c r="A617" t="s">
        <v>24</v>
      </c>
      <c r="B617" t="s">
        <v>23</v>
      </c>
      <c r="C617" t="s">
        <v>25</v>
      </c>
      <c r="D617" t="s">
        <v>26</v>
      </c>
      <c r="E617" t="s">
        <v>28</v>
      </c>
    </row>
    <row r="618" spans="1:5" x14ac:dyDescent="0.25">
      <c r="A618" t="s">
        <v>17</v>
      </c>
      <c r="B618" t="s">
        <v>16</v>
      </c>
      <c r="C618" t="s">
        <v>18</v>
      </c>
      <c r="D618" t="s">
        <v>18</v>
      </c>
    </row>
    <row r="619" spans="1:5" x14ac:dyDescent="0.25">
      <c r="A619" t="s">
        <v>20</v>
      </c>
      <c r="B619" t="s">
        <v>19</v>
      </c>
      <c r="C619" t="s">
        <v>18</v>
      </c>
      <c r="D619" t="s">
        <v>18</v>
      </c>
    </row>
    <row r="620" spans="1:5" x14ac:dyDescent="0.25">
      <c r="A620" t="s">
        <v>1625</v>
      </c>
      <c r="B620" t="s">
        <v>1624</v>
      </c>
      <c r="C620" t="s">
        <v>18</v>
      </c>
      <c r="D620" t="s">
        <v>1626</v>
      </c>
      <c r="E620" t="s">
        <v>376</v>
      </c>
    </row>
    <row r="621" spans="1:5" x14ac:dyDescent="0.25">
      <c r="A621" t="s">
        <v>1625</v>
      </c>
      <c r="B621" t="s">
        <v>1624</v>
      </c>
      <c r="D621" t="s">
        <v>1626</v>
      </c>
      <c r="E621" t="s">
        <v>377</v>
      </c>
    </row>
    <row r="622" spans="1:5" x14ac:dyDescent="0.25">
      <c r="A622" t="s">
        <v>1625</v>
      </c>
      <c r="B622" t="s">
        <v>1624</v>
      </c>
      <c r="D622" t="s">
        <v>1626</v>
      </c>
      <c r="E622" t="s">
        <v>721</v>
      </c>
    </row>
    <row r="623" spans="1:5" x14ac:dyDescent="0.25">
      <c r="A623" t="s">
        <v>1625</v>
      </c>
      <c r="B623" t="s">
        <v>1624</v>
      </c>
      <c r="D623" t="s">
        <v>1626</v>
      </c>
      <c r="E623" t="s">
        <v>711</v>
      </c>
    </row>
    <row r="624" spans="1:5" x14ac:dyDescent="0.25">
      <c r="A624" t="s">
        <v>719</v>
      </c>
      <c r="B624" t="s">
        <v>718</v>
      </c>
      <c r="C624" t="s">
        <v>18</v>
      </c>
      <c r="D624" t="s">
        <v>720</v>
      </c>
      <c r="E624" t="s">
        <v>376</v>
      </c>
    </row>
    <row r="625" spans="1:5" x14ac:dyDescent="0.25">
      <c r="A625" t="s">
        <v>719</v>
      </c>
      <c r="B625" t="s">
        <v>718</v>
      </c>
      <c r="D625" t="s">
        <v>720</v>
      </c>
      <c r="E625" t="s">
        <v>377</v>
      </c>
    </row>
    <row r="626" spans="1:5" x14ac:dyDescent="0.25">
      <c r="A626" t="s">
        <v>719</v>
      </c>
      <c r="B626" t="s">
        <v>718</v>
      </c>
      <c r="D626" t="s">
        <v>720</v>
      </c>
      <c r="E626" t="s">
        <v>721</v>
      </c>
    </row>
    <row r="627" spans="1:5" x14ac:dyDescent="0.25">
      <c r="A627" t="s">
        <v>719</v>
      </c>
      <c r="B627" t="s">
        <v>718</v>
      </c>
      <c r="D627" t="s">
        <v>720</v>
      </c>
      <c r="E627" t="s">
        <v>130</v>
      </c>
    </row>
    <row r="628" spans="1:5" x14ac:dyDescent="0.25">
      <c r="A628" t="s">
        <v>719</v>
      </c>
      <c r="B628" t="s">
        <v>718</v>
      </c>
      <c r="D628" t="s">
        <v>720</v>
      </c>
      <c r="E628" t="s">
        <v>54</v>
      </c>
    </row>
    <row r="629" spans="1:5" x14ac:dyDescent="0.25">
      <c r="A629" t="s">
        <v>719</v>
      </c>
      <c r="B629" t="s">
        <v>718</v>
      </c>
      <c r="D629" t="s">
        <v>720</v>
      </c>
      <c r="E629" t="s">
        <v>711</v>
      </c>
    </row>
    <row r="630" spans="1:5" x14ac:dyDescent="0.25">
      <c r="A630" t="s">
        <v>1510</v>
      </c>
      <c r="B630" t="s">
        <v>1509</v>
      </c>
      <c r="C630" t="s">
        <v>249</v>
      </c>
      <c r="D630" t="s">
        <v>1511</v>
      </c>
      <c r="E630" t="s">
        <v>368</v>
      </c>
    </row>
    <row r="631" spans="1:5" x14ac:dyDescent="0.25">
      <c r="A631" t="s">
        <v>1510</v>
      </c>
      <c r="B631" t="s">
        <v>1509</v>
      </c>
      <c r="C631" t="s">
        <v>249</v>
      </c>
      <c r="D631" t="s">
        <v>1511</v>
      </c>
      <c r="E631" t="s">
        <v>369</v>
      </c>
    </row>
    <row r="632" spans="1:5" x14ac:dyDescent="0.25">
      <c r="A632" t="s">
        <v>366</v>
      </c>
      <c r="B632" t="s">
        <v>365</v>
      </c>
      <c r="C632" t="s">
        <v>60</v>
      </c>
      <c r="D632" t="s">
        <v>367</v>
      </c>
      <c r="E632" t="s">
        <v>368</v>
      </c>
    </row>
    <row r="633" spans="1:5" x14ac:dyDescent="0.25">
      <c r="A633" t="s">
        <v>366</v>
      </c>
      <c r="B633" t="s">
        <v>365</v>
      </c>
      <c r="C633" t="s">
        <v>60</v>
      </c>
      <c r="D633" t="s">
        <v>367</v>
      </c>
      <c r="E633" t="s">
        <v>130</v>
      </c>
    </row>
    <row r="634" spans="1:5" x14ac:dyDescent="0.25">
      <c r="A634" t="s">
        <v>366</v>
      </c>
      <c r="B634" t="s">
        <v>365</v>
      </c>
      <c r="C634" t="s">
        <v>60</v>
      </c>
      <c r="D634" t="s">
        <v>367</v>
      </c>
      <c r="E634" t="s">
        <v>54</v>
      </c>
    </row>
    <row r="635" spans="1:5" x14ac:dyDescent="0.25">
      <c r="A635" t="s">
        <v>366</v>
      </c>
      <c r="B635" t="s">
        <v>365</v>
      </c>
      <c r="C635" t="s">
        <v>60</v>
      </c>
      <c r="D635" t="s">
        <v>367</v>
      </c>
      <c r="E635" t="s">
        <v>369</v>
      </c>
    </row>
    <row r="636" spans="1:5" x14ac:dyDescent="0.25">
      <c r="A636" t="s">
        <v>1513</v>
      </c>
      <c r="B636" t="s">
        <v>1512</v>
      </c>
      <c r="C636" t="s">
        <v>60</v>
      </c>
      <c r="D636" t="s">
        <v>1514</v>
      </c>
      <c r="E636" t="s">
        <v>379</v>
      </c>
    </row>
    <row r="637" spans="1:5" x14ac:dyDescent="0.25">
      <c r="A637" t="s">
        <v>1513</v>
      </c>
      <c r="B637" t="s">
        <v>1512</v>
      </c>
      <c r="C637" t="s">
        <v>60</v>
      </c>
      <c r="D637" t="s">
        <v>1514</v>
      </c>
      <c r="E637" t="s">
        <v>376</v>
      </c>
    </row>
    <row r="638" spans="1:5" x14ac:dyDescent="0.25">
      <c r="A638" t="s">
        <v>1513</v>
      </c>
      <c r="B638" t="s">
        <v>1512</v>
      </c>
      <c r="C638" t="s">
        <v>60</v>
      </c>
      <c r="D638" t="s">
        <v>1514</v>
      </c>
      <c r="E638" t="s">
        <v>377</v>
      </c>
    </row>
    <row r="639" spans="1:5" x14ac:dyDescent="0.25">
      <c r="A639" t="s">
        <v>1513</v>
      </c>
      <c r="B639" t="s">
        <v>1512</v>
      </c>
      <c r="C639" t="s">
        <v>60</v>
      </c>
      <c r="D639" t="s">
        <v>1514</v>
      </c>
      <c r="E639" t="s">
        <v>378</v>
      </c>
    </row>
    <row r="640" spans="1:5" x14ac:dyDescent="0.25">
      <c r="A640" t="s">
        <v>1513</v>
      </c>
      <c r="B640" t="s">
        <v>1512</v>
      </c>
      <c r="C640" t="s">
        <v>60</v>
      </c>
      <c r="D640" t="s">
        <v>1514</v>
      </c>
      <c r="E640" t="s">
        <v>375</v>
      </c>
    </row>
    <row r="641" spans="1:5" x14ac:dyDescent="0.25">
      <c r="A641" t="s">
        <v>1513</v>
      </c>
      <c r="B641" t="s">
        <v>1512</v>
      </c>
      <c r="C641" t="s">
        <v>60</v>
      </c>
      <c r="D641" t="s">
        <v>1514</v>
      </c>
      <c r="E641" t="s">
        <v>373</v>
      </c>
    </row>
    <row r="642" spans="1:5" x14ac:dyDescent="0.25">
      <c r="A642" t="s">
        <v>1513</v>
      </c>
      <c r="B642" t="s">
        <v>1512</v>
      </c>
      <c r="C642" t="s">
        <v>60</v>
      </c>
      <c r="D642" t="s">
        <v>1514</v>
      </c>
      <c r="E642" t="s">
        <v>369</v>
      </c>
    </row>
    <row r="643" spans="1:5" x14ac:dyDescent="0.25">
      <c r="A643" t="s">
        <v>371</v>
      </c>
      <c r="B643" t="s">
        <v>370</v>
      </c>
      <c r="C643" t="s">
        <v>60</v>
      </c>
      <c r="D643" t="s">
        <v>372</v>
      </c>
      <c r="E643" t="s">
        <v>379</v>
      </c>
    </row>
    <row r="644" spans="1:5" x14ac:dyDescent="0.25">
      <c r="A644" t="s">
        <v>371</v>
      </c>
      <c r="B644" t="s">
        <v>370</v>
      </c>
      <c r="C644" t="s">
        <v>60</v>
      </c>
      <c r="D644" t="s">
        <v>372</v>
      </c>
      <c r="E644" t="s">
        <v>374</v>
      </c>
    </row>
    <row r="645" spans="1:5" x14ac:dyDescent="0.25">
      <c r="A645" t="s">
        <v>371</v>
      </c>
      <c r="B645" t="s">
        <v>370</v>
      </c>
      <c r="C645" t="s">
        <v>60</v>
      </c>
      <c r="D645" t="s">
        <v>372</v>
      </c>
      <c r="E645" t="s">
        <v>376</v>
      </c>
    </row>
    <row r="646" spans="1:5" x14ac:dyDescent="0.25">
      <c r="A646" t="s">
        <v>371</v>
      </c>
      <c r="B646" t="s">
        <v>370</v>
      </c>
      <c r="C646" t="s">
        <v>60</v>
      </c>
      <c r="D646" t="s">
        <v>372</v>
      </c>
      <c r="E646" t="s">
        <v>377</v>
      </c>
    </row>
    <row r="647" spans="1:5" x14ac:dyDescent="0.25">
      <c r="A647" t="s">
        <v>371</v>
      </c>
      <c r="B647" t="s">
        <v>370</v>
      </c>
      <c r="C647" t="s">
        <v>60</v>
      </c>
      <c r="D647" t="s">
        <v>372</v>
      </c>
      <c r="E647" t="s">
        <v>378</v>
      </c>
    </row>
    <row r="648" spans="1:5" x14ac:dyDescent="0.25">
      <c r="A648" t="s">
        <v>371</v>
      </c>
      <c r="B648" t="s">
        <v>370</v>
      </c>
      <c r="C648" t="s">
        <v>60</v>
      </c>
      <c r="D648" t="s">
        <v>372</v>
      </c>
      <c r="E648" t="s">
        <v>375</v>
      </c>
    </row>
    <row r="649" spans="1:5" x14ac:dyDescent="0.25">
      <c r="A649" t="s">
        <v>371</v>
      </c>
      <c r="B649" t="s">
        <v>370</v>
      </c>
      <c r="C649" t="s">
        <v>60</v>
      </c>
      <c r="D649" t="s">
        <v>372</v>
      </c>
      <c r="E649" t="s">
        <v>373</v>
      </c>
    </row>
    <row r="650" spans="1:5" x14ac:dyDescent="0.25">
      <c r="A650" t="s">
        <v>371</v>
      </c>
      <c r="B650" t="s">
        <v>370</v>
      </c>
      <c r="C650" t="s">
        <v>60</v>
      </c>
      <c r="D650" t="s">
        <v>372</v>
      </c>
      <c r="E650" t="s">
        <v>130</v>
      </c>
    </row>
    <row r="651" spans="1:5" x14ac:dyDescent="0.25">
      <c r="A651" t="s">
        <v>371</v>
      </c>
      <c r="B651" t="s">
        <v>370</v>
      </c>
      <c r="C651" t="s">
        <v>60</v>
      </c>
      <c r="D651" t="s">
        <v>372</v>
      </c>
      <c r="E651" t="s">
        <v>369</v>
      </c>
    </row>
    <row r="652" spans="1:5" x14ac:dyDescent="0.25">
      <c r="A652" t="s">
        <v>1466</v>
      </c>
      <c r="B652" t="s">
        <v>1465</v>
      </c>
      <c r="C652" t="s">
        <v>1214</v>
      </c>
      <c r="D652" t="s">
        <v>302</v>
      </c>
      <c r="E652" t="s">
        <v>305</v>
      </c>
    </row>
    <row r="653" spans="1:5" x14ac:dyDescent="0.25">
      <c r="A653" t="s">
        <v>1466</v>
      </c>
      <c r="B653" t="s">
        <v>1465</v>
      </c>
      <c r="C653" t="s">
        <v>1214</v>
      </c>
      <c r="D653" t="s">
        <v>302</v>
      </c>
      <c r="E653" t="s">
        <v>303</v>
      </c>
    </row>
    <row r="654" spans="1:5" x14ac:dyDescent="0.25">
      <c r="A654" t="s">
        <v>1466</v>
      </c>
      <c r="B654" t="s">
        <v>1465</v>
      </c>
      <c r="C654" t="s">
        <v>1214</v>
      </c>
      <c r="D654" t="s">
        <v>302</v>
      </c>
      <c r="E654" t="s">
        <v>304</v>
      </c>
    </row>
    <row r="655" spans="1:5" x14ac:dyDescent="0.25">
      <c r="A655" t="s">
        <v>1466</v>
      </c>
      <c r="B655" t="s">
        <v>1465</v>
      </c>
      <c r="C655" t="s">
        <v>1214</v>
      </c>
      <c r="D655" t="s">
        <v>302</v>
      </c>
      <c r="E655" t="s">
        <v>307</v>
      </c>
    </row>
    <row r="656" spans="1:5" x14ac:dyDescent="0.25">
      <c r="A656" t="s">
        <v>1466</v>
      </c>
      <c r="B656" t="s">
        <v>1465</v>
      </c>
      <c r="C656" t="s">
        <v>1214</v>
      </c>
      <c r="D656" t="s">
        <v>302</v>
      </c>
      <c r="E656" t="s">
        <v>306</v>
      </c>
    </row>
    <row r="657" spans="1:5" x14ac:dyDescent="0.25">
      <c r="A657" t="s">
        <v>300</v>
      </c>
      <c r="B657" t="s">
        <v>299</v>
      </c>
      <c r="C657" t="s">
        <v>301</v>
      </c>
      <c r="D657" t="s">
        <v>302</v>
      </c>
      <c r="E657" t="s">
        <v>305</v>
      </c>
    </row>
    <row r="658" spans="1:5" x14ac:dyDescent="0.25">
      <c r="A658" t="s">
        <v>300</v>
      </c>
      <c r="B658" t="s">
        <v>299</v>
      </c>
      <c r="C658" t="s">
        <v>301</v>
      </c>
      <c r="D658" t="s">
        <v>302</v>
      </c>
      <c r="E658" t="s">
        <v>303</v>
      </c>
    </row>
    <row r="659" spans="1:5" x14ac:dyDescent="0.25">
      <c r="A659" t="s">
        <v>300</v>
      </c>
      <c r="B659" t="s">
        <v>299</v>
      </c>
      <c r="C659" t="s">
        <v>301</v>
      </c>
      <c r="D659" t="s">
        <v>302</v>
      </c>
      <c r="E659" t="s">
        <v>130</v>
      </c>
    </row>
    <row r="660" spans="1:5" x14ac:dyDescent="0.25">
      <c r="A660" t="s">
        <v>300</v>
      </c>
      <c r="B660" t="s">
        <v>299</v>
      </c>
      <c r="C660" t="s">
        <v>301</v>
      </c>
      <c r="D660" t="s">
        <v>302</v>
      </c>
      <c r="E660" t="s">
        <v>54</v>
      </c>
    </row>
    <row r="661" spans="1:5" x14ac:dyDescent="0.25">
      <c r="A661" t="s">
        <v>300</v>
      </c>
      <c r="B661" t="s">
        <v>299</v>
      </c>
      <c r="C661" t="s">
        <v>301</v>
      </c>
      <c r="D661" t="s">
        <v>302</v>
      </c>
      <c r="E661" t="s">
        <v>304</v>
      </c>
    </row>
    <row r="662" spans="1:5" x14ac:dyDescent="0.25">
      <c r="A662" t="s">
        <v>300</v>
      </c>
      <c r="B662" t="s">
        <v>299</v>
      </c>
      <c r="C662" t="s">
        <v>301</v>
      </c>
      <c r="D662" t="s">
        <v>302</v>
      </c>
      <c r="E662" t="s">
        <v>307</v>
      </c>
    </row>
    <row r="663" spans="1:5" x14ac:dyDescent="0.25">
      <c r="A663" t="s">
        <v>300</v>
      </c>
      <c r="B663" t="s">
        <v>299</v>
      </c>
      <c r="C663" t="s">
        <v>301</v>
      </c>
      <c r="D663" t="s">
        <v>302</v>
      </c>
      <c r="E663" t="s">
        <v>306</v>
      </c>
    </row>
    <row r="664" spans="1:5" x14ac:dyDescent="0.25">
      <c r="A664" t="s">
        <v>22</v>
      </c>
      <c r="B664" t="s">
        <v>21</v>
      </c>
      <c r="C664" t="s">
        <v>18</v>
      </c>
      <c r="D664" t="s">
        <v>18</v>
      </c>
    </row>
    <row r="665" spans="1:5" x14ac:dyDescent="0.25">
      <c r="A665" t="s">
        <v>1682</v>
      </c>
      <c r="B665" t="s">
        <v>1681</v>
      </c>
      <c r="C665" t="s">
        <v>18</v>
      </c>
      <c r="D665" t="s">
        <v>1683</v>
      </c>
      <c r="E665" t="s">
        <v>662</v>
      </c>
    </row>
    <row r="666" spans="1:5" x14ac:dyDescent="0.25">
      <c r="A666" t="s">
        <v>660</v>
      </c>
      <c r="B666" t="s">
        <v>659</v>
      </c>
      <c r="C666" t="s">
        <v>18</v>
      </c>
      <c r="D666" t="s">
        <v>661</v>
      </c>
      <c r="E666" t="s">
        <v>662</v>
      </c>
    </row>
    <row r="667" spans="1:5" x14ac:dyDescent="0.25">
      <c r="A667" t="s">
        <v>660</v>
      </c>
      <c r="B667" t="s">
        <v>659</v>
      </c>
      <c r="D667" t="s">
        <v>661</v>
      </c>
      <c r="E667" t="s">
        <v>54</v>
      </c>
    </row>
    <row r="668" spans="1:5" x14ac:dyDescent="0.25">
      <c r="A668" t="s">
        <v>660</v>
      </c>
      <c r="B668" t="s">
        <v>659</v>
      </c>
      <c r="D668" t="s">
        <v>661</v>
      </c>
      <c r="E668" t="s">
        <v>663</v>
      </c>
    </row>
    <row r="669" spans="1:5" x14ac:dyDescent="0.25">
      <c r="A669" t="s">
        <v>59</v>
      </c>
      <c r="B669" t="s">
        <v>58</v>
      </c>
      <c r="C669" t="s">
        <v>60</v>
      </c>
      <c r="D669" t="s">
        <v>61</v>
      </c>
      <c r="E669" t="s">
        <v>57</v>
      </c>
    </row>
    <row r="670" spans="1:5" x14ac:dyDescent="0.25">
      <c r="A670" t="s">
        <v>59</v>
      </c>
      <c r="B670" t="s">
        <v>58</v>
      </c>
      <c r="C670" t="s">
        <v>60</v>
      </c>
      <c r="D670" t="s">
        <v>61</v>
      </c>
      <c r="E670" t="s">
        <v>56</v>
      </c>
    </row>
    <row r="671" spans="1:5" x14ac:dyDescent="0.25">
      <c r="A671" t="s">
        <v>59</v>
      </c>
      <c r="B671" t="s">
        <v>58</v>
      </c>
      <c r="C671" t="s">
        <v>60</v>
      </c>
      <c r="D671" t="s">
        <v>61</v>
      </c>
      <c r="E671" t="s">
        <v>55</v>
      </c>
    </row>
    <row r="672" spans="1:5" x14ac:dyDescent="0.25">
      <c r="A672" t="s">
        <v>59</v>
      </c>
      <c r="B672" t="s">
        <v>58</v>
      </c>
      <c r="C672" t="s">
        <v>60</v>
      </c>
      <c r="D672" t="s">
        <v>61</v>
      </c>
      <c r="E672" t="s">
        <v>52</v>
      </c>
    </row>
    <row r="673" spans="1:5" x14ac:dyDescent="0.25">
      <c r="A673" t="s">
        <v>49</v>
      </c>
      <c r="B673" t="s">
        <v>48</v>
      </c>
      <c r="C673" t="s">
        <v>50</v>
      </c>
      <c r="D673" t="s">
        <v>51</v>
      </c>
      <c r="E673" t="s">
        <v>57</v>
      </c>
    </row>
    <row r="674" spans="1:5" x14ac:dyDescent="0.25">
      <c r="A674" t="s">
        <v>49</v>
      </c>
      <c r="B674" t="s">
        <v>48</v>
      </c>
      <c r="C674" t="s">
        <v>50</v>
      </c>
      <c r="D674" t="s">
        <v>51</v>
      </c>
      <c r="E674" t="s">
        <v>56</v>
      </c>
    </row>
    <row r="675" spans="1:5" x14ac:dyDescent="0.25">
      <c r="A675" t="s">
        <v>49</v>
      </c>
      <c r="B675" t="s">
        <v>48</v>
      </c>
      <c r="C675" t="s">
        <v>50</v>
      </c>
      <c r="D675" t="s">
        <v>51</v>
      </c>
      <c r="E675" t="s">
        <v>55</v>
      </c>
    </row>
    <row r="676" spans="1:5" x14ac:dyDescent="0.25">
      <c r="A676" t="s">
        <v>49</v>
      </c>
      <c r="B676" t="s">
        <v>48</v>
      </c>
      <c r="C676" t="s">
        <v>50</v>
      </c>
      <c r="D676" t="s">
        <v>51</v>
      </c>
      <c r="E676" t="s">
        <v>52</v>
      </c>
    </row>
    <row r="677" spans="1:5" x14ac:dyDescent="0.25">
      <c r="A677" t="s">
        <v>49</v>
      </c>
      <c r="B677" t="s">
        <v>48</v>
      </c>
      <c r="C677" t="s">
        <v>50</v>
      </c>
      <c r="D677" t="s">
        <v>51</v>
      </c>
      <c r="E677" t="s">
        <v>54</v>
      </c>
    </row>
    <row r="678" spans="1:5" x14ac:dyDescent="0.25">
      <c r="A678" t="s">
        <v>49</v>
      </c>
      <c r="B678" t="s">
        <v>48</v>
      </c>
      <c r="C678" t="s">
        <v>50</v>
      </c>
      <c r="D678" t="s">
        <v>51</v>
      </c>
      <c r="E678" t="s">
        <v>53</v>
      </c>
    </row>
    <row r="679" spans="1:5" x14ac:dyDescent="0.25">
      <c r="A679" t="s">
        <v>2070</v>
      </c>
      <c r="B679" t="s">
        <v>2069</v>
      </c>
      <c r="C679" t="s">
        <v>810</v>
      </c>
      <c r="D679" t="s">
        <v>2071</v>
      </c>
      <c r="E679" t="s">
        <v>2072</v>
      </c>
    </row>
    <row r="680" spans="1:5" x14ac:dyDescent="0.25">
      <c r="A680" t="s">
        <v>2111</v>
      </c>
      <c r="B680" t="s">
        <v>2110</v>
      </c>
      <c r="C680" t="s">
        <v>38</v>
      </c>
      <c r="D680" t="s">
        <v>2112</v>
      </c>
      <c r="E680" t="s">
        <v>2113</v>
      </c>
    </row>
    <row r="681" spans="1:5" x14ac:dyDescent="0.25">
      <c r="A681" t="s">
        <v>2103</v>
      </c>
      <c r="B681" t="s">
        <v>2102</v>
      </c>
      <c r="C681" t="s">
        <v>241</v>
      </c>
      <c r="D681" t="s">
        <v>2104</v>
      </c>
      <c r="E681" t="s">
        <v>2105</v>
      </c>
    </row>
    <row r="682" spans="1:5" x14ac:dyDescent="0.25">
      <c r="A682" t="s">
        <v>2085</v>
      </c>
      <c r="B682" t="s">
        <v>2084</v>
      </c>
      <c r="C682" t="s">
        <v>202</v>
      </c>
      <c r="D682" t="s">
        <v>2086</v>
      </c>
      <c r="E682" t="s">
        <v>2087</v>
      </c>
    </row>
    <row r="683" spans="1:5" x14ac:dyDescent="0.25">
      <c r="A683" t="s">
        <v>2082</v>
      </c>
      <c r="B683" t="s">
        <v>2081</v>
      </c>
      <c r="C683" t="s">
        <v>38</v>
      </c>
      <c r="D683" t="s">
        <v>2083</v>
      </c>
      <c r="E683" t="s">
        <v>245</v>
      </c>
    </row>
    <row r="684" spans="1:5" x14ac:dyDescent="0.25">
      <c r="A684" t="s">
        <v>1154</v>
      </c>
      <c r="B684" t="s">
        <v>1153</v>
      </c>
      <c r="C684" t="s">
        <v>83</v>
      </c>
      <c r="D684" t="s">
        <v>1155</v>
      </c>
      <c r="E684" t="s">
        <v>1156</v>
      </c>
    </row>
    <row r="685" spans="1:5" x14ac:dyDescent="0.25">
      <c r="A685" t="s">
        <v>1945</v>
      </c>
      <c r="B685" t="s">
        <v>1944</v>
      </c>
      <c r="C685" t="s">
        <v>32</v>
      </c>
      <c r="D685" t="s">
        <v>1946</v>
      </c>
      <c r="E685" t="s">
        <v>1947</v>
      </c>
    </row>
    <row r="686" spans="1:5" x14ac:dyDescent="0.25">
      <c r="A686" t="s">
        <v>1949</v>
      </c>
      <c r="B686" t="s">
        <v>1948</v>
      </c>
      <c r="C686" t="s">
        <v>7</v>
      </c>
      <c r="D686" t="s">
        <v>1950</v>
      </c>
      <c r="E686" t="s">
        <v>1951</v>
      </c>
    </row>
    <row r="687" spans="1:5" x14ac:dyDescent="0.25">
      <c r="A687" t="s">
        <v>407</v>
      </c>
      <c r="B687" t="s">
        <v>406</v>
      </c>
      <c r="C687" t="s">
        <v>18</v>
      </c>
      <c r="D687" t="s">
        <v>408</v>
      </c>
      <c r="E687" t="s">
        <v>409</v>
      </c>
    </row>
    <row r="688" spans="1:5" x14ac:dyDescent="0.25">
      <c r="A688" t="s">
        <v>2078</v>
      </c>
      <c r="B688" t="s">
        <v>2077</v>
      </c>
      <c r="C688" t="s">
        <v>83</v>
      </c>
      <c r="D688" t="s">
        <v>2079</v>
      </c>
      <c r="E688" t="s">
        <v>2080</v>
      </c>
    </row>
    <row r="689" spans="1:5" x14ac:dyDescent="0.25">
      <c r="A689" t="s">
        <v>2094</v>
      </c>
      <c r="B689" t="s">
        <v>2093</v>
      </c>
      <c r="C689" t="s">
        <v>18</v>
      </c>
      <c r="D689" t="s">
        <v>2095</v>
      </c>
      <c r="E689" t="s">
        <v>2096</v>
      </c>
    </row>
    <row r="690" spans="1:5" x14ac:dyDescent="0.25">
      <c r="A690" t="s">
        <v>2074</v>
      </c>
      <c r="B690" t="s">
        <v>2073</v>
      </c>
      <c r="C690" t="s">
        <v>18</v>
      </c>
      <c r="D690" t="s">
        <v>2075</v>
      </c>
      <c r="E690" t="s">
        <v>2076</v>
      </c>
    </row>
    <row r="691" spans="1:5" x14ac:dyDescent="0.25">
      <c r="A691" t="s">
        <v>2107</v>
      </c>
      <c r="B691" t="s">
        <v>2106</v>
      </c>
      <c r="C691" t="s">
        <v>202</v>
      </c>
      <c r="D691" t="s">
        <v>2108</v>
      </c>
      <c r="E691" t="s">
        <v>2109</v>
      </c>
    </row>
    <row r="692" spans="1:5" x14ac:dyDescent="0.25">
      <c r="A692" t="s">
        <v>1906</v>
      </c>
      <c r="B692" t="s">
        <v>1905</v>
      </c>
      <c r="C692" t="s">
        <v>18</v>
      </c>
      <c r="D692" t="s">
        <v>1907</v>
      </c>
    </row>
    <row r="693" spans="1:5" x14ac:dyDescent="0.25">
      <c r="A693" t="s">
        <v>1894</v>
      </c>
      <c r="B693" t="s">
        <v>1893</v>
      </c>
      <c r="C693" t="s">
        <v>1895</v>
      </c>
      <c r="D693" t="s">
        <v>1896</v>
      </c>
      <c r="E693" t="s">
        <v>1898</v>
      </c>
    </row>
    <row r="694" spans="1:5" x14ac:dyDescent="0.25">
      <c r="A694" t="s">
        <v>1894</v>
      </c>
      <c r="B694" t="s">
        <v>1893</v>
      </c>
      <c r="C694" t="s">
        <v>1895</v>
      </c>
      <c r="D694" t="s">
        <v>1896</v>
      </c>
      <c r="E694" t="s">
        <v>1897</v>
      </c>
    </row>
    <row r="695" spans="1:5" x14ac:dyDescent="0.25">
      <c r="A695" t="s">
        <v>925</v>
      </c>
      <c r="B695" t="s">
        <v>924</v>
      </c>
      <c r="C695" t="s">
        <v>7</v>
      </c>
      <c r="D695" t="s">
        <v>18</v>
      </c>
    </row>
    <row r="696" spans="1:5" x14ac:dyDescent="0.25">
      <c r="A696" t="s">
        <v>1275</v>
      </c>
      <c r="B696" t="s">
        <v>1274</v>
      </c>
      <c r="C696" t="s">
        <v>835</v>
      </c>
      <c r="D696" t="s">
        <v>1276</v>
      </c>
      <c r="E696" t="s">
        <v>582</v>
      </c>
    </row>
    <row r="697" spans="1:5" x14ac:dyDescent="0.25">
      <c r="A697" t="s">
        <v>579</v>
      </c>
      <c r="B697" t="s">
        <v>578</v>
      </c>
      <c r="C697" t="s">
        <v>580</v>
      </c>
      <c r="D697" t="s">
        <v>581</v>
      </c>
      <c r="E697" t="s">
        <v>583</v>
      </c>
    </row>
    <row r="698" spans="1:5" x14ac:dyDescent="0.25">
      <c r="A698" t="s">
        <v>579</v>
      </c>
      <c r="B698" t="s">
        <v>578</v>
      </c>
      <c r="C698" t="s">
        <v>580</v>
      </c>
      <c r="D698" t="s">
        <v>581</v>
      </c>
      <c r="E698" t="s">
        <v>582</v>
      </c>
    </row>
    <row r="699" spans="1:5" x14ac:dyDescent="0.25">
      <c r="A699" t="s">
        <v>579</v>
      </c>
      <c r="B699" t="s">
        <v>578</v>
      </c>
      <c r="C699" t="s">
        <v>580</v>
      </c>
      <c r="D699" t="s">
        <v>581</v>
      </c>
      <c r="E699" t="s">
        <v>584</v>
      </c>
    </row>
    <row r="700" spans="1:5" x14ac:dyDescent="0.25">
      <c r="A700" t="s">
        <v>2009</v>
      </c>
      <c r="B700" t="s">
        <v>2008</v>
      </c>
      <c r="C700" t="s">
        <v>1010</v>
      </c>
      <c r="D700" t="s">
        <v>2010</v>
      </c>
      <c r="E700" t="s">
        <v>54</v>
      </c>
    </row>
    <row r="701" spans="1:5" x14ac:dyDescent="0.25">
      <c r="A701" t="s">
        <v>1969</v>
      </c>
      <c r="B701" t="s">
        <v>1968</v>
      </c>
      <c r="C701" t="s">
        <v>170</v>
      </c>
      <c r="D701" t="s">
        <v>1970</v>
      </c>
      <c r="E701" t="s">
        <v>1971</v>
      </c>
    </row>
    <row r="702" spans="1:5" x14ac:dyDescent="0.25">
      <c r="A702" t="s">
        <v>1966</v>
      </c>
      <c r="B702" t="s">
        <v>1965</v>
      </c>
      <c r="C702" t="s">
        <v>587</v>
      </c>
      <c r="D702" t="s">
        <v>1967</v>
      </c>
      <c r="E702" t="s">
        <v>1920</v>
      </c>
    </row>
    <row r="703" spans="1:5" x14ac:dyDescent="0.25">
      <c r="A703" t="s">
        <v>1963</v>
      </c>
      <c r="B703" t="s">
        <v>1962</v>
      </c>
      <c r="C703" t="s">
        <v>38</v>
      </c>
      <c r="D703" t="s">
        <v>1964</v>
      </c>
      <c r="E703" t="s">
        <v>1928</v>
      </c>
    </row>
    <row r="704" spans="1:5" x14ac:dyDescent="0.25">
      <c r="A704" t="s">
        <v>1953</v>
      </c>
      <c r="B704" t="s">
        <v>1952</v>
      </c>
      <c r="C704" t="s">
        <v>38</v>
      </c>
      <c r="D704" t="s">
        <v>1954</v>
      </c>
      <c r="E704" t="s">
        <v>1955</v>
      </c>
    </row>
    <row r="705" spans="1:5" x14ac:dyDescent="0.25">
      <c r="A705" t="s">
        <v>1959</v>
      </c>
      <c r="B705" t="s">
        <v>1958</v>
      </c>
      <c r="C705" t="s">
        <v>580</v>
      </c>
      <c r="D705" t="s">
        <v>1960</v>
      </c>
      <c r="E705" t="s">
        <v>1961</v>
      </c>
    </row>
    <row r="706" spans="1:5" x14ac:dyDescent="0.25">
      <c r="A706" t="s">
        <v>1473</v>
      </c>
      <c r="B706" t="s">
        <v>1472</v>
      </c>
      <c r="C706" t="s">
        <v>18</v>
      </c>
      <c r="D706" t="s">
        <v>1474</v>
      </c>
      <c r="E706" t="s">
        <v>159</v>
      </c>
    </row>
    <row r="707" spans="1:5" x14ac:dyDescent="0.25">
      <c r="A707" t="s">
        <v>1473</v>
      </c>
      <c r="B707" t="s">
        <v>1472</v>
      </c>
      <c r="D707" t="s">
        <v>1474</v>
      </c>
      <c r="E707" t="s">
        <v>160</v>
      </c>
    </row>
    <row r="708" spans="1:5" x14ac:dyDescent="0.25">
      <c r="A708" t="s">
        <v>156</v>
      </c>
      <c r="B708" t="s">
        <v>155</v>
      </c>
      <c r="C708" t="s">
        <v>157</v>
      </c>
      <c r="D708" t="s">
        <v>158</v>
      </c>
      <c r="E708" t="s">
        <v>101</v>
      </c>
    </row>
    <row r="709" spans="1:5" x14ac:dyDescent="0.25">
      <c r="A709" t="s">
        <v>156</v>
      </c>
      <c r="B709" t="s">
        <v>155</v>
      </c>
      <c r="C709" t="s">
        <v>157</v>
      </c>
      <c r="D709" t="s">
        <v>158</v>
      </c>
      <c r="E709" t="s">
        <v>54</v>
      </c>
    </row>
    <row r="710" spans="1:5" x14ac:dyDescent="0.25">
      <c r="A710" t="s">
        <v>156</v>
      </c>
      <c r="B710" t="s">
        <v>155</v>
      </c>
      <c r="C710" t="s">
        <v>157</v>
      </c>
      <c r="D710" t="s">
        <v>158</v>
      </c>
      <c r="E710" t="s">
        <v>159</v>
      </c>
    </row>
    <row r="711" spans="1:5" x14ac:dyDescent="0.25">
      <c r="A711" t="s">
        <v>156</v>
      </c>
      <c r="B711" t="s">
        <v>155</v>
      </c>
      <c r="C711" t="s">
        <v>157</v>
      </c>
      <c r="D711" t="s">
        <v>158</v>
      </c>
      <c r="E711" t="s">
        <v>160</v>
      </c>
    </row>
    <row r="712" spans="1:5" x14ac:dyDescent="0.25">
      <c r="A712" t="s">
        <v>1476</v>
      </c>
      <c r="B712" t="s">
        <v>1475</v>
      </c>
      <c r="C712" t="s">
        <v>177</v>
      </c>
      <c r="D712" t="s">
        <v>1477</v>
      </c>
      <c r="E712" t="s">
        <v>230</v>
      </c>
    </row>
    <row r="713" spans="1:5" x14ac:dyDescent="0.25">
      <c r="A713" t="s">
        <v>1476</v>
      </c>
      <c r="B713" t="s">
        <v>1475</v>
      </c>
      <c r="C713" t="s">
        <v>177</v>
      </c>
      <c r="D713" t="s">
        <v>1477</v>
      </c>
      <c r="E713" t="s">
        <v>231</v>
      </c>
    </row>
    <row r="714" spans="1:5" x14ac:dyDescent="0.25">
      <c r="A714" t="s">
        <v>227</v>
      </c>
      <c r="B714" t="s">
        <v>226</v>
      </c>
      <c r="C714" t="s">
        <v>228</v>
      </c>
      <c r="D714" t="s">
        <v>229</v>
      </c>
      <c r="E714" t="s">
        <v>101</v>
      </c>
    </row>
    <row r="715" spans="1:5" x14ac:dyDescent="0.25">
      <c r="A715" t="s">
        <v>227</v>
      </c>
      <c r="B715" t="s">
        <v>226</v>
      </c>
      <c r="C715" t="s">
        <v>228</v>
      </c>
      <c r="D715" t="s">
        <v>229</v>
      </c>
      <c r="E715" t="s">
        <v>54</v>
      </c>
    </row>
    <row r="716" spans="1:5" x14ac:dyDescent="0.25">
      <c r="A716" t="s">
        <v>227</v>
      </c>
      <c r="B716" t="s">
        <v>226</v>
      </c>
      <c r="C716" t="s">
        <v>228</v>
      </c>
      <c r="D716" t="s">
        <v>229</v>
      </c>
      <c r="E716" t="s">
        <v>230</v>
      </c>
    </row>
    <row r="717" spans="1:5" x14ac:dyDescent="0.25">
      <c r="A717" t="s">
        <v>227</v>
      </c>
      <c r="B717" t="s">
        <v>226</v>
      </c>
      <c r="C717" t="s">
        <v>228</v>
      </c>
      <c r="D717" t="s">
        <v>229</v>
      </c>
      <c r="E717" t="s">
        <v>231</v>
      </c>
    </row>
    <row r="718" spans="1:5" x14ac:dyDescent="0.25">
      <c r="A718" t="s">
        <v>1485</v>
      </c>
      <c r="B718" t="s">
        <v>1484</v>
      </c>
      <c r="C718" t="s">
        <v>18</v>
      </c>
      <c r="D718" t="s">
        <v>1486</v>
      </c>
      <c r="E718" t="s">
        <v>204</v>
      </c>
    </row>
    <row r="719" spans="1:5" x14ac:dyDescent="0.25">
      <c r="A719" t="s">
        <v>1485</v>
      </c>
      <c r="B719" t="s">
        <v>1484</v>
      </c>
      <c r="D719" t="s">
        <v>1486</v>
      </c>
      <c r="E719" t="s">
        <v>205</v>
      </c>
    </row>
    <row r="720" spans="1:5" x14ac:dyDescent="0.25">
      <c r="A720" t="s">
        <v>201</v>
      </c>
      <c r="B720" t="s">
        <v>200</v>
      </c>
      <c r="C720" t="s">
        <v>202</v>
      </c>
      <c r="D720" t="s">
        <v>203</v>
      </c>
      <c r="E720" t="s">
        <v>101</v>
      </c>
    </row>
    <row r="721" spans="1:5" x14ac:dyDescent="0.25">
      <c r="A721" t="s">
        <v>201</v>
      </c>
      <c r="B721" t="s">
        <v>200</v>
      </c>
      <c r="C721" t="s">
        <v>202</v>
      </c>
      <c r="D721" t="s">
        <v>203</v>
      </c>
      <c r="E721" t="s">
        <v>54</v>
      </c>
    </row>
    <row r="722" spans="1:5" x14ac:dyDescent="0.25">
      <c r="A722" t="s">
        <v>201</v>
      </c>
      <c r="B722" t="s">
        <v>200</v>
      </c>
      <c r="C722" t="s">
        <v>202</v>
      </c>
      <c r="D722" t="s">
        <v>203</v>
      </c>
      <c r="E722" t="s">
        <v>204</v>
      </c>
    </row>
    <row r="723" spans="1:5" x14ac:dyDescent="0.25">
      <c r="A723" t="s">
        <v>201</v>
      </c>
      <c r="B723" t="s">
        <v>200</v>
      </c>
      <c r="C723" t="s">
        <v>202</v>
      </c>
      <c r="D723" t="s">
        <v>203</v>
      </c>
      <c r="E723" t="s">
        <v>205</v>
      </c>
    </row>
    <row r="724" spans="1:5" x14ac:dyDescent="0.25">
      <c r="A724" t="s">
        <v>2041</v>
      </c>
      <c r="B724" t="s">
        <v>2040</v>
      </c>
      <c r="C724" t="s">
        <v>2042</v>
      </c>
      <c r="D724" t="s">
        <v>2043</v>
      </c>
      <c r="E724" t="s">
        <v>13</v>
      </c>
    </row>
    <row r="725" spans="1:5" x14ac:dyDescent="0.25">
      <c r="A725" t="s">
        <v>2041</v>
      </c>
      <c r="B725" t="s">
        <v>2040</v>
      </c>
      <c r="C725" t="s">
        <v>2042</v>
      </c>
      <c r="D725" t="s">
        <v>2043</v>
      </c>
      <c r="E725" t="s">
        <v>2044</v>
      </c>
    </row>
    <row r="726" spans="1:5" x14ac:dyDescent="0.25">
      <c r="A726" t="s">
        <v>935</v>
      </c>
      <c r="B726" t="s">
        <v>232</v>
      </c>
      <c r="C726" t="s">
        <v>83</v>
      </c>
      <c r="D726" t="s">
        <v>936</v>
      </c>
      <c r="E726" t="s">
        <v>54</v>
      </c>
    </row>
    <row r="727" spans="1:5" x14ac:dyDescent="0.25">
      <c r="A727" t="s">
        <v>935</v>
      </c>
      <c r="B727" t="s">
        <v>232</v>
      </c>
      <c r="C727" t="s">
        <v>83</v>
      </c>
      <c r="D727" t="s">
        <v>936</v>
      </c>
      <c r="E727" t="s">
        <v>937</v>
      </c>
    </row>
    <row r="728" spans="1:5" x14ac:dyDescent="0.25">
      <c r="A728" t="s">
        <v>935</v>
      </c>
      <c r="B728" t="s">
        <v>232</v>
      </c>
      <c r="C728" t="s">
        <v>83</v>
      </c>
      <c r="D728" t="s">
        <v>936</v>
      </c>
      <c r="E728" t="s">
        <v>938</v>
      </c>
    </row>
    <row r="729" spans="1:5" x14ac:dyDescent="0.25">
      <c r="A729" t="s">
        <v>935</v>
      </c>
      <c r="B729" t="s">
        <v>232</v>
      </c>
      <c r="C729" t="s">
        <v>83</v>
      </c>
      <c r="D729" t="s">
        <v>936</v>
      </c>
      <c r="E729" t="s">
        <v>14</v>
      </c>
    </row>
    <row r="730" spans="1:5" x14ac:dyDescent="0.25">
      <c r="A730" t="s">
        <v>935</v>
      </c>
      <c r="B730" t="s">
        <v>232</v>
      </c>
      <c r="C730" t="s">
        <v>83</v>
      </c>
      <c r="D730" t="s">
        <v>936</v>
      </c>
      <c r="E730" t="s">
        <v>939</v>
      </c>
    </row>
    <row r="731" spans="1:5" x14ac:dyDescent="0.25">
      <c r="A731" t="s">
        <v>1368</v>
      </c>
      <c r="B731" t="s">
        <v>232</v>
      </c>
      <c r="C731" t="s">
        <v>163</v>
      </c>
      <c r="D731" t="s">
        <v>1369</v>
      </c>
      <c r="E731" t="s">
        <v>54</v>
      </c>
    </row>
    <row r="732" spans="1:5" x14ac:dyDescent="0.25">
      <c r="A732" t="s">
        <v>1368</v>
      </c>
      <c r="B732" t="s">
        <v>232</v>
      </c>
      <c r="C732" t="s">
        <v>163</v>
      </c>
      <c r="D732" t="s">
        <v>1369</v>
      </c>
      <c r="E732" t="s">
        <v>937</v>
      </c>
    </row>
    <row r="733" spans="1:5" x14ac:dyDescent="0.25">
      <c r="A733" t="s">
        <v>1368</v>
      </c>
      <c r="B733" t="s">
        <v>232</v>
      </c>
      <c r="C733" t="s">
        <v>163</v>
      </c>
      <c r="D733" t="s">
        <v>1369</v>
      </c>
      <c r="E733" t="s">
        <v>1370</v>
      </c>
    </row>
    <row r="734" spans="1:5" x14ac:dyDescent="0.25">
      <c r="A734" t="s">
        <v>1368</v>
      </c>
      <c r="B734" t="s">
        <v>232</v>
      </c>
      <c r="C734" t="s">
        <v>163</v>
      </c>
      <c r="D734" t="s">
        <v>1369</v>
      </c>
      <c r="E734" t="s">
        <v>14</v>
      </c>
    </row>
    <row r="735" spans="1:5" x14ac:dyDescent="0.25">
      <c r="A735" t="s">
        <v>1368</v>
      </c>
      <c r="B735" t="s">
        <v>232</v>
      </c>
      <c r="C735" t="s">
        <v>163</v>
      </c>
      <c r="D735" t="s">
        <v>1369</v>
      </c>
      <c r="E735" t="s">
        <v>1371</v>
      </c>
    </row>
    <row r="736" spans="1:5" x14ac:dyDescent="0.25">
      <c r="A736" t="s">
        <v>586</v>
      </c>
      <c r="B736" t="s">
        <v>585</v>
      </c>
      <c r="C736" t="s">
        <v>587</v>
      </c>
      <c r="D736" t="s">
        <v>588</v>
      </c>
      <c r="E736" t="s">
        <v>590</v>
      </c>
    </row>
    <row r="737" spans="1:5" x14ac:dyDescent="0.25">
      <c r="A737" t="s">
        <v>586</v>
      </c>
      <c r="B737" t="s">
        <v>585</v>
      </c>
      <c r="C737" t="s">
        <v>587</v>
      </c>
      <c r="D737" t="s">
        <v>588</v>
      </c>
      <c r="E737" t="s">
        <v>589</v>
      </c>
    </row>
    <row r="738" spans="1:5" x14ac:dyDescent="0.25">
      <c r="A738" t="s">
        <v>586</v>
      </c>
      <c r="B738" t="s">
        <v>585</v>
      </c>
      <c r="C738" t="s">
        <v>587</v>
      </c>
      <c r="D738" t="s">
        <v>588</v>
      </c>
      <c r="E738" t="s">
        <v>591</v>
      </c>
    </row>
    <row r="739" spans="1:5" x14ac:dyDescent="0.25">
      <c r="A739" t="s">
        <v>476</v>
      </c>
      <c r="B739" t="s">
        <v>475</v>
      </c>
      <c r="C739" t="s">
        <v>18</v>
      </c>
      <c r="D739" t="s">
        <v>477</v>
      </c>
      <c r="E739" t="s">
        <v>478</v>
      </c>
    </row>
    <row r="740" spans="1:5" x14ac:dyDescent="0.25">
      <c r="A740" t="s">
        <v>476</v>
      </c>
      <c r="B740" t="s">
        <v>475</v>
      </c>
      <c r="D740" t="s">
        <v>477</v>
      </c>
      <c r="E740" t="s">
        <v>479</v>
      </c>
    </row>
    <row r="741" spans="1:5" x14ac:dyDescent="0.25">
      <c r="A741" t="s">
        <v>476</v>
      </c>
      <c r="B741" t="s">
        <v>475</v>
      </c>
      <c r="D741" t="s">
        <v>477</v>
      </c>
      <c r="E741" t="s">
        <v>266</v>
      </c>
    </row>
    <row r="742" spans="1:5" x14ac:dyDescent="0.25">
      <c r="A742" t="s">
        <v>476</v>
      </c>
      <c r="B742" t="s">
        <v>475</v>
      </c>
      <c r="D742" t="s">
        <v>477</v>
      </c>
      <c r="E742" t="s">
        <v>480</v>
      </c>
    </row>
    <row r="743" spans="1:5" x14ac:dyDescent="0.25">
      <c r="A743" t="s">
        <v>476</v>
      </c>
      <c r="B743" t="s">
        <v>475</v>
      </c>
      <c r="D743" t="s">
        <v>477</v>
      </c>
      <c r="E743" t="s">
        <v>13</v>
      </c>
    </row>
    <row r="744" spans="1:5" x14ac:dyDescent="0.25">
      <c r="A744" t="s">
        <v>2003</v>
      </c>
      <c r="B744" t="s">
        <v>2002</v>
      </c>
      <c r="C744" t="s">
        <v>241</v>
      </c>
      <c r="D744" t="s">
        <v>2004</v>
      </c>
      <c r="E744" t="s">
        <v>608</v>
      </c>
    </row>
    <row r="745" spans="1:5" x14ac:dyDescent="0.25">
      <c r="A745" t="s">
        <v>2003</v>
      </c>
      <c r="B745" t="s">
        <v>2002</v>
      </c>
      <c r="C745" t="s">
        <v>241</v>
      </c>
      <c r="D745" t="s">
        <v>2004</v>
      </c>
      <c r="E745" t="s">
        <v>2006</v>
      </c>
    </row>
    <row r="746" spans="1:5" x14ac:dyDescent="0.25">
      <c r="A746" t="s">
        <v>2003</v>
      </c>
      <c r="B746" t="s">
        <v>2002</v>
      </c>
      <c r="C746" t="s">
        <v>241</v>
      </c>
      <c r="D746" t="s">
        <v>2004</v>
      </c>
      <c r="E746" t="s">
        <v>2007</v>
      </c>
    </row>
    <row r="747" spans="1:5" x14ac:dyDescent="0.25">
      <c r="A747" t="s">
        <v>2003</v>
      </c>
      <c r="B747" t="s">
        <v>2002</v>
      </c>
      <c r="C747" t="s">
        <v>241</v>
      </c>
      <c r="D747" t="s">
        <v>2004</v>
      </c>
      <c r="E747" t="s">
        <v>2005</v>
      </c>
    </row>
    <row r="748" spans="1:5" x14ac:dyDescent="0.25">
      <c r="A748" t="s">
        <v>460</v>
      </c>
      <c r="B748" t="s">
        <v>459</v>
      </c>
      <c r="C748" t="s">
        <v>74</v>
      </c>
      <c r="D748" t="s">
        <v>461</v>
      </c>
      <c r="E748" t="s">
        <v>245</v>
      </c>
    </row>
    <row r="749" spans="1:5" x14ac:dyDescent="0.25">
      <c r="A749" t="s">
        <v>460</v>
      </c>
      <c r="B749" t="s">
        <v>459</v>
      </c>
      <c r="C749" t="s">
        <v>74</v>
      </c>
      <c r="D749" t="s">
        <v>461</v>
      </c>
      <c r="E749" t="s">
        <v>54</v>
      </c>
    </row>
    <row r="750" spans="1:5" x14ac:dyDescent="0.25">
      <c r="A750" t="s">
        <v>460</v>
      </c>
      <c r="B750" t="s">
        <v>459</v>
      </c>
      <c r="C750" t="s">
        <v>74</v>
      </c>
      <c r="D750" t="s">
        <v>461</v>
      </c>
      <c r="E750" t="s">
        <v>464</v>
      </c>
    </row>
    <row r="751" spans="1:5" x14ac:dyDescent="0.25">
      <c r="A751" t="s">
        <v>460</v>
      </c>
      <c r="B751" t="s">
        <v>459</v>
      </c>
      <c r="C751" t="s">
        <v>74</v>
      </c>
      <c r="D751" t="s">
        <v>461</v>
      </c>
      <c r="E751" t="s">
        <v>462</v>
      </c>
    </row>
    <row r="752" spans="1:5" x14ac:dyDescent="0.25">
      <c r="A752" t="s">
        <v>460</v>
      </c>
      <c r="B752" t="s">
        <v>459</v>
      </c>
      <c r="C752" t="s">
        <v>74</v>
      </c>
      <c r="D752" t="s">
        <v>461</v>
      </c>
      <c r="E752" t="s">
        <v>463</v>
      </c>
    </row>
    <row r="753" spans="1:5" x14ac:dyDescent="0.25">
      <c r="A753" t="s">
        <v>191</v>
      </c>
      <c r="B753" t="s">
        <v>190</v>
      </c>
      <c r="C753" t="s">
        <v>18</v>
      </c>
      <c r="D753" t="s">
        <v>192</v>
      </c>
      <c r="E753" t="s">
        <v>193</v>
      </c>
    </row>
    <row r="754" spans="1:5" x14ac:dyDescent="0.25">
      <c r="A754" t="s">
        <v>191</v>
      </c>
      <c r="B754" t="s">
        <v>190</v>
      </c>
      <c r="D754" t="s">
        <v>192</v>
      </c>
      <c r="E754" t="s">
        <v>194</v>
      </c>
    </row>
    <row r="755" spans="1:5" x14ac:dyDescent="0.25">
      <c r="A755" t="s">
        <v>191</v>
      </c>
      <c r="B755" t="s">
        <v>190</v>
      </c>
      <c r="D755" t="s">
        <v>192</v>
      </c>
      <c r="E755" t="s">
        <v>195</v>
      </c>
    </row>
    <row r="756" spans="1:5" x14ac:dyDescent="0.25">
      <c r="A756" t="s">
        <v>1363</v>
      </c>
      <c r="B756" t="s">
        <v>1362</v>
      </c>
      <c r="C756" t="s">
        <v>87</v>
      </c>
      <c r="D756" t="s">
        <v>1364</v>
      </c>
      <c r="E756" t="s">
        <v>436</v>
      </c>
    </row>
    <row r="757" spans="1:5" x14ac:dyDescent="0.25">
      <c r="A757" t="s">
        <v>1363</v>
      </c>
      <c r="B757" t="s">
        <v>1362</v>
      </c>
      <c r="C757" t="s">
        <v>87</v>
      </c>
      <c r="D757" t="s">
        <v>1364</v>
      </c>
      <c r="E757" t="s">
        <v>1367</v>
      </c>
    </row>
    <row r="758" spans="1:5" x14ac:dyDescent="0.25">
      <c r="A758" t="s">
        <v>1363</v>
      </c>
      <c r="B758" t="s">
        <v>1362</v>
      </c>
      <c r="C758" t="s">
        <v>87</v>
      </c>
      <c r="D758" t="s">
        <v>1364</v>
      </c>
      <c r="E758" t="s">
        <v>1361</v>
      </c>
    </row>
    <row r="759" spans="1:5" x14ac:dyDescent="0.25">
      <c r="A759" t="s">
        <v>1363</v>
      </c>
      <c r="B759" t="s">
        <v>1362</v>
      </c>
      <c r="C759" t="s">
        <v>87</v>
      </c>
      <c r="D759" t="s">
        <v>1364</v>
      </c>
      <c r="E759" t="s">
        <v>1365</v>
      </c>
    </row>
    <row r="760" spans="1:5" x14ac:dyDescent="0.25">
      <c r="A760" t="s">
        <v>1363</v>
      </c>
      <c r="B760" t="s">
        <v>1362</v>
      </c>
      <c r="C760" t="s">
        <v>87</v>
      </c>
      <c r="D760" t="s">
        <v>1364</v>
      </c>
      <c r="E760" t="s">
        <v>938</v>
      </c>
    </row>
    <row r="761" spans="1:5" x14ac:dyDescent="0.25">
      <c r="A761" t="s">
        <v>1363</v>
      </c>
      <c r="B761" t="s">
        <v>1362</v>
      </c>
      <c r="C761" t="s">
        <v>87</v>
      </c>
      <c r="D761" t="s">
        <v>1364</v>
      </c>
      <c r="E761" t="s">
        <v>1366</v>
      </c>
    </row>
    <row r="762" spans="1:5" x14ac:dyDescent="0.25">
      <c r="A762" t="s">
        <v>1363</v>
      </c>
      <c r="B762" t="s">
        <v>1362</v>
      </c>
      <c r="C762" t="s">
        <v>87</v>
      </c>
      <c r="D762" t="s">
        <v>1364</v>
      </c>
      <c r="E762" t="s">
        <v>531</v>
      </c>
    </row>
    <row r="763" spans="1:5" x14ac:dyDescent="0.25">
      <c r="A763" t="s">
        <v>1363</v>
      </c>
      <c r="B763" t="s">
        <v>1362</v>
      </c>
      <c r="C763" t="s">
        <v>87</v>
      </c>
      <c r="D763" t="s">
        <v>1364</v>
      </c>
      <c r="E763" t="s">
        <v>14</v>
      </c>
    </row>
    <row r="764" spans="1:5" x14ac:dyDescent="0.25">
      <c r="A764" t="s">
        <v>524</v>
      </c>
      <c r="B764" t="s">
        <v>523</v>
      </c>
      <c r="C764" t="s">
        <v>18</v>
      </c>
      <c r="D764" t="s">
        <v>525</v>
      </c>
      <c r="E764" t="s">
        <v>54</v>
      </c>
    </row>
    <row r="765" spans="1:5" x14ac:dyDescent="0.25">
      <c r="A765" t="s">
        <v>524</v>
      </c>
      <c r="B765" t="s">
        <v>523</v>
      </c>
      <c r="D765" t="s">
        <v>525</v>
      </c>
      <c r="E765" t="s">
        <v>526</v>
      </c>
    </row>
    <row r="766" spans="1:5" x14ac:dyDescent="0.25">
      <c r="A766" t="s">
        <v>524</v>
      </c>
      <c r="B766" t="s">
        <v>523</v>
      </c>
      <c r="D766" t="s">
        <v>525</v>
      </c>
      <c r="E766" t="s">
        <v>529</v>
      </c>
    </row>
    <row r="767" spans="1:5" x14ac:dyDescent="0.25">
      <c r="A767" t="s">
        <v>524</v>
      </c>
      <c r="B767" t="s">
        <v>523</v>
      </c>
      <c r="D767" t="s">
        <v>525</v>
      </c>
      <c r="E767" t="s">
        <v>527</v>
      </c>
    </row>
    <row r="768" spans="1:5" x14ac:dyDescent="0.25">
      <c r="A768" t="s">
        <v>524</v>
      </c>
      <c r="B768" t="s">
        <v>523</v>
      </c>
      <c r="D768" t="s">
        <v>525</v>
      </c>
      <c r="E768" t="s">
        <v>531</v>
      </c>
    </row>
    <row r="769" spans="1:5" x14ac:dyDescent="0.25">
      <c r="A769" t="s">
        <v>524</v>
      </c>
      <c r="B769" t="s">
        <v>523</v>
      </c>
      <c r="D769" t="s">
        <v>525</v>
      </c>
      <c r="E769" t="s">
        <v>528</v>
      </c>
    </row>
    <row r="770" spans="1:5" x14ac:dyDescent="0.25">
      <c r="A770" t="s">
        <v>524</v>
      </c>
      <c r="B770" t="s">
        <v>523</v>
      </c>
      <c r="D770" t="s">
        <v>525</v>
      </c>
      <c r="E770" t="s">
        <v>394</v>
      </c>
    </row>
    <row r="771" spans="1:5" x14ac:dyDescent="0.25">
      <c r="A771" t="s">
        <v>524</v>
      </c>
      <c r="B771" t="s">
        <v>523</v>
      </c>
      <c r="D771" t="s">
        <v>525</v>
      </c>
      <c r="E771" t="s">
        <v>530</v>
      </c>
    </row>
    <row r="772" spans="1:5" x14ac:dyDescent="0.25">
      <c r="A772" t="s">
        <v>1357</v>
      </c>
      <c r="B772" t="s">
        <v>1356</v>
      </c>
      <c r="C772" t="s">
        <v>60</v>
      </c>
      <c r="D772" t="s">
        <v>1358</v>
      </c>
      <c r="E772" t="s">
        <v>436</v>
      </c>
    </row>
    <row r="773" spans="1:5" x14ac:dyDescent="0.25">
      <c r="A773" t="s">
        <v>1357</v>
      </c>
      <c r="B773" t="s">
        <v>1356</v>
      </c>
      <c r="C773" t="s">
        <v>60</v>
      </c>
      <c r="D773" t="s">
        <v>1358</v>
      </c>
      <c r="E773" t="s">
        <v>649</v>
      </c>
    </row>
    <row r="774" spans="1:5" x14ac:dyDescent="0.25">
      <c r="A774" t="s">
        <v>1357</v>
      </c>
      <c r="B774" t="s">
        <v>1356</v>
      </c>
      <c r="C774" t="s">
        <v>60</v>
      </c>
      <c r="D774" t="s">
        <v>1358</v>
      </c>
      <c r="E774" t="s">
        <v>1361</v>
      </c>
    </row>
    <row r="775" spans="1:5" x14ac:dyDescent="0.25">
      <c r="A775" t="s">
        <v>1357</v>
      </c>
      <c r="B775" t="s">
        <v>1356</v>
      </c>
      <c r="C775" t="s">
        <v>60</v>
      </c>
      <c r="D775" t="s">
        <v>1358</v>
      </c>
      <c r="E775" t="s">
        <v>937</v>
      </c>
    </row>
    <row r="776" spans="1:5" x14ac:dyDescent="0.25">
      <c r="A776" t="s">
        <v>1357</v>
      </c>
      <c r="B776" t="s">
        <v>1356</v>
      </c>
      <c r="C776" t="s">
        <v>60</v>
      </c>
      <c r="D776" t="s">
        <v>1358</v>
      </c>
      <c r="E776" t="s">
        <v>938</v>
      </c>
    </row>
    <row r="777" spans="1:5" x14ac:dyDescent="0.25">
      <c r="A777" t="s">
        <v>1357</v>
      </c>
      <c r="B777" t="s">
        <v>1356</v>
      </c>
      <c r="C777" t="s">
        <v>60</v>
      </c>
      <c r="D777" t="s">
        <v>1358</v>
      </c>
      <c r="E777" t="s">
        <v>1360</v>
      </c>
    </row>
    <row r="778" spans="1:5" x14ac:dyDescent="0.25">
      <c r="A778" t="s">
        <v>1357</v>
      </c>
      <c r="B778" t="s">
        <v>1356</v>
      </c>
      <c r="C778" t="s">
        <v>60</v>
      </c>
      <c r="D778" t="s">
        <v>1358</v>
      </c>
      <c r="E778" t="s">
        <v>1359</v>
      </c>
    </row>
    <row r="779" spans="1:5" x14ac:dyDescent="0.25">
      <c r="A779" t="s">
        <v>1357</v>
      </c>
      <c r="B779" t="s">
        <v>1356</v>
      </c>
      <c r="C779" t="s">
        <v>60</v>
      </c>
      <c r="D779" t="s">
        <v>1358</v>
      </c>
      <c r="E779" t="s">
        <v>934</v>
      </c>
    </row>
    <row r="780" spans="1:5" x14ac:dyDescent="0.25">
      <c r="A780" t="s">
        <v>1357</v>
      </c>
      <c r="B780" t="s">
        <v>1356</v>
      </c>
      <c r="C780" t="s">
        <v>60</v>
      </c>
      <c r="D780" t="s">
        <v>1358</v>
      </c>
      <c r="E780" t="s">
        <v>531</v>
      </c>
    </row>
    <row r="781" spans="1:5" x14ac:dyDescent="0.25">
      <c r="A781" t="s">
        <v>1357</v>
      </c>
      <c r="B781" t="s">
        <v>1356</v>
      </c>
      <c r="C781" t="s">
        <v>60</v>
      </c>
      <c r="D781" t="s">
        <v>1358</v>
      </c>
      <c r="E781" t="s">
        <v>14</v>
      </c>
    </row>
    <row r="782" spans="1:5" x14ac:dyDescent="0.25">
      <c r="A782" t="s">
        <v>1555</v>
      </c>
      <c r="B782" t="s">
        <v>1554</v>
      </c>
      <c r="C782" t="s">
        <v>43</v>
      </c>
      <c r="D782" t="s">
        <v>1556</v>
      </c>
      <c r="E782" t="s">
        <v>497</v>
      </c>
    </row>
    <row r="783" spans="1:5" x14ac:dyDescent="0.25">
      <c r="A783" t="s">
        <v>495</v>
      </c>
      <c r="B783" t="s">
        <v>494</v>
      </c>
      <c r="C783" t="s">
        <v>87</v>
      </c>
      <c r="D783" t="s">
        <v>496</v>
      </c>
      <c r="E783" t="s">
        <v>101</v>
      </c>
    </row>
    <row r="784" spans="1:5" x14ac:dyDescent="0.25">
      <c r="A784" t="s">
        <v>495</v>
      </c>
      <c r="B784" t="s">
        <v>494</v>
      </c>
      <c r="C784" t="s">
        <v>87</v>
      </c>
      <c r="D784" t="s">
        <v>496</v>
      </c>
      <c r="E784" t="s">
        <v>54</v>
      </c>
    </row>
    <row r="785" spans="1:5" x14ac:dyDescent="0.25">
      <c r="A785" t="s">
        <v>495</v>
      </c>
      <c r="B785" t="s">
        <v>494</v>
      </c>
      <c r="C785" t="s">
        <v>87</v>
      </c>
      <c r="D785" t="s">
        <v>496</v>
      </c>
      <c r="E785" t="s">
        <v>497</v>
      </c>
    </row>
    <row r="786" spans="1:5" x14ac:dyDescent="0.25">
      <c r="A786" t="s">
        <v>1994</v>
      </c>
      <c r="B786" t="s">
        <v>1993</v>
      </c>
      <c r="C786" t="s">
        <v>18</v>
      </c>
      <c r="D786" t="s">
        <v>1995</v>
      </c>
      <c r="E786" t="s">
        <v>1987</v>
      </c>
    </row>
    <row r="787" spans="1:5" x14ac:dyDescent="0.25">
      <c r="A787" t="s">
        <v>1994</v>
      </c>
      <c r="B787" t="s">
        <v>1993</v>
      </c>
      <c r="D787" t="s">
        <v>1995</v>
      </c>
      <c r="E787" t="s">
        <v>1981</v>
      </c>
    </row>
    <row r="788" spans="1:5" x14ac:dyDescent="0.25">
      <c r="A788" t="s">
        <v>1994</v>
      </c>
      <c r="B788" t="s">
        <v>1993</v>
      </c>
      <c r="D788" t="s">
        <v>1995</v>
      </c>
      <c r="E788" t="s">
        <v>526</v>
      </c>
    </row>
    <row r="789" spans="1:5" x14ac:dyDescent="0.25">
      <c r="A789" t="s">
        <v>1994</v>
      </c>
      <c r="B789" t="s">
        <v>1993</v>
      </c>
      <c r="D789" t="s">
        <v>1995</v>
      </c>
      <c r="E789" t="s">
        <v>529</v>
      </c>
    </row>
    <row r="790" spans="1:5" x14ac:dyDescent="0.25">
      <c r="A790" t="s">
        <v>1994</v>
      </c>
      <c r="B790" t="s">
        <v>1993</v>
      </c>
      <c r="D790" t="s">
        <v>1995</v>
      </c>
      <c r="E790" t="s">
        <v>1343</v>
      </c>
    </row>
    <row r="791" spans="1:5" x14ac:dyDescent="0.25">
      <c r="A791" t="s">
        <v>1994</v>
      </c>
      <c r="B791" t="s">
        <v>1993</v>
      </c>
      <c r="D791" t="s">
        <v>1995</v>
      </c>
      <c r="E791" t="s">
        <v>1729</v>
      </c>
    </row>
    <row r="792" spans="1:5" x14ac:dyDescent="0.25">
      <c r="A792" t="s">
        <v>1994</v>
      </c>
      <c r="B792" t="s">
        <v>1993</v>
      </c>
      <c r="D792" t="s">
        <v>1995</v>
      </c>
      <c r="E792" t="s">
        <v>934</v>
      </c>
    </row>
    <row r="793" spans="1:5" x14ac:dyDescent="0.25">
      <c r="A793" t="s">
        <v>1994</v>
      </c>
      <c r="B793" t="s">
        <v>1993</v>
      </c>
      <c r="D793" t="s">
        <v>1995</v>
      </c>
      <c r="E793" t="s">
        <v>572</v>
      </c>
    </row>
    <row r="794" spans="1:5" x14ac:dyDescent="0.25">
      <c r="A794" t="s">
        <v>1994</v>
      </c>
      <c r="B794" t="s">
        <v>1993</v>
      </c>
      <c r="D794" t="s">
        <v>1995</v>
      </c>
      <c r="E794" t="s">
        <v>531</v>
      </c>
    </row>
    <row r="795" spans="1:5" x14ac:dyDescent="0.25">
      <c r="A795" t="s">
        <v>1994</v>
      </c>
      <c r="B795" t="s">
        <v>1993</v>
      </c>
      <c r="D795" t="s">
        <v>1995</v>
      </c>
      <c r="E795" t="s">
        <v>1986</v>
      </c>
    </row>
    <row r="796" spans="1:5" x14ac:dyDescent="0.25">
      <c r="A796" t="s">
        <v>1994</v>
      </c>
      <c r="B796" t="s">
        <v>1993</v>
      </c>
      <c r="D796" t="s">
        <v>1995</v>
      </c>
      <c r="E796" t="s">
        <v>1982</v>
      </c>
    </row>
    <row r="797" spans="1:5" x14ac:dyDescent="0.25">
      <c r="A797" t="s">
        <v>1994</v>
      </c>
      <c r="B797" t="s">
        <v>1993</v>
      </c>
      <c r="D797" t="s">
        <v>1995</v>
      </c>
      <c r="E797" t="s">
        <v>591</v>
      </c>
    </row>
    <row r="798" spans="1:5" x14ac:dyDescent="0.25">
      <c r="A798" t="s">
        <v>1991</v>
      </c>
      <c r="B798" t="s">
        <v>1990</v>
      </c>
      <c r="C798" t="s">
        <v>25</v>
      </c>
      <c r="D798" t="s">
        <v>1992</v>
      </c>
      <c r="E798" t="s">
        <v>1983</v>
      </c>
    </row>
    <row r="799" spans="1:5" x14ac:dyDescent="0.25">
      <c r="A799" t="s">
        <v>1991</v>
      </c>
      <c r="B799" t="s">
        <v>1990</v>
      </c>
      <c r="C799" t="s">
        <v>25</v>
      </c>
      <c r="D799" t="s">
        <v>1992</v>
      </c>
      <c r="E799" t="s">
        <v>1987</v>
      </c>
    </row>
    <row r="800" spans="1:5" x14ac:dyDescent="0.25">
      <c r="A800" t="s">
        <v>1991</v>
      </c>
      <c r="B800" t="s">
        <v>1990</v>
      </c>
      <c r="C800" t="s">
        <v>25</v>
      </c>
      <c r="D800" t="s">
        <v>1992</v>
      </c>
      <c r="E800" t="s">
        <v>1981</v>
      </c>
    </row>
    <row r="801" spans="1:5" x14ac:dyDescent="0.25">
      <c r="A801" t="s">
        <v>1991</v>
      </c>
      <c r="B801" t="s">
        <v>1990</v>
      </c>
      <c r="C801" t="s">
        <v>25</v>
      </c>
      <c r="D801" t="s">
        <v>1992</v>
      </c>
      <c r="E801" t="s">
        <v>526</v>
      </c>
    </row>
    <row r="802" spans="1:5" x14ac:dyDescent="0.25">
      <c r="A802" t="s">
        <v>1991</v>
      </c>
      <c r="B802" t="s">
        <v>1990</v>
      </c>
      <c r="C802" t="s">
        <v>25</v>
      </c>
      <c r="D802" t="s">
        <v>1992</v>
      </c>
      <c r="E802" t="s">
        <v>529</v>
      </c>
    </row>
    <row r="803" spans="1:5" x14ac:dyDescent="0.25">
      <c r="A803" t="s">
        <v>1991</v>
      </c>
      <c r="B803" t="s">
        <v>1990</v>
      </c>
      <c r="C803" t="s">
        <v>25</v>
      </c>
      <c r="D803" t="s">
        <v>1992</v>
      </c>
      <c r="E803" t="s">
        <v>1343</v>
      </c>
    </row>
    <row r="804" spans="1:5" x14ac:dyDescent="0.25">
      <c r="A804" t="s">
        <v>1991</v>
      </c>
      <c r="B804" t="s">
        <v>1990</v>
      </c>
      <c r="C804" t="s">
        <v>25</v>
      </c>
      <c r="D804" t="s">
        <v>1992</v>
      </c>
      <c r="E804" t="s">
        <v>1985</v>
      </c>
    </row>
    <row r="805" spans="1:5" x14ac:dyDescent="0.25">
      <c r="A805" t="s">
        <v>1991</v>
      </c>
      <c r="B805" t="s">
        <v>1990</v>
      </c>
      <c r="C805" t="s">
        <v>25</v>
      </c>
      <c r="D805" t="s">
        <v>1992</v>
      </c>
      <c r="E805" t="s">
        <v>1729</v>
      </c>
    </row>
    <row r="806" spans="1:5" x14ac:dyDescent="0.25">
      <c r="A806" t="s">
        <v>1991</v>
      </c>
      <c r="B806" t="s">
        <v>1990</v>
      </c>
      <c r="C806" t="s">
        <v>25</v>
      </c>
      <c r="D806" t="s">
        <v>1992</v>
      </c>
      <c r="E806" t="s">
        <v>934</v>
      </c>
    </row>
    <row r="807" spans="1:5" x14ac:dyDescent="0.25">
      <c r="A807" t="s">
        <v>1991</v>
      </c>
      <c r="B807" t="s">
        <v>1990</v>
      </c>
      <c r="C807" t="s">
        <v>25</v>
      </c>
      <c r="D807" t="s">
        <v>1992</v>
      </c>
      <c r="E807" t="s">
        <v>572</v>
      </c>
    </row>
    <row r="808" spans="1:5" x14ac:dyDescent="0.25">
      <c r="A808" t="s">
        <v>1991</v>
      </c>
      <c r="B808" t="s">
        <v>1990</v>
      </c>
      <c r="C808" t="s">
        <v>25</v>
      </c>
      <c r="D808" t="s">
        <v>1992</v>
      </c>
      <c r="E808" t="s">
        <v>531</v>
      </c>
    </row>
    <row r="809" spans="1:5" x14ac:dyDescent="0.25">
      <c r="A809" t="s">
        <v>1991</v>
      </c>
      <c r="B809" t="s">
        <v>1990</v>
      </c>
      <c r="C809" t="s">
        <v>25</v>
      </c>
      <c r="D809" t="s">
        <v>1992</v>
      </c>
      <c r="E809" t="s">
        <v>1986</v>
      </c>
    </row>
    <row r="810" spans="1:5" x14ac:dyDescent="0.25">
      <c r="A810" t="s">
        <v>1991</v>
      </c>
      <c r="B810" t="s">
        <v>1990</v>
      </c>
      <c r="C810" t="s">
        <v>25</v>
      </c>
      <c r="D810" t="s">
        <v>1992</v>
      </c>
      <c r="E810" t="s">
        <v>1982</v>
      </c>
    </row>
    <row r="811" spans="1:5" x14ac:dyDescent="0.25">
      <c r="A811" t="s">
        <v>1991</v>
      </c>
      <c r="B811" t="s">
        <v>1990</v>
      </c>
      <c r="C811" t="s">
        <v>25</v>
      </c>
      <c r="D811" t="s">
        <v>1992</v>
      </c>
      <c r="E811" t="s">
        <v>591</v>
      </c>
    </row>
    <row r="812" spans="1:5" x14ac:dyDescent="0.25">
      <c r="A812" t="s">
        <v>1991</v>
      </c>
      <c r="B812" t="s">
        <v>1990</v>
      </c>
      <c r="C812" t="s">
        <v>25</v>
      </c>
      <c r="D812" t="s">
        <v>1992</v>
      </c>
      <c r="E812" t="s">
        <v>1984</v>
      </c>
    </row>
    <row r="813" spans="1:5" x14ac:dyDescent="0.25">
      <c r="A813" t="s">
        <v>237</v>
      </c>
      <c r="B813" t="s">
        <v>236</v>
      </c>
      <c r="C813" t="s">
        <v>170</v>
      </c>
      <c r="D813" t="s">
        <v>238</v>
      </c>
      <c r="E813" t="s">
        <v>174</v>
      </c>
    </row>
    <row r="814" spans="1:5" x14ac:dyDescent="0.25">
      <c r="A814" t="s">
        <v>237</v>
      </c>
      <c r="B814" t="s">
        <v>236</v>
      </c>
      <c r="C814" t="s">
        <v>170</v>
      </c>
      <c r="D814" t="s">
        <v>238</v>
      </c>
      <c r="E814" t="s">
        <v>173</v>
      </c>
    </row>
    <row r="815" spans="1:5" x14ac:dyDescent="0.25">
      <c r="A815" t="s">
        <v>237</v>
      </c>
      <c r="B815" t="s">
        <v>236</v>
      </c>
      <c r="C815" t="s">
        <v>170</v>
      </c>
      <c r="D815" t="s">
        <v>238</v>
      </c>
      <c r="E815" t="s">
        <v>239</v>
      </c>
    </row>
    <row r="816" spans="1:5" x14ac:dyDescent="0.25">
      <c r="A816" t="s">
        <v>1805</v>
      </c>
      <c r="B816" t="s">
        <v>1804</v>
      </c>
      <c r="C816" t="s">
        <v>1416</v>
      </c>
      <c r="D816" t="s">
        <v>1806</v>
      </c>
      <c r="E816" t="s">
        <v>526</v>
      </c>
    </row>
    <row r="817" spans="1:5" x14ac:dyDescent="0.25">
      <c r="A817" t="s">
        <v>1351</v>
      </c>
      <c r="B817" t="s">
        <v>1120</v>
      </c>
      <c r="C817" t="s">
        <v>587</v>
      </c>
      <c r="D817" t="s">
        <v>1352</v>
      </c>
      <c r="E817" t="s">
        <v>1354</v>
      </c>
    </row>
    <row r="818" spans="1:5" x14ac:dyDescent="0.25">
      <c r="A818" t="s">
        <v>1351</v>
      </c>
      <c r="B818" t="s">
        <v>1120</v>
      </c>
      <c r="C818" t="s">
        <v>587</v>
      </c>
      <c r="D818" t="s">
        <v>1352</v>
      </c>
      <c r="E818" t="s">
        <v>1355</v>
      </c>
    </row>
    <row r="819" spans="1:5" x14ac:dyDescent="0.25">
      <c r="A819" t="s">
        <v>1351</v>
      </c>
      <c r="B819" t="s">
        <v>1120</v>
      </c>
      <c r="C819" t="s">
        <v>587</v>
      </c>
      <c r="D819" t="s">
        <v>1352</v>
      </c>
      <c r="E819" t="s">
        <v>1353</v>
      </c>
    </row>
    <row r="820" spans="1:5" x14ac:dyDescent="0.25">
      <c r="A820" t="s">
        <v>1121</v>
      </c>
      <c r="B820" t="s">
        <v>1120</v>
      </c>
      <c r="C820" t="s">
        <v>202</v>
      </c>
      <c r="D820" t="s">
        <v>1122</v>
      </c>
      <c r="E820" t="s">
        <v>1123</v>
      </c>
    </row>
    <row r="821" spans="1:5" x14ac:dyDescent="0.25">
      <c r="A821" t="s">
        <v>1121</v>
      </c>
      <c r="B821" t="s">
        <v>1120</v>
      </c>
      <c r="C821" t="s">
        <v>202</v>
      </c>
      <c r="D821" t="s">
        <v>1122</v>
      </c>
      <c r="E821" t="s">
        <v>1125</v>
      </c>
    </row>
    <row r="822" spans="1:5" x14ac:dyDescent="0.25">
      <c r="A822" t="s">
        <v>1121</v>
      </c>
      <c r="B822" t="s">
        <v>1120</v>
      </c>
      <c r="C822" t="s">
        <v>202</v>
      </c>
      <c r="D822" t="s">
        <v>1122</v>
      </c>
      <c r="E822" t="s">
        <v>14</v>
      </c>
    </row>
    <row r="823" spans="1:5" x14ac:dyDescent="0.25">
      <c r="A823" t="s">
        <v>1121</v>
      </c>
      <c r="B823" t="s">
        <v>1120</v>
      </c>
      <c r="C823" t="s">
        <v>202</v>
      </c>
      <c r="D823" t="s">
        <v>1122</v>
      </c>
      <c r="E823" t="s">
        <v>1124</v>
      </c>
    </row>
    <row r="824" spans="1:5" x14ac:dyDescent="0.25">
      <c r="A824" t="s">
        <v>169</v>
      </c>
      <c r="B824" t="s">
        <v>168</v>
      </c>
      <c r="C824" t="s">
        <v>170</v>
      </c>
      <c r="D824" t="s">
        <v>171</v>
      </c>
      <c r="E824" t="s">
        <v>174</v>
      </c>
    </row>
    <row r="825" spans="1:5" x14ac:dyDescent="0.25">
      <c r="A825" t="s">
        <v>169</v>
      </c>
      <c r="B825" t="s">
        <v>168</v>
      </c>
      <c r="C825" t="s">
        <v>170</v>
      </c>
      <c r="D825" t="s">
        <v>171</v>
      </c>
      <c r="E825" t="s">
        <v>173</v>
      </c>
    </row>
    <row r="826" spans="1:5" x14ac:dyDescent="0.25">
      <c r="A826" t="s">
        <v>169</v>
      </c>
      <c r="B826" t="s">
        <v>168</v>
      </c>
      <c r="C826" t="s">
        <v>170</v>
      </c>
      <c r="D826" t="s">
        <v>171</v>
      </c>
      <c r="E826" t="s">
        <v>172</v>
      </c>
    </row>
    <row r="827" spans="1:5" x14ac:dyDescent="0.25">
      <c r="A827" t="s">
        <v>1978</v>
      </c>
      <c r="B827" t="s">
        <v>1977</v>
      </c>
      <c r="C827" t="s">
        <v>1452</v>
      </c>
      <c r="D827" t="s">
        <v>1979</v>
      </c>
      <c r="E827" t="s">
        <v>1983</v>
      </c>
    </row>
    <row r="828" spans="1:5" x14ac:dyDescent="0.25">
      <c r="A828" t="s">
        <v>1978</v>
      </c>
      <c r="B828" t="s">
        <v>1977</v>
      </c>
      <c r="C828" t="s">
        <v>1452</v>
      </c>
      <c r="D828" t="s">
        <v>1979</v>
      </c>
      <c r="E828" t="s">
        <v>1988</v>
      </c>
    </row>
    <row r="829" spans="1:5" x14ac:dyDescent="0.25">
      <c r="A829" t="s">
        <v>1978</v>
      </c>
      <c r="B829" t="s">
        <v>1977</v>
      </c>
      <c r="C829" t="s">
        <v>1452</v>
      </c>
      <c r="D829" t="s">
        <v>1979</v>
      </c>
      <c r="E829" t="s">
        <v>1987</v>
      </c>
    </row>
    <row r="830" spans="1:5" x14ac:dyDescent="0.25">
      <c r="A830" t="s">
        <v>1978</v>
      </c>
      <c r="B830" t="s">
        <v>1977</v>
      </c>
      <c r="C830" t="s">
        <v>1452</v>
      </c>
      <c r="D830" t="s">
        <v>1979</v>
      </c>
      <c r="E830" t="s">
        <v>1981</v>
      </c>
    </row>
    <row r="831" spans="1:5" x14ac:dyDescent="0.25">
      <c r="A831" t="s">
        <v>1978</v>
      </c>
      <c r="B831" t="s">
        <v>1977</v>
      </c>
      <c r="C831" t="s">
        <v>1452</v>
      </c>
      <c r="D831" t="s">
        <v>1979</v>
      </c>
      <c r="E831" t="s">
        <v>526</v>
      </c>
    </row>
    <row r="832" spans="1:5" x14ac:dyDescent="0.25">
      <c r="A832" t="s">
        <v>1978</v>
      </c>
      <c r="B832" t="s">
        <v>1977</v>
      </c>
      <c r="C832" t="s">
        <v>1452</v>
      </c>
      <c r="D832" t="s">
        <v>1979</v>
      </c>
      <c r="E832" t="s">
        <v>938</v>
      </c>
    </row>
    <row r="833" spans="1:5" x14ac:dyDescent="0.25">
      <c r="A833" t="s">
        <v>1978</v>
      </c>
      <c r="B833" t="s">
        <v>1977</v>
      </c>
      <c r="C833" t="s">
        <v>1452</v>
      </c>
      <c r="D833" t="s">
        <v>1979</v>
      </c>
      <c r="E833" t="s">
        <v>1989</v>
      </c>
    </row>
    <row r="834" spans="1:5" x14ac:dyDescent="0.25">
      <c r="A834" t="s">
        <v>1978</v>
      </c>
      <c r="B834" t="s">
        <v>1977</v>
      </c>
      <c r="C834" t="s">
        <v>1452</v>
      </c>
      <c r="D834" t="s">
        <v>1979</v>
      </c>
      <c r="E834" t="s">
        <v>529</v>
      </c>
    </row>
    <row r="835" spans="1:5" x14ac:dyDescent="0.25">
      <c r="A835" t="s">
        <v>1978</v>
      </c>
      <c r="B835" t="s">
        <v>1977</v>
      </c>
      <c r="C835" t="s">
        <v>1452</v>
      </c>
      <c r="D835" t="s">
        <v>1979</v>
      </c>
      <c r="E835" t="s">
        <v>1343</v>
      </c>
    </row>
    <row r="836" spans="1:5" x14ac:dyDescent="0.25">
      <c r="A836" t="s">
        <v>1978</v>
      </c>
      <c r="B836" t="s">
        <v>1977</v>
      </c>
      <c r="C836" t="s">
        <v>1452</v>
      </c>
      <c r="D836" t="s">
        <v>1979</v>
      </c>
      <c r="E836" t="s">
        <v>1985</v>
      </c>
    </row>
    <row r="837" spans="1:5" x14ac:dyDescent="0.25">
      <c r="A837" t="s">
        <v>1978</v>
      </c>
      <c r="B837" t="s">
        <v>1977</v>
      </c>
      <c r="C837" t="s">
        <v>1452</v>
      </c>
      <c r="D837" t="s">
        <v>1979</v>
      </c>
      <c r="E837" t="s">
        <v>1729</v>
      </c>
    </row>
    <row r="838" spans="1:5" x14ac:dyDescent="0.25">
      <c r="A838" t="s">
        <v>1978</v>
      </c>
      <c r="B838" t="s">
        <v>1977</v>
      </c>
      <c r="C838" t="s">
        <v>1452</v>
      </c>
      <c r="D838" t="s">
        <v>1979</v>
      </c>
      <c r="E838" t="s">
        <v>1980</v>
      </c>
    </row>
    <row r="839" spans="1:5" x14ac:dyDescent="0.25">
      <c r="A839" t="s">
        <v>1978</v>
      </c>
      <c r="B839" t="s">
        <v>1977</v>
      </c>
      <c r="C839" t="s">
        <v>1452</v>
      </c>
      <c r="D839" t="s">
        <v>1979</v>
      </c>
      <c r="E839" t="s">
        <v>572</v>
      </c>
    </row>
    <row r="840" spans="1:5" x14ac:dyDescent="0.25">
      <c r="A840" t="s">
        <v>1978</v>
      </c>
      <c r="B840" t="s">
        <v>1977</v>
      </c>
      <c r="C840" t="s">
        <v>1452</v>
      </c>
      <c r="D840" t="s">
        <v>1979</v>
      </c>
      <c r="E840" t="s">
        <v>531</v>
      </c>
    </row>
    <row r="841" spans="1:5" x14ac:dyDescent="0.25">
      <c r="A841" t="s">
        <v>1978</v>
      </c>
      <c r="B841" t="s">
        <v>1977</v>
      </c>
      <c r="C841" t="s">
        <v>1452</v>
      </c>
      <c r="D841" t="s">
        <v>1979</v>
      </c>
      <c r="E841" t="s">
        <v>1986</v>
      </c>
    </row>
    <row r="842" spans="1:5" x14ac:dyDescent="0.25">
      <c r="A842" t="s">
        <v>1978</v>
      </c>
      <c r="B842" t="s">
        <v>1977</v>
      </c>
      <c r="C842" t="s">
        <v>1452</v>
      </c>
      <c r="D842" t="s">
        <v>1979</v>
      </c>
      <c r="E842" t="s">
        <v>1982</v>
      </c>
    </row>
    <row r="843" spans="1:5" x14ac:dyDescent="0.25">
      <c r="A843" t="s">
        <v>1978</v>
      </c>
      <c r="B843" t="s">
        <v>1977</v>
      </c>
      <c r="C843" t="s">
        <v>1452</v>
      </c>
      <c r="D843" t="s">
        <v>1979</v>
      </c>
      <c r="E843" t="s">
        <v>591</v>
      </c>
    </row>
    <row r="844" spans="1:5" x14ac:dyDescent="0.25">
      <c r="A844" t="s">
        <v>1978</v>
      </c>
      <c r="B844" t="s">
        <v>1977</v>
      </c>
      <c r="C844" t="s">
        <v>1452</v>
      </c>
      <c r="D844" t="s">
        <v>1979</v>
      </c>
      <c r="E844" t="s">
        <v>1984</v>
      </c>
    </row>
    <row r="845" spans="1:5" x14ac:dyDescent="0.25">
      <c r="A845" t="s">
        <v>1689</v>
      </c>
      <c r="B845" t="s">
        <v>1688</v>
      </c>
      <c r="C845" t="s">
        <v>587</v>
      </c>
      <c r="D845" t="s">
        <v>1690</v>
      </c>
      <c r="E845" t="s">
        <v>1691</v>
      </c>
    </row>
    <row r="846" spans="1:5" x14ac:dyDescent="0.25">
      <c r="A846" t="s">
        <v>858</v>
      </c>
      <c r="B846" t="s">
        <v>857</v>
      </c>
      <c r="C846" t="s">
        <v>74</v>
      </c>
      <c r="D846" t="s">
        <v>859</v>
      </c>
      <c r="E846" t="s">
        <v>584</v>
      </c>
    </row>
    <row r="847" spans="1:5" x14ac:dyDescent="0.25">
      <c r="A847" t="s">
        <v>858</v>
      </c>
      <c r="B847" t="s">
        <v>857</v>
      </c>
      <c r="C847" t="s">
        <v>74</v>
      </c>
      <c r="D847" t="s">
        <v>859</v>
      </c>
      <c r="E847" t="s">
        <v>860</v>
      </c>
    </row>
    <row r="848" spans="1:5" x14ac:dyDescent="0.25">
      <c r="A848" t="s">
        <v>858</v>
      </c>
      <c r="B848" t="s">
        <v>857</v>
      </c>
      <c r="C848" t="s">
        <v>74</v>
      </c>
      <c r="D848" t="s">
        <v>859</v>
      </c>
      <c r="E848" t="s">
        <v>861</v>
      </c>
    </row>
    <row r="849" spans="1:5" x14ac:dyDescent="0.25">
      <c r="A849" t="s">
        <v>1731</v>
      </c>
      <c r="B849" t="s">
        <v>1730</v>
      </c>
      <c r="C849" t="s">
        <v>1416</v>
      </c>
      <c r="D849" t="s">
        <v>1732</v>
      </c>
      <c r="E849" t="s">
        <v>938</v>
      </c>
    </row>
    <row r="850" spans="1:5" x14ac:dyDescent="0.25">
      <c r="A850" t="s">
        <v>941</v>
      </c>
      <c r="B850" t="s">
        <v>940</v>
      </c>
      <c r="C850" t="s">
        <v>202</v>
      </c>
      <c r="D850" t="s">
        <v>942</v>
      </c>
      <c r="E850" t="s">
        <v>470</v>
      </c>
    </row>
    <row r="851" spans="1:5" x14ac:dyDescent="0.25">
      <c r="A851" t="s">
        <v>941</v>
      </c>
      <c r="B851" t="s">
        <v>940</v>
      </c>
      <c r="C851" t="s">
        <v>202</v>
      </c>
      <c r="D851" t="s">
        <v>942</v>
      </c>
      <c r="E851" t="s">
        <v>938</v>
      </c>
    </row>
    <row r="852" spans="1:5" x14ac:dyDescent="0.25">
      <c r="A852" t="s">
        <v>941</v>
      </c>
      <c r="B852" t="s">
        <v>940</v>
      </c>
      <c r="C852" t="s">
        <v>202</v>
      </c>
      <c r="D852" t="s">
        <v>942</v>
      </c>
      <c r="E852" t="s">
        <v>943</v>
      </c>
    </row>
    <row r="853" spans="1:5" x14ac:dyDescent="0.25">
      <c r="A853" t="s">
        <v>1810</v>
      </c>
      <c r="B853" t="s">
        <v>734</v>
      </c>
      <c r="C853" t="s">
        <v>1811</v>
      </c>
      <c r="D853" t="s">
        <v>1812</v>
      </c>
      <c r="E853" t="s">
        <v>1813</v>
      </c>
    </row>
    <row r="854" spans="1:5" x14ac:dyDescent="0.25">
      <c r="A854" t="s">
        <v>1299</v>
      </c>
      <c r="B854" t="s">
        <v>1298</v>
      </c>
      <c r="C854" t="s">
        <v>1300</v>
      </c>
      <c r="D854" t="s">
        <v>1301</v>
      </c>
      <c r="E854" t="s">
        <v>583</v>
      </c>
    </row>
    <row r="855" spans="1:5" x14ac:dyDescent="0.25">
      <c r="A855" t="s">
        <v>1299</v>
      </c>
      <c r="B855" t="s">
        <v>1298</v>
      </c>
      <c r="C855" t="s">
        <v>1300</v>
      </c>
      <c r="D855" t="s">
        <v>1301</v>
      </c>
      <c r="E855" t="s">
        <v>584</v>
      </c>
    </row>
    <row r="856" spans="1:5" x14ac:dyDescent="0.25">
      <c r="A856" t="s">
        <v>1299</v>
      </c>
      <c r="B856" t="s">
        <v>1298</v>
      </c>
      <c r="C856" t="s">
        <v>1300</v>
      </c>
      <c r="D856" t="s">
        <v>1301</v>
      </c>
      <c r="E856" t="s">
        <v>1302</v>
      </c>
    </row>
    <row r="857" spans="1:5" x14ac:dyDescent="0.25">
      <c r="A857" t="s">
        <v>1808</v>
      </c>
      <c r="B857" t="s">
        <v>1807</v>
      </c>
      <c r="C857" t="s">
        <v>202</v>
      </c>
      <c r="D857" t="s">
        <v>1809</v>
      </c>
      <c r="E857" t="s">
        <v>1113</v>
      </c>
    </row>
    <row r="858" spans="1:5" x14ac:dyDescent="0.25">
      <c r="A858" t="s">
        <v>1111</v>
      </c>
      <c r="B858" t="s">
        <v>1110</v>
      </c>
      <c r="C858" t="s">
        <v>202</v>
      </c>
      <c r="D858" t="s">
        <v>1112</v>
      </c>
      <c r="E858" t="s">
        <v>185</v>
      </c>
    </row>
    <row r="859" spans="1:5" x14ac:dyDescent="0.25">
      <c r="A859" t="s">
        <v>1111</v>
      </c>
      <c r="B859" t="s">
        <v>1110</v>
      </c>
      <c r="C859" t="s">
        <v>202</v>
      </c>
      <c r="D859" t="s">
        <v>1112</v>
      </c>
      <c r="E859" t="s">
        <v>1113</v>
      </c>
    </row>
    <row r="860" spans="1:5" x14ac:dyDescent="0.25">
      <c r="A860" t="s">
        <v>1479</v>
      </c>
      <c r="B860" t="s">
        <v>1478</v>
      </c>
      <c r="C860" t="s">
        <v>241</v>
      </c>
      <c r="D860" t="s">
        <v>1480</v>
      </c>
      <c r="E860" t="s">
        <v>264</v>
      </c>
    </row>
    <row r="861" spans="1:5" x14ac:dyDescent="0.25">
      <c r="A861" t="s">
        <v>1479</v>
      </c>
      <c r="B861" t="s">
        <v>1478</v>
      </c>
      <c r="C861" t="s">
        <v>241</v>
      </c>
      <c r="D861" t="s">
        <v>1480</v>
      </c>
      <c r="E861" t="s">
        <v>263</v>
      </c>
    </row>
    <row r="862" spans="1:5" x14ac:dyDescent="0.25">
      <c r="A862" t="s">
        <v>1479</v>
      </c>
      <c r="B862" t="s">
        <v>1478</v>
      </c>
      <c r="C862" t="s">
        <v>241</v>
      </c>
      <c r="D862" t="s">
        <v>1480</v>
      </c>
      <c r="E862" t="s">
        <v>265</v>
      </c>
    </row>
    <row r="863" spans="1:5" x14ac:dyDescent="0.25">
      <c r="A863" t="s">
        <v>261</v>
      </c>
      <c r="B863" t="s">
        <v>260</v>
      </c>
      <c r="C863" t="s">
        <v>18</v>
      </c>
      <c r="D863" t="s">
        <v>262</v>
      </c>
      <c r="E863" t="s">
        <v>264</v>
      </c>
    </row>
    <row r="864" spans="1:5" x14ac:dyDescent="0.25">
      <c r="A864" t="s">
        <v>261</v>
      </c>
      <c r="B864" t="s">
        <v>260</v>
      </c>
      <c r="D864" t="s">
        <v>262</v>
      </c>
      <c r="E864" t="s">
        <v>266</v>
      </c>
    </row>
    <row r="865" spans="1:5" x14ac:dyDescent="0.25">
      <c r="A865" t="s">
        <v>261</v>
      </c>
      <c r="B865" t="s">
        <v>260</v>
      </c>
      <c r="D865" t="s">
        <v>262</v>
      </c>
      <c r="E865" t="s">
        <v>263</v>
      </c>
    </row>
    <row r="866" spans="1:5" x14ac:dyDescent="0.25">
      <c r="A866" t="s">
        <v>261</v>
      </c>
      <c r="B866" t="s">
        <v>260</v>
      </c>
      <c r="D866" t="s">
        <v>262</v>
      </c>
      <c r="E866" t="s">
        <v>265</v>
      </c>
    </row>
    <row r="867" spans="1:5" x14ac:dyDescent="0.25">
      <c r="A867" t="s">
        <v>1460</v>
      </c>
      <c r="B867" t="s">
        <v>1459</v>
      </c>
      <c r="C867" t="s">
        <v>552</v>
      </c>
      <c r="D867" t="s">
        <v>1461</v>
      </c>
      <c r="E867" t="s">
        <v>189</v>
      </c>
    </row>
    <row r="868" spans="1:5" x14ac:dyDescent="0.25">
      <c r="A868" t="s">
        <v>187</v>
      </c>
      <c r="B868" t="s">
        <v>186</v>
      </c>
      <c r="C868" t="s">
        <v>32</v>
      </c>
      <c r="D868" t="s">
        <v>188</v>
      </c>
      <c r="E868" t="s">
        <v>101</v>
      </c>
    </row>
    <row r="869" spans="1:5" x14ac:dyDescent="0.25">
      <c r="A869" t="s">
        <v>187</v>
      </c>
      <c r="B869" t="s">
        <v>186</v>
      </c>
      <c r="C869" t="s">
        <v>32</v>
      </c>
      <c r="D869" t="s">
        <v>188</v>
      </c>
      <c r="E869" t="s">
        <v>54</v>
      </c>
    </row>
    <row r="870" spans="1:5" x14ac:dyDescent="0.25">
      <c r="A870" t="s">
        <v>187</v>
      </c>
      <c r="B870" t="s">
        <v>186</v>
      </c>
      <c r="C870" t="s">
        <v>32</v>
      </c>
      <c r="D870" t="s">
        <v>188</v>
      </c>
      <c r="E870" t="s">
        <v>189</v>
      </c>
    </row>
    <row r="871" spans="1:5" x14ac:dyDescent="0.25">
      <c r="A871" t="s">
        <v>1854</v>
      </c>
      <c r="B871" t="s">
        <v>1853</v>
      </c>
      <c r="C871" t="s">
        <v>1416</v>
      </c>
      <c r="D871" t="s">
        <v>1855</v>
      </c>
      <c r="E871" t="s">
        <v>1856</v>
      </c>
    </row>
    <row r="872" spans="1:5" x14ac:dyDescent="0.25">
      <c r="A872" t="s">
        <v>1854</v>
      </c>
      <c r="B872" t="s">
        <v>1853</v>
      </c>
      <c r="C872" t="s">
        <v>1416</v>
      </c>
      <c r="D872" t="s">
        <v>1855</v>
      </c>
      <c r="E872" t="s">
        <v>1852</v>
      </c>
    </row>
    <row r="873" spans="1:5" x14ac:dyDescent="0.25">
      <c r="A873" t="s">
        <v>2037</v>
      </c>
      <c r="B873" t="s">
        <v>2036</v>
      </c>
      <c r="C873" t="s">
        <v>241</v>
      </c>
      <c r="D873" t="s">
        <v>2038</v>
      </c>
      <c r="E873" t="s">
        <v>1361</v>
      </c>
    </row>
    <row r="874" spans="1:5" x14ac:dyDescent="0.25">
      <c r="A874" t="s">
        <v>2037</v>
      </c>
      <c r="B874" t="s">
        <v>2036</v>
      </c>
      <c r="C874" t="s">
        <v>241</v>
      </c>
      <c r="D874" t="s">
        <v>2038</v>
      </c>
      <c r="E874" t="s">
        <v>13</v>
      </c>
    </row>
    <row r="875" spans="1:5" x14ac:dyDescent="0.25">
      <c r="A875" t="s">
        <v>2037</v>
      </c>
      <c r="B875" t="s">
        <v>2036</v>
      </c>
      <c r="C875" t="s">
        <v>241</v>
      </c>
      <c r="D875" t="s">
        <v>2038</v>
      </c>
      <c r="E875" t="s">
        <v>2039</v>
      </c>
    </row>
    <row r="876" spans="1:5" x14ac:dyDescent="0.25">
      <c r="A876" t="s">
        <v>2037</v>
      </c>
      <c r="B876" t="s">
        <v>2036</v>
      </c>
      <c r="C876" t="s">
        <v>241</v>
      </c>
      <c r="D876" t="s">
        <v>2038</v>
      </c>
      <c r="E876" t="s">
        <v>1852</v>
      </c>
    </row>
    <row r="877" spans="1:5" x14ac:dyDescent="0.25">
      <c r="A877" t="s">
        <v>1858</v>
      </c>
      <c r="B877" t="s">
        <v>1857</v>
      </c>
      <c r="C877" t="s">
        <v>18</v>
      </c>
      <c r="D877" t="s">
        <v>1859</v>
      </c>
      <c r="E877" t="s">
        <v>529</v>
      </c>
    </row>
    <row r="878" spans="1:5" x14ac:dyDescent="0.25">
      <c r="A878" t="s">
        <v>1858</v>
      </c>
      <c r="B878" t="s">
        <v>1857</v>
      </c>
      <c r="D878" t="s">
        <v>1859</v>
      </c>
      <c r="E878" t="s">
        <v>1852</v>
      </c>
    </row>
    <row r="879" spans="1:5" x14ac:dyDescent="0.25">
      <c r="A879" t="s">
        <v>2051</v>
      </c>
      <c r="B879" t="s">
        <v>2050</v>
      </c>
      <c r="C879" t="s">
        <v>18</v>
      </c>
      <c r="D879" t="s">
        <v>2052</v>
      </c>
      <c r="E879" t="s">
        <v>1361</v>
      </c>
    </row>
    <row r="880" spans="1:5" x14ac:dyDescent="0.25">
      <c r="A880" t="s">
        <v>2051</v>
      </c>
      <c r="B880" t="s">
        <v>2050</v>
      </c>
      <c r="D880" t="s">
        <v>2052</v>
      </c>
      <c r="E880" t="s">
        <v>13</v>
      </c>
    </row>
    <row r="881" spans="1:5" x14ac:dyDescent="0.25">
      <c r="A881" t="s">
        <v>2051</v>
      </c>
      <c r="B881" t="s">
        <v>2050</v>
      </c>
      <c r="D881" t="s">
        <v>2052</v>
      </c>
      <c r="E881" t="s">
        <v>590</v>
      </c>
    </row>
    <row r="882" spans="1:5" x14ac:dyDescent="0.25">
      <c r="A882" t="s">
        <v>2051</v>
      </c>
      <c r="B882" t="s">
        <v>2050</v>
      </c>
      <c r="D882" t="s">
        <v>2052</v>
      </c>
      <c r="E882" t="s">
        <v>1852</v>
      </c>
    </row>
    <row r="883" spans="1:5" x14ac:dyDescent="0.25">
      <c r="A883" t="s">
        <v>1849</v>
      </c>
      <c r="B883" t="s">
        <v>1848</v>
      </c>
      <c r="C883" t="s">
        <v>170</v>
      </c>
      <c r="D883" t="s">
        <v>1850</v>
      </c>
      <c r="E883" t="s">
        <v>1851</v>
      </c>
    </row>
    <row r="884" spans="1:5" x14ac:dyDescent="0.25">
      <c r="A884" t="s">
        <v>1849</v>
      </c>
      <c r="B884" t="s">
        <v>1848</v>
      </c>
      <c r="C884" t="s">
        <v>170</v>
      </c>
      <c r="D884" t="s">
        <v>1850</v>
      </c>
      <c r="E884" t="s">
        <v>1852</v>
      </c>
    </row>
    <row r="885" spans="1:5" x14ac:dyDescent="0.25">
      <c r="A885" t="s">
        <v>2046</v>
      </c>
      <c r="B885" t="s">
        <v>2045</v>
      </c>
      <c r="C885" t="s">
        <v>828</v>
      </c>
      <c r="D885" t="s">
        <v>2047</v>
      </c>
      <c r="E885" t="s">
        <v>2049</v>
      </c>
    </row>
    <row r="886" spans="1:5" x14ac:dyDescent="0.25">
      <c r="A886" t="s">
        <v>2046</v>
      </c>
      <c r="B886" t="s">
        <v>2045</v>
      </c>
      <c r="C886" t="s">
        <v>828</v>
      </c>
      <c r="D886" t="s">
        <v>2047</v>
      </c>
      <c r="E886" t="s">
        <v>13</v>
      </c>
    </row>
    <row r="887" spans="1:5" x14ac:dyDescent="0.25">
      <c r="A887" t="s">
        <v>2046</v>
      </c>
      <c r="B887" t="s">
        <v>2045</v>
      </c>
      <c r="C887" t="s">
        <v>828</v>
      </c>
      <c r="D887" t="s">
        <v>2047</v>
      </c>
      <c r="E887" t="s">
        <v>2048</v>
      </c>
    </row>
    <row r="888" spans="1:5" x14ac:dyDescent="0.25">
      <c r="A888" t="s">
        <v>2046</v>
      </c>
      <c r="B888" t="s">
        <v>2045</v>
      </c>
      <c r="C888" t="s">
        <v>828</v>
      </c>
      <c r="D888" t="s">
        <v>2047</v>
      </c>
      <c r="E888" t="s">
        <v>1852</v>
      </c>
    </row>
    <row r="889" spans="1:5" x14ac:dyDescent="0.25">
      <c r="A889" t="s">
        <v>1765</v>
      </c>
      <c r="B889" t="s">
        <v>1764</v>
      </c>
      <c r="C889" t="s">
        <v>202</v>
      </c>
      <c r="D889" t="s">
        <v>1766</v>
      </c>
      <c r="E889" t="s">
        <v>546</v>
      </c>
    </row>
    <row r="890" spans="1:5" x14ac:dyDescent="0.25">
      <c r="A890" t="s">
        <v>544</v>
      </c>
      <c r="B890" t="s">
        <v>543</v>
      </c>
      <c r="C890" t="s">
        <v>241</v>
      </c>
      <c r="D890" t="s">
        <v>545</v>
      </c>
      <c r="E890" t="s">
        <v>101</v>
      </c>
    </row>
    <row r="891" spans="1:5" x14ac:dyDescent="0.25">
      <c r="A891" t="s">
        <v>544</v>
      </c>
      <c r="B891" t="s">
        <v>543</v>
      </c>
      <c r="C891" t="s">
        <v>241</v>
      </c>
      <c r="D891" t="s">
        <v>545</v>
      </c>
      <c r="E891" t="s">
        <v>54</v>
      </c>
    </row>
    <row r="892" spans="1:5" x14ac:dyDescent="0.25">
      <c r="A892" t="s">
        <v>544</v>
      </c>
      <c r="B892" t="s">
        <v>543</v>
      </c>
      <c r="C892" t="s">
        <v>241</v>
      </c>
      <c r="D892" t="s">
        <v>545</v>
      </c>
      <c r="E892" t="s">
        <v>546</v>
      </c>
    </row>
    <row r="893" spans="1:5" x14ac:dyDescent="0.25">
      <c r="A893" t="s">
        <v>2115</v>
      </c>
      <c r="B893" t="s">
        <v>2114</v>
      </c>
      <c r="C893" t="s">
        <v>18</v>
      </c>
      <c r="D893" t="s">
        <v>2116</v>
      </c>
      <c r="E893" t="s">
        <v>1343</v>
      </c>
    </row>
    <row r="894" spans="1:5" x14ac:dyDescent="0.25">
      <c r="A894" t="s">
        <v>1341</v>
      </c>
      <c r="B894" t="s">
        <v>1340</v>
      </c>
      <c r="C894" t="s">
        <v>587</v>
      </c>
      <c r="D894" t="s">
        <v>1342</v>
      </c>
      <c r="E894" t="s">
        <v>1344</v>
      </c>
    </row>
    <row r="895" spans="1:5" x14ac:dyDescent="0.25">
      <c r="A895" t="s">
        <v>1341</v>
      </c>
      <c r="B895" t="s">
        <v>1340</v>
      </c>
      <c r="C895" t="s">
        <v>587</v>
      </c>
      <c r="D895" t="s">
        <v>1342</v>
      </c>
      <c r="E895" t="s">
        <v>13</v>
      </c>
    </row>
    <row r="896" spans="1:5" x14ac:dyDescent="0.25">
      <c r="A896" t="s">
        <v>1341</v>
      </c>
      <c r="B896" t="s">
        <v>1340</v>
      </c>
      <c r="C896" t="s">
        <v>587</v>
      </c>
      <c r="D896" t="s">
        <v>1342</v>
      </c>
      <c r="E896" t="s">
        <v>1343</v>
      </c>
    </row>
    <row r="897" spans="1:5" x14ac:dyDescent="0.25">
      <c r="A897" t="s">
        <v>1610</v>
      </c>
      <c r="B897" t="s">
        <v>1609</v>
      </c>
      <c r="C897" t="s">
        <v>580</v>
      </c>
      <c r="D897" t="s">
        <v>1611</v>
      </c>
      <c r="E897" t="s">
        <v>541</v>
      </c>
    </row>
    <row r="898" spans="1:5" x14ac:dyDescent="0.25">
      <c r="A898" t="s">
        <v>538</v>
      </c>
      <c r="B898" t="s">
        <v>537</v>
      </c>
      <c r="C898" t="s">
        <v>539</v>
      </c>
      <c r="D898" t="s">
        <v>540</v>
      </c>
      <c r="E898" t="s">
        <v>436</v>
      </c>
    </row>
    <row r="899" spans="1:5" x14ac:dyDescent="0.25">
      <c r="A899" t="s">
        <v>538</v>
      </c>
      <c r="B899" t="s">
        <v>537</v>
      </c>
      <c r="C899" t="s">
        <v>539</v>
      </c>
      <c r="D899" t="s">
        <v>540</v>
      </c>
      <c r="E899" t="s">
        <v>542</v>
      </c>
    </row>
    <row r="900" spans="1:5" x14ac:dyDescent="0.25">
      <c r="A900" t="s">
        <v>538</v>
      </c>
      <c r="B900" t="s">
        <v>537</v>
      </c>
      <c r="C900" t="s">
        <v>539</v>
      </c>
      <c r="D900" t="s">
        <v>540</v>
      </c>
      <c r="E900" t="s">
        <v>541</v>
      </c>
    </row>
    <row r="901" spans="1:5" x14ac:dyDescent="0.25">
      <c r="A901" t="s">
        <v>37</v>
      </c>
      <c r="B901" t="s">
        <v>36</v>
      </c>
      <c r="C901" t="s">
        <v>38</v>
      </c>
      <c r="D901" t="s">
        <v>39</v>
      </c>
      <c r="E901" t="s">
        <v>40</v>
      </c>
    </row>
    <row r="902" spans="1:5" x14ac:dyDescent="0.25">
      <c r="A902" t="s">
        <v>31</v>
      </c>
      <c r="B902" t="s">
        <v>30</v>
      </c>
      <c r="C902" t="s">
        <v>32</v>
      </c>
      <c r="D902" t="s">
        <v>33</v>
      </c>
      <c r="E902" t="s">
        <v>35</v>
      </c>
    </row>
    <row r="903" spans="1:5" x14ac:dyDescent="0.25">
      <c r="A903" t="s">
        <v>31</v>
      </c>
      <c r="B903" t="s">
        <v>30</v>
      </c>
      <c r="C903" t="s">
        <v>32</v>
      </c>
      <c r="D903" t="s">
        <v>33</v>
      </c>
      <c r="E903" t="s">
        <v>34</v>
      </c>
    </row>
    <row r="904" spans="1:5" x14ac:dyDescent="0.25">
      <c r="A904" t="s">
        <v>1572</v>
      </c>
      <c r="B904" t="s">
        <v>1571</v>
      </c>
      <c r="C904" t="s">
        <v>810</v>
      </c>
      <c r="D904" t="s">
        <v>1573</v>
      </c>
      <c r="E904" t="s">
        <v>1574</v>
      </c>
    </row>
    <row r="905" spans="1:5" x14ac:dyDescent="0.25">
      <c r="A905" t="s">
        <v>1997</v>
      </c>
      <c r="B905" t="s">
        <v>1996</v>
      </c>
      <c r="C905" t="s">
        <v>202</v>
      </c>
      <c r="D905" t="s">
        <v>18</v>
      </c>
    </row>
    <row r="906" spans="1:5" x14ac:dyDescent="0.25">
      <c r="A906" t="s">
        <v>1545</v>
      </c>
      <c r="B906" t="s">
        <v>1544</v>
      </c>
      <c r="C906" t="s">
        <v>580</v>
      </c>
      <c r="D906" t="s">
        <v>1546</v>
      </c>
      <c r="E906" t="s">
        <v>288</v>
      </c>
    </row>
    <row r="907" spans="1:5" x14ac:dyDescent="0.25">
      <c r="A907" t="s">
        <v>1545</v>
      </c>
      <c r="B907" t="s">
        <v>1544</v>
      </c>
      <c r="C907" t="s">
        <v>580</v>
      </c>
      <c r="D907" t="s">
        <v>1546</v>
      </c>
      <c r="E907" t="s">
        <v>287</v>
      </c>
    </row>
    <row r="908" spans="1:5" x14ac:dyDescent="0.25">
      <c r="A908" t="s">
        <v>284</v>
      </c>
      <c r="B908" t="s">
        <v>283</v>
      </c>
      <c r="C908" t="s">
        <v>285</v>
      </c>
      <c r="D908" t="s">
        <v>286</v>
      </c>
      <c r="E908" t="s">
        <v>288</v>
      </c>
    </row>
    <row r="909" spans="1:5" x14ac:dyDescent="0.25">
      <c r="A909" t="s">
        <v>284</v>
      </c>
      <c r="B909" t="s">
        <v>283</v>
      </c>
      <c r="C909" t="s">
        <v>285</v>
      </c>
      <c r="D909" t="s">
        <v>286</v>
      </c>
      <c r="E909" t="s">
        <v>289</v>
      </c>
    </row>
    <row r="910" spans="1:5" x14ac:dyDescent="0.25">
      <c r="A910" t="s">
        <v>284</v>
      </c>
      <c r="B910" t="s">
        <v>283</v>
      </c>
      <c r="C910" t="s">
        <v>285</v>
      </c>
      <c r="D910" t="s">
        <v>286</v>
      </c>
      <c r="E910" t="s">
        <v>287</v>
      </c>
    </row>
    <row r="911" spans="1:5" x14ac:dyDescent="0.25">
      <c r="A911" t="s">
        <v>1845</v>
      </c>
      <c r="B911" t="s">
        <v>1844</v>
      </c>
      <c r="C911" t="s">
        <v>38</v>
      </c>
      <c r="D911" t="s">
        <v>1846</v>
      </c>
      <c r="E911" t="s">
        <v>1847</v>
      </c>
    </row>
    <row r="912" spans="1:5" x14ac:dyDescent="0.25">
      <c r="A912" t="s">
        <v>1845</v>
      </c>
      <c r="B912" t="s">
        <v>1844</v>
      </c>
      <c r="C912" t="s">
        <v>38</v>
      </c>
      <c r="D912" t="s">
        <v>1846</v>
      </c>
      <c r="E912" t="s">
        <v>706</v>
      </c>
    </row>
    <row r="913" spans="1:5" x14ac:dyDescent="0.25">
      <c r="A913" t="s">
        <v>1845</v>
      </c>
      <c r="B913" t="s">
        <v>1844</v>
      </c>
      <c r="C913" t="s">
        <v>38</v>
      </c>
      <c r="D913" t="s">
        <v>1846</v>
      </c>
      <c r="E913" t="s">
        <v>705</v>
      </c>
    </row>
    <row r="914" spans="1:5" x14ac:dyDescent="0.25">
      <c r="A914" t="s">
        <v>700</v>
      </c>
      <c r="B914" t="s">
        <v>699</v>
      </c>
      <c r="C914" t="s">
        <v>701</v>
      </c>
      <c r="D914" t="s">
        <v>702</v>
      </c>
      <c r="E914" t="s">
        <v>704</v>
      </c>
    </row>
    <row r="915" spans="1:5" x14ac:dyDescent="0.25">
      <c r="A915" t="s">
        <v>700</v>
      </c>
      <c r="B915" t="s">
        <v>699</v>
      </c>
      <c r="C915" t="s">
        <v>701</v>
      </c>
      <c r="D915" t="s">
        <v>702</v>
      </c>
      <c r="E915" t="s">
        <v>436</v>
      </c>
    </row>
    <row r="916" spans="1:5" x14ac:dyDescent="0.25">
      <c r="A916" t="s">
        <v>700</v>
      </c>
      <c r="B916" t="s">
        <v>699</v>
      </c>
      <c r="C916" t="s">
        <v>701</v>
      </c>
      <c r="D916" t="s">
        <v>702</v>
      </c>
      <c r="E916" t="s">
        <v>703</v>
      </c>
    </row>
    <row r="917" spans="1:5" x14ac:dyDescent="0.25">
      <c r="A917" t="s">
        <v>700</v>
      </c>
      <c r="B917" t="s">
        <v>699</v>
      </c>
      <c r="C917" t="s">
        <v>701</v>
      </c>
      <c r="D917" t="s">
        <v>702</v>
      </c>
      <c r="E917" t="s">
        <v>706</v>
      </c>
    </row>
    <row r="918" spans="1:5" x14ac:dyDescent="0.25">
      <c r="A918" t="s">
        <v>700</v>
      </c>
      <c r="B918" t="s">
        <v>699</v>
      </c>
      <c r="C918" t="s">
        <v>701</v>
      </c>
      <c r="D918" t="s">
        <v>702</v>
      </c>
      <c r="E918" t="s">
        <v>705</v>
      </c>
    </row>
    <row r="919" spans="1:5" x14ac:dyDescent="0.25">
      <c r="A919" t="s">
        <v>1727</v>
      </c>
      <c r="B919" t="s">
        <v>1726</v>
      </c>
      <c r="C919" t="s">
        <v>580</v>
      </c>
      <c r="D919" t="s">
        <v>1728</v>
      </c>
      <c r="E919" t="s">
        <v>1729</v>
      </c>
    </row>
    <row r="920" spans="1:5" x14ac:dyDescent="0.25">
      <c r="A920" t="s">
        <v>854</v>
      </c>
      <c r="B920" t="s">
        <v>853</v>
      </c>
      <c r="C920" t="s">
        <v>241</v>
      </c>
      <c r="D920" t="s">
        <v>855</v>
      </c>
      <c r="E920" t="s">
        <v>856</v>
      </c>
    </row>
    <row r="921" spans="1:5" x14ac:dyDescent="0.25">
      <c r="A921" t="s">
        <v>854</v>
      </c>
      <c r="B921" t="s">
        <v>853</v>
      </c>
      <c r="C921" t="s">
        <v>241</v>
      </c>
      <c r="D921" t="s">
        <v>855</v>
      </c>
      <c r="E921" t="s">
        <v>643</v>
      </c>
    </row>
    <row r="922" spans="1:5" x14ac:dyDescent="0.25">
      <c r="A922" t="s">
        <v>854</v>
      </c>
      <c r="B922" t="s">
        <v>853</v>
      </c>
      <c r="C922" t="s">
        <v>241</v>
      </c>
      <c r="D922" t="s">
        <v>855</v>
      </c>
      <c r="E922" t="s">
        <v>644</v>
      </c>
    </row>
    <row r="923" spans="1:5" x14ac:dyDescent="0.25">
      <c r="A923" t="s">
        <v>1406</v>
      </c>
      <c r="B923" t="s">
        <v>752</v>
      </c>
      <c r="C923" t="s">
        <v>18</v>
      </c>
      <c r="D923" t="s">
        <v>1407</v>
      </c>
    </row>
    <row r="924" spans="1:5" x14ac:dyDescent="0.25">
      <c r="A924" t="s">
        <v>932</v>
      </c>
      <c r="B924" t="s">
        <v>931</v>
      </c>
      <c r="C924" t="s">
        <v>74</v>
      </c>
      <c r="D924" t="s">
        <v>933</v>
      </c>
      <c r="E924" t="s">
        <v>643</v>
      </c>
    </row>
    <row r="925" spans="1:5" x14ac:dyDescent="0.25">
      <c r="A925" t="s">
        <v>932</v>
      </c>
      <c r="B925" t="s">
        <v>931</v>
      </c>
      <c r="C925" t="s">
        <v>74</v>
      </c>
      <c r="D925" t="s">
        <v>933</v>
      </c>
      <c r="E925" t="s">
        <v>644</v>
      </c>
    </row>
    <row r="926" spans="1:5" x14ac:dyDescent="0.25">
      <c r="A926" t="s">
        <v>932</v>
      </c>
      <c r="B926" t="s">
        <v>931</v>
      </c>
      <c r="C926" t="s">
        <v>74</v>
      </c>
      <c r="D926" t="s">
        <v>933</v>
      </c>
      <c r="E926" t="s">
        <v>934</v>
      </c>
    </row>
    <row r="927" spans="1:5" x14ac:dyDescent="0.25">
      <c r="A927" t="s">
        <v>570</v>
      </c>
      <c r="B927" t="s">
        <v>569</v>
      </c>
      <c r="C927" t="s">
        <v>18</v>
      </c>
      <c r="D927" t="s">
        <v>571</v>
      </c>
      <c r="E927" t="s">
        <v>572</v>
      </c>
    </row>
    <row r="928" spans="1:5" x14ac:dyDescent="0.25">
      <c r="A928" t="s">
        <v>1296</v>
      </c>
      <c r="B928" t="s">
        <v>1295</v>
      </c>
      <c r="C928" t="s">
        <v>828</v>
      </c>
      <c r="D928" t="s">
        <v>1297</v>
      </c>
      <c r="E928" t="s">
        <v>603</v>
      </c>
    </row>
    <row r="929" spans="1:5" x14ac:dyDescent="0.25">
      <c r="A929" t="s">
        <v>1296</v>
      </c>
      <c r="B929" t="s">
        <v>1295</v>
      </c>
      <c r="C929" t="s">
        <v>828</v>
      </c>
      <c r="D929" t="s">
        <v>1297</v>
      </c>
      <c r="E929" t="s">
        <v>470</v>
      </c>
    </row>
    <row r="930" spans="1:5" x14ac:dyDescent="0.25">
      <c r="A930" t="s">
        <v>1296</v>
      </c>
      <c r="B930" t="s">
        <v>1295</v>
      </c>
      <c r="C930" t="s">
        <v>828</v>
      </c>
      <c r="D930" t="s">
        <v>1297</v>
      </c>
      <c r="E930" t="s">
        <v>572</v>
      </c>
    </row>
    <row r="931" spans="1:5" x14ac:dyDescent="0.25">
      <c r="A931" t="s">
        <v>1435</v>
      </c>
      <c r="B931" t="s">
        <v>1434</v>
      </c>
      <c r="C931" t="s">
        <v>1416</v>
      </c>
      <c r="D931" t="s">
        <v>1436</v>
      </c>
      <c r="E931" t="s">
        <v>1437</v>
      </c>
    </row>
    <row r="932" spans="1:5" x14ac:dyDescent="0.25">
      <c r="A932" t="s">
        <v>1133</v>
      </c>
      <c r="B932" t="s">
        <v>1132</v>
      </c>
      <c r="C932" t="s">
        <v>18</v>
      </c>
      <c r="D932" t="s">
        <v>1134</v>
      </c>
      <c r="E932" t="s">
        <v>266</v>
      </c>
    </row>
    <row r="933" spans="1:5" x14ac:dyDescent="0.25">
      <c r="A933" t="s">
        <v>1133</v>
      </c>
      <c r="B933" t="s">
        <v>1132</v>
      </c>
      <c r="D933" t="s">
        <v>1134</v>
      </c>
      <c r="E933" t="s">
        <v>1135</v>
      </c>
    </row>
    <row r="934" spans="1:5" x14ac:dyDescent="0.25">
      <c r="A934" t="s">
        <v>1312</v>
      </c>
      <c r="B934" t="s">
        <v>1311</v>
      </c>
      <c r="C934" t="s">
        <v>580</v>
      </c>
      <c r="D934" t="s">
        <v>1313</v>
      </c>
      <c r="E934" t="s">
        <v>464</v>
      </c>
    </row>
    <row r="935" spans="1:5" x14ac:dyDescent="0.25">
      <c r="A935" t="s">
        <v>273</v>
      </c>
      <c r="B935" t="s">
        <v>272</v>
      </c>
      <c r="C935" t="s">
        <v>87</v>
      </c>
      <c r="D935" t="s">
        <v>274</v>
      </c>
      <c r="E935" t="s">
        <v>275</v>
      </c>
    </row>
    <row r="936" spans="1:5" x14ac:dyDescent="0.25">
      <c r="A936" t="s">
        <v>381</v>
      </c>
      <c r="B936" t="s">
        <v>380</v>
      </c>
      <c r="C936" t="s">
        <v>202</v>
      </c>
      <c r="D936" t="s">
        <v>382</v>
      </c>
      <c r="E936" t="s">
        <v>383</v>
      </c>
    </row>
    <row r="937" spans="1:5" x14ac:dyDescent="0.25">
      <c r="A937" t="s">
        <v>1439</v>
      </c>
      <c r="B937" t="s">
        <v>1438</v>
      </c>
      <c r="C937" t="s">
        <v>18</v>
      </c>
      <c r="D937" t="s">
        <v>1440</v>
      </c>
      <c r="E937" t="s">
        <v>387</v>
      </c>
    </row>
    <row r="938" spans="1:5" x14ac:dyDescent="0.25">
      <c r="A938" t="s">
        <v>385</v>
      </c>
      <c r="B938" t="s">
        <v>384</v>
      </c>
      <c r="C938" t="s">
        <v>359</v>
      </c>
      <c r="D938" t="s">
        <v>386</v>
      </c>
      <c r="E938" t="s">
        <v>388</v>
      </c>
    </row>
    <row r="939" spans="1:5" x14ac:dyDescent="0.25">
      <c r="A939" t="s">
        <v>385</v>
      </c>
      <c r="B939" t="s">
        <v>384</v>
      </c>
      <c r="C939" t="s">
        <v>359</v>
      </c>
      <c r="D939" t="s">
        <v>386</v>
      </c>
      <c r="E939" t="s">
        <v>389</v>
      </c>
    </row>
    <row r="940" spans="1:5" x14ac:dyDescent="0.25">
      <c r="A940" t="s">
        <v>385</v>
      </c>
      <c r="B940" t="s">
        <v>384</v>
      </c>
      <c r="C940" t="s">
        <v>359</v>
      </c>
      <c r="D940" t="s">
        <v>386</v>
      </c>
      <c r="E940" t="s">
        <v>387</v>
      </c>
    </row>
    <row r="941" spans="1:5" x14ac:dyDescent="0.25">
      <c r="A941" t="s">
        <v>1266</v>
      </c>
      <c r="B941" t="s">
        <v>1265</v>
      </c>
      <c r="C941" t="s">
        <v>1267</v>
      </c>
      <c r="D941" t="s">
        <v>1268</v>
      </c>
      <c r="E941" t="s">
        <v>1269</v>
      </c>
    </row>
    <row r="942" spans="1:5" x14ac:dyDescent="0.25">
      <c r="A942" t="s">
        <v>1324</v>
      </c>
      <c r="B942" t="s">
        <v>1323</v>
      </c>
      <c r="C942" t="s">
        <v>1325</v>
      </c>
      <c r="D942" t="s">
        <v>1326</v>
      </c>
      <c r="E942" t="s">
        <v>1327</v>
      </c>
    </row>
    <row r="943" spans="1:5" x14ac:dyDescent="0.25">
      <c r="A943" t="s">
        <v>1151</v>
      </c>
      <c r="B943" t="s">
        <v>1150</v>
      </c>
      <c r="C943" t="s">
        <v>202</v>
      </c>
      <c r="D943" t="s">
        <v>1152</v>
      </c>
      <c r="E943" t="s">
        <v>294</v>
      </c>
    </row>
    <row r="944" spans="1:5" x14ac:dyDescent="0.25">
      <c r="A944" t="s">
        <v>296</v>
      </c>
      <c r="B944" t="s">
        <v>295</v>
      </c>
      <c r="C944" t="s">
        <v>18</v>
      </c>
      <c r="D944" t="s">
        <v>297</v>
      </c>
      <c r="E944" t="s">
        <v>298</v>
      </c>
    </row>
    <row r="945" spans="1:5" x14ac:dyDescent="0.25">
      <c r="A945" t="s">
        <v>122</v>
      </c>
      <c r="B945" t="s">
        <v>121</v>
      </c>
      <c r="C945" t="s">
        <v>123</v>
      </c>
      <c r="D945" t="s">
        <v>124</v>
      </c>
      <c r="E945" t="s">
        <v>125</v>
      </c>
    </row>
    <row r="946" spans="1:5" x14ac:dyDescent="0.25">
      <c r="A946" t="s">
        <v>834</v>
      </c>
      <c r="B946" t="s">
        <v>833</v>
      </c>
      <c r="C946" t="s">
        <v>835</v>
      </c>
      <c r="D946" t="s">
        <v>836</v>
      </c>
      <c r="E946" t="s">
        <v>531</v>
      </c>
    </row>
    <row r="947" spans="1:5" x14ac:dyDescent="0.25">
      <c r="A947" t="s">
        <v>665</v>
      </c>
      <c r="B947" t="s">
        <v>664</v>
      </c>
      <c r="C947" t="s">
        <v>18</v>
      </c>
      <c r="D947" t="s">
        <v>666</v>
      </c>
      <c r="E947" t="s">
        <v>667</v>
      </c>
    </row>
    <row r="948" spans="1:5" x14ac:dyDescent="0.25">
      <c r="A948" t="s">
        <v>1271</v>
      </c>
      <c r="B948" t="s">
        <v>1270</v>
      </c>
      <c r="C948" t="s">
        <v>177</v>
      </c>
      <c r="D948" t="s">
        <v>1272</v>
      </c>
      <c r="E948" t="s">
        <v>1273</v>
      </c>
    </row>
    <row r="949" spans="1:5" x14ac:dyDescent="0.25">
      <c r="A949" t="s">
        <v>1607</v>
      </c>
      <c r="B949" t="s">
        <v>1606</v>
      </c>
      <c r="C949" t="s">
        <v>177</v>
      </c>
      <c r="D949" t="s">
        <v>1608</v>
      </c>
      <c r="E949" t="s">
        <v>616</v>
      </c>
    </row>
    <row r="950" spans="1:5" x14ac:dyDescent="0.25">
      <c r="A950" t="s">
        <v>614</v>
      </c>
      <c r="B950" t="s">
        <v>613</v>
      </c>
      <c r="C950" t="s">
        <v>18</v>
      </c>
      <c r="D950" t="s">
        <v>615</v>
      </c>
      <c r="E950" t="s">
        <v>583</v>
      </c>
    </row>
    <row r="951" spans="1:5" x14ac:dyDescent="0.25">
      <c r="A951" t="s">
        <v>614</v>
      </c>
      <c r="B951" t="s">
        <v>613</v>
      </c>
      <c r="D951" t="s">
        <v>615</v>
      </c>
      <c r="E951" t="s">
        <v>54</v>
      </c>
    </row>
    <row r="952" spans="1:5" x14ac:dyDescent="0.25">
      <c r="A952" t="s">
        <v>614</v>
      </c>
      <c r="B952" t="s">
        <v>613</v>
      </c>
      <c r="D952" t="s">
        <v>615</v>
      </c>
      <c r="E952" t="s">
        <v>616</v>
      </c>
    </row>
    <row r="953" spans="1:5" x14ac:dyDescent="0.25">
      <c r="A953" t="s">
        <v>1404</v>
      </c>
      <c r="B953" t="s">
        <v>1403</v>
      </c>
      <c r="C953" t="s">
        <v>810</v>
      </c>
      <c r="D953" t="s">
        <v>1405</v>
      </c>
    </row>
    <row r="954" spans="1:5" x14ac:dyDescent="0.25">
      <c r="A954" t="s">
        <v>454</v>
      </c>
      <c r="B954" t="s">
        <v>453</v>
      </c>
      <c r="C954" t="s">
        <v>455</v>
      </c>
      <c r="D954" t="s">
        <v>456</v>
      </c>
      <c r="E954" t="s">
        <v>457</v>
      </c>
    </row>
    <row r="955" spans="1:5" x14ac:dyDescent="0.25">
      <c r="A955" t="s">
        <v>454</v>
      </c>
      <c r="B955" t="s">
        <v>453</v>
      </c>
      <c r="C955" t="s">
        <v>455</v>
      </c>
      <c r="D955" t="s">
        <v>456</v>
      </c>
      <c r="E955" t="s">
        <v>458</v>
      </c>
    </row>
    <row r="956" spans="1:5" x14ac:dyDescent="0.25">
      <c r="A956" t="s">
        <v>454</v>
      </c>
      <c r="B956" t="s">
        <v>453</v>
      </c>
      <c r="C956" t="s">
        <v>455</v>
      </c>
      <c r="D956" t="s">
        <v>456</v>
      </c>
      <c r="E956" t="s">
        <v>245</v>
      </c>
    </row>
    <row r="957" spans="1:5" x14ac:dyDescent="0.25">
      <c r="A957" t="s">
        <v>1604</v>
      </c>
      <c r="B957" t="s">
        <v>1603</v>
      </c>
      <c r="C957" t="s">
        <v>177</v>
      </c>
      <c r="D957" t="s">
        <v>1605</v>
      </c>
      <c r="E957" t="s">
        <v>195</v>
      </c>
    </row>
    <row r="958" spans="1:5" x14ac:dyDescent="0.25">
      <c r="A958" t="s">
        <v>618</v>
      </c>
      <c r="B958" t="s">
        <v>617</v>
      </c>
      <c r="C958" t="s">
        <v>18</v>
      </c>
      <c r="D958" t="s">
        <v>619</v>
      </c>
      <c r="E958" t="s">
        <v>583</v>
      </c>
    </row>
    <row r="959" spans="1:5" x14ac:dyDescent="0.25">
      <c r="A959" t="s">
        <v>618</v>
      </c>
      <c r="B959" t="s">
        <v>617</v>
      </c>
      <c r="D959" t="s">
        <v>619</v>
      </c>
      <c r="E959" t="s">
        <v>54</v>
      </c>
    </row>
    <row r="960" spans="1:5" x14ac:dyDescent="0.25">
      <c r="A960" t="s">
        <v>618</v>
      </c>
      <c r="B960" t="s">
        <v>617</v>
      </c>
      <c r="D960" t="s">
        <v>619</v>
      </c>
      <c r="E960" t="s">
        <v>195</v>
      </c>
    </row>
    <row r="961" spans="1:5" x14ac:dyDescent="0.25">
      <c r="A961" t="s">
        <v>342</v>
      </c>
      <c r="B961" t="s">
        <v>341</v>
      </c>
      <c r="C961" t="s">
        <v>343</v>
      </c>
      <c r="D961" t="s">
        <v>344</v>
      </c>
      <c r="E961" t="s">
        <v>345</v>
      </c>
    </row>
    <row r="962" spans="1:5" x14ac:dyDescent="0.25">
      <c r="A962" t="s">
        <v>176</v>
      </c>
      <c r="B962" t="s">
        <v>175</v>
      </c>
      <c r="C962" t="s">
        <v>177</v>
      </c>
      <c r="D962" t="s">
        <v>178</v>
      </c>
      <c r="E962" t="s">
        <v>180</v>
      </c>
    </row>
    <row r="963" spans="1:5" x14ac:dyDescent="0.25">
      <c r="A963" t="s">
        <v>176</v>
      </c>
      <c r="B963" t="s">
        <v>175</v>
      </c>
      <c r="C963" t="s">
        <v>177</v>
      </c>
      <c r="D963" t="s">
        <v>178</v>
      </c>
      <c r="E963" t="s">
        <v>179</v>
      </c>
    </row>
    <row r="964" spans="1:5" x14ac:dyDescent="0.25">
      <c r="A964" t="s">
        <v>291</v>
      </c>
      <c r="B964" t="s">
        <v>290</v>
      </c>
      <c r="C964" t="s">
        <v>18</v>
      </c>
      <c r="D964" t="s">
        <v>292</v>
      </c>
      <c r="E964" t="s">
        <v>294</v>
      </c>
    </row>
    <row r="965" spans="1:5" x14ac:dyDescent="0.25">
      <c r="A965" t="s">
        <v>291</v>
      </c>
      <c r="B965" t="s">
        <v>290</v>
      </c>
      <c r="D965" t="s">
        <v>292</v>
      </c>
      <c r="E965" t="s">
        <v>293</v>
      </c>
    </row>
    <row r="966" spans="1:5" x14ac:dyDescent="0.25">
      <c r="A966" t="s">
        <v>42</v>
      </c>
      <c r="B966" t="s">
        <v>41</v>
      </c>
      <c r="C966" t="s">
        <v>43</v>
      </c>
      <c r="D966" t="s">
        <v>44</v>
      </c>
      <c r="E966" t="s">
        <v>47</v>
      </c>
    </row>
    <row r="967" spans="1:5" x14ac:dyDescent="0.25">
      <c r="A967" t="s">
        <v>42</v>
      </c>
      <c r="B967" t="s">
        <v>41</v>
      </c>
      <c r="C967" t="s">
        <v>43</v>
      </c>
      <c r="D967" t="s">
        <v>44</v>
      </c>
      <c r="E967" t="s">
        <v>46</v>
      </c>
    </row>
    <row r="968" spans="1:5" x14ac:dyDescent="0.25">
      <c r="A968" t="s">
        <v>42</v>
      </c>
      <c r="B968" t="s">
        <v>41</v>
      </c>
      <c r="C968" t="s">
        <v>43</v>
      </c>
      <c r="D968" t="s">
        <v>44</v>
      </c>
      <c r="E968" t="s">
        <v>45</v>
      </c>
    </row>
    <row r="969" spans="1:5" x14ac:dyDescent="0.25">
      <c r="A969" t="s">
        <v>1593</v>
      </c>
      <c r="B969" t="s">
        <v>1592</v>
      </c>
      <c r="C969" t="s">
        <v>228</v>
      </c>
      <c r="D969" t="s">
        <v>1594</v>
      </c>
      <c r="E969" t="s">
        <v>376</v>
      </c>
    </row>
    <row r="970" spans="1:5" x14ac:dyDescent="0.25">
      <c r="A970" t="s">
        <v>1593</v>
      </c>
      <c r="B970" t="s">
        <v>1592</v>
      </c>
      <c r="C970" t="s">
        <v>228</v>
      </c>
      <c r="D970" t="s">
        <v>1594</v>
      </c>
      <c r="E970" t="s">
        <v>377</v>
      </c>
    </row>
    <row r="971" spans="1:5" x14ac:dyDescent="0.25">
      <c r="A971" t="s">
        <v>1593</v>
      </c>
      <c r="B971" t="s">
        <v>1592</v>
      </c>
      <c r="C971" t="s">
        <v>228</v>
      </c>
      <c r="D971" t="s">
        <v>1594</v>
      </c>
      <c r="E971" t="s">
        <v>568</v>
      </c>
    </row>
    <row r="972" spans="1:5" x14ac:dyDescent="0.25">
      <c r="A972" t="s">
        <v>1593</v>
      </c>
      <c r="B972" t="s">
        <v>1592</v>
      </c>
      <c r="C972" t="s">
        <v>228</v>
      </c>
      <c r="D972" t="s">
        <v>1594</v>
      </c>
      <c r="E972" t="s">
        <v>1595</v>
      </c>
    </row>
    <row r="973" spans="1:5" x14ac:dyDescent="0.25">
      <c r="A973" t="s">
        <v>565</v>
      </c>
      <c r="B973" t="s">
        <v>564</v>
      </c>
      <c r="C973" t="s">
        <v>74</v>
      </c>
      <c r="D973" t="s">
        <v>566</v>
      </c>
      <c r="E973" t="s">
        <v>376</v>
      </c>
    </row>
    <row r="974" spans="1:5" x14ac:dyDescent="0.25">
      <c r="A974" t="s">
        <v>565</v>
      </c>
      <c r="B974" t="s">
        <v>564</v>
      </c>
      <c r="C974" t="s">
        <v>74</v>
      </c>
      <c r="D974" t="s">
        <v>566</v>
      </c>
      <c r="E974" t="s">
        <v>377</v>
      </c>
    </row>
    <row r="975" spans="1:5" x14ac:dyDescent="0.25">
      <c r="A975" t="s">
        <v>565</v>
      </c>
      <c r="B975" t="s">
        <v>564</v>
      </c>
      <c r="C975" t="s">
        <v>74</v>
      </c>
      <c r="D975" t="s">
        <v>566</v>
      </c>
      <c r="E975" t="s">
        <v>568</v>
      </c>
    </row>
    <row r="976" spans="1:5" x14ac:dyDescent="0.25">
      <c r="A976" t="s">
        <v>565</v>
      </c>
      <c r="B976" t="s">
        <v>564</v>
      </c>
      <c r="C976" t="s">
        <v>74</v>
      </c>
      <c r="D976" t="s">
        <v>566</v>
      </c>
      <c r="E976" t="s">
        <v>323</v>
      </c>
    </row>
    <row r="977" spans="1:5" x14ac:dyDescent="0.25">
      <c r="A977" t="s">
        <v>565</v>
      </c>
      <c r="B977" t="s">
        <v>564</v>
      </c>
      <c r="C977" t="s">
        <v>74</v>
      </c>
      <c r="D977" t="s">
        <v>566</v>
      </c>
      <c r="E977" t="s">
        <v>54</v>
      </c>
    </row>
    <row r="978" spans="1:5" x14ac:dyDescent="0.25">
      <c r="A978" t="s">
        <v>565</v>
      </c>
      <c r="B978" t="s">
        <v>564</v>
      </c>
      <c r="C978" t="s">
        <v>74</v>
      </c>
      <c r="D978" t="s">
        <v>566</v>
      </c>
      <c r="E978" t="s">
        <v>567</v>
      </c>
    </row>
    <row r="979" spans="1:5" x14ac:dyDescent="0.25">
      <c r="A979" t="s">
        <v>2121</v>
      </c>
      <c r="B979" t="s">
        <v>2120</v>
      </c>
      <c r="C979" t="s">
        <v>18</v>
      </c>
      <c r="D979" t="s">
        <v>2122</v>
      </c>
      <c r="E979" t="s">
        <v>2063</v>
      </c>
    </row>
    <row r="980" spans="1:5" x14ac:dyDescent="0.25">
      <c r="A980" t="s">
        <v>2121</v>
      </c>
      <c r="B980" t="s">
        <v>2120</v>
      </c>
      <c r="D980" t="s">
        <v>2122</v>
      </c>
      <c r="E980" t="s">
        <v>2062</v>
      </c>
    </row>
    <row r="981" spans="1:5" x14ac:dyDescent="0.25">
      <c r="A981" t="s">
        <v>2121</v>
      </c>
      <c r="B981" t="s">
        <v>2120</v>
      </c>
      <c r="D981" t="s">
        <v>2122</v>
      </c>
      <c r="E981" t="s">
        <v>376</v>
      </c>
    </row>
    <row r="982" spans="1:5" x14ac:dyDescent="0.25">
      <c r="A982" t="s">
        <v>2121</v>
      </c>
      <c r="B982" t="s">
        <v>2120</v>
      </c>
      <c r="D982" t="s">
        <v>2122</v>
      </c>
      <c r="E982" t="s">
        <v>377</v>
      </c>
    </row>
    <row r="983" spans="1:5" x14ac:dyDescent="0.25">
      <c r="A983" t="s">
        <v>2121</v>
      </c>
      <c r="B983" t="s">
        <v>2120</v>
      </c>
      <c r="D983" t="s">
        <v>2122</v>
      </c>
      <c r="E983" t="s">
        <v>716</v>
      </c>
    </row>
    <row r="984" spans="1:5" x14ac:dyDescent="0.25">
      <c r="A984" t="s">
        <v>2121</v>
      </c>
      <c r="B984" t="s">
        <v>2120</v>
      </c>
      <c r="D984" t="s">
        <v>2122</v>
      </c>
      <c r="E984" t="s">
        <v>2064</v>
      </c>
    </row>
    <row r="985" spans="1:5" x14ac:dyDescent="0.25">
      <c r="A985" t="s">
        <v>2060</v>
      </c>
      <c r="B985" t="s">
        <v>2059</v>
      </c>
      <c r="C985" t="s">
        <v>828</v>
      </c>
      <c r="D985" t="s">
        <v>2061</v>
      </c>
      <c r="E985" t="s">
        <v>2063</v>
      </c>
    </row>
    <row r="986" spans="1:5" x14ac:dyDescent="0.25">
      <c r="A986" t="s">
        <v>2060</v>
      </c>
      <c r="B986" t="s">
        <v>2059</v>
      </c>
      <c r="C986" t="s">
        <v>828</v>
      </c>
      <c r="D986" t="s">
        <v>2061</v>
      </c>
      <c r="E986" t="s">
        <v>704</v>
      </c>
    </row>
    <row r="987" spans="1:5" x14ac:dyDescent="0.25">
      <c r="A987" t="s">
        <v>2060</v>
      </c>
      <c r="B987" t="s">
        <v>2059</v>
      </c>
      <c r="C987" t="s">
        <v>828</v>
      </c>
      <c r="D987" t="s">
        <v>2061</v>
      </c>
      <c r="E987" t="s">
        <v>436</v>
      </c>
    </row>
    <row r="988" spans="1:5" x14ac:dyDescent="0.25">
      <c r="A988" t="s">
        <v>2060</v>
      </c>
      <c r="B988" t="s">
        <v>2059</v>
      </c>
      <c r="C988" t="s">
        <v>828</v>
      </c>
      <c r="D988" t="s">
        <v>2061</v>
      </c>
      <c r="E988" t="s">
        <v>2062</v>
      </c>
    </row>
    <row r="989" spans="1:5" x14ac:dyDescent="0.25">
      <c r="A989" t="s">
        <v>2060</v>
      </c>
      <c r="B989" t="s">
        <v>2059</v>
      </c>
      <c r="C989" t="s">
        <v>828</v>
      </c>
      <c r="D989" t="s">
        <v>2061</v>
      </c>
      <c r="E989" t="s">
        <v>376</v>
      </c>
    </row>
    <row r="990" spans="1:5" x14ac:dyDescent="0.25">
      <c r="A990" t="s">
        <v>2060</v>
      </c>
      <c r="B990" t="s">
        <v>2059</v>
      </c>
      <c r="C990" t="s">
        <v>828</v>
      </c>
      <c r="D990" t="s">
        <v>2061</v>
      </c>
      <c r="E990" t="s">
        <v>377</v>
      </c>
    </row>
    <row r="991" spans="1:5" x14ac:dyDescent="0.25">
      <c r="A991" t="s">
        <v>2060</v>
      </c>
      <c r="B991" t="s">
        <v>2059</v>
      </c>
      <c r="C991" t="s">
        <v>828</v>
      </c>
      <c r="D991" t="s">
        <v>2061</v>
      </c>
      <c r="E991" t="s">
        <v>716</v>
      </c>
    </row>
    <row r="992" spans="1:5" x14ac:dyDescent="0.25">
      <c r="A992" t="s">
        <v>2060</v>
      </c>
      <c r="B992" t="s">
        <v>2059</v>
      </c>
      <c r="C992" t="s">
        <v>828</v>
      </c>
      <c r="D992" t="s">
        <v>2061</v>
      </c>
      <c r="E992" t="s">
        <v>2064</v>
      </c>
    </row>
    <row r="993" spans="1:5" x14ac:dyDescent="0.25">
      <c r="A993" t="s">
        <v>1632</v>
      </c>
      <c r="B993" t="s">
        <v>1631</v>
      </c>
      <c r="C993" t="s">
        <v>1633</v>
      </c>
      <c r="D993" t="s">
        <v>1634</v>
      </c>
      <c r="E993" t="s">
        <v>717</v>
      </c>
    </row>
    <row r="994" spans="1:5" x14ac:dyDescent="0.25">
      <c r="A994" t="s">
        <v>1632</v>
      </c>
      <c r="B994" t="s">
        <v>1631</v>
      </c>
      <c r="C994" t="s">
        <v>1633</v>
      </c>
      <c r="D994" t="s">
        <v>1634</v>
      </c>
      <c r="E994" t="s">
        <v>715</v>
      </c>
    </row>
    <row r="995" spans="1:5" x14ac:dyDescent="0.25">
      <c r="A995" t="s">
        <v>1632</v>
      </c>
      <c r="B995" t="s">
        <v>1631</v>
      </c>
      <c r="C995" t="s">
        <v>1633</v>
      </c>
      <c r="D995" t="s">
        <v>1634</v>
      </c>
      <c r="E995" t="s">
        <v>377</v>
      </c>
    </row>
    <row r="996" spans="1:5" x14ac:dyDescent="0.25">
      <c r="A996" t="s">
        <v>1632</v>
      </c>
      <c r="B996" t="s">
        <v>1631</v>
      </c>
      <c r="C996" t="s">
        <v>1633</v>
      </c>
      <c r="D996" t="s">
        <v>1634</v>
      </c>
      <c r="E996" t="s">
        <v>716</v>
      </c>
    </row>
    <row r="997" spans="1:5" x14ac:dyDescent="0.25">
      <c r="A997" t="s">
        <v>713</v>
      </c>
      <c r="B997" t="s">
        <v>712</v>
      </c>
      <c r="C997" t="s">
        <v>202</v>
      </c>
      <c r="D997" t="s">
        <v>714</v>
      </c>
      <c r="E997" t="s">
        <v>717</v>
      </c>
    </row>
    <row r="998" spans="1:5" x14ac:dyDescent="0.25">
      <c r="A998" t="s">
        <v>713</v>
      </c>
      <c r="B998" t="s">
        <v>712</v>
      </c>
      <c r="C998" t="s">
        <v>202</v>
      </c>
      <c r="D998" t="s">
        <v>714</v>
      </c>
      <c r="E998" t="s">
        <v>704</v>
      </c>
    </row>
    <row r="999" spans="1:5" x14ac:dyDescent="0.25">
      <c r="A999" t="s">
        <v>713</v>
      </c>
      <c r="B999" t="s">
        <v>712</v>
      </c>
      <c r="C999" t="s">
        <v>202</v>
      </c>
      <c r="D999" t="s">
        <v>714</v>
      </c>
      <c r="E999" t="s">
        <v>436</v>
      </c>
    </row>
    <row r="1000" spans="1:5" x14ac:dyDescent="0.25">
      <c r="A1000" t="s">
        <v>713</v>
      </c>
      <c r="B1000" t="s">
        <v>712</v>
      </c>
      <c r="C1000" t="s">
        <v>202</v>
      </c>
      <c r="D1000" t="s">
        <v>714</v>
      </c>
      <c r="E1000" t="s">
        <v>715</v>
      </c>
    </row>
    <row r="1001" spans="1:5" x14ac:dyDescent="0.25">
      <c r="A1001" t="s">
        <v>713</v>
      </c>
      <c r="B1001" t="s">
        <v>712</v>
      </c>
      <c r="C1001" t="s">
        <v>202</v>
      </c>
      <c r="D1001" t="s">
        <v>714</v>
      </c>
      <c r="E1001" t="s">
        <v>376</v>
      </c>
    </row>
    <row r="1002" spans="1:5" x14ac:dyDescent="0.25">
      <c r="A1002" t="s">
        <v>713</v>
      </c>
      <c r="B1002" t="s">
        <v>712</v>
      </c>
      <c r="C1002" t="s">
        <v>202</v>
      </c>
      <c r="D1002" t="s">
        <v>714</v>
      </c>
      <c r="E1002" t="s">
        <v>377</v>
      </c>
    </row>
    <row r="1003" spans="1:5" x14ac:dyDescent="0.25">
      <c r="A1003" t="s">
        <v>713</v>
      </c>
      <c r="B1003" t="s">
        <v>712</v>
      </c>
      <c r="C1003" t="s">
        <v>202</v>
      </c>
      <c r="D1003" t="s">
        <v>714</v>
      </c>
      <c r="E1003" t="s">
        <v>716</v>
      </c>
    </row>
    <row r="1004" spans="1:5" x14ac:dyDescent="0.25">
      <c r="A1004" t="s">
        <v>2127</v>
      </c>
      <c r="B1004" t="s">
        <v>2126</v>
      </c>
      <c r="C1004" t="s">
        <v>177</v>
      </c>
      <c r="D1004" t="s">
        <v>2128</v>
      </c>
      <c r="E1004" t="s">
        <v>2100</v>
      </c>
    </row>
    <row r="1005" spans="1:5" x14ac:dyDescent="0.25">
      <c r="A1005" t="s">
        <v>2127</v>
      </c>
      <c r="B1005" t="s">
        <v>2126</v>
      </c>
      <c r="C1005" t="s">
        <v>177</v>
      </c>
      <c r="D1005" t="s">
        <v>2128</v>
      </c>
      <c r="E1005" t="s">
        <v>2101</v>
      </c>
    </row>
    <row r="1006" spans="1:5" x14ac:dyDescent="0.25">
      <c r="A1006" t="s">
        <v>2098</v>
      </c>
      <c r="B1006" t="s">
        <v>2097</v>
      </c>
      <c r="C1006" t="s">
        <v>18</v>
      </c>
      <c r="D1006" t="s">
        <v>2099</v>
      </c>
      <c r="E1006" t="s">
        <v>704</v>
      </c>
    </row>
    <row r="1007" spans="1:5" x14ac:dyDescent="0.25">
      <c r="A1007" t="s">
        <v>2098</v>
      </c>
      <c r="B1007" t="s">
        <v>2097</v>
      </c>
      <c r="D1007" t="s">
        <v>2099</v>
      </c>
      <c r="E1007" t="s">
        <v>436</v>
      </c>
    </row>
    <row r="1008" spans="1:5" x14ac:dyDescent="0.25">
      <c r="A1008" t="s">
        <v>2098</v>
      </c>
      <c r="B1008" t="s">
        <v>2097</v>
      </c>
      <c r="D1008" t="s">
        <v>2099</v>
      </c>
      <c r="E1008" t="s">
        <v>2100</v>
      </c>
    </row>
    <row r="1009" spans="1:5" x14ac:dyDescent="0.25">
      <c r="A1009" t="s">
        <v>2098</v>
      </c>
      <c r="B1009" t="s">
        <v>2097</v>
      </c>
      <c r="D1009" t="s">
        <v>2099</v>
      </c>
      <c r="E1009" t="s">
        <v>2101</v>
      </c>
    </row>
    <row r="1010" spans="1:5" x14ac:dyDescent="0.25">
      <c r="A1010" t="s">
        <v>1628</v>
      </c>
      <c r="B1010" t="s">
        <v>1627</v>
      </c>
      <c r="C1010" t="s">
        <v>552</v>
      </c>
      <c r="D1010" t="s">
        <v>1629</v>
      </c>
      <c r="E1010" t="s">
        <v>376</v>
      </c>
    </row>
    <row r="1011" spans="1:5" x14ac:dyDescent="0.25">
      <c r="A1011" t="s">
        <v>1628</v>
      </c>
      <c r="B1011" t="s">
        <v>1627</v>
      </c>
      <c r="C1011" t="s">
        <v>552</v>
      </c>
      <c r="D1011" t="s">
        <v>1629</v>
      </c>
      <c r="E1011" t="s">
        <v>377</v>
      </c>
    </row>
    <row r="1012" spans="1:5" x14ac:dyDescent="0.25">
      <c r="A1012" t="s">
        <v>1628</v>
      </c>
      <c r="B1012" t="s">
        <v>1627</v>
      </c>
      <c r="C1012" t="s">
        <v>552</v>
      </c>
      <c r="D1012" t="s">
        <v>1629</v>
      </c>
      <c r="E1012" t="s">
        <v>1630</v>
      </c>
    </row>
    <row r="1013" spans="1:5" x14ac:dyDescent="0.25">
      <c r="A1013" t="s">
        <v>1628</v>
      </c>
      <c r="B1013" t="s">
        <v>1627</v>
      </c>
      <c r="C1013" t="s">
        <v>552</v>
      </c>
      <c r="D1013" t="s">
        <v>1629</v>
      </c>
      <c r="E1013" t="s">
        <v>711</v>
      </c>
    </row>
    <row r="1014" spans="1:5" x14ac:dyDescent="0.25">
      <c r="A1014" t="s">
        <v>708</v>
      </c>
      <c r="B1014" t="s">
        <v>707</v>
      </c>
      <c r="C1014" t="s">
        <v>18</v>
      </c>
      <c r="D1014" t="s">
        <v>709</v>
      </c>
      <c r="E1014" t="s">
        <v>376</v>
      </c>
    </row>
    <row r="1015" spans="1:5" x14ac:dyDescent="0.25">
      <c r="A1015" t="s">
        <v>708</v>
      </c>
      <c r="B1015" t="s">
        <v>707</v>
      </c>
      <c r="D1015" t="s">
        <v>709</v>
      </c>
      <c r="E1015" t="s">
        <v>377</v>
      </c>
    </row>
    <row r="1016" spans="1:5" x14ac:dyDescent="0.25">
      <c r="A1016" t="s">
        <v>708</v>
      </c>
      <c r="B1016" t="s">
        <v>707</v>
      </c>
      <c r="D1016" t="s">
        <v>709</v>
      </c>
      <c r="E1016" t="s">
        <v>185</v>
      </c>
    </row>
    <row r="1017" spans="1:5" x14ac:dyDescent="0.25">
      <c r="A1017" t="s">
        <v>708</v>
      </c>
      <c r="B1017" t="s">
        <v>707</v>
      </c>
      <c r="D1017" t="s">
        <v>709</v>
      </c>
      <c r="E1017" t="s">
        <v>54</v>
      </c>
    </row>
    <row r="1018" spans="1:5" x14ac:dyDescent="0.25">
      <c r="A1018" t="s">
        <v>708</v>
      </c>
      <c r="B1018" t="s">
        <v>707</v>
      </c>
      <c r="D1018" t="s">
        <v>709</v>
      </c>
      <c r="E1018" t="s">
        <v>710</v>
      </c>
    </row>
    <row r="1019" spans="1:5" x14ac:dyDescent="0.25">
      <c r="A1019" t="s">
        <v>708</v>
      </c>
      <c r="B1019" t="s">
        <v>707</v>
      </c>
      <c r="D1019" t="s">
        <v>709</v>
      </c>
      <c r="E1019" t="s">
        <v>711</v>
      </c>
    </row>
    <row r="1020" spans="1:5" x14ac:dyDescent="0.25">
      <c r="A1020" t="s">
        <v>1491</v>
      </c>
      <c r="B1020" t="s">
        <v>1490</v>
      </c>
      <c r="C1020" t="s">
        <v>580</v>
      </c>
      <c r="D1020" t="s">
        <v>1492</v>
      </c>
      <c r="E1020" t="s">
        <v>327</v>
      </c>
    </row>
    <row r="1021" spans="1:5" x14ac:dyDescent="0.25">
      <c r="A1021" t="s">
        <v>325</v>
      </c>
      <c r="B1021" t="s">
        <v>324</v>
      </c>
      <c r="C1021" t="s">
        <v>241</v>
      </c>
      <c r="D1021" t="s">
        <v>326</v>
      </c>
      <c r="E1021" t="s">
        <v>328</v>
      </c>
    </row>
    <row r="1022" spans="1:5" x14ac:dyDescent="0.25">
      <c r="A1022" t="s">
        <v>325</v>
      </c>
      <c r="B1022" t="s">
        <v>324</v>
      </c>
      <c r="C1022" t="s">
        <v>241</v>
      </c>
      <c r="D1022" t="s">
        <v>326</v>
      </c>
      <c r="E1022" t="s">
        <v>54</v>
      </c>
    </row>
    <row r="1023" spans="1:5" x14ac:dyDescent="0.25">
      <c r="A1023" t="s">
        <v>325</v>
      </c>
      <c r="B1023" t="s">
        <v>324</v>
      </c>
      <c r="C1023" t="s">
        <v>241</v>
      </c>
      <c r="D1023" t="s">
        <v>326</v>
      </c>
      <c r="E1023" t="s">
        <v>327</v>
      </c>
    </row>
    <row r="1024" spans="1:5" x14ac:dyDescent="0.25">
      <c r="A1024" t="s">
        <v>1448</v>
      </c>
      <c r="B1024" t="s">
        <v>1447</v>
      </c>
      <c r="C1024" t="s">
        <v>123</v>
      </c>
      <c r="D1024" t="s">
        <v>1449</v>
      </c>
      <c r="E1024" t="s">
        <v>340</v>
      </c>
    </row>
    <row r="1025" spans="1:5" x14ac:dyDescent="0.25">
      <c r="A1025" t="s">
        <v>338</v>
      </c>
      <c r="B1025" t="s">
        <v>337</v>
      </c>
      <c r="C1025" t="s">
        <v>163</v>
      </c>
      <c r="D1025" t="s">
        <v>339</v>
      </c>
      <c r="E1025" t="s">
        <v>185</v>
      </c>
    </row>
    <row r="1026" spans="1:5" x14ac:dyDescent="0.25">
      <c r="A1026" t="s">
        <v>338</v>
      </c>
      <c r="B1026" t="s">
        <v>337</v>
      </c>
      <c r="C1026" t="s">
        <v>163</v>
      </c>
      <c r="D1026" t="s">
        <v>339</v>
      </c>
      <c r="E1026" t="s">
        <v>54</v>
      </c>
    </row>
    <row r="1027" spans="1:5" x14ac:dyDescent="0.25">
      <c r="A1027" t="s">
        <v>338</v>
      </c>
      <c r="B1027" t="s">
        <v>337</v>
      </c>
      <c r="C1027" t="s">
        <v>163</v>
      </c>
      <c r="D1027" t="s">
        <v>339</v>
      </c>
      <c r="E1027" t="s">
        <v>340</v>
      </c>
    </row>
    <row r="1028" spans="1:5" x14ac:dyDescent="0.25">
      <c r="A1028" t="s">
        <v>1442</v>
      </c>
      <c r="B1028" t="s">
        <v>1441</v>
      </c>
      <c r="C1028" t="s">
        <v>74</v>
      </c>
      <c r="D1028" t="s">
        <v>1443</v>
      </c>
      <c r="E1028" t="s">
        <v>336</v>
      </c>
    </row>
    <row r="1029" spans="1:5" x14ac:dyDescent="0.25">
      <c r="A1029" t="s">
        <v>334</v>
      </c>
      <c r="B1029" t="s">
        <v>333</v>
      </c>
      <c r="C1029" t="s">
        <v>32</v>
      </c>
      <c r="D1029" t="s">
        <v>335</v>
      </c>
      <c r="E1029" t="s">
        <v>185</v>
      </c>
    </row>
    <row r="1030" spans="1:5" x14ac:dyDescent="0.25">
      <c r="A1030" t="s">
        <v>334</v>
      </c>
      <c r="B1030" t="s">
        <v>333</v>
      </c>
      <c r="C1030" t="s">
        <v>32</v>
      </c>
      <c r="D1030" t="s">
        <v>335</v>
      </c>
      <c r="E1030" t="s">
        <v>54</v>
      </c>
    </row>
    <row r="1031" spans="1:5" x14ac:dyDescent="0.25">
      <c r="A1031" t="s">
        <v>334</v>
      </c>
      <c r="B1031" t="s">
        <v>333</v>
      </c>
      <c r="C1031" t="s">
        <v>32</v>
      </c>
      <c r="D1031" t="s">
        <v>335</v>
      </c>
      <c r="E1031" t="s">
        <v>336</v>
      </c>
    </row>
    <row r="1032" spans="1:5" x14ac:dyDescent="0.25">
      <c r="A1032" t="s">
        <v>1445</v>
      </c>
      <c r="B1032" t="s">
        <v>1444</v>
      </c>
      <c r="C1032" t="s">
        <v>163</v>
      </c>
      <c r="D1032" t="s">
        <v>1446</v>
      </c>
      <c r="E1032" t="s">
        <v>332</v>
      </c>
    </row>
    <row r="1033" spans="1:5" x14ac:dyDescent="0.25">
      <c r="A1033" t="s">
        <v>330</v>
      </c>
      <c r="B1033" t="s">
        <v>329</v>
      </c>
      <c r="C1033" t="s">
        <v>87</v>
      </c>
      <c r="D1033" t="s">
        <v>331</v>
      </c>
      <c r="E1033" t="s">
        <v>185</v>
      </c>
    </row>
    <row r="1034" spans="1:5" x14ac:dyDescent="0.25">
      <c r="A1034" t="s">
        <v>330</v>
      </c>
      <c r="B1034" t="s">
        <v>329</v>
      </c>
      <c r="C1034" t="s">
        <v>87</v>
      </c>
      <c r="D1034" t="s">
        <v>331</v>
      </c>
      <c r="E1034" t="s">
        <v>54</v>
      </c>
    </row>
    <row r="1035" spans="1:5" x14ac:dyDescent="0.25">
      <c r="A1035" t="s">
        <v>330</v>
      </c>
      <c r="B1035" t="s">
        <v>329</v>
      </c>
      <c r="C1035" t="s">
        <v>87</v>
      </c>
      <c r="D1035" t="s">
        <v>331</v>
      </c>
      <c r="E1035" t="s">
        <v>332</v>
      </c>
    </row>
    <row r="1036" spans="1:5" x14ac:dyDescent="0.25">
      <c r="A1036" t="s">
        <v>2130</v>
      </c>
      <c r="B1036" t="s">
        <v>2129</v>
      </c>
      <c r="C1036" t="s">
        <v>202</v>
      </c>
      <c r="D1036" t="s">
        <v>2131</v>
      </c>
      <c r="E1036" t="s">
        <v>841</v>
      </c>
    </row>
    <row r="1037" spans="1:5" x14ac:dyDescent="0.25">
      <c r="A1037" t="s">
        <v>2130</v>
      </c>
      <c r="B1037" t="s">
        <v>2129</v>
      </c>
      <c r="C1037" t="s">
        <v>202</v>
      </c>
      <c r="D1037" t="s">
        <v>2131</v>
      </c>
      <c r="E1037" t="s">
        <v>840</v>
      </c>
    </row>
    <row r="1038" spans="1:5" x14ac:dyDescent="0.25">
      <c r="A1038" t="s">
        <v>838</v>
      </c>
      <c r="B1038" t="s">
        <v>837</v>
      </c>
      <c r="C1038" t="s">
        <v>163</v>
      </c>
      <c r="D1038" t="s">
        <v>839</v>
      </c>
      <c r="E1038" t="s">
        <v>841</v>
      </c>
    </row>
    <row r="1039" spans="1:5" x14ac:dyDescent="0.25">
      <c r="A1039" t="s">
        <v>838</v>
      </c>
      <c r="B1039" t="s">
        <v>837</v>
      </c>
      <c r="C1039" t="s">
        <v>163</v>
      </c>
      <c r="D1039" t="s">
        <v>839</v>
      </c>
      <c r="E1039" t="s">
        <v>101</v>
      </c>
    </row>
    <row r="1040" spans="1:5" x14ac:dyDescent="0.25">
      <c r="A1040" t="s">
        <v>838</v>
      </c>
      <c r="B1040" t="s">
        <v>837</v>
      </c>
      <c r="C1040" t="s">
        <v>163</v>
      </c>
      <c r="D1040" t="s">
        <v>839</v>
      </c>
      <c r="E1040" t="s">
        <v>54</v>
      </c>
    </row>
    <row r="1041" spans="1:5" x14ac:dyDescent="0.25">
      <c r="A1041" t="s">
        <v>838</v>
      </c>
      <c r="B1041" t="s">
        <v>837</v>
      </c>
      <c r="C1041" t="s">
        <v>163</v>
      </c>
      <c r="D1041" t="s">
        <v>839</v>
      </c>
      <c r="E1041" t="s">
        <v>840</v>
      </c>
    </row>
    <row r="1042" spans="1:5" x14ac:dyDescent="0.25">
      <c r="A1042" t="s">
        <v>1401</v>
      </c>
      <c r="B1042" t="s">
        <v>1400</v>
      </c>
      <c r="C1042" t="s">
        <v>163</v>
      </c>
      <c r="D1042" t="s">
        <v>1402</v>
      </c>
      <c r="E1042" t="s">
        <v>120</v>
      </c>
    </row>
    <row r="1043" spans="1:5" x14ac:dyDescent="0.25">
      <c r="A1043" t="s">
        <v>118</v>
      </c>
      <c r="B1043" t="s">
        <v>117</v>
      </c>
      <c r="C1043" t="s">
        <v>32</v>
      </c>
      <c r="D1043" t="s">
        <v>119</v>
      </c>
      <c r="E1043" t="s">
        <v>101</v>
      </c>
    </row>
    <row r="1044" spans="1:5" x14ac:dyDescent="0.25">
      <c r="A1044" t="s">
        <v>118</v>
      </c>
      <c r="B1044" t="s">
        <v>117</v>
      </c>
      <c r="C1044" t="s">
        <v>32</v>
      </c>
      <c r="D1044" t="s">
        <v>119</v>
      </c>
      <c r="E1044" t="s">
        <v>54</v>
      </c>
    </row>
    <row r="1045" spans="1:5" x14ac:dyDescent="0.25">
      <c r="A1045" t="s">
        <v>118</v>
      </c>
      <c r="B1045" t="s">
        <v>117</v>
      </c>
      <c r="C1045" t="s">
        <v>32</v>
      </c>
      <c r="D1045" t="s">
        <v>119</v>
      </c>
      <c r="E1045" t="s">
        <v>120</v>
      </c>
    </row>
    <row r="1046" spans="1:5" x14ac:dyDescent="0.25">
      <c r="A1046" t="s">
        <v>551</v>
      </c>
      <c r="B1046" t="s">
        <v>550</v>
      </c>
      <c r="C1046" t="s">
        <v>552</v>
      </c>
      <c r="D1046" t="s">
        <v>553</v>
      </c>
      <c r="E1046" t="s">
        <v>554</v>
      </c>
    </row>
    <row r="1047" spans="1:5" x14ac:dyDescent="0.25">
      <c r="A1047" t="s">
        <v>1738</v>
      </c>
      <c r="B1047" t="s">
        <v>1737</v>
      </c>
      <c r="C1047" t="s">
        <v>18</v>
      </c>
      <c r="D1047" t="s">
        <v>1739</v>
      </c>
      <c r="E1047" t="s">
        <v>1740</v>
      </c>
    </row>
    <row r="1048" spans="1:5" x14ac:dyDescent="0.25">
      <c r="A1048" t="s">
        <v>634</v>
      </c>
      <c r="B1048" t="s">
        <v>633</v>
      </c>
      <c r="C1048" t="s">
        <v>38</v>
      </c>
      <c r="D1048" t="s">
        <v>635</v>
      </c>
      <c r="E1048" t="s">
        <v>637</v>
      </c>
    </row>
    <row r="1049" spans="1:5" x14ac:dyDescent="0.25">
      <c r="A1049" t="s">
        <v>634</v>
      </c>
      <c r="B1049" t="s">
        <v>633</v>
      </c>
      <c r="C1049" t="s">
        <v>38</v>
      </c>
      <c r="D1049" t="s">
        <v>635</v>
      </c>
      <c r="E1049" t="s">
        <v>13</v>
      </c>
    </row>
    <row r="1050" spans="1:5" x14ac:dyDescent="0.25">
      <c r="A1050" t="s">
        <v>634</v>
      </c>
      <c r="B1050" t="s">
        <v>633</v>
      </c>
      <c r="C1050" t="s">
        <v>38</v>
      </c>
      <c r="D1050" t="s">
        <v>635</v>
      </c>
      <c r="E1050" t="s">
        <v>636</v>
      </c>
    </row>
    <row r="1051" spans="1:5" x14ac:dyDescent="0.25">
      <c r="A1051" t="s">
        <v>1536</v>
      </c>
      <c r="B1051" t="s">
        <v>1535</v>
      </c>
      <c r="C1051" t="s">
        <v>552</v>
      </c>
      <c r="D1051" t="s">
        <v>1537</v>
      </c>
      <c r="E1051" t="s">
        <v>469</v>
      </c>
    </row>
    <row r="1052" spans="1:5" x14ac:dyDescent="0.25">
      <c r="A1052" t="s">
        <v>1536</v>
      </c>
      <c r="B1052" t="s">
        <v>1535</v>
      </c>
      <c r="C1052" t="s">
        <v>552</v>
      </c>
      <c r="D1052" t="s">
        <v>1537</v>
      </c>
      <c r="E1052" t="s">
        <v>468</v>
      </c>
    </row>
    <row r="1053" spans="1:5" x14ac:dyDescent="0.25">
      <c r="A1053" t="s">
        <v>466</v>
      </c>
      <c r="B1053" t="s">
        <v>465</v>
      </c>
      <c r="C1053" t="s">
        <v>18</v>
      </c>
      <c r="D1053" t="s">
        <v>467</v>
      </c>
      <c r="E1053" t="s">
        <v>469</v>
      </c>
    </row>
    <row r="1054" spans="1:5" x14ac:dyDescent="0.25">
      <c r="A1054" t="s">
        <v>466</v>
      </c>
      <c r="B1054" t="s">
        <v>465</v>
      </c>
      <c r="D1054" t="s">
        <v>467</v>
      </c>
      <c r="E1054" t="s">
        <v>245</v>
      </c>
    </row>
    <row r="1055" spans="1:5" x14ac:dyDescent="0.25">
      <c r="A1055" t="s">
        <v>466</v>
      </c>
      <c r="B1055" t="s">
        <v>465</v>
      </c>
      <c r="D1055" t="s">
        <v>467</v>
      </c>
      <c r="E1055" t="s">
        <v>470</v>
      </c>
    </row>
    <row r="1056" spans="1:5" x14ac:dyDescent="0.25">
      <c r="A1056" t="s">
        <v>466</v>
      </c>
      <c r="B1056" t="s">
        <v>465</v>
      </c>
      <c r="D1056" t="s">
        <v>467</v>
      </c>
      <c r="E1056" t="s">
        <v>468</v>
      </c>
    </row>
    <row r="1057" spans="1:5" x14ac:dyDescent="0.25">
      <c r="A1057" t="s">
        <v>863</v>
      </c>
      <c r="B1057" t="s">
        <v>862</v>
      </c>
      <c r="C1057" t="s">
        <v>163</v>
      </c>
      <c r="D1057" t="s">
        <v>864</v>
      </c>
      <c r="E1057" t="s">
        <v>642</v>
      </c>
    </row>
    <row r="1058" spans="1:5" x14ac:dyDescent="0.25">
      <c r="A1058" t="s">
        <v>639</v>
      </c>
      <c r="B1058" t="s">
        <v>638</v>
      </c>
      <c r="C1058" t="s">
        <v>640</v>
      </c>
      <c r="D1058" t="s">
        <v>641</v>
      </c>
      <c r="E1058" t="s">
        <v>642</v>
      </c>
    </row>
    <row r="1059" spans="1:5" x14ac:dyDescent="0.25">
      <c r="A1059" t="s">
        <v>639</v>
      </c>
      <c r="B1059" t="s">
        <v>638</v>
      </c>
      <c r="C1059" t="s">
        <v>640</v>
      </c>
      <c r="D1059" t="s">
        <v>641</v>
      </c>
      <c r="E1059" t="s">
        <v>643</v>
      </c>
    </row>
    <row r="1060" spans="1:5" x14ac:dyDescent="0.25">
      <c r="A1060" t="s">
        <v>639</v>
      </c>
      <c r="B1060" t="s">
        <v>638</v>
      </c>
      <c r="C1060" t="s">
        <v>640</v>
      </c>
      <c r="D1060" t="s">
        <v>641</v>
      </c>
      <c r="E1060" t="s">
        <v>644</v>
      </c>
    </row>
    <row r="1061" spans="1:5" x14ac:dyDescent="0.25">
      <c r="A1061" t="s">
        <v>1532</v>
      </c>
      <c r="B1061" t="s">
        <v>1531</v>
      </c>
      <c r="C1061" t="s">
        <v>1533</v>
      </c>
      <c r="D1061" t="s">
        <v>1534</v>
      </c>
      <c r="E1061" t="s">
        <v>451</v>
      </c>
    </row>
    <row r="1062" spans="1:5" x14ac:dyDescent="0.25">
      <c r="A1062" t="s">
        <v>449</v>
      </c>
      <c r="B1062" t="s">
        <v>448</v>
      </c>
      <c r="C1062" t="s">
        <v>202</v>
      </c>
      <c r="D1062" t="s">
        <v>450</v>
      </c>
      <c r="E1062" t="s">
        <v>452</v>
      </c>
    </row>
    <row r="1063" spans="1:5" x14ac:dyDescent="0.25">
      <c r="A1063" t="s">
        <v>449</v>
      </c>
      <c r="B1063" t="s">
        <v>448</v>
      </c>
      <c r="C1063" t="s">
        <v>202</v>
      </c>
      <c r="D1063" t="s">
        <v>450</v>
      </c>
      <c r="E1063" t="s">
        <v>173</v>
      </c>
    </row>
    <row r="1064" spans="1:5" x14ac:dyDescent="0.25">
      <c r="A1064" t="s">
        <v>449</v>
      </c>
      <c r="B1064" t="s">
        <v>448</v>
      </c>
      <c r="C1064" t="s">
        <v>202</v>
      </c>
      <c r="D1064" t="s">
        <v>450</v>
      </c>
      <c r="E1064" t="s">
        <v>451</v>
      </c>
    </row>
    <row r="1065" spans="1:5" x14ac:dyDescent="0.25">
      <c r="A1065" t="s">
        <v>1576</v>
      </c>
      <c r="B1065" t="s">
        <v>1575</v>
      </c>
      <c r="C1065" t="s">
        <v>18</v>
      </c>
      <c r="D1065" t="s">
        <v>1577</v>
      </c>
      <c r="E1065" t="s">
        <v>558</v>
      </c>
    </row>
    <row r="1066" spans="1:5" x14ac:dyDescent="0.25">
      <c r="A1066" t="s">
        <v>556</v>
      </c>
      <c r="B1066" t="s">
        <v>555</v>
      </c>
      <c r="C1066" t="s">
        <v>241</v>
      </c>
      <c r="D1066" t="s">
        <v>557</v>
      </c>
      <c r="E1066" t="s">
        <v>266</v>
      </c>
    </row>
    <row r="1067" spans="1:5" x14ac:dyDescent="0.25">
      <c r="A1067" t="s">
        <v>556</v>
      </c>
      <c r="B1067" t="s">
        <v>555</v>
      </c>
      <c r="C1067" t="s">
        <v>241</v>
      </c>
      <c r="D1067" t="s">
        <v>557</v>
      </c>
      <c r="E1067" t="s">
        <v>470</v>
      </c>
    </row>
    <row r="1068" spans="1:5" x14ac:dyDescent="0.25">
      <c r="A1068" t="s">
        <v>556</v>
      </c>
      <c r="B1068" t="s">
        <v>555</v>
      </c>
      <c r="C1068" t="s">
        <v>241</v>
      </c>
      <c r="D1068" t="s">
        <v>557</v>
      </c>
      <c r="E1068" t="s">
        <v>558</v>
      </c>
    </row>
    <row r="1069" spans="1:5" x14ac:dyDescent="0.25">
      <c r="A1069" t="s">
        <v>1504</v>
      </c>
      <c r="B1069" t="s">
        <v>1503</v>
      </c>
      <c r="C1069" t="s">
        <v>580</v>
      </c>
      <c r="D1069" t="s">
        <v>1505</v>
      </c>
      <c r="E1069" t="s">
        <v>363</v>
      </c>
    </row>
    <row r="1070" spans="1:5" x14ac:dyDescent="0.25">
      <c r="A1070" t="s">
        <v>1504</v>
      </c>
      <c r="B1070" t="s">
        <v>1503</v>
      </c>
      <c r="C1070" t="s">
        <v>580</v>
      </c>
      <c r="D1070" t="s">
        <v>1505</v>
      </c>
      <c r="E1070" t="s">
        <v>361</v>
      </c>
    </row>
    <row r="1071" spans="1:5" x14ac:dyDescent="0.25">
      <c r="A1071" t="s">
        <v>1504</v>
      </c>
      <c r="B1071" t="s">
        <v>1503</v>
      </c>
      <c r="C1071" t="s">
        <v>580</v>
      </c>
      <c r="D1071" t="s">
        <v>1505</v>
      </c>
      <c r="E1071" t="s">
        <v>362</v>
      </c>
    </row>
    <row r="1072" spans="1:5" x14ac:dyDescent="0.25">
      <c r="A1072" t="s">
        <v>358</v>
      </c>
      <c r="B1072" t="s">
        <v>357</v>
      </c>
      <c r="C1072" t="s">
        <v>359</v>
      </c>
      <c r="D1072" t="s">
        <v>360</v>
      </c>
      <c r="E1072" t="s">
        <v>363</v>
      </c>
    </row>
    <row r="1073" spans="1:5" x14ac:dyDescent="0.25">
      <c r="A1073" t="s">
        <v>358</v>
      </c>
      <c r="B1073" t="s">
        <v>357</v>
      </c>
      <c r="C1073" t="s">
        <v>359</v>
      </c>
      <c r="D1073" t="s">
        <v>360</v>
      </c>
      <c r="E1073" t="s">
        <v>364</v>
      </c>
    </row>
    <row r="1074" spans="1:5" x14ac:dyDescent="0.25">
      <c r="A1074" t="s">
        <v>358</v>
      </c>
      <c r="B1074" t="s">
        <v>357</v>
      </c>
      <c r="C1074" t="s">
        <v>359</v>
      </c>
      <c r="D1074" t="s">
        <v>360</v>
      </c>
      <c r="E1074" t="s">
        <v>54</v>
      </c>
    </row>
    <row r="1075" spans="1:5" x14ac:dyDescent="0.25">
      <c r="A1075" t="s">
        <v>358</v>
      </c>
      <c r="B1075" t="s">
        <v>357</v>
      </c>
      <c r="C1075" t="s">
        <v>359</v>
      </c>
      <c r="D1075" t="s">
        <v>360</v>
      </c>
      <c r="E1075" t="s">
        <v>361</v>
      </c>
    </row>
    <row r="1076" spans="1:5" x14ac:dyDescent="0.25">
      <c r="A1076" t="s">
        <v>358</v>
      </c>
      <c r="B1076" t="s">
        <v>357</v>
      </c>
      <c r="C1076" t="s">
        <v>359</v>
      </c>
      <c r="D1076" t="s">
        <v>360</v>
      </c>
      <c r="E1076" t="s">
        <v>362</v>
      </c>
    </row>
    <row r="1077" spans="1:5" x14ac:dyDescent="0.25">
      <c r="A1077" t="s">
        <v>1457</v>
      </c>
      <c r="B1077" t="s">
        <v>1456</v>
      </c>
      <c r="C1077" t="s">
        <v>810</v>
      </c>
      <c r="D1077" t="s">
        <v>1458</v>
      </c>
      <c r="E1077" t="s">
        <v>317</v>
      </c>
    </row>
    <row r="1078" spans="1:5" x14ac:dyDescent="0.25">
      <c r="A1078" t="s">
        <v>1457</v>
      </c>
      <c r="B1078" t="s">
        <v>1456</v>
      </c>
      <c r="C1078" t="s">
        <v>810</v>
      </c>
      <c r="D1078" t="s">
        <v>1458</v>
      </c>
      <c r="E1078" t="s">
        <v>318</v>
      </c>
    </row>
    <row r="1079" spans="1:5" x14ac:dyDescent="0.25">
      <c r="A1079" t="s">
        <v>314</v>
      </c>
      <c r="B1079" t="s">
        <v>313</v>
      </c>
      <c r="C1079" t="s">
        <v>315</v>
      </c>
      <c r="D1079" t="s">
        <v>316</v>
      </c>
      <c r="E1079" t="s">
        <v>101</v>
      </c>
    </row>
    <row r="1080" spans="1:5" x14ac:dyDescent="0.25">
      <c r="A1080" t="s">
        <v>314</v>
      </c>
      <c r="B1080" t="s">
        <v>313</v>
      </c>
      <c r="C1080" t="s">
        <v>315</v>
      </c>
      <c r="D1080" t="s">
        <v>316</v>
      </c>
      <c r="E1080" t="s">
        <v>54</v>
      </c>
    </row>
    <row r="1081" spans="1:5" x14ac:dyDescent="0.25">
      <c r="A1081" t="s">
        <v>314</v>
      </c>
      <c r="B1081" t="s">
        <v>313</v>
      </c>
      <c r="C1081" t="s">
        <v>315</v>
      </c>
      <c r="D1081" t="s">
        <v>316</v>
      </c>
      <c r="E1081" t="s">
        <v>317</v>
      </c>
    </row>
    <row r="1082" spans="1:5" x14ac:dyDescent="0.25">
      <c r="A1082" t="s">
        <v>314</v>
      </c>
      <c r="B1082" t="s">
        <v>313</v>
      </c>
      <c r="C1082" t="s">
        <v>315</v>
      </c>
      <c r="D1082" t="s">
        <v>316</v>
      </c>
      <c r="E1082" t="s">
        <v>318</v>
      </c>
    </row>
    <row r="1083" spans="1:5" x14ac:dyDescent="0.25">
      <c r="A1083" t="s">
        <v>1842</v>
      </c>
      <c r="B1083" t="s">
        <v>1841</v>
      </c>
      <c r="C1083" t="s">
        <v>580</v>
      </c>
      <c r="D1083" t="s">
        <v>1843</v>
      </c>
      <c r="E1083" t="s">
        <v>648</v>
      </c>
    </row>
    <row r="1084" spans="1:5" x14ac:dyDescent="0.25">
      <c r="A1084" t="s">
        <v>646</v>
      </c>
      <c r="B1084" t="s">
        <v>645</v>
      </c>
      <c r="C1084" t="s">
        <v>38</v>
      </c>
      <c r="D1084" t="s">
        <v>647</v>
      </c>
      <c r="E1084" t="s">
        <v>649</v>
      </c>
    </row>
    <row r="1085" spans="1:5" x14ac:dyDescent="0.25">
      <c r="A1085" t="s">
        <v>646</v>
      </c>
      <c r="B1085" t="s">
        <v>645</v>
      </c>
      <c r="C1085" t="s">
        <v>38</v>
      </c>
      <c r="D1085" t="s">
        <v>647</v>
      </c>
      <c r="E1085" t="s">
        <v>13</v>
      </c>
    </row>
    <row r="1086" spans="1:5" x14ac:dyDescent="0.25">
      <c r="A1086" t="s">
        <v>646</v>
      </c>
      <c r="B1086" t="s">
        <v>645</v>
      </c>
      <c r="C1086" t="s">
        <v>38</v>
      </c>
      <c r="D1086" t="s">
        <v>647</v>
      </c>
      <c r="E1086" t="s">
        <v>648</v>
      </c>
    </row>
    <row r="1087" spans="1:5" x14ac:dyDescent="0.25">
      <c r="A1087" t="s">
        <v>240</v>
      </c>
      <c r="B1087" t="s">
        <v>232</v>
      </c>
      <c r="C1087" t="s">
        <v>241</v>
      </c>
      <c r="D1087" t="s">
        <v>242</v>
      </c>
      <c r="E1087" t="s">
        <v>244</v>
      </c>
    </row>
    <row r="1088" spans="1:5" x14ac:dyDescent="0.25">
      <c r="A1088" t="s">
        <v>240</v>
      </c>
      <c r="B1088" t="s">
        <v>232</v>
      </c>
      <c r="C1088" t="s">
        <v>241</v>
      </c>
      <c r="D1088" t="s">
        <v>242</v>
      </c>
      <c r="E1088" t="s">
        <v>245</v>
      </c>
    </row>
    <row r="1089" spans="1:5" x14ac:dyDescent="0.25">
      <c r="A1089" t="s">
        <v>240</v>
      </c>
      <c r="B1089" t="s">
        <v>232</v>
      </c>
      <c r="C1089" t="s">
        <v>241</v>
      </c>
      <c r="D1089" t="s">
        <v>242</v>
      </c>
      <c r="E1089" t="s">
        <v>243</v>
      </c>
    </row>
    <row r="1090" spans="1:5" x14ac:dyDescent="0.25">
      <c r="A1090" t="s">
        <v>240</v>
      </c>
      <c r="B1090" t="s">
        <v>232</v>
      </c>
      <c r="C1090" t="s">
        <v>241</v>
      </c>
      <c r="D1090" t="s">
        <v>242</v>
      </c>
      <c r="E1090" t="s">
        <v>246</v>
      </c>
    </row>
    <row r="1091" spans="1:5" x14ac:dyDescent="0.25">
      <c r="A1091" t="s">
        <v>233</v>
      </c>
      <c r="B1091" t="s">
        <v>232</v>
      </c>
      <c r="C1091" t="s">
        <v>87</v>
      </c>
      <c r="D1091" t="s">
        <v>234</v>
      </c>
      <c r="E1091" t="s">
        <v>235</v>
      </c>
    </row>
    <row r="1092" spans="1:5" x14ac:dyDescent="0.25">
      <c r="A1092" t="s">
        <v>233</v>
      </c>
      <c r="B1092" t="s">
        <v>232</v>
      </c>
      <c r="C1092" t="s">
        <v>87</v>
      </c>
      <c r="D1092" t="s">
        <v>234</v>
      </c>
      <c r="E1092" t="s">
        <v>185</v>
      </c>
    </row>
    <row r="1093" spans="1:5" x14ac:dyDescent="0.25">
      <c r="A1093" t="s">
        <v>233</v>
      </c>
      <c r="B1093" t="s">
        <v>232</v>
      </c>
      <c r="C1093" t="s">
        <v>87</v>
      </c>
      <c r="D1093" t="s">
        <v>234</v>
      </c>
      <c r="E1093" t="s">
        <v>54</v>
      </c>
    </row>
    <row r="1094" spans="1:5" x14ac:dyDescent="0.25">
      <c r="A1094" t="s">
        <v>233</v>
      </c>
      <c r="B1094" t="s">
        <v>232</v>
      </c>
      <c r="C1094" t="s">
        <v>87</v>
      </c>
      <c r="D1094" t="s">
        <v>234</v>
      </c>
      <c r="E1094" t="s">
        <v>184</v>
      </c>
    </row>
    <row r="1095" spans="1:5" x14ac:dyDescent="0.25">
      <c r="A1095" t="s">
        <v>1419</v>
      </c>
      <c r="B1095" t="s">
        <v>1418</v>
      </c>
      <c r="C1095" t="s">
        <v>202</v>
      </c>
      <c r="D1095" t="s">
        <v>1420</v>
      </c>
      <c r="E1095" t="s">
        <v>225</v>
      </c>
    </row>
    <row r="1096" spans="1:5" x14ac:dyDescent="0.25">
      <c r="A1096" t="s">
        <v>223</v>
      </c>
      <c r="B1096" t="s">
        <v>222</v>
      </c>
      <c r="C1096" t="s">
        <v>74</v>
      </c>
      <c r="D1096" t="s">
        <v>224</v>
      </c>
      <c r="E1096" t="s">
        <v>101</v>
      </c>
    </row>
    <row r="1097" spans="1:5" x14ac:dyDescent="0.25">
      <c r="A1097" t="s">
        <v>223</v>
      </c>
      <c r="B1097" t="s">
        <v>222</v>
      </c>
      <c r="C1097" t="s">
        <v>74</v>
      </c>
      <c r="D1097" t="s">
        <v>224</v>
      </c>
      <c r="E1097" t="s">
        <v>54</v>
      </c>
    </row>
    <row r="1098" spans="1:5" x14ac:dyDescent="0.25">
      <c r="A1098" t="s">
        <v>223</v>
      </c>
      <c r="B1098" t="s">
        <v>222</v>
      </c>
      <c r="C1098" t="s">
        <v>74</v>
      </c>
      <c r="D1098" t="s">
        <v>224</v>
      </c>
      <c r="E1098" t="s">
        <v>225</v>
      </c>
    </row>
    <row r="1099" spans="1:5" x14ac:dyDescent="0.25">
      <c r="A1099" t="s">
        <v>1409</v>
      </c>
      <c r="B1099" t="s">
        <v>1408</v>
      </c>
      <c r="C1099" t="s">
        <v>202</v>
      </c>
      <c r="D1099" t="s">
        <v>1410</v>
      </c>
      <c r="E1099" t="s">
        <v>184</v>
      </c>
    </row>
    <row r="1100" spans="1:5" x14ac:dyDescent="0.25">
      <c r="A1100" t="s">
        <v>182</v>
      </c>
      <c r="B1100" t="s">
        <v>181</v>
      </c>
      <c r="C1100" t="s">
        <v>74</v>
      </c>
      <c r="D1100" t="s">
        <v>183</v>
      </c>
      <c r="E1100" t="s">
        <v>185</v>
      </c>
    </row>
    <row r="1101" spans="1:5" x14ac:dyDescent="0.25">
      <c r="A1101" t="s">
        <v>182</v>
      </c>
      <c r="B1101" t="s">
        <v>181</v>
      </c>
      <c r="C1101" t="s">
        <v>74</v>
      </c>
      <c r="D1101" t="s">
        <v>183</v>
      </c>
      <c r="E1101" t="s">
        <v>54</v>
      </c>
    </row>
    <row r="1102" spans="1:5" x14ac:dyDescent="0.25">
      <c r="A1102" t="s">
        <v>182</v>
      </c>
      <c r="B1102" t="s">
        <v>181</v>
      </c>
      <c r="C1102" t="s">
        <v>74</v>
      </c>
      <c r="D1102" t="s">
        <v>183</v>
      </c>
      <c r="E1102" t="s">
        <v>184</v>
      </c>
    </row>
    <row r="1103" spans="1:5" x14ac:dyDescent="0.25">
      <c r="A1103" t="s">
        <v>1415</v>
      </c>
      <c r="B1103" t="s">
        <v>1414</v>
      </c>
      <c r="C1103" t="s">
        <v>1416</v>
      </c>
      <c r="D1103" t="s">
        <v>1417</v>
      </c>
      <c r="E1103" t="s">
        <v>243</v>
      </c>
    </row>
    <row r="1104" spans="1:5" x14ac:dyDescent="0.25">
      <c r="A1104" t="s">
        <v>866</v>
      </c>
      <c r="B1104" t="s">
        <v>865</v>
      </c>
      <c r="C1104" t="s">
        <v>587</v>
      </c>
      <c r="D1104" t="s">
        <v>867</v>
      </c>
      <c r="E1104" t="s">
        <v>174</v>
      </c>
    </row>
    <row r="1105" spans="1:5" x14ac:dyDescent="0.25">
      <c r="A1105" t="s">
        <v>866</v>
      </c>
      <c r="B1105" t="s">
        <v>865</v>
      </c>
      <c r="C1105" t="s">
        <v>587</v>
      </c>
      <c r="D1105" t="s">
        <v>867</v>
      </c>
      <c r="E1105" t="s">
        <v>101</v>
      </c>
    </row>
    <row r="1106" spans="1:5" x14ac:dyDescent="0.25">
      <c r="A1106" t="s">
        <v>866</v>
      </c>
      <c r="B1106" t="s">
        <v>865</v>
      </c>
      <c r="C1106" t="s">
        <v>587</v>
      </c>
      <c r="D1106" t="s">
        <v>867</v>
      </c>
      <c r="E1106" t="s">
        <v>243</v>
      </c>
    </row>
    <row r="1107" spans="1:5" x14ac:dyDescent="0.25">
      <c r="A1107" t="s">
        <v>1720</v>
      </c>
      <c r="B1107" t="s">
        <v>1719</v>
      </c>
      <c r="C1107" t="s">
        <v>1721</v>
      </c>
      <c r="D1107" t="s">
        <v>1722</v>
      </c>
      <c r="E1107" t="s">
        <v>629</v>
      </c>
    </row>
    <row r="1108" spans="1:5" x14ac:dyDescent="0.25">
      <c r="A1108" t="s">
        <v>1720</v>
      </c>
      <c r="B1108" t="s">
        <v>1719</v>
      </c>
      <c r="C1108" t="s">
        <v>1721</v>
      </c>
      <c r="D1108" t="s">
        <v>1722</v>
      </c>
      <c r="E1108" t="s">
        <v>630</v>
      </c>
    </row>
    <row r="1109" spans="1:5" x14ac:dyDescent="0.25">
      <c r="A1109" t="s">
        <v>627</v>
      </c>
      <c r="B1109" t="s">
        <v>626</v>
      </c>
      <c r="C1109" t="s">
        <v>249</v>
      </c>
      <c r="D1109" t="s">
        <v>628</v>
      </c>
      <c r="E1109" t="s">
        <v>631</v>
      </c>
    </row>
    <row r="1110" spans="1:5" x14ac:dyDescent="0.25">
      <c r="A1110" t="s">
        <v>627</v>
      </c>
      <c r="B1110" t="s">
        <v>626</v>
      </c>
      <c r="C1110" t="s">
        <v>249</v>
      </c>
      <c r="D1110" t="s">
        <v>628</v>
      </c>
      <c r="E1110" t="s">
        <v>629</v>
      </c>
    </row>
    <row r="1111" spans="1:5" x14ac:dyDescent="0.25">
      <c r="A1111" t="s">
        <v>627</v>
      </c>
      <c r="B1111" t="s">
        <v>626</v>
      </c>
      <c r="C1111" t="s">
        <v>249</v>
      </c>
      <c r="D1111" t="s">
        <v>628</v>
      </c>
      <c r="E1111" t="s">
        <v>632</v>
      </c>
    </row>
    <row r="1112" spans="1:5" x14ac:dyDescent="0.25">
      <c r="A1112" t="s">
        <v>627</v>
      </c>
      <c r="B1112" t="s">
        <v>626</v>
      </c>
      <c r="C1112" t="s">
        <v>249</v>
      </c>
      <c r="D1112" t="s">
        <v>628</v>
      </c>
      <c r="E1112" t="s">
        <v>630</v>
      </c>
    </row>
    <row r="1113" spans="1:5" x14ac:dyDescent="0.25">
      <c r="A1113" t="s">
        <v>499</v>
      </c>
      <c r="B1113" t="s">
        <v>498</v>
      </c>
      <c r="C1113" t="s">
        <v>25</v>
      </c>
      <c r="D1113" t="s">
        <v>500</v>
      </c>
      <c r="E1113" t="s">
        <v>501</v>
      </c>
    </row>
    <row r="1114" spans="1:5" x14ac:dyDescent="0.25">
      <c r="A1114" t="s">
        <v>499</v>
      </c>
      <c r="B1114" t="s">
        <v>498</v>
      </c>
      <c r="C1114" t="s">
        <v>25</v>
      </c>
      <c r="D1114" t="s">
        <v>500</v>
      </c>
      <c r="E1114" t="s">
        <v>502</v>
      </c>
    </row>
    <row r="1115" spans="1:5" x14ac:dyDescent="0.25">
      <c r="A1115" t="s">
        <v>967</v>
      </c>
      <c r="B1115" t="s">
        <v>966</v>
      </c>
      <c r="C1115" t="s">
        <v>202</v>
      </c>
      <c r="D1115" t="s">
        <v>968</v>
      </c>
      <c r="E1115" t="s">
        <v>969</v>
      </c>
    </row>
    <row r="1116" spans="1:5" x14ac:dyDescent="0.25">
      <c r="A1116" t="s">
        <v>1742</v>
      </c>
      <c r="B1116" t="s">
        <v>1741</v>
      </c>
      <c r="C1116" t="s">
        <v>170</v>
      </c>
      <c r="D1116" t="s">
        <v>1743</v>
      </c>
      <c r="E1116" t="s">
        <v>1744</v>
      </c>
    </row>
    <row r="1117" spans="1:5" x14ac:dyDescent="0.25">
      <c r="A1117" t="s">
        <v>1742</v>
      </c>
      <c r="B1117" t="s">
        <v>1741</v>
      </c>
      <c r="C1117" t="s">
        <v>170</v>
      </c>
      <c r="D1117" t="s">
        <v>1743</v>
      </c>
      <c r="E1117" t="s">
        <v>1745</v>
      </c>
    </row>
    <row r="1118" spans="1:5" x14ac:dyDescent="0.25">
      <c r="A1118" t="s">
        <v>2054</v>
      </c>
      <c r="B1118" t="s">
        <v>2053</v>
      </c>
      <c r="C1118" t="s">
        <v>587</v>
      </c>
      <c r="D1118" t="s">
        <v>2055</v>
      </c>
      <c r="E1118" t="s">
        <v>2058</v>
      </c>
    </row>
    <row r="1119" spans="1:5" x14ac:dyDescent="0.25">
      <c r="A1119" t="s">
        <v>2054</v>
      </c>
      <c r="B1119" t="s">
        <v>2053</v>
      </c>
      <c r="C1119" t="s">
        <v>587</v>
      </c>
      <c r="D1119" t="s">
        <v>2055</v>
      </c>
      <c r="E1119" t="s">
        <v>436</v>
      </c>
    </row>
    <row r="1120" spans="1:5" x14ac:dyDescent="0.25">
      <c r="A1120" t="s">
        <v>2054</v>
      </c>
      <c r="B1120" t="s">
        <v>2053</v>
      </c>
      <c r="C1120" t="s">
        <v>587</v>
      </c>
      <c r="D1120" t="s">
        <v>2055</v>
      </c>
      <c r="E1120" t="s">
        <v>2056</v>
      </c>
    </row>
    <row r="1121" spans="1:5" x14ac:dyDescent="0.25">
      <c r="A1121" t="s">
        <v>2054</v>
      </c>
      <c r="B1121" t="s">
        <v>2053</v>
      </c>
      <c r="C1121" t="s">
        <v>587</v>
      </c>
      <c r="D1121" t="s">
        <v>2055</v>
      </c>
      <c r="E1121" t="s">
        <v>706</v>
      </c>
    </row>
    <row r="1122" spans="1:5" x14ac:dyDescent="0.25">
      <c r="A1122" t="s">
        <v>2054</v>
      </c>
      <c r="B1122" t="s">
        <v>2053</v>
      </c>
      <c r="C1122" t="s">
        <v>587</v>
      </c>
      <c r="D1122" t="s">
        <v>2055</v>
      </c>
      <c r="E1122" t="s">
        <v>2057</v>
      </c>
    </row>
    <row r="1123" spans="1:5" x14ac:dyDescent="0.25">
      <c r="A1123" t="s">
        <v>404</v>
      </c>
      <c r="B1123" t="s">
        <v>403</v>
      </c>
      <c r="C1123" t="s">
        <v>32</v>
      </c>
      <c r="D1123" t="s">
        <v>405</v>
      </c>
      <c r="E1123" t="s">
        <v>54</v>
      </c>
    </row>
    <row r="1124" spans="1:5" x14ac:dyDescent="0.25">
      <c r="A1124" t="s">
        <v>404</v>
      </c>
      <c r="B1124" t="s">
        <v>403</v>
      </c>
      <c r="C1124" t="s">
        <v>32</v>
      </c>
      <c r="D1124" t="s">
        <v>405</v>
      </c>
      <c r="E1124" t="s">
        <v>393</v>
      </c>
    </row>
    <row r="1125" spans="1:5" x14ac:dyDescent="0.25">
      <c r="A1125" t="s">
        <v>404</v>
      </c>
      <c r="B1125" t="s">
        <v>403</v>
      </c>
      <c r="C1125" t="s">
        <v>32</v>
      </c>
      <c r="D1125" t="s">
        <v>405</v>
      </c>
      <c r="E1125" t="s">
        <v>402</v>
      </c>
    </row>
    <row r="1126" spans="1:5" x14ac:dyDescent="0.25">
      <c r="A1126" t="s">
        <v>404</v>
      </c>
      <c r="B1126" t="s">
        <v>403</v>
      </c>
      <c r="C1126" t="s">
        <v>32</v>
      </c>
      <c r="D1126" t="s">
        <v>405</v>
      </c>
      <c r="E1126" t="s">
        <v>394</v>
      </c>
    </row>
    <row r="1127" spans="1:5" x14ac:dyDescent="0.25">
      <c r="A1127" t="s">
        <v>2018</v>
      </c>
      <c r="B1127" t="s">
        <v>2017</v>
      </c>
      <c r="C1127" t="s">
        <v>60</v>
      </c>
      <c r="D1127" t="s">
        <v>2019</v>
      </c>
      <c r="E1127" t="s">
        <v>845</v>
      </c>
    </row>
    <row r="1128" spans="1:5" x14ac:dyDescent="0.25">
      <c r="A1128" t="s">
        <v>2018</v>
      </c>
      <c r="B1128" t="s">
        <v>2017</v>
      </c>
      <c r="C1128" t="s">
        <v>60</v>
      </c>
      <c r="D1128" t="s">
        <v>2019</v>
      </c>
      <c r="E1128" t="s">
        <v>2023</v>
      </c>
    </row>
    <row r="1129" spans="1:5" x14ac:dyDescent="0.25">
      <c r="A1129" t="s">
        <v>2018</v>
      </c>
      <c r="B1129" t="s">
        <v>2017</v>
      </c>
      <c r="C1129" t="s">
        <v>60</v>
      </c>
      <c r="D1129" t="s">
        <v>2019</v>
      </c>
      <c r="E1129" t="s">
        <v>2020</v>
      </c>
    </row>
    <row r="1130" spans="1:5" x14ac:dyDescent="0.25">
      <c r="A1130" t="s">
        <v>2018</v>
      </c>
      <c r="B1130" t="s">
        <v>2017</v>
      </c>
      <c r="C1130" t="s">
        <v>60</v>
      </c>
      <c r="D1130" t="s">
        <v>2019</v>
      </c>
      <c r="E1130" t="s">
        <v>2021</v>
      </c>
    </row>
    <row r="1131" spans="1:5" x14ac:dyDescent="0.25">
      <c r="A1131" t="s">
        <v>2018</v>
      </c>
      <c r="B1131" t="s">
        <v>2017</v>
      </c>
      <c r="C1131" t="s">
        <v>60</v>
      </c>
      <c r="D1131" t="s">
        <v>2019</v>
      </c>
      <c r="E1131" t="s">
        <v>2022</v>
      </c>
    </row>
    <row r="1132" spans="1:5" x14ac:dyDescent="0.25">
      <c r="A1132" t="s">
        <v>2018</v>
      </c>
      <c r="B1132" t="s">
        <v>2017</v>
      </c>
      <c r="C1132" t="s">
        <v>60</v>
      </c>
      <c r="D1132" t="s">
        <v>2019</v>
      </c>
      <c r="E1132" t="s">
        <v>14</v>
      </c>
    </row>
    <row r="1133" spans="1:5" x14ac:dyDescent="0.25">
      <c r="A1133" t="s">
        <v>2018</v>
      </c>
      <c r="B1133" t="s">
        <v>2017</v>
      </c>
      <c r="C1133" t="s">
        <v>60</v>
      </c>
      <c r="D1133" t="s">
        <v>2019</v>
      </c>
      <c r="E1133" t="s">
        <v>2024</v>
      </c>
    </row>
    <row r="1134" spans="1:5" x14ac:dyDescent="0.25">
      <c r="A1134" t="s">
        <v>1589</v>
      </c>
      <c r="B1134" t="s">
        <v>1588</v>
      </c>
      <c r="C1134" t="s">
        <v>18</v>
      </c>
      <c r="D1134" t="s">
        <v>1590</v>
      </c>
      <c r="E1134" t="s">
        <v>1591</v>
      </c>
    </row>
    <row r="1135" spans="1:5" x14ac:dyDescent="0.25">
      <c r="A1135" t="s">
        <v>1973</v>
      </c>
      <c r="B1135" t="s">
        <v>1972</v>
      </c>
      <c r="C1135" t="s">
        <v>1974</v>
      </c>
      <c r="D1135" t="s">
        <v>1975</v>
      </c>
      <c r="E1135" t="s">
        <v>436</v>
      </c>
    </row>
    <row r="1136" spans="1:5" x14ac:dyDescent="0.25">
      <c r="A1136" t="s">
        <v>1973</v>
      </c>
      <c r="B1136" t="s">
        <v>1972</v>
      </c>
      <c r="C1136" t="s">
        <v>1974</v>
      </c>
      <c r="D1136" t="s">
        <v>1975</v>
      </c>
      <c r="E1136" t="s">
        <v>1976</v>
      </c>
    </row>
    <row r="1137" spans="1:5" x14ac:dyDescent="0.25">
      <c r="A1137" t="s">
        <v>1973</v>
      </c>
      <c r="B1137" t="s">
        <v>1972</v>
      </c>
      <c r="C1137" t="s">
        <v>1974</v>
      </c>
      <c r="D1137" t="s">
        <v>1975</v>
      </c>
      <c r="E1137" t="s">
        <v>1591</v>
      </c>
    </row>
    <row r="1138" spans="1:5" x14ac:dyDescent="0.25">
      <c r="A1138" t="s">
        <v>1864</v>
      </c>
      <c r="B1138" t="s">
        <v>1863</v>
      </c>
      <c r="C1138" t="s">
        <v>241</v>
      </c>
      <c r="D1138" t="s">
        <v>1865</v>
      </c>
      <c r="E1138" t="s">
        <v>1869</v>
      </c>
    </row>
    <row r="1139" spans="1:5" x14ac:dyDescent="0.25">
      <c r="A1139" t="s">
        <v>1864</v>
      </c>
      <c r="B1139" t="s">
        <v>1863</v>
      </c>
      <c r="C1139" t="s">
        <v>241</v>
      </c>
      <c r="D1139" t="s">
        <v>1865</v>
      </c>
      <c r="E1139" t="s">
        <v>1867</v>
      </c>
    </row>
    <row r="1140" spans="1:5" x14ac:dyDescent="0.25">
      <c r="A1140" t="s">
        <v>1864</v>
      </c>
      <c r="B1140" t="s">
        <v>1863</v>
      </c>
      <c r="C1140" t="s">
        <v>241</v>
      </c>
      <c r="D1140" t="s">
        <v>1865</v>
      </c>
      <c r="E1140" t="s">
        <v>1866</v>
      </c>
    </row>
    <row r="1141" spans="1:5" x14ac:dyDescent="0.25">
      <c r="A1141" t="s">
        <v>1864</v>
      </c>
      <c r="B1141" t="s">
        <v>1863</v>
      </c>
      <c r="C1141" t="s">
        <v>241</v>
      </c>
      <c r="D1141" t="s">
        <v>1865</v>
      </c>
      <c r="E1141" t="s">
        <v>778</v>
      </c>
    </row>
    <row r="1142" spans="1:5" x14ac:dyDescent="0.25">
      <c r="A1142" t="s">
        <v>1864</v>
      </c>
      <c r="B1142" t="s">
        <v>1863</v>
      </c>
      <c r="C1142" t="s">
        <v>241</v>
      </c>
      <c r="D1142" t="s">
        <v>1865</v>
      </c>
      <c r="E1142" t="s">
        <v>1868</v>
      </c>
    </row>
    <row r="1143" spans="1:5" x14ac:dyDescent="0.25">
      <c r="A1143" t="s">
        <v>1386</v>
      </c>
      <c r="B1143" t="s">
        <v>1385</v>
      </c>
      <c r="C1143" t="s">
        <v>18</v>
      </c>
      <c r="D1143" t="s">
        <v>1387</v>
      </c>
      <c r="E1143" t="s">
        <v>150</v>
      </c>
    </row>
    <row r="1144" spans="1:5" x14ac:dyDescent="0.25">
      <c r="A1144" t="s">
        <v>1386</v>
      </c>
      <c r="B1144" t="s">
        <v>1385</v>
      </c>
      <c r="D1144" t="s">
        <v>1387</v>
      </c>
      <c r="E1144" t="s">
        <v>151</v>
      </c>
    </row>
    <row r="1145" spans="1:5" x14ac:dyDescent="0.25">
      <c r="A1145" t="s">
        <v>1386</v>
      </c>
      <c r="B1145" t="s">
        <v>1385</v>
      </c>
      <c r="D1145" t="s">
        <v>1387</v>
      </c>
      <c r="E1145" t="s">
        <v>145</v>
      </c>
    </row>
    <row r="1146" spans="1:5" x14ac:dyDescent="0.25">
      <c r="A1146" t="s">
        <v>1386</v>
      </c>
      <c r="B1146" t="s">
        <v>1385</v>
      </c>
      <c r="D1146" t="s">
        <v>1387</v>
      </c>
      <c r="E1146" t="s">
        <v>149</v>
      </c>
    </row>
    <row r="1147" spans="1:5" x14ac:dyDescent="0.25">
      <c r="A1147" t="s">
        <v>1386</v>
      </c>
      <c r="B1147" t="s">
        <v>1385</v>
      </c>
      <c r="D1147" t="s">
        <v>1387</v>
      </c>
      <c r="E1147" t="s">
        <v>146</v>
      </c>
    </row>
    <row r="1148" spans="1:5" x14ac:dyDescent="0.25">
      <c r="A1148" t="s">
        <v>1386</v>
      </c>
      <c r="B1148" t="s">
        <v>1385</v>
      </c>
      <c r="D1148" t="s">
        <v>1387</v>
      </c>
      <c r="E1148" t="s">
        <v>148</v>
      </c>
    </row>
    <row r="1149" spans="1:5" x14ac:dyDescent="0.25">
      <c r="A1149" t="s">
        <v>1386</v>
      </c>
      <c r="B1149" t="s">
        <v>1385</v>
      </c>
      <c r="D1149" t="s">
        <v>1387</v>
      </c>
      <c r="E1149" t="s">
        <v>147</v>
      </c>
    </row>
    <row r="1150" spans="1:5" x14ac:dyDescent="0.25">
      <c r="A1150" t="s">
        <v>1425</v>
      </c>
      <c r="B1150" t="s">
        <v>1424</v>
      </c>
      <c r="C1150" t="s">
        <v>163</v>
      </c>
      <c r="D1150" t="s">
        <v>1426</v>
      </c>
      <c r="E1150" t="s">
        <v>199</v>
      </c>
    </row>
    <row r="1151" spans="1:5" x14ac:dyDescent="0.25">
      <c r="A1151" t="s">
        <v>197</v>
      </c>
      <c r="B1151" t="s">
        <v>196</v>
      </c>
      <c r="C1151" t="s">
        <v>32</v>
      </c>
      <c r="D1151" t="s">
        <v>198</v>
      </c>
      <c r="E1151" t="s">
        <v>101</v>
      </c>
    </row>
    <row r="1152" spans="1:5" x14ac:dyDescent="0.25">
      <c r="A1152" t="s">
        <v>197</v>
      </c>
      <c r="B1152" t="s">
        <v>196</v>
      </c>
      <c r="C1152" t="s">
        <v>32</v>
      </c>
      <c r="D1152" t="s">
        <v>198</v>
      </c>
      <c r="E1152" t="s">
        <v>54</v>
      </c>
    </row>
    <row r="1153" spans="1:5" x14ac:dyDescent="0.25">
      <c r="A1153" t="s">
        <v>197</v>
      </c>
      <c r="B1153" t="s">
        <v>196</v>
      </c>
      <c r="C1153" t="s">
        <v>32</v>
      </c>
      <c r="D1153" t="s">
        <v>198</v>
      </c>
      <c r="E1153" t="s">
        <v>199</v>
      </c>
    </row>
    <row r="1154" spans="1:5" x14ac:dyDescent="0.25">
      <c r="A1154" t="s">
        <v>1523</v>
      </c>
      <c r="B1154" t="s">
        <v>1522</v>
      </c>
      <c r="C1154" t="s">
        <v>202</v>
      </c>
      <c r="D1154" t="s">
        <v>1524</v>
      </c>
      <c r="E1154" t="s">
        <v>393</v>
      </c>
    </row>
    <row r="1155" spans="1:5" x14ac:dyDescent="0.25">
      <c r="A1155" t="s">
        <v>391</v>
      </c>
      <c r="B1155" t="s">
        <v>390</v>
      </c>
      <c r="C1155" t="s">
        <v>83</v>
      </c>
      <c r="D1155" t="s">
        <v>392</v>
      </c>
      <c r="E1155" t="s">
        <v>54</v>
      </c>
    </row>
    <row r="1156" spans="1:5" x14ac:dyDescent="0.25">
      <c r="A1156" t="s">
        <v>391</v>
      </c>
      <c r="B1156" t="s">
        <v>390</v>
      </c>
      <c r="C1156" t="s">
        <v>83</v>
      </c>
      <c r="D1156" t="s">
        <v>392</v>
      </c>
      <c r="E1156" t="s">
        <v>393</v>
      </c>
    </row>
    <row r="1157" spans="1:5" x14ac:dyDescent="0.25">
      <c r="A1157" t="s">
        <v>391</v>
      </c>
      <c r="B1157" t="s">
        <v>390</v>
      </c>
      <c r="C1157" t="s">
        <v>83</v>
      </c>
      <c r="D1157" t="s">
        <v>392</v>
      </c>
      <c r="E1157" t="s">
        <v>394</v>
      </c>
    </row>
    <row r="1158" spans="1:5" x14ac:dyDescent="0.25">
      <c r="A1158" t="s">
        <v>1822</v>
      </c>
      <c r="B1158" t="s">
        <v>1821</v>
      </c>
      <c r="C1158" t="s">
        <v>1823</v>
      </c>
      <c r="D1158" t="s">
        <v>1824</v>
      </c>
      <c r="E1158" t="s">
        <v>1825</v>
      </c>
    </row>
    <row r="1159" spans="1:5" x14ac:dyDescent="0.25">
      <c r="A1159" t="s">
        <v>1251</v>
      </c>
      <c r="B1159" t="s">
        <v>1250</v>
      </c>
      <c r="C1159" t="s">
        <v>1252</v>
      </c>
      <c r="D1159" t="s">
        <v>1253</v>
      </c>
      <c r="E1159" t="s">
        <v>185</v>
      </c>
    </row>
    <row r="1160" spans="1:5" x14ac:dyDescent="0.25">
      <c r="A1160" t="s">
        <v>1251</v>
      </c>
      <c r="B1160" t="s">
        <v>1250</v>
      </c>
      <c r="C1160" t="s">
        <v>1252</v>
      </c>
      <c r="D1160" t="s">
        <v>1253</v>
      </c>
      <c r="E1160" t="s">
        <v>54</v>
      </c>
    </row>
    <row r="1161" spans="1:5" x14ac:dyDescent="0.25">
      <c r="A1161" t="s">
        <v>1251</v>
      </c>
      <c r="B1161" t="s">
        <v>1250</v>
      </c>
      <c r="C1161" t="s">
        <v>1252</v>
      </c>
      <c r="D1161" t="s">
        <v>1253</v>
      </c>
      <c r="E1161" t="s">
        <v>1254</v>
      </c>
    </row>
    <row r="1162" spans="1:5" x14ac:dyDescent="0.25">
      <c r="A1162" t="s">
        <v>1520</v>
      </c>
      <c r="B1162" t="s">
        <v>1519</v>
      </c>
      <c r="C1162" t="s">
        <v>18</v>
      </c>
      <c r="D1162" t="s">
        <v>1521</v>
      </c>
      <c r="E1162" t="s">
        <v>398</v>
      </c>
    </row>
    <row r="1163" spans="1:5" x14ac:dyDescent="0.25">
      <c r="A1163" t="s">
        <v>396</v>
      </c>
      <c r="B1163" t="s">
        <v>395</v>
      </c>
      <c r="C1163" t="s">
        <v>202</v>
      </c>
      <c r="D1163" t="s">
        <v>397</v>
      </c>
      <c r="E1163" t="s">
        <v>173</v>
      </c>
    </row>
    <row r="1164" spans="1:5" x14ac:dyDescent="0.25">
      <c r="A1164" t="s">
        <v>396</v>
      </c>
      <c r="B1164" t="s">
        <v>395</v>
      </c>
      <c r="C1164" t="s">
        <v>202</v>
      </c>
      <c r="D1164" t="s">
        <v>397</v>
      </c>
      <c r="E1164" t="s">
        <v>54</v>
      </c>
    </row>
    <row r="1165" spans="1:5" x14ac:dyDescent="0.25">
      <c r="A1165" t="s">
        <v>396</v>
      </c>
      <c r="B1165" t="s">
        <v>395</v>
      </c>
      <c r="C1165" t="s">
        <v>202</v>
      </c>
      <c r="D1165" t="s">
        <v>397</v>
      </c>
      <c r="E1165" t="s">
        <v>398</v>
      </c>
    </row>
    <row r="1166" spans="1:5" x14ac:dyDescent="0.25">
      <c r="A1166" t="s">
        <v>1516</v>
      </c>
      <c r="B1166" t="s">
        <v>1515</v>
      </c>
      <c r="C1166" t="s">
        <v>1517</v>
      </c>
      <c r="D1166" t="s">
        <v>1518</v>
      </c>
      <c r="E1166" t="s">
        <v>402</v>
      </c>
    </row>
    <row r="1167" spans="1:5" x14ac:dyDescent="0.25">
      <c r="A1167" t="s">
        <v>400</v>
      </c>
      <c r="B1167" t="s">
        <v>399</v>
      </c>
      <c r="C1167" t="s">
        <v>83</v>
      </c>
      <c r="D1167" t="s">
        <v>401</v>
      </c>
      <c r="E1167" t="s">
        <v>54</v>
      </c>
    </row>
    <row r="1168" spans="1:5" x14ac:dyDescent="0.25">
      <c r="A1168" t="s">
        <v>400</v>
      </c>
      <c r="B1168" t="s">
        <v>399</v>
      </c>
      <c r="C1168" t="s">
        <v>83</v>
      </c>
      <c r="D1168" t="s">
        <v>401</v>
      </c>
      <c r="E1168" t="s">
        <v>402</v>
      </c>
    </row>
    <row r="1169" spans="1:5" x14ac:dyDescent="0.25">
      <c r="A1169" t="s">
        <v>400</v>
      </c>
      <c r="B1169" t="s">
        <v>399</v>
      </c>
      <c r="C1169" t="s">
        <v>83</v>
      </c>
      <c r="D1169" t="s">
        <v>401</v>
      </c>
      <c r="E1169" t="s">
        <v>394</v>
      </c>
    </row>
    <row r="1170" spans="1:5" x14ac:dyDescent="0.25">
      <c r="A1170" t="s">
        <v>1830</v>
      </c>
      <c r="B1170" t="s">
        <v>1829</v>
      </c>
      <c r="C1170" t="s">
        <v>241</v>
      </c>
      <c r="D1170" t="s">
        <v>1831</v>
      </c>
      <c r="E1170" t="s">
        <v>1832</v>
      </c>
    </row>
    <row r="1171" spans="1:5" x14ac:dyDescent="0.25">
      <c r="A1171" t="s">
        <v>1397</v>
      </c>
      <c r="B1171" t="s">
        <v>1396</v>
      </c>
      <c r="C1171" t="s">
        <v>74</v>
      </c>
      <c r="D1171" t="s">
        <v>1398</v>
      </c>
      <c r="E1171" t="s">
        <v>1399</v>
      </c>
    </row>
    <row r="1172" spans="1:5" x14ac:dyDescent="0.25">
      <c r="A1172" t="s">
        <v>548</v>
      </c>
      <c r="B1172" t="s">
        <v>547</v>
      </c>
      <c r="C1172" t="s">
        <v>83</v>
      </c>
      <c r="D1172" t="s">
        <v>549</v>
      </c>
      <c r="E1172" t="s">
        <v>115</v>
      </c>
    </row>
    <row r="1173" spans="1:5" x14ac:dyDescent="0.25">
      <c r="A1173" t="s">
        <v>113</v>
      </c>
      <c r="B1173" t="s">
        <v>112</v>
      </c>
      <c r="C1173" t="s">
        <v>18</v>
      </c>
      <c r="D1173" t="s">
        <v>114</v>
      </c>
      <c r="E1173" t="s">
        <v>116</v>
      </c>
    </row>
    <row r="1174" spans="1:5" x14ac:dyDescent="0.25">
      <c r="A1174" t="s">
        <v>113</v>
      </c>
      <c r="B1174" t="s">
        <v>112</v>
      </c>
      <c r="D1174" t="s">
        <v>114</v>
      </c>
      <c r="E1174" t="s">
        <v>54</v>
      </c>
    </row>
    <row r="1175" spans="1:5" x14ac:dyDescent="0.25">
      <c r="A1175" t="s">
        <v>113</v>
      </c>
      <c r="B1175" t="s">
        <v>112</v>
      </c>
      <c r="D1175" t="s">
        <v>114</v>
      </c>
      <c r="E1175" t="s">
        <v>115</v>
      </c>
    </row>
    <row r="1176" spans="1:5" x14ac:dyDescent="0.25">
      <c r="A1176" t="s">
        <v>1422</v>
      </c>
      <c r="B1176" t="s">
        <v>1421</v>
      </c>
      <c r="C1176" t="s">
        <v>83</v>
      </c>
      <c r="D1176" t="s">
        <v>1423</v>
      </c>
      <c r="E1176" t="s">
        <v>166</v>
      </c>
    </row>
    <row r="1177" spans="1:5" x14ac:dyDescent="0.25">
      <c r="A1177" t="s">
        <v>1422</v>
      </c>
      <c r="B1177" t="s">
        <v>1421</v>
      </c>
      <c r="C1177" t="s">
        <v>83</v>
      </c>
      <c r="D1177" t="s">
        <v>1423</v>
      </c>
      <c r="E1177" t="s">
        <v>167</v>
      </c>
    </row>
    <row r="1178" spans="1:5" x14ac:dyDescent="0.25">
      <c r="A1178" t="s">
        <v>1422</v>
      </c>
      <c r="B1178" t="s">
        <v>1421</v>
      </c>
      <c r="C1178" t="s">
        <v>83</v>
      </c>
      <c r="D1178" t="s">
        <v>1423</v>
      </c>
      <c r="E1178" t="s">
        <v>165</v>
      </c>
    </row>
    <row r="1179" spans="1:5" x14ac:dyDescent="0.25">
      <c r="A1179" t="s">
        <v>162</v>
      </c>
      <c r="B1179" t="s">
        <v>161</v>
      </c>
      <c r="C1179" t="s">
        <v>163</v>
      </c>
      <c r="D1179" t="s">
        <v>164</v>
      </c>
      <c r="E1179" t="s">
        <v>166</v>
      </c>
    </row>
    <row r="1180" spans="1:5" x14ac:dyDescent="0.25">
      <c r="A1180" t="s">
        <v>162</v>
      </c>
      <c r="B1180" t="s">
        <v>161</v>
      </c>
      <c r="C1180" t="s">
        <v>163</v>
      </c>
      <c r="D1180" t="s">
        <v>164</v>
      </c>
      <c r="E1180" t="s">
        <v>167</v>
      </c>
    </row>
    <row r="1181" spans="1:5" x14ac:dyDescent="0.25">
      <c r="A1181" t="s">
        <v>162</v>
      </c>
      <c r="B1181" t="s">
        <v>161</v>
      </c>
      <c r="C1181" t="s">
        <v>163</v>
      </c>
      <c r="D1181" t="s">
        <v>164</v>
      </c>
      <c r="E1181" t="s">
        <v>101</v>
      </c>
    </row>
    <row r="1182" spans="1:5" x14ac:dyDescent="0.25">
      <c r="A1182" t="s">
        <v>162</v>
      </c>
      <c r="B1182" t="s">
        <v>161</v>
      </c>
      <c r="C1182" t="s">
        <v>163</v>
      </c>
      <c r="D1182" t="s">
        <v>164</v>
      </c>
      <c r="E1182" t="s">
        <v>54</v>
      </c>
    </row>
    <row r="1183" spans="1:5" x14ac:dyDescent="0.25">
      <c r="A1183" t="s">
        <v>162</v>
      </c>
      <c r="B1183" t="s">
        <v>161</v>
      </c>
      <c r="C1183" t="s">
        <v>163</v>
      </c>
      <c r="D1183" t="s">
        <v>164</v>
      </c>
      <c r="E1183" t="s">
        <v>165</v>
      </c>
    </row>
    <row r="1184" spans="1:5" x14ac:dyDescent="0.25">
      <c r="A1184" t="s">
        <v>1432</v>
      </c>
      <c r="B1184" t="s">
        <v>1431</v>
      </c>
      <c r="C1184" t="s">
        <v>202</v>
      </c>
      <c r="D1184" t="s">
        <v>1433</v>
      </c>
      <c r="E1184" t="s">
        <v>257</v>
      </c>
    </row>
    <row r="1185" spans="1:5" x14ac:dyDescent="0.25">
      <c r="A1185" t="s">
        <v>1432</v>
      </c>
      <c r="B1185" t="s">
        <v>1431</v>
      </c>
      <c r="C1185" t="s">
        <v>202</v>
      </c>
      <c r="D1185" t="s">
        <v>1433</v>
      </c>
      <c r="E1185" t="s">
        <v>258</v>
      </c>
    </row>
    <row r="1186" spans="1:5" x14ac:dyDescent="0.25">
      <c r="A1186" t="s">
        <v>255</v>
      </c>
      <c r="B1186" t="s">
        <v>254</v>
      </c>
      <c r="C1186" t="s">
        <v>163</v>
      </c>
      <c r="D1186" t="s">
        <v>256</v>
      </c>
      <c r="E1186" t="s">
        <v>259</v>
      </c>
    </row>
    <row r="1187" spans="1:5" x14ac:dyDescent="0.25">
      <c r="A1187" t="s">
        <v>255</v>
      </c>
      <c r="B1187" t="s">
        <v>254</v>
      </c>
      <c r="C1187" t="s">
        <v>163</v>
      </c>
      <c r="D1187" t="s">
        <v>256</v>
      </c>
      <c r="E1187" t="s">
        <v>54</v>
      </c>
    </row>
    <row r="1188" spans="1:5" x14ac:dyDescent="0.25">
      <c r="A1188" t="s">
        <v>255</v>
      </c>
      <c r="B1188" t="s">
        <v>254</v>
      </c>
      <c r="C1188" t="s">
        <v>163</v>
      </c>
      <c r="D1188" t="s">
        <v>256</v>
      </c>
      <c r="E1188" t="s">
        <v>257</v>
      </c>
    </row>
    <row r="1189" spans="1:5" x14ac:dyDescent="0.25">
      <c r="A1189" t="s">
        <v>255</v>
      </c>
      <c r="B1189" t="s">
        <v>254</v>
      </c>
      <c r="C1189" t="s">
        <v>163</v>
      </c>
      <c r="D1189" t="s">
        <v>256</v>
      </c>
      <c r="E1189" t="s">
        <v>258</v>
      </c>
    </row>
    <row r="1190" spans="1:5" x14ac:dyDescent="0.25">
      <c r="A1190" t="s">
        <v>1834</v>
      </c>
      <c r="B1190" t="s">
        <v>1833</v>
      </c>
      <c r="C1190" t="s">
        <v>241</v>
      </c>
      <c r="D1190" t="s">
        <v>1835</v>
      </c>
      <c r="E1190" t="s">
        <v>1836</v>
      </c>
    </row>
    <row r="1191" spans="1:5" x14ac:dyDescent="0.25">
      <c r="A1191" t="s">
        <v>1389</v>
      </c>
      <c r="B1191" t="s">
        <v>1388</v>
      </c>
      <c r="C1191" t="s">
        <v>1390</v>
      </c>
      <c r="D1191" t="s">
        <v>1198</v>
      </c>
    </row>
    <row r="1192" spans="1:5" x14ac:dyDescent="0.25">
      <c r="A1192" t="s">
        <v>1551</v>
      </c>
      <c r="B1192" t="s">
        <v>1550</v>
      </c>
      <c r="C1192" t="s">
        <v>1552</v>
      </c>
      <c r="D1192" t="s">
        <v>1553</v>
      </c>
      <c r="E1192" t="s">
        <v>488</v>
      </c>
    </row>
    <row r="1193" spans="1:5" x14ac:dyDescent="0.25">
      <c r="A1193" t="s">
        <v>486</v>
      </c>
      <c r="B1193" t="s">
        <v>485</v>
      </c>
      <c r="C1193" t="s">
        <v>163</v>
      </c>
      <c r="D1193" t="s">
        <v>487</v>
      </c>
      <c r="E1193" t="s">
        <v>245</v>
      </c>
    </row>
    <row r="1194" spans="1:5" x14ac:dyDescent="0.25">
      <c r="A1194" t="s">
        <v>486</v>
      </c>
      <c r="B1194" t="s">
        <v>485</v>
      </c>
      <c r="C1194" t="s">
        <v>163</v>
      </c>
      <c r="D1194" t="s">
        <v>487</v>
      </c>
      <c r="E1194" t="s">
        <v>488</v>
      </c>
    </row>
    <row r="1195" spans="1:5" x14ac:dyDescent="0.25">
      <c r="A1195" t="s">
        <v>1548</v>
      </c>
      <c r="B1195" t="s">
        <v>1547</v>
      </c>
      <c r="C1195" t="s">
        <v>74</v>
      </c>
      <c r="D1195" t="s">
        <v>1549</v>
      </c>
      <c r="E1195" t="s">
        <v>484</v>
      </c>
    </row>
    <row r="1196" spans="1:5" x14ac:dyDescent="0.25">
      <c r="A1196" t="s">
        <v>482</v>
      </c>
      <c r="B1196" t="s">
        <v>481</v>
      </c>
      <c r="C1196" t="s">
        <v>163</v>
      </c>
      <c r="D1196" t="s">
        <v>483</v>
      </c>
      <c r="E1196" t="s">
        <v>245</v>
      </c>
    </row>
    <row r="1197" spans="1:5" x14ac:dyDescent="0.25">
      <c r="A1197" t="s">
        <v>482</v>
      </c>
      <c r="B1197" t="s">
        <v>481</v>
      </c>
      <c r="C1197" t="s">
        <v>163</v>
      </c>
      <c r="D1197" t="s">
        <v>483</v>
      </c>
      <c r="E1197" t="s">
        <v>484</v>
      </c>
    </row>
    <row r="1198" spans="1:5" x14ac:dyDescent="0.25">
      <c r="A1198" t="s">
        <v>1600</v>
      </c>
      <c r="B1198" t="s">
        <v>1599</v>
      </c>
      <c r="C1198" t="s">
        <v>1601</v>
      </c>
      <c r="D1198" t="s">
        <v>1602</v>
      </c>
      <c r="E1198" t="s">
        <v>624</v>
      </c>
    </row>
    <row r="1199" spans="1:5" x14ac:dyDescent="0.25">
      <c r="A1199" t="s">
        <v>621</v>
      </c>
      <c r="B1199" t="s">
        <v>620</v>
      </c>
      <c r="C1199" t="s">
        <v>622</v>
      </c>
      <c r="D1199" t="s">
        <v>623</v>
      </c>
      <c r="E1199" t="s">
        <v>436</v>
      </c>
    </row>
    <row r="1200" spans="1:5" x14ac:dyDescent="0.25">
      <c r="A1200" t="s">
        <v>621</v>
      </c>
      <c r="B1200" t="s">
        <v>620</v>
      </c>
      <c r="C1200" t="s">
        <v>622</v>
      </c>
      <c r="D1200" t="s">
        <v>623</v>
      </c>
      <c r="E1200" t="s">
        <v>625</v>
      </c>
    </row>
    <row r="1201" spans="1:5" x14ac:dyDescent="0.25">
      <c r="A1201" t="s">
        <v>621</v>
      </c>
      <c r="B1201" t="s">
        <v>620</v>
      </c>
      <c r="C1201" t="s">
        <v>622</v>
      </c>
      <c r="D1201" t="s">
        <v>623</v>
      </c>
      <c r="E1201" t="s">
        <v>624</v>
      </c>
    </row>
    <row r="1202" spans="1:5" x14ac:dyDescent="0.25">
      <c r="A1202" t="s">
        <v>1715</v>
      </c>
      <c r="B1202" t="s">
        <v>1469</v>
      </c>
      <c r="C1202" t="s">
        <v>241</v>
      </c>
      <c r="D1202" t="s">
        <v>1716</v>
      </c>
      <c r="E1202" t="s">
        <v>1718</v>
      </c>
    </row>
    <row r="1203" spans="1:5" x14ac:dyDescent="0.25">
      <c r="A1203" t="s">
        <v>1715</v>
      </c>
      <c r="B1203" t="s">
        <v>1469</v>
      </c>
      <c r="C1203" t="s">
        <v>241</v>
      </c>
      <c r="D1203" t="s">
        <v>1716</v>
      </c>
      <c r="E1203" t="s">
        <v>1717</v>
      </c>
    </row>
    <row r="1204" spans="1:5" x14ac:dyDescent="0.25">
      <c r="A1204" t="s">
        <v>1470</v>
      </c>
      <c r="B1204" t="s">
        <v>1469</v>
      </c>
      <c r="C1204" t="s">
        <v>18</v>
      </c>
      <c r="D1204" t="s">
        <v>1471</v>
      </c>
      <c r="E1204" t="s">
        <v>312</v>
      </c>
    </row>
    <row r="1205" spans="1:5" x14ac:dyDescent="0.25">
      <c r="A1205" t="s">
        <v>1470</v>
      </c>
      <c r="B1205" t="s">
        <v>1469</v>
      </c>
      <c r="D1205" t="s">
        <v>1471</v>
      </c>
      <c r="E1205" t="s">
        <v>311</v>
      </c>
    </row>
    <row r="1206" spans="1:5" x14ac:dyDescent="0.25">
      <c r="A1206" t="s">
        <v>309</v>
      </c>
      <c r="B1206" t="s">
        <v>308</v>
      </c>
      <c r="C1206" t="s">
        <v>83</v>
      </c>
      <c r="D1206" t="s">
        <v>310</v>
      </c>
      <c r="E1206" t="s">
        <v>312</v>
      </c>
    </row>
    <row r="1207" spans="1:5" x14ac:dyDescent="0.25">
      <c r="A1207" t="s">
        <v>309</v>
      </c>
      <c r="B1207" t="s">
        <v>308</v>
      </c>
      <c r="C1207" t="s">
        <v>83</v>
      </c>
      <c r="D1207" t="s">
        <v>310</v>
      </c>
      <c r="E1207" t="s">
        <v>101</v>
      </c>
    </row>
    <row r="1208" spans="1:5" x14ac:dyDescent="0.25">
      <c r="A1208" t="s">
        <v>309</v>
      </c>
      <c r="B1208" t="s">
        <v>308</v>
      </c>
      <c r="C1208" t="s">
        <v>83</v>
      </c>
      <c r="D1208" t="s">
        <v>310</v>
      </c>
      <c r="E1208" t="s">
        <v>54</v>
      </c>
    </row>
    <row r="1209" spans="1:5" x14ac:dyDescent="0.25">
      <c r="A1209" t="s">
        <v>309</v>
      </c>
      <c r="B1209" t="s">
        <v>308</v>
      </c>
      <c r="C1209" t="s">
        <v>83</v>
      </c>
      <c r="D1209" t="s">
        <v>310</v>
      </c>
      <c r="E1209" t="s">
        <v>311</v>
      </c>
    </row>
    <row r="1210" spans="1:5" x14ac:dyDescent="0.25">
      <c r="A1210" t="s">
        <v>1308</v>
      </c>
      <c r="B1210" t="s">
        <v>1307</v>
      </c>
      <c r="C1210" t="s">
        <v>202</v>
      </c>
      <c r="D1210" t="s">
        <v>18</v>
      </c>
    </row>
    <row r="1211" spans="1:5" x14ac:dyDescent="0.25">
      <c r="A1211" t="s">
        <v>2066</v>
      </c>
      <c r="B1211" t="s">
        <v>2065</v>
      </c>
      <c r="C1211" t="s">
        <v>38</v>
      </c>
      <c r="D1211" t="s">
        <v>2067</v>
      </c>
      <c r="E1211" t="s">
        <v>2068</v>
      </c>
    </row>
    <row r="1212" spans="1:5" x14ac:dyDescent="0.25">
      <c r="A1212" t="s">
        <v>2066</v>
      </c>
      <c r="B1212" t="s">
        <v>2065</v>
      </c>
      <c r="C1212" t="s">
        <v>38</v>
      </c>
      <c r="D1212" t="s">
        <v>2067</v>
      </c>
      <c r="E1212" t="s">
        <v>436</v>
      </c>
    </row>
    <row r="1213" spans="1:5" x14ac:dyDescent="0.25">
      <c r="A1213" t="s">
        <v>1935</v>
      </c>
      <c r="B1213" t="s">
        <v>1934</v>
      </c>
      <c r="C1213" t="s">
        <v>600</v>
      </c>
      <c r="D1213" t="s">
        <v>1936</v>
      </c>
      <c r="E1213" t="s">
        <v>1937</v>
      </c>
    </row>
    <row r="1214" spans="1:5" x14ac:dyDescent="0.25">
      <c r="A1214" t="s">
        <v>1935</v>
      </c>
      <c r="B1214" t="s">
        <v>1934</v>
      </c>
      <c r="C1214" t="s">
        <v>600</v>
      </c>
      <c r="D1214" t="s">
        <v>1936</v>
      </c>
      <c r="E1214" t="s">
        <v>1938</v>
      </c>
    </row>
    <row r="1215" spans="1:5" x14ac:dyDescent="0.25">
      <c r="A1215" t="s">
        <v>1956</v>
      </c>
      <c r="B1215" t="s">
        <v>1924</v>
      </c>
      <c r="C1215" t="s">
        <v>74</v>
      </c>
      <c r="D1215" t="s">
        <v>1957</v>
      </c>
      <c r="E1215" t="s">
        <v>130</v>
      </c>
    </row>
    <row r="1216" spans="1:5" x14ac:dyDescent="0.25">
      <c r="A1216" t="s">
        <v>1956</v>
      </c>
      <c r="B1216" t="s">
        <v>1924</v>
      </c>
      <c r="C1216" t="s">
        <v>74</v>
      </c>
      <c r="D1216" t="s">
        <v>1957</v>
      </c>
      <c r="E1216" t="s">
        <v>1943</v>
      </c>
    </row>
    <row r="1217" spans="1:5" x14ac:dyDescent="0.25">
      <c r="A1217" t="s">
        <v>1940</v>
      </c>
      <c r="B1217" t="s">
        <v>1939</v>
      </c>
      <c r="C1217" t="s">
        <v>32</v>
      </c>
      <c r="D1217" t="s">
        <v>1941</v>
      </c>
      <c r="E1217" t="s">
        <v>1942</v>
      </c>
    </row>
    <row r="1218" spans="1:5" x14ac:dyDescent="0.25">
      <c r="A1218" t="s">
        <v>1940</v>
      </c>
      <c r="B1218" t="s">
        <v>1939</v>
      </c>
      <c r="C1218" t="s">
        <v>32</v>
      </c>
      <c r="D1218" t="s">
        <v>1941</v>
      </c>
      <c r="E1218" t="s">
        <v>1943</v>
      </c>
    </row>
    <row r="1219" spans="1:5" x14ac:dyDescent="0.25">
      <c r="A1219" t="s">
        <v>1909</v>
      </c>
      <c r="B1219" t="s">
        <v>1908</v>
      </c>
      <c r="C1219" t="s">
        <v>7</v>
      </c>
      <c r="D1219" t="s">
        <v>1198</v>
      </c>
    </row>
    <row r="1220" spans="1:5" x14ac:dyDescent="0.25">
      <c r="A1220" t="s">
        <v>1931</v>
      </c>
      <c r="B1220" t="s">
        <v>1930</v>
      </c>
      <c r="C1220" t="s">
        <v>87</v>
      </c>
      <c r="D1220" t="s">
        <v>1932</v>
      </c>
      <c r="E1220" t="s">
        <v>427</v>
      </c>
    </row>
    <row r="1221" spans="1:5" x14ac:dyDescent="0.25">
      <c r="A1221" t="s">
        <v>1931</v>
      </c>
      <c r="B1221" t="s">
        <v>1930</v>
      </c>
      <c r="C1221" t="s">
        <v>87</v>
      </c>
      <c r="D1221" t="s">
        <v>1932</v>
      </c>
      <c r="E1221" t="s">
        <v>130</v>
      </c>
    </row>
    <row r="1222" spans="1:5" x14ac:dyDescent="0.25">
      <c r="A1222" t="s">
        <v>1931</v>
      </c>
      <c r="B1222" t="s">
        <v>1930</v>
      </c>
      <c r="C1222" t="s">
        <v>87</v>
      </c>
      <c r="D1222" t="s">
        <v>1932</v>
      </c>
      <c r="E1222" t="s">
        <v>1933</v>
      </c>
    </row>
    <row r="1223" spans="1:5" x14ac:dyDescent="0.25">
      <c r="A1223" t="s">
        <v>1916</v>
      </c>
      <c r="B1223" t="s">
        <v>1915</v>
      </c>
      <c r="C1223" t="s">
        <v>1917</v>
      </c>
      <c r="D1223" t="s">
        <v>1918</v>
      </c>
      <c r="E1223" t="s">
        <v>1920</v>
      </c>
    </row>
    <row r="1224" spans="1:5" x14ac:dyDescent="0.25">
      <c r="A1224" t="s">
        <v>1916</v>
      </c>
      <c r="B1224" t="s">
        <v>1915</v>
      </c>
      <c r="C1224" t="s">
        <v>1917</v>
      </c>
      <c r="D1224" t="s">
        <v>1918</v>
      </c>
      <c r="E1224" t="s">
        <v>1919</v>
      </c>
    </row>
    <row r="1225" spans="1:5" x14ac:dyDescent="0.25">
      <c r="A1225" t="s">
        <v>1925</v>
      </c>
      <c r="B1225" t="s">
        <v>1924</v>
      </c>
      <c r="C1225" t="s">
        <v>1926</v>
      </c>
      <c r="D1225" t="s">
        <v>1927</v>
      </c>
      <c r="E1225" t="s">
        <v>1928</v>
      </c>
    </row>
    <row r="1226" spans="1:5" x14ac:dyDescent="0.25">
      <c r="A1226" t="s">
        <v>1925</v>
      </c>
      <c r="B1226" t="s">
        <v>1924</v>
      </c>
      <c r="C1226" t="s">
        <v>1926</v>
      </c>
      <c r="D1226" t="s">
        <v>1927</v>
      </c>
      <c r="E1226" t="s">
        <v>1929</v>
      </c>
    </row>
    <row r="1227" spans="1:5" x14ac:dyDescent="0.25">
      <c r="A1227" t="s">
        <v>1922</v>
      </c>
      <c r="B1227" t="s">
        <v>1921</v>
      </c>
      <c r="C1227" t="s">
        <v>18</v>
      </c>
      <c r="D1227" t="s">
        <v>1923</v>
      </c>
    </row>
    <row r="1228" spans="1:5" x14ac:dyDescent="0.25">
      <c r="A1228" t="s">
        <v>916</v>
      </c>
      <c r="B1228" t="s">
        <v>915</v>
      </c>
      <c r="C1228" t="s">
        <v>917</v>
      </c>
      <c r="D1228" t="s">
        <v>18</v>
      </c>
    </row>
    <row r="1229" spans="1:5" x14ac:dyDescent="0.25">
      <c r="A1229" t="s">
        <v>1613</v>
      </c>
      <c r="B1229" t="s">
        <v>1612</v>
      </c>
      <c r="C1229" t="s">
        <v>1214</v>
      </c>
      <c r="D1229" t="s">
        <v>1614</v>
      </c>
      <c r="E1229" t="s">
        <v>1615</v>
      </c>
    </row>
    <row r="1230" spans="1:5" x14ac:dyDescent="0.25">
      <c r="A1230" t="s">
        <v>1613</v>
      </c>
      <c r="B1230" t="s">
        <v>1612</v>
      </c>
      <c r="C1230" t="s">
        <v>1214</v>
      </c>
      <c r="D1230" t="s">
        <v>1614</v>
      </c>
      <c r="E1230" t="s">
        <v>1616</v>
      </c>
    </row>
    <row r="1231" spans="1:5" x14ac:dyDescent="0.25">
      <c r="A1231" t="s">
        <v>656</v>
      </c>
      <c r="B1231" t="s">
        <v>655</v>
      </c>
      <c r="C1231" t="s">
        <v>18</v>
      </c>
      <c r="D1231" t="s">
        <v>657</v>
      </c>
      <c r="E1231" t="s">
        <v>654</v>
      </c>
    </row>
    <row r="1232" spans="1:5" x14ac:dyDescent="0.25">
      <c r="A1232" t="s">
        <v>656</v>
      </c>
      <c r="B1232" t="s">
        <v>655</v>
      </c>
      <c r="D1232" t="s">
        <v>657</v>
      </c>
      <c r="E1232" t="s">
        <v>54</v>
      </c>
    </row>
    <row r="1233" spans="1:5" x14ac:dyDescent="0.25">
      <c r="A1233" t="s">
        <v>656</v>
      </c>
      <c r="B1233" t="s">
        <v>655</v>
      </c>
      <c r="D1233" t="s">
        <v>657</v>
      </c>
      <c r="E1233" t="s">
        <v>658</v>
      </c>
    </row>
    <row r="1234" spans="1:5" x14ac:dyDescent="0.25">
      <c r="A1234" t="s">
        <v>847</v>
      </c>
      <c r="B1234" t="s">
        <v>846</v>
      </c>
      <c r="C1234" t="s">
        <v>359</v>
      </c>
      <c r="D1234" t="s">
        <v>848</v>
      </c>
      <c r="E1234" t="s">
        <v>852</v>
      </c>
    </row>
    <row r="1235" spans="1:5" x14ac:dyDescent="0.25">
      <c r="A1235" t="s">
        <v>847</v>
      </c>
      <c r="B1235" t="s">
        <v>846</v>
      </c>
      <c r="C1235" t="s">
        <v>359</v>
      </c>
      <c r="D1235" t="s">
        <v>848</v>
      </c>
      <c r="E1235" t="s">
        <v>849</v>
      </c>
    </row>
    <row r="1236" spans="1:5" x14ac:dyDescent="0.25">
      <c r="A1236" t="s">
        <v>847</v>
      </c>
      <c r="B1236" t="s">
        <v>846</v>
      </c>
      <c r="C1236" t="s">
        <v>359</v>
      </c>
      <c r="D1236" t="s">
        <v>848</v>
      </c>
      <c r="E1236" t="s">
        <v>850</v>
      </c>
    </row>
    <row r="1237" spans="1:5" x14ac:dyDescent="0.25">
      <c r="A1237" t="s">
        <v>847</v>
      </c>
      <c r="B1237" t="s">
        <v>846</v>
      </c>
      <c r="C1237" t="s">
        <v>359</v>
      </c>
      <c r="D1237" t="s">
        <v>848</v>
      </c>
      <c r="E1237" t="s">
        <v>851</v>
      </c>
    </row>
    <row r="1238" spans="1:5" x14ac:dyDescent="0.25">
      <c r="A1238" t="s">
        <v>1793</v>
      </c>
      <c r="B1238" t="s">
        <v>1792</v>
      </c>
      <c r="C1238" t="s">
        <v>1090</v>
      </c>
      <c r="D1238" t="s">
        <v>1794</v>
      </c>
      <c r="E1238" t="s">
        <v>1796</v>
      </c>
    </row>
    <row r="1239" spans="1:5" x14ac:dyDescent="0.25">
      <c r="A1239" t="s">
        <v>1793</v>
      </c>
      <c r="B1239" t="s">
        <v>1792</v>
      </c>
      <c r="C1239" t="s">
        <v>1090</v>
      </c>
      <c r="D1239" t="s">
        <v>1794</v>
      </c>
      <c r="E1239" t="s">
        <v>1795</v>
      </c>
    </row>
    <row r="1240" spans="1:5" x14ac:dyDescent="0.25">
      <c r="A1240" t="s">
        <v>1080</v>
      </c>
      <c r="B1240" t="s">
        <v>1079</v>
      </c>
      <c r="C1240" t="s">
        <v>163</v>
      </c>
      <c r="D1240" t="s">
        <v>1081</v>
      </c>
      <c r="E1240" t="s">
        <v>1084</v>
      </c>
    </row>
    <row r="1241" spans="1:5" x14ac:dyDescent="0.25">
      <c r="A1241" t="s">
        <v>1080</v>
      </c>
      <c r="B1241" t="s">
        <v>1079</v>
      </c>
      <c r="C1241" t="s">
        <v>163</v>
      </c>
      <c r="D1241" t="s">
        <v>1081</v>
      </c>
      <c r="E1241" t="s">
        <v>1083</v>
      </c>
    </row>
    <row r="1242" spans="1:5" x14ac:dyDescent="0.25">
      <c r="A1242" t="s">
        <v>1080</v>
      </c>
      <c r="B1242" t="s">
        <v>1079</v>
      </c>
      <c r="C1242" t="s">
        <v>163</v>
      </c>
      <c r="D1242" t="s">
        <v>1081</v>
      </c>
      <c r="E1242" t="s">
        <v>577</v>
      </c>
    </row>
    <row r="1243" spans="1:5" x14ac:dyDescent="0.25">
      <c r="A1243" t="s">
        <v>1080</v>
      </c>
      <c r="B1243" t="s">
        <v>1079</v>
      </c>
      <c r="C1243" t="s">
        <v>163</v>
      </c>
      <c r="D1243" t="s">
        <v>1081</v>
      </c>
      <c r="E1243" t="s">
        <v>1082</v>
      </c>
    </row>
    <row r="1244" spans="1:5" x14ac:dyDescent="0.25">
      <c r="A1244" t="s">
        <v>1779</v>
      </c>
      <c r="B1244" t="s">
        <v>1778</v>
      </c>
      <c r="C1244" t="s">
        <v>202</v>
      </c>
      <c r="D1244" t="s">
        <v>1780</v>
      </c>
      <c r="E1244" t="s">
        <v>1781</v>
      </c>
    </row>
    <row r="1245" spans="1:5" x14ac:dyDescent="0.25">
      <c r="A1245" t="s">
        <v>1052</v>
      </c>
      <c r="B1245" t="s">
        <v>1051</v>
      </c>
      <c r="C1245" t="s">
        <v>552</v>
      </c>
      <c r="D1245" t="s">
        <v>1053</v>
      </c>
      <c r="E1245" t="s">
        <v>1055</v>
      </c>
    </row>
    <row r="1246" spans="1:5" x14ac:dyDescent="0.25">
      <c r="A1246" t="s">
        <v>1052</v>
      </c>
      <c r="B1246" t="s">
        <v>1051</v>
      </c>
      <c r="C1246" t="s">
        <v>552</v>
      </c>
      <c r="D1246" t="s">
        <v>1053</v>
      </c>
      <c r="E1246" t="s">
        <v>1056</v>
      </c>
    </row>
    <row r="1247" spans="1:5" x14ac:dyDescent="0.25">
      <c r="A1247" t="s">
        <v>1052</v>
      </c>
      <c r="B1247" t="s">
        <v>1051</v>
      </c>
      <c r="C1247" t="s">
        <v>552</v>
      </c>
      <c r="D1247" t="s">
        <v>1053</v>
      </c>
      <c r="E1247" t="s">
        <v>1054</v>
      </c>
    </row>
    <row r="1248" spans="1:5" x14ac:dyDescent="0.25">
      <c r="A1248" t="s">
        <v>1669</v>
      </c>
      <c r="B1248" t="s">
        <v>1668</v>
      </c>
      <c r="C1248" t="s">
        <v>43</v>
      </c>
      <c r="D1248" t="s">
        <v>1670</v>
      </c>
      <c r="E1248" t="s">
        <v>671</v>
      </c>
    </row>
    <row r="1249" spans="1:5" x14ac:dyDescent="0.25">
      <c r="A1249" t="s">
        <v>669</v>
      </c>
      <c r="B1249" t="s">
        <v>668</v>
      </c>
      <c r="C1249" t="s">
        <v>352</v>
      </c>
      <c r="D1249" t="s">
        <v>670</v>
      </c>
      <c r="E1249" t="s">
        <v>507</v>
      </c>
    </row>
    <row r="1250" spans="1:5" x14ac:dyDescent="0.25">
      <c r="A1250" t="s">
        <v>669</v>
      </c>
      <c r="B1250" t="s">
        <v>668</v>
      </c>
      <c r="C1250" t="s">
        <v>352</v>
      </c>
      <c r="D1250" t="s">
        <v>670</v>
      </c>
      <c r="E1250" t="s">
        <v>672</v>
      </c>
    </row>
    <row r="1251" spans="1:5" x14ac:dyDescent="0.25">
      <c r="A1251" t="s">
        <v>669</v>
      </c>
      <c r="B1251" t="s">
        <v>668</v>
      </c>
      <c r="C1251" t="s">
        <v>352</v>
      </c>
      <c r="D1251" t="s">
        <v>670</v>
      </c>
      <c r="E1251" t="s">
        <v>671</v>
      </c>
    </row>
    <row r="1252" spans="1:5" x14ac:dyDescent="0.25">
      <c r="A1252" t="s">
        <v>504</v>
      </c>
      <c r="B1252" t="s">
        <v>503</v>
      </c>
      <c r="C1252" t="s">
        <v>352</v>
      </c>
      <c r="D1252" t="s">
        <v>505</v>
      </c>
      <c r="E1252" t="s">
        <v>508</v>
      </c>
    </row>
    <row r="1253" spans="1:5" x14ac:dyDescent="0.25">
      <c r="A1253" t="s">
        <v>504</v>
      </c>
      <c r="B1253" t="s">
        <v>503</v>
      </c>
      <c r="C1253" t="s">
        <v>352</v>
      </c>
      <c r="D1253" t="s">
        <v>505</v>
      </c>
      <c r="E1253" t="s">
        <v>507</v>
      </c>
    </row>
    <row r="1254" spans="1:5" x14ac:dyDescent="0.25">
      <c r="A1254" t="s">
        <v>504</v>
      </c>
      <c r="B1254" t="s">
        <v>503</v>
      </c>
      <c r="C1254" t="s">
        <v>352</v>
      </c>
      <c r="D1254" t="s">
        <v>505</v>
      </c>
      <c r="E1254" t="s">
        <v>323</v>
      </c>
    </row>
    <row r="1255" spans="1:5" x14ac:dyDescent="0.25">
      <c r="A1255" t="s">
        <v>504</v>
      </c>
      <c r="B1255" t="s">
        <v>503</v>
      </c>
      <c r="C1255" t="s">
        <v>352</v>
      </c>
      <c r="D1255" t="s">
        <v>505</v>
      </c>
      <c r="E1255" t="s">
        <v>506</v>
      </c>
    </row>
    <row r="1256" spans="1:5" x14ac:dyDescent="0.25">
      <c r="A1256" t="s">
        <v>1558</v>
      </c>
      <c r="B1256" t="s">
        <v>1557</v>
      </c>
      <c r="C1256" t="s">
        <v>43</v>
      </c>
      <c r="D1256" t="s">
        <v>1559</v>
      </c>
      <c r="E1256" t="s">
        <v>508</v>
      </c>
    </row>
    <row r="1257" spans="1:5" x14ac:dyDescent="0.25">
      <c r="A1257" t="s">
        <v>1558</v>
      </c>
      <c r="B1257" t="s">
        <v>1557</v>
      </c>
      <c r="C1257" t="s">
        <v>43</v>
      </c>
      <c r="D1257" t="s">
        <v>1559</v>
      </c>
      <c r="E1257" t="s">
        <v>506</v>
      </c>
    </row>
    <row r="1258" spans="1:5" x14ac:dyDescent="0.25">
      <c r="A1258" t="s">
        <v>560</v>
      </c>
      <c r="B1258" t="s">
        <v>559</v>
      </c>
      <c r="C1258" t="s">
        <v>87</v>
      </c>
      <c r="D1258" t="s">
        <v>561</v>
      </c>
      <c r="E1258" t="s">
        <v>562</v>
      </c>
    </row>
    <row r="1259" spans="1:5" x14ac:dyDescent="0.25">
      <c r="A1259" t="s">
        <v>560</v>
      </c>
      <c r="B1259" t="s">
        <v>559</v>
      </c>
      <c r="C1259" t="s">
        <v>87</v>
      </c>
      <c r="D1259" t="s">
        <v>561</v>
      </c>
      <c r="E1259" t="s">
        <v>563</v>
      </c>
    </row>
    <row r="1260" spans="1:5" x14ac:dyDescent="0.25">
      <c r="A1260" t="s">
        <v>809</v>
      </c>
      <c r="B1260" t="s">
        <v>808</v>
      </c>
      <c r="C1260" t="s">
        <v>810</v>
      </c>
      <c r="D1260" t="s">
        <v>811</v>
      </c>
      <c r="E1260" t="s">
        <v>813</v>
      </c>
    </row>
    <row r="1261" spans="1:5" x14ac:dyDescent="0.25">
      <c r="A1261" t="s">
        <v>809</v>
      </c>
      <c r="B1261" t="s">
        <v>808</v>
      </c>
      <c r="C1261" t="s">
        <v>810</v>
      </c>
      <c r="D1261" t="s">
        <v>811</v>
      </c>
      <c r="E1261" t="s">
        <v>812</v>
      </c>
    </row>
    <row r="1262" spans="1:5" x14ac:dyDescent="0.25">
      <c r="A1262" t="s">
        <v>1186</v>
      </c>
      <c r="B1262" t="s">
        <v>1185</v>
      </c>
      <c r="C1262" t="s">
        <v>1187</v>
      </c>
      <c r="D1262" t="s">
        <v>1188</v>
      </c>
      <c r="E1262" t="s">
        <v>1189</v>
      </c>
    </row>
    <row r="1263" spans="1:5" x14ac:dyDescent="0.25">
      <c r="A1263" t="s">
        <v>1089</v>
      </c>
      <c r="B1263" t="s">
        <v>1088</v>
      </c>
      <c r="C1263" t="s">
        <v>1090</v>
      </c>
      <c r="D1263" t="s">
        <v>1091</v>
      </c>
      <c r="E1263" t="s">
        <v>1092</v>
      </c>
    </row>
    <row r="1264" spans="1:5" x14ac:dyDescent="0.25">
      <c r="A1264" t="s">
        <v>1191</v>
      </c>
      <c r="B1264" t="s">
        <v>1190</v>
      </c>
      <c r="C1264" t="s">
        <v>74</v>
      </c>
      <c r="D1264" t="s">
        <v>1192</v>
      </c>
      <c r="E1264" t="s">
        <v>1193</v>
      </c>
    </row>
    <row r="1265" spans="1:5" x14ac:dyDescent="0.25">
      <c r="A1265" t="s">
        <v>1191</v>
      </c>
      <c r="B1265" t="s">
        <v>1190</v>
      </c>
      <c r="C1265" t="s">
        <v>74</v>
      </c>
      <c r="D1265" t="s">
        <v>1192</v>
      </c>
      <c r="E1265" t="s">
        <v>1195</v>
      </c>
    </row>
    <row r="1266" spans="1:5" x14ac:dyDescent="0.25">
      <c r="A1266" t="s">
        <v>1191</v>
      </c>
      <c r="B1266" t="s">
        <v>1190</v>
      </c>
      <c r="C1266" t="s">
        <v>74</v>
      </c>
      <c r="D1266" t="s">
        <v>1192</v>
      </c>
      <c r="E1266" t="s">
        <v>1194</v>
      </c>
    </row>
    <row r="1267" spans="1:5" x14ac:dyDescent="0.25">
      <c r="A1267" t="s">
        <v>1467</v>
      </c>
      <c r="B1267" t="s">
        <v>1193</v>
      </c>
      <c r="C1267" t="s">
        <v>123</v>
      </c>
      <c r="D1267" t="s">
        <v>1468</v>
      </c>
      <c r="E1267" t="s">
        <v>1193</v>
      </c>
    </row>
    <row r="1268" spans="1:5" x14ac:dyDescent="0.25">
      <c r="A1268" t="s">
        <v>1467</v>
      </c>
      <c r="B1268" t="s">
        <v>1193</v>
      </c>
      <c r="C1268" t="s">
        <v>123</v>
      </c>
      <c r="D1268" t="s">
        <v>1468</v>
      </c>
      <c r="E1268" t="s">
        <v>1194</v>
      </c>
    </row>
    <row r="1269" spans="1:5" x14ac:dyDescent="0.25">
      <c r="A1269" t="s">
        <v>1900</v>
      </c>
      <c r="B1269" t="s">
        <v>1899</v>
      </c>
      <c r="C1269" t="s">
        <v>278</v>
      </c>
      <c r="D1269" t="s">
        <v>1901</v>
      </c>
      <c r="E1269" t="s">
        <v>1903</v>
      </c>
    </row>
    <row r="1270" spans="1:5" x14ac:dyDescent="0.25">
      <c r="A1270" t="s">
        <v>1900</v>
      </c>
      <c r="B1270" t="s">
        <v>1899</v>
      </c>
      <c r="C1270" t="s">
        <v>278</v>
      </c>
      <c r="D1270" t="s">
        <v>1901</v>
      </c>
      <c r="E1270" t="s">
        <v>1904</v>
      </c>
    </row>
    <row r="1271" spans="1:5" x14ac:dyDescent="0.25">
      <c r="A1271" t="s">
        <v>1900</v>
      </c>
      <c r="B1271" t="s">
        <v>1899</v>
      </c>
      <c r="C1271" t="s">
        <v>278</v>
      </c>
      <c r="D1271" t="s">
        <v>1901</v>
      </c>
      <c r="E1271" t="s">
        <v>1902</v>
      </c>
    </row>
    <row r="1272" spans="1:5" x14ac:dyDescent="0.25">
      <c r="A1272" t="s">
        <v>1242</v>
      </c>
      <c r="B1272" t="s">
        <v>1241</v>
      </c>
      <c r="C1272" t="s">
        <v>163</v>
      </c>
      <c r="D1272" t="s">
        <v>1243</v>
      </c>
      <c r="E1272" t="s">
        <v>1244</v>
      </c>
    </row>
    <row r="1273" spans="1:5" x14ac:dyDescent="0.25">
      <c r="A1273" t="s">
        <v>1242</v>
      </c>
      <c r="B1273" t="s">
        <v>1241</v>
      </c>
      <c r="C1273" t="s">
        <v>163</v>
      </c>
      <c r="D1273" t="s">
        <v>1243</v>
      </c>
      <c r="E1273" t="s">
        <v>1245</v>
      </c>
    </row>
    <row r="1274" spans="1:5" x14ac:dyDescent="0.25">
      <c r="A1274" t="s">
        <v>277</v>
      </c>
      <c r="B1274" t="s">
        <v>276</v>
      </c>
      <c r="C1274" t="s">
        <v>278</v>
      </c>
      <c r="D1274" t="s">
        <v>279</v>
      </c>
      <c r="E1274" t="s">
        <v>282</v>
      </c>
    </row>
    <row r="1275" spans="1:5" x14ac:dyDescent="0.25">
      <c r="A1275" t="s">
        <v>277</v>
      </c>
      <c r="B1275" t="s">
        <v>276</v>
      </c>
      <c r="C1275" t="s">
        <v>278</v>
      </c>
      <c r="D1275" t="s">
        <v>279</v>
      </c>
      <c r="E1275" t="s">
        <v>280</v>
      </c>
    </row>
    <row r="1276" spans="1:5" x14ac:dyDescent="0.25">
      <c r="A1276" t="s">
        <v>277</v>
      </c>
      <c r="B1276" t="s">
        <v>276</v>
      </c>
      <c r="C1276" t="s">
        <v>278</v>
      </c>
      <c r="D1276" t="s">
        <v>279</v>
      </c>
      <c r="E1276" t="s">
        <v>281</v>
      </c>
    </row>
    <row r="1277" spans="1:5" x14ac:dyDescent="0.25">
      <c r="A1277" t="s">
        <v>1451</v>
      </c>
      <c r="B1277" t="s">
        <v>1450</v>
      </c>
      <c r="C1277" t="s">
        <v>1452</v>
      </c>
      <c r="D1277" t="s">
        <v>1453</v>
      </c>
      <c r="E1277" t="s">
        <v>1455</v>
      </c>
    </row>
    <row r="1278" spans="1:5" x14ac:dyDescent="0.25">
      <c r="A1278" t="s">
        <v>1451</v>
      </c>
      <c r="B1278" t="s">
        <v>1450</v>
      </c>
      <c r="C1278" t="s">
        <v>1452</v>
      </c>
      <c r="D1278" t="s">
        <v>1453</v>
      </c>
      <c r="E1278" t="s">
        <v>1454</v>
      </c>
    </row>
    <row r="1279" spans="1:5" x14ac:dyDescent="0.25">
      <c r="A1279" t="s">
        <v>2139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A894-420E-417A-98CE-A30EFFCB57E9}">
  <dimension ref="A1:K316"/>
  <sheetViews>
    <sheetView zoomScaleNormal="100" workbookViewId="0">
      <pane ySplit="1" topLeftCell="A2" activePane="bottomLeft" state="frozen"/>
      <selection pane="bottomLeft" activeCell="C22" sqref="C22"/>
    </sheetView>
  </sheetViews>
  <sheetFormatPr defaultRowHeight="15.75" x14ac:dyDescent="0.25"/>
  <cols>
    <col min="1" max="1" width="17.25" customWidth="1"/>
    <col min="2" max="2" width="12.75" bestFit="1" customWidth="1"/>
    <col min="3" max="3" width="12.75" customWidth="1"/>
    <col min="4" max="4" width="82.75" bestFit="1" customWidth="1"/>
    <col min="5" max="5" width="20.375" bestFit="1" customWidth="1"/>
    <col min="6" max="6" width="147.25" bestFit="1" customWidth="1"/>
  </cols>
  <sheetData>
    <row r="1" spans="1:11" s="6" customFormat="1" x14ac:dyDescent="0.25">
      <c r="A1" s="6" t="s">
        <v>2787</v>
      </c>
      <c r="B1" s="6" t="s">
        <v>2626</v>
      </c>
      <c r="C1" s="6" t="s">
        <v>4515</v>
      </c>
      <c r="D1" s="6" t="s">
        <v>2627</v>
      </c>
      <c r="E1" s="6" t="s">
        <v>2625</v>
      </c>
      <c r="F1" s="6" t="s">
        <v>2789</v>
      </c>
    </row>
    <row r="2" spans="1:11" x14ac:dyDescent="0.25">
      <c r="A2" t="s">
        <v>2788</v>
      </c>
      <c r="B2" t="s">
        <v>2562</v>
      </c>
      <c r="C2" t="e">
        <f>(_xlfn.XLOOKUP(B2,Sheet3!A:A,Sheet3!C:C,_xlfn.XLOOKUP(B2&amp;"B",Sheet3!A:A,Sheet3!C:C,_xlfn.XLOOKUP(B2&amp;"BT",Sheet3!A:A,Sheet3!C:C,_xlfn.XLOOKUP(B2&amp;"BTL",Sheet3!A:A,Sheet3!C:C)))))</f>
        <v>#N/A</v>
      </c>
      <c r="D2" t="s">
        <v>2468</v>
      </c>
      <c r="E2" t="s">
        <v>2765</v>
      </c>
      <c r="G2" t="e">
        <f>_xlfn.XLOOKUP(E2,Sheet6!A:A,Sheet6!A:A)</f>
        <v>#N/A</v>
      </c>
      <c r="H2" t="e">
        <f>_xlfn.XLOOKUP(B2,Product!C:C,Product!D:D)</f>
        <v>#N/A</v>
      </c>
      <c r="I2" t="e">
        <f>_xlfn.XLOOKUP(B2&amp;"B",Product!C:C,Product!H:H)</f>
        <v>#N/A</v>
      </c>
      <c r="J2" t="e">
        <f>_xlfn.XLOOKUP(B2&amp;"BTL",Product!C:C,Product!H:H)</f>
        <v>#N/A</v>
      </c>
      <c r="K2">
        <f>_xlfn.IFNA(I2,_xlfn.IFNA(J2,F2))</f>
        <v>0</v>
      </c>
    </row>
    <row r="3" spans="1:11" x14ac:dyDescent="0.25">
      <c r="A3" t="s">
        <v>2788</v>
      </c>
      <c r="B3" t="s">
        <v>586</v>
      </c>
      <c r="C3">
        <f>(_xlfn.XLOOKUP(B3,Sheet3!A:A,Sheet3!C:C,_xlfn.XLOOKUP(B3&amp;"B",Sheet3!A:A,Sheet3!C:C,_xlfn.XLOOKUP(B3&amp;"BT",Sheet3!A:A,Sheet3!C:C,_xlfn.XLOOKUP(B3&amp;"BTL",Sheet3!A:A,Sheet3!C:C)))))</f>
        <v>79</v>
      </c>
      <c r="D3" t="s">
        <v>585</v>
      </c>
      <c r="E3" t="s">
        <v>2651</v>
      </c>
      <c r="F3" t="s">
        <v>3902</v>
      </c>
      <c r="G3" t="str">
        <f>_xlfn.XLOOKUP(E3,Sheet6!A:A,Sheet6!A:A)</f>
        <v>All Power Tool Combo Kits</v>
      </c>
      <c r="I3" t="e">
        <f>_xlfn.XLOOKUP(B3&amp;"B",Product!C:C,Product!H:H)</f>
        <v>#N/A</v>
      </c>
      <c r="J3" t="e">
        <f>_xlfn.XLOOKUP(B3&amp;"BTL",Product!C:C,Product!H:H)</f>
        <v>#N/A</v>
      </c>
      <c r="K3" t="str">
        <f t="shared" ref="K3:K66" si="0">_xlfn.IFNA(I3,_xlfn.IFNA(J3,F3))</f>
        <v>https://cdn.shopify.com/s/files/1/0651/3668/9323/files/ryobi-power-tool-combo-kits-pcl1_600x600.jpg?v=1751548544&amp;width=100&amp;crop=center</v>
      </c>
    </row>
    <row r="4" spans="1:11" x14ac:dyDescent="0.25">
      <c r="A4" t="s">
        <v>2788</v>
      </c>
      <c r="B4" t="s">
        <v>2601</v>
      </c>
      <c r="C4" t="str">
        <f>(_xlfn.XLOOKUP(B4,Sheet3!A:A,Sheet3!C:C,_xlfn.XLOOKUP(B4&amp;"B",Sheet3!A:A,Sheet3!C:C,_xlfn.XLOOKUP(B4&amp;"BT",Sheet3!A:A,Sheet3!C:C,_xlfn.XLOOKUP(B4&amp;"BTL",Sheet3!A:A,Sheet3!C:C)))))</f>
        <v/>
      </c>
      <c r="D4" t="s">
        <v>190</v>
      </c>
      <c r="E4" t="s">
        <v>2651</v>
      </c>
      <c r="F4" t="s">
        <v>4124</v>
      </c>
      <c r="G4" t="str">
        <f>_xlfn.XLOOKUP(E4,Sheet6!A:A,Sheet6!A:A)</f>
        <v>All Power Tool Combo Kits</v>
      </c>
      <c r="I4" t="str">
        <f>_xlfn.XLOOKUP(B4&amp;"B",Product!C:C,Product!H:H)</f>
        <v>https://cdn.shopify.com/s/files/1/0651/3668/9323/files/1ae9d27fd58a47069a285302d9ed107e_600x600.jpg?v=1734040776&amp;width=100&amp;crop=center</v>
      </c>
      <c r="J4" t="e">
        <f>_xlfn.XLOOKUP(B4&amp;"BTL",Product!C:C,Product!H:H)</f>
        <v>#N/A</v>
      </c>
      <c r="K4" t="str">
        <f t="shared" si="0"/>
        <v>https://cdn.shopify.com/s/files/1/0651/3668/9323/files/1ae9d27fd58a47069a285302d9ed107e_600x600.jpg?v=1734040776&amp;width=100&amp;crop=center</v>
      </c>
    </row>
    <row r="5" spans="1:11" x14ac:dyDescent="0.25">
      <c r="A5" t="s">
        <v>2788</v>
      </c>
      <c r="B5" t="s">
        <v>2299</v>
      </c>
      <c r="C5">
        <f>(_xlfn.XLOOKUP(B5,Sheet3!A:A,Sheet3!C:C,_xlfn.XLOOKUP(B5&amp;"B",Sheet3!A:A,Sheet3!C:C,_xlfn.XLOOKUP(B5&amp;"BT",Sheet3!A:A,Sheet3!C:C,_xlfn.XLOOKUP(B5&amp;"BTL",Sheet3!A:A,Sheet3!C:C)))))</f>
        <v>149</v>
      </c>
      <c r="D5" t="s">
        <v>1500</v>
      </c>
      <c r="E5" t="s">
        <v>2770</v>
      </c>
      <c r="F5" t="s">
        <v>3287</v>
      </c>
      <c r="G5" t="e">
        <f>_xlfn.XLOOKUP(E5,Sheet6!A:A,Sheet6!A:A)</f>
        <v>#N/A</v>
      </c>
      <c r="H5" t="e">
        <f>_xlfn.XLOOKUP(B5,Product!C:C,Product!D:D)</f>
        <v>#N/A</v>
      </c>
      <c r="I5" t="e">
        <f>_xlfn.XLOOKUP(B5&amp;"B",Product!C:C,Product!H:H)</f>
        <v>#N/A</v>
      </c>
      <c r="J5" t="str">
        <f>_xlfn.XLOOKUP(B5&amp;"BTL",Product!C:C,Product!H:H)</f>
        <v>https://cdn.shopify.com/s/files/1/0651/3668/9323/files/P29160_1v1_Final_600x600.jpg?v=1737395592&amp;width=100&amp;crop=center</v>
      </c>
      <c r="K5" t="str">
        <f t="shared" si="0"/>
        <v>https://cdn.shopify.com/s/files/1/0651/3668/9323/files/P29160_1v1_Final_600x600.jpg?v=1737395592&amp;width=100&amp;crop=center</v>
      </c>
    </row>
    <row r="6" spans="1:11" x14ac:dyDescent="0.25">
      <c r="A6" t="s">
        <v>2788</v>
      </c>
      <c r="B6" t="s">
        <v>776</v>
      </c>
      <c r="C6">
        <f>(_xlfn.XLOOKUP(B6,Sheet3!A:A,Sheet3!C:C,_xlfn.XLOOKUP(B6&amp;"B",Sheet3!A:A,Sheet3!C:C,_xlfn.XLOOKUP(B6&amp;"BT",Sheet3!A:A,Sheet3!C:C,_xlfn.XLOOKUP(B6&amp;"BTL",Sheet3!A:A,Sheet3!C:C)))))</f>
        <v>159</v>
      </c>
      <c r="D6" t="s">
        <v>775</v>
      </c>
      <c r="E6" t="s">
        <v>2679</v>
      </c>
      <c r="F6" t="s">
        <v>3782</v>
      </c>
      <c r="G6" t="str">
        <f>_xlfn.XLOOKUP(E6,Sheet6!A:A,Sheet6!A:A)</f>
        <v>Band Saws</v>
      </c>
      <c r="I6" t="e">
        <f>_xlfn.XLOOKUP(B6&amp;"B",Product!C:C,Product!H:H)</f>
        <v>#N/A</v>
      </c>
      <c r="J6" t="e">
        <f>_xlfn.XLOOKUP(B6&amp;"BTL",Product!C:C,Product!H:H)</f>
        <v>#N/A</v>
      </c>
      <c r="K6" t="str">
        <f t="shared" si="0"/>
        <v>https://cdn.shopify.com/s/files/1/0651/3668/9323/files/dceeec89c6164b76b5279ce139dd2a24_600x600.jpg?v=1734043117&amp;width=100&amp;crop=center</v>
      </c>
    </row>
    <row r="7" spans="1:11" x14ac:dyDescent="0.25">
      <c r="A7" t="s">
        <v>2788</v>
      </c>
      <c r="B7" t="s">
        <v>2103</v>
      </c>
      <c r="C7">
        <f>(_xlfn.XLOOKUP(B7,Sheet3!A:A,Sheet3!C:C,_xlfn.XLOOKUP(B7&amp;"B",Sheet3!A:A,Sheet3!C:C,_xlfn.XLOOKUP(B7&amp;"BT",Sheet3!A:A,Sheet3!C:C,_xlfn.XLOOKUP(B7&amp;"BTL",Sheet3!A:A,Sheet3!C:C)))))</f>
        <v>119</v>
      </c>
      <c r="D7" t="s">
        <v>2102</v>
      </c>
      <c r="E7" t="s">
        <v>2649</v>
      </c>
      <c r="F7" t="s">
        <v>2824</v>
      </c>
      <c r="G7" t="str">
        <f>_xlfn.XLOOKUP(E7,Sheet6!A:A,Sheet6!A:A)</f>
        <v>Batteries</v>
      </c>
      <c r="I7" t="e">
        <f>_xlfn.XLOOKUP(B7&amp;"B",Product!C:C,Product!H:H)</f>
        <v>#N/A</v>
      </c>
      <c r="J7" t="e">
        <f>_xlfn.XLOOKUP(B7&amp;"BTL",Product!C:C,Product!H:H)</f>
        <v>#N/A</v>
      </c>
      <c r="K7" t="str">
        <f t="shared" si="0"/>
        <v>https://cdn.shopify.com/s/files/1/0651/3668/9323/files/1566a1da0dc140458ce25e7f0c19e08b_600x600.jpg?v=1734042067&amp;width=100&amp;crop=center</v>
      </c>
    </row>
    <row r="8" spans="1:11" x14ac:dyDescent="0.25">
      <c r="A8" t="s">
        <v>2788</v>
      </c>
      <c r="B8" t="s">
        <v>2082</v>
      </c>
      <c r="C8">
        <f>(_xlfn.XLOOKUP(B8,Sheet3!A:A,Sheet3!C:C,_xlfn.XLOOKUP(B8&amp;"B",Sheet3!A:A,Sheet3!C:C,_xlfn.XLOOKUP(B8&amp;"BT",Sheet3!A:A,Sheet3!C:C,_xlfn.XLOOKUP(B8&amp;"BTL",Sheet3!A:A,Sheet3!C:C)))))</f>
        <v>89</v>
      </c>
      <c r="D8" t="s">
        <v>2081</v>
      </c>
      <c r="E8" t="s">
        <v>2649</v>
      </c>
      <c r="F8" t="s">
        <v>2840</v>
      </c>
      <c r="G8" t="str">
        <f>_xlfn.XLOOKUP(E8,Sheet6!A:A,Sheet6!A:A)</f>
        <v>Batteries</v>
      </c>
      <c r="I8" t="e">
        <f>_xlfn.XLOOKUP(B8&amp;"B",Product!C:C,Product!H:H)</f>
        <v>#N/A</v>
      </c>
      <c r="J8" t="e">
        <f>_xlfn.XLOOKUP(B8&amp;"BTL",Product!C:C,Product!H:H)</f>
        <v>#N/A</v>
      </c>
      <c r="K8" t="str">
        <f t="shared" si="0"/>
        <v>https://cdn.shopify.com/s/files/1/0651/3668/9323/files/28b6948e4e6343b5af269add70a7c5da_600x600.jpg?v=1734041468&amp;width=100&amp;crop=center</v>
      </c>
    </row>
    <row r="9" spans="1:11" x14ac:dyDescent="0.25">
      <c r="A9" t="s">
        <v>2788</v>
      </c>
      <c r="B9" t="s">
        <v>1154</v>
      </c>
      <c r="C9">
        <f>(_xlfn.XLOOKUP(B9,Sheet3!A:A,Sheet3!C:C,_xlfn.XLOOKUP(B9&amp;"B",Sheet3!A:A,Sheet3!C:C,_xlfn.XLOOKUP(B9&amp;"BT",Sheet3!A:A,Sheet3!C:C,_xlfn.XLOOKUP(B9&amp;"BTL",Sheet3!A:A,Sheet3!C:C)))))</f>
        <v>139</v>
      </c>
      <c r="D9" t="s">
        <v>1153</v>
      </c>
      <c r="E9" t="s">
        <v>2649</v>
      </c>
      <c r="F9" t="s">
        <v>3554</v>
      </c>
      <c r="G9" t="str">
        <f>_xlfn.XLOOKUP(E9,Sheet6!A:A,Sheet6!A:A)</f>
        <v>Batteries</v>
      </c>
      <c r="I9" t="e">
        <f>_xlfn.XLOOKUP(B9&amp;"B",Product!C:C,Product!H:H)</f>
        <v>#N/A</v>
      </c>
      <c r="J9" t="e">
        <f>_xlfn.XLOOKUP(B9&amp;"BTL",Product!C:C,Product!H:H)</f>
        <v>#N/A</v>
      </c>
      <c r="K9" t="str">
        <f t="shared" si="0"/>
        <v>https://cdn.shopify.com/s/files/1/0651/3668/9323/files/3eb44a6184594c9ebdac74f4c7978312_600x600.jpg?v=1734040943&amp;width=100&amp;crop=center</v>
      </c>
    </row>
    <row r="10" spans="1:11" x14ac:dyDescent="0.25">
      <c r="A10" t="s">
        <v>2788</v>
      </c>
      <c r="B10" t="s">
        <v>407</v>
      </c>
      <c r="C10" t="str">
        <f>(_xlfn.XLOOKUP(B10,Sheet3!A:A,Sheet3!C:C,_xlfn.XLOOKUP(B10&amp;"B",Sheet3!A:A,Sheet3!C:C,_xlfn.XLOOKUP(B10&amp;"BT",Sheet3!A:A,Sheet3!C:C,_xlfn.XLOOKUP(B10&amp;"BTL",Sheet3!A:A,Sheet3!C:C)))))</f>
        <v/>
      </c>
      <c r="D10" t="s">
        <v>406</v>
      </c>
      <c r="E10" t="s">
        <v>2649</v>
      </c>
      <c r="F10" t="s">
        <v>4006</v>
      </c>
      <c r="G10" t="str">
        <f>_xlfn.XLOOKUP(E10,Sheet6!A:A,Sheet6!A:A)</f>
        <v>Batteries</v>
      </c>
      <c r="I10" t="e">
        <f>_xlfn.XLOOKUP(B10&amp;"B",Product!C:C,Product!H:H)</f>
        <v>#N/A</v>
      </c>
      <c r="J10" t="e">
        <f>_xlfn.XLOOKUP(B10&amp;"BTL",Product!C:C,Product!H:H)</f>
        <v>#N/A</v>
      </c>
      <c r="K10" t="str">
        <f t="shared" si="0"/>
        <v>https://cdn.shopify.com/s/files/1/0651/3668/9323/files/5cfd645b740d446b9c0ced0331b17ec7_600x600.jpg?v=1734041075&amp;width=100&amp;crop=center</v>
      </c>
    </row>
    <row r="11" spans="1:11" x14ac:dyDescent="0.25">
      <c r="A11" t="s">
        <v>2788</v>
      </c>
      <c r="B11" t="s">
        <v>2070</v>
      </c>
      <c r="C11">
        <f>(_xlfn.XLOOKUP(B11,Sheet3!A:A,Sheet3!C:C,_xlfn.XLOOKUP(B11&amp;"B",Sheet3!A:A,Sheet3!C:C,_xlfn.XLOOKUP(B11&amp;"BT",Sheet3!A:A,Sheet3!C:C,_xlfn.XLOOKUP(B11&amp;"BTL",Sheet3!A:A,Sheet3!C:C)))))</f>
        <v>44.97</v>
      </c>
      <c r="D11" t="s">
        <v>2069</v>
      </c>
      <c r="E11" t="s">
        <v>2649</v>
      </c>
      <c r="F11" t="s">
        <v>2849</v>
      </c>
      <c r="G11" t="str">
        <f>_xlfn.XLOOKUP(E11,Sheet6!A:A,Sheet6!A:A)</f>
        <v>Batteries</v>
      </c>
      <c r="I11" t="e">
        <f>_xlfn.XLOOKUP(B11&amp;"B",Product!C:C,Product!H:H)</f>
        <v>#N/A</v>
      </c>
      <c r="J11" t="e">
        <f>_xlfn.XLOOKUP(B11&amp;"BTL",Product!C:C,Product!H:H)</f>
        <v>#N/A</v>
      </c>
      <c r="K11" t="str">
        <f t="shared" si="0"/>
        <v>https://cdn.shopify.com/s/files/1/0651/3668/9323/files/5df102dcbec3497f9316412cf03023be_600x600.jpg?v=1734041088&amp;width=100&amp;crop=center</v>
      </c>
    </row>
    <row r="12" spans="1:11" x14ac:dyDescent="0.25">
      <c r="A12" t="s">
        <v>2788</v>
      </c>
      <c r="B12" t="s">
        <v>2085</v>
      </c>
      <c r="C12">
        <f>(_xlfn.XLOOKUP(B12,Sheet3!A:A,Sheet3!C:C,_xlfn.XLOOKUP(B12&amp;"B",Sheet3!A:A,Sheet3!C:C,_xlfn.XLOOKUP(B12&amp;"BT",Sheet3!A:A,Sheet3!C:C,_xlfn.XLOOKUP(B12&amp;"BTL",Sheet3!A:A,Sheet3!C:C)))))</f>
        <v>99</v>
      </c>
      <c r="D12" t="s">
        <v>2084</v>
      </c>
      <c r="E12" t="s">
        <v>2649</v>
      </c>
      <c r="F12" t="s">
        <v>2837</v>
      </c>
      <c r="G12" t="str">
        <f>_xlfn.XLOOKUP(E12,Sheet6!A:A,Sheet6!A:A)</f>
        <v>Batteries</v>
      </c>
      <c r="I12" t="e">
        <f>_xlfn.XLOOKUP(B12&amp;"B",Product!C:C,Product!H:H)</f>
        <v>#N/A</v>
      </c>
      <c r="J12" t="e">
        <f>_xlfn.XLOOKUP(B12&amp;"BTL",Product!C:C,Product!H:H)</f>
        <v>#N/A</v>
      </c>
      <c r="K12" t="str">
        <f t="shared" si="0"/>
        <v>https://cdn.shopify.com/s/files/1/0651/3668/9323/files/92027ce58045422c8db708ddaa9d1541_600x600.jpg?v=1734042305&amp;width=100&amp;crop=center</v>
      </c>
    </row>
    <row r="13" spans="1:11" x14ac:dyDescent="0.25">
      <c r="A13" t="s">
        <v>2788</v>
      </c>
      <c r="B13" t="s">
        <v>1949</v>
      </c>
      <c r="C13">
        <f>(_xlfn.XLOOKUP(B13,Sheet3!A:A,Sheet3!C:C,_xlfn.XLOOKUP(B13&amp;"B",Sheet3!A:A,Sheet3!C:C,_xlfn.XLOOKUP(B13&amp;"BT",Sheet3!A:A,Sheet3!C:C,_xlfn.XLOOKUP(B13&amp;"BTL",Sheet3!A:A,Sheet3!C:C)))))</f>
        <v>239</v>
      </c>
      <c r="D13" t="s">
        <v>1948</v>
      </c>
      <c r="E13" t="s">
        <v>2649</v>
      </c>
      <c r="F13" t="s">
        <v>2924</v>
      </c>
      <c r="G13" t="str">
        <f>_xlfn.XLOOKUP(E13,Sheet6!A:A,Sheet6!A:A)</f>
        <v>Batteries</v>
      </c>
      <c r="I13" t="e">
        <f>_xlfn.XLOOKUP(B13&amp;"B",Product!C:C,Product!H:H)</f>
        <v>#N/A</v>
      </c>
      <c r="J13" t="e">
        <f>_xlfn.XLOOKUP(B13&amp;"BTL",Product!C:C,Product!H:H)</f>
        <v>#N/A</v>
      </c>
      <c r="K13" t="str">
        <f t="shared" si="0"/>
        <v>https://cdn.shopify.com/s/files/1/0651/3668/9323/files/924c87dc892142eeaae3500234fc5af1_600x600.jpg?v=1734042036&amp;width=100&amp;crop=center</v>
      </c>
    </row>
    <row r="14" spans="1:11" x14ac:dyDescent="0.25">
      <c r="A14" t="s">
        <v>2788</v>
      </c>
      <c r="B14" t="s">
        <v>2111</v>
      </c>
      <c r="C14">
        <f>(_xlfn.XLOOKUP(B14,Sheet3!A:A,Sheet3!C:C,_xlfn.XLOOKUP(B14&amp;"B",Sheet3!A:A,Sheet3!C:C,_xlfn.XLOOKUP(B14&amp;"BT",Sheet3!A:A,Sheet3!C:C,_xlfn.XLOOKUP(B14&amp;"BTL",Sheet3!A:A,Sheet3!C:C)))))</f>
        <v>89</v>
      </c>
      <c r="D14" t="s">
        <v>2110</v>
      </c>
      <c r="E14" t="s">
        <v>2649</v>
      </c>
      <c r="F14" t="s">
        <v>2818</v>
      </c>
      <c r="G14" t="str">
        <f>_xlfn.XLOOKUP(E14,Sheet6!A:A,Sheet6!A:A)</f>
        <v>Batteries</v>
      </c>
      <c r="I14" t="e">
        <f>_xlfn.XLOOKUP(B14&amp;"B",Product!C:C,Product!H:H)</f>
        <v>#N/A</v>
      </c>
      <c r="J14" t="e">
        <f>_xlfn.XLOOKUP(B14&amp;"BTL",Product!C:C,Product!H:H)</f>
        <v>#N/A</v>
      </c>
      <c r="K14" t="str">
        <f t="shared" si="0"/>
        <v>https://cdn.shopify.com/s/files/1/0651/3668/9323/files/b50afc67efed433aa308c86e8f2feaa1_600x600.jpg?v=1734042671&amp;width=100&amp;crop=center</v>
      </c>
    </row>
    <row r="15" spans="1:11" x14ac:dyDescent="0.25">
      <c r="A15" t="s">
        <v>2788</v>
      </c>
      <c r="B15" t="s">
        <v>1945</v>
      </c>
      <c r="C15">
        <f>(_xlfn.XLOOKUP(B15,Sheet3!A:A,Sheet3!C:C,_xlfn.XLOOKUP(B15&amp;"B",Sheet3!A:A,Sheet3!C:C,_xlfn.XLOOKUP(B15&amp;"BT",Sheet3!A:A,Sheet3!C:C,_xlfn.XLOOKUP(B15&amp;"BTL",Sheet3!A:A,Sheet3!C:C)))))</f>
        <v>179</v>
      </c>
      <c r="D15" t="s">
        <v>1944</v>
      </c>
      <c r="E15" t="s">
        <v>2649</v>
      </c>
      <c r="F15" t="s">
        <v>2927</v>
      </c>
      <c r="G15" t="str">
        <f>_xlfn.XLOOKUP(E15,Sheet6!A:A,Sheet6!A:A)</f>
        <v>Batteries</v>
      </c>
      <c r="I15" t="e">
        <f>_xlfn.XLOOKUP(B15&amp;"B",Product!C:C,Product!H:H)</f>
        <v>#N/A</v>
      </c>
      <c r="J15" t="e">
        <f>_xlfn.XLOOKUP(B15&amp;"BTL",Product!C:C,Product!H:H)</f>
        <v>#N/A</v>
      </c>
      <c r="K15" t="str">
        <f t="shared" si="0"/>
        <v>https://cdn.shopify.com/s/files/1/0651/3668/9323/files/e327aca5169246db952183a71c712aa5_600x600.jpg?v=1734043207&amp;width=100&amp;crop=center</v>
      </c>
    </row>
    <row r="16" spans="1:11" x14ac:dyDescent="0.25">
      <c r="A16" t="s">
        <v>2788</v>
      </c>
      <c r="B16" t="s">
        <v>2140</v>
      </c>
      <c r="C16" t="e">
        <f>(_xlfn.XLOOKUP(B16,Sheet3!A:A,Sheet3!C:C,_xlfn.XLOOKUP(B16&amp;"B",Sheet3!A:A,Sheet3!C:C,_xlfn.XLOOKUP(B16&amp;"BT",Sheet3!A:A,Sheet3!C:C,_xlfn.XLOOKUP(B16&amp;"BTL",Sheet3!A:A,Sheet3!C:C)))))</f>
        <v>#N/A</v>
      </c>
      <c r="D16" t="s">
        <v>2515</v>
      </c>
      <c r="E16" t="s">
        <v>2649</v>
      </c>
      <c r="G16" t="str">
        <f>_xlfn.XLOOKUP(E16,Sheet6!A:A,Sheet6!A:A)</f>
        <v>Batteries</v>
      </c>
      <c r="H16" t="e">
        <f>_xlfn.XLOOKUP(B16,Product!C:C,Product!D:D)</f>
        <v>#N/A</v>
      </c>
      <c r="I16" t="e">
        <f>_xlfn.XLOOKUP(B16&amp;"B",Product!C:C,Product!H:H)</f>
        <v>#N/A</v>
      </c>
      <c r="J16" t="e">
        <f>_xlfn.XLOOKUP(B16&amp;"BTL",Product!C:C,Product!H:H)</f>
        <v>#N/A</v>
      </c>
      <c r="K16">
        <f t="shared" si="0"/>
        <v>0</v>
      </c>
    </row>
    <row r="17" spans="1:11" x14ac:dyDescent="0.25">
      <c r="A17" t="s">
        <v>2788</v>
      </c>
      <c r="B17" t="s">
        <v>2141</v>
      </c>
      <c r="C17" t="e">
        <f>(_xlfn.XLOOKUP(B17,Sheet3!A:A,Sheet3!C:C,_xlfn.XLOOKUP(B17&amp;"B",Sheet3!A:A,Sheet3!C:C,_xlfn.XLOOKUP(B17&amp;"BT",Sheet3!A:A,Sheet3!C:C,_xlfn.XLOOKUP(B17&amp;"BTL",Sheet3!A:A,Sheet3!C:C)))))</f>
        <v>#N/A</v>
      </c>
      <c r="D17" t="s">
        <v>631</v>
      </c>
      <c r="E17" t="s">
        <v>2649</v>
      </c>
      <c r="G17" t="str">
        <f>_xlfn.XLOOKUP(E17,Sheet6!A:A,Sheet6!A:A)</f>
        <v>Batteries</v>
      </c>
      <c r="H17" t="e">
        <f>_xlfn.XLOOKUP(B17,Product!C:C,Product!D:D)</f>
        <v>#N/A</v>
      </c>
      <c r="I17" t="e">
        <f>_xlfn.XLOOKUP(B17&amp;"B",Product!C:C,Product!H:H)</f>
        <v>#N/A</v>
      </c>
      <c r="J17" t="e">
        <f>_xlfn.XLOOKUP(B17&amp;"BTL",Product!C:C,Product!H:H)</f>
        <v>#N/A</v>
      </c>
      <c r="K17">
        <f t="shared" si="0"/>
        <v>0</v>
      </c>
    </row>
    <row r="18" spans="1:11" x14ac:dyDescent="0.25">
      <c r="A18" t="s">
        <v>2788</v>
      </c>
      <c r="B18" t="s">
        <v>2145</v>
      </c>
      <c r="C18" t="e">
        <f>(_xlfn.XLOOKUP(B18,Sheet3!A:A,Sheet3!C:C,_xlfn.XLOOKUP(B18&amp;"B",Sheet3!A:A,Sheet3!C:C,_xlfn.XLOOKUP(B18&amp;"BT",Sheet3!A:A,Sheet3!C:C,_xlfn.XLOOKUP(B18&amp;"BTL",Sheet3!A:A,Sheet3!C:C)))))</f>
        <v>#N/A</v>
      </c>
      <c r="D18" t="s">
        <v>884</v>
      </c>
      <c r="E18" t="s">
        <v>2649</v>
      </c>
      <c r="G18" t="str">
        <f>_xlfn.XLOOKUP(E18,Sheet6!A:A,Sheet6!A:A)</f>
        <v>Batteries</v>
      </c>
      <c r="H18" t="e">
        <f>_xlfn.XLOOKUP(B18,Product!C:C,Product!D:D)</f>
        <v>#N/A</v>
      </c>
      <c r="I18" t="e">
        <f>_xlfn.XLOOKUP(B18&amp;"B",Product!C:C,Product!H:H)</f>
        <v>#N/A</v>
      </c>
      <c r="J18" t="e">
        <f>_xlfn.XLOOKUP(B18&amp;"BTL",Product!C:C,Product!H:H)</f>
        <v>#N/A</v>
      </c>
      <c r="K18">
        <f t="shared" si="0"/>
        <v>0</v>
      </c>
    </row>
    <row r="19" spans="1:11" x14ac:dyDescent="0.25">
      <c r="A19" t="s">
        <v>2788</v>
      </c>
      <c r="B19" t="s">
        <v>2147</v>
      </c>
      <c r="C19" t="e">
        <f>(_xlfn.XLOOKUP(B19,Sheet3!A:A,Sheet3!C:C,_xlfn.XLOOKUP(B19&amp;"B",Sheet3!A:A,Sheet3!C:C,_xlfn.XLOOKUP(B19&amp;"BT",Sheet3!A:A,Sheet3!C:C,_xlfn.XLOOKUP(B19&amp;"BTL",Sheet3!A:A,Sheet3!C:C)))))</f>
        <v>#N/A</v>
      </c>
      <c r="D19" t="s">
        <v>1903</v>
      </c>
      <c r="E19" t="s">
        <v>2649</v>
      </c>
      <c r="G19" t="str">
        <f>_xlfn.XLOOKUP(E19,Sheet6!A:A,Sheet6!A:A)</f>
        <v>Batteries</v>
      </c>
      <c r="H19" t="e">
        <f>_xlfn.XLOOKUP(B19,Product!C:C,Product!D:D)</f>
        <v>#N/A</v>
      </c>
      <c r="I19" t="e">
        <f>_xlfn.XLOOKUP(B19&amp;"B",Product!C:C,Product!H:H)</f>
        <v>#N/A</v>
      </c>
      <c r="J19" t="e">
        <f>_xlfn.XLOOKUP(B19&amp;"BTL",Product!C:C,Product!H:H)</f>
        <v>#N/A</v>
      </c>
      <c r="K19">
        <f t="shared" si="0"/>
        <v>0</v>
      </c>
    </row>
    <row r="20" spans="1:11" x14ac:dyDescent="0.25">
      <c r="A20" t="s">
        <v>2788</v>
      </c>
      <c r="B20" t="s">
        <v>2148</v>
      </c>
      <c r="C20" t="e">
        <f>(_xlfn.XLOOKUP(B20,Sheet3!A:A,Sheet3!C:C,_xlfn.XLOOKUP(B20&amp;"B",Sheet3!A:A,Sheet3!C:C,_xlfn.XLOOKUP(B20&amp;"BT",Sheet3!A:A,Sheet3!C:C,_xlfn.XLOOKUP(B20&amp;"BTL",Sheet3!A:A,Sheet3!C:C)))))</f>
        <v>#N/A</v>
      </c>
      <c r="D20" t="s">
        <v>1195</v>
      </c>
      <c r="E20" t="s">
        <v>2649</v>
      </c>
      <c r="G20" t="str">
        <f>_xlfn.XLOOKUP(E20,Sheet6!A:A,Sheet6!A:A)</f>
        <v>Batteries</v>
      </c>
      <c r="H20" t="e">
        <f>_xlfn.XLOOKUP(B20,Product!C:C,Product!D:D)</f>
        <v>#N/A</v>
      </c>
      <c r="I20" t="e">
        <f>_xlfn.XLOOKUP(B20&amp;"B",Product!C:C,Product!H:H)</f>
        <v>#N/A</v>
      </c>
      <c r="J20" t="e">
        <f>_xlfn.XLOOKUP(B20&amp;"BTL",Product!C:C,Product!H:H)</f>
        <v>#N/A</v>
      </c>
      <c r="K20">
        <f t="shared" si="0"/>
        <v>0</v>
      </c>
    </row>
    <row r="21" spans="1:11" x14ac:dyDescent="0.25">
      <c r="A21" t="s">
        <v>2788</v>
      </c>
      <c r="B21" t="s">
        <v>2296</v>
      </c>
      <c r="C21" t="e">
        <f>(_xlfn.XLOOKUP(B21,Sheet3!A:A,Sheet3!C:C,_xlfn.XLOOKUP(B21&amp;"B",Sheet3!A:A,Sheet3!C:C,_xlfn.XLOOKUP(B21&amp;"BT",Sheet3!A:A,Sheet3!C:C,_xlfn.XLOOKUP(B21&amp;"BTL",Sheet3!A:A,Sheet3!C:C)))))</f>
        <v>#N/A</v>
      </c>
      <c r="D21" t="s">
        <v>2762</v>
      </c>
      <c r="E21" t="s">
        <v>2649</v>
      </c>
      <c r="G21" t="str">
        <f>_xlfn.XLOOKUP(E21,Sheet6!A:A,Sheet6!A:A)</f>
        <v>Batteries</v>
      </c>
      <c r="I21" t="e">
        <f>_xlfn.XLOOKUP(B21&amp;"B",Product!C:C,Product!H:H)</f>
        <v>#N/A</v>
      </c>
      <c r="J21" t="e">
        <f>_xlfn.XLOOKUP(B21&amp;"BTL",Product!C:C,Product!H:H)</f>
        <v>#N/A</v>
      </c>
      <c r="K21">
        <f t="shared" si="0"/>
        <v>0</v>
      </c>
    </row>
    <row r="22" spans="1:11" x14ac:dyDescent="0.25">
      <c r="A22" t="s">
        <v>2788</v>
      </c>
      <c r="B22" t="s">
        <v>1031</v>
      </c>
      <c r="C22">
        <f>(_xlfn.XLOOKUP(B22,Sheet3!A:A,Sheet3!C:C,_xlfn.XLOOKUP(B22&amp;"B",Sheet3!A:A,Sheet3!C:C,_xlfn.XLOOKUP(B22&amp;"BT",Sheet3!A:A,Sheet3!C:C,_xlfn.XLOOKUP(B22&amp;"BTL",Sheet3!A:A,Sheet3!C:C)))))</f>
        <v>146.02000000000001</v>
      </c>
      <c r="D22" t="s">
        <v>1030</v>
      </c>
      <c r="E22" t="s">
        <v>2697</v>
      </c>
      <c r="F22" t="s">
        <v>3634</v>
      </c>
      <c r="G22" t="str">
        <f>_xlfn.XLOOKUP(E22,Sheet6!A:A,Sheet6!A:A)</f>
        <v>Belt Sanders</v>
      </c>
      <c r="I22" t="e">
        <f>_xlfn.XLOOKUP(B22&amp;"B",Product!C:C,Product!H:H)</f>
        <v>#N/A</v>
      </c>
      <c r="J22" t="e">
        <f>_xlfn.XLOOKUP(B22&amp;"BTL",Product!C:C,Product!H:H)</f>
        <v>#N/A</v>
      </c>
      <c r="K22" t="str">
        <f t="shared" si="0"/>
        <v>https://cdn.shopify.com/s/files/1/0651/3668/9323/files/c78abd7d40404d8eb250d851342f33ba_600x600.jpg?v=1734042849&amp;width=100&amp;crop=center</v>
      </c>
    </row>
    <row r="23" spans="1:11" x14ac:dyDescent="0.25">
      <c r="A23" t="s">
        <v>2788</v>
      </c>
      <c r="B23" t="s">
        <v>2607</v>
      </c>
      <c r="C23">
        <f>(_xlfn.XLOOKUP(B23,Sheet3!A:A,Sheet3!C:C,_xlfn.XLOOKUP(B23&amp;"B",Sheet3!A:A,Sheet3!C:C,_xlfn.XLOOKUP(B23&amp;"BT",Sheet3!A:A,Sheet3!C:C,_xlfn.XLOOKUP(B23&amp;"BTL",Sheet3!A:A,Sheet3!C:C)))))</f>
        <v>99</v>
      </c>
      <c r="D23" t="s">
        <v>1307</v>
      </c>
      <c r="E23" t="s">
        <v>2697</v>
      </c>
      <c r="G23" t="str">
        <f>_xlfn.XLOOKUP(E23,Sheet6!A:A,Sheet6!A:A)</f>
        <v>Belt Sanders</v>
      </c>
      <c r="I23" t="e">
        <f>_xlfn.XLOOKUP(B23&amp;"B",Product!C:C,Product!H:H)</f>
        <v>#N/A</v>
      </c>
      <c r="J23" t="e">
        <f>_xlfn.XLOOKUP(B23&amp;"BTL",Product!C:C,Product!H:H)</f>
        <v>#N/A</v>
      </c>
      <c r="K23">
        <f t="shared" si="0"/>
        <v>0</v>
      </c>
    </row>
    <row r="24" spans="1:11" x14ac:dyDescent="0.25">
      <c r="A24" t="s">
        <v>2788</v>
      </c>
      <c r="B24" t="s">
        <v>1656</v>
      </c>
      <c r="C24" t="str">
        <f>(_xlfn.XLOOKUP(B24,Sheet3!A:A,Sheet3!C:C,_xlfn.XLOOKUP(B24&amp;"B",Sheet3!A:A,Sheet3!C:C,_xlfn.XLOOKUP(B24&amp;"BT",Sheet3!A:A,Sheet3!C:C,_xlfn.XLOOKUP(B24&amp;"BTL",Sheet3!A:A,Sheet3!C:C)))))</f>
        <v/>
      </c>
      <c r="D24" t="s">
        <v>1655</v>
      </c>
      <c r="E24" t="s">
        <v>2689</v>
      </c>
      <c r="F24" t="s">
        <v>3152</v>
      </c>
      <c r="G24" t="str">
        <f>_xlfn.XLOOKUP(E24,Sheet6!A:A,Sheet6!A:A)</f>
        <v>Brad Nailers</v>
      </c>
      <c r="H24" t="str">
        <f>_xlfn.XLOOKUP(B24,Product!C:C,Product!D:D)</f>
        <v>18V ONE+ AIRSTRIKE 18GA BRAD NAILER</v>
      </c>
      <c r="I24" t="e">
        <f>_xlfn.XLOOKUP(B24&amp;"B",Product!C:C,Product!H:H)</f>
        <v>#N/A</v>
      </c>
      <c r="J24" t="e">
        <f>_xlfn.XLOOKUP(B24&amp;"BTL",Product!C:C,Product!H:H)</f>
        <v>#N/A</v>
      </c>
      <c r="K24" t="str">
        <f t="shared" si="0"/>
        <v>https://cdn.shopify.com/s/files/1/0651/3668/9323/files/658bf63f3453499c84c0efac9dbdc500_600x600.jpg?v=1734041965&amp;width=100&amp;crop=center</v>
      </c>
    </row>
    <row r="25" spans="1:11" x14ac:dyDescent="0.25">
      <c r="A25" t="s">
        <v>2788</v>
      </c>
      <c r="B25" t="s">
        <v>1652</v>
      </c>
      <c r="C25" t="str">
        <f>(_xlfn.XLOOKUP(B25,Sheet3!A:A,Sheet3!C:C,_xlfn.XLOOKUP(B25&amp;"B",Sheet3!A:A,Sheet3!C:C,_xlfn.XLOOKUP(B25&amp;"BT",Sheet3!A:A,Sheet3!C:C,_xlfn.XLOOKUP(B25&amp;"BTL",Sheet3!A:A,Sheet3!C:C)))))</f>
        <v/>
      </c>
      <c r="D25" t="s">
        <v>1651</v>
      </c>
      <c r="E25" t="s">
        <v>2689</v>
      </c>
      <c r="F25" t="s">
        <v>3155</v>
      </c>
      <c r="G25" t="str">
        <f>_xlfn.XLOOKUP(E25,Sheet6!A:A,Sheet6!A:A)</f>
        <v>Brad Nailers</v>
      </c>
      <c r="I25" t="e">
        <f>_xlfn.XLOOKUP(B25&amp;"B",Product!C:C,Product!H:H)</f>
        <v>#N/A</v>
      </c>
      <c r="J25" t="e">
        <f>_xlfn.XLOOKUP(B25&amp;"BTL",Product!C:C,Product!H:H)</f>
        <v>#N/A</v>
      </c>
      <c r="K25" t="str">
        <f t="shared" si="0"/>
        <v>https://cdn.shopify.com/s/files/1/0651/3668/9323/files/e8b93cbdcb3940c38a39951dcd19c41c_600x600.jpg?v=1734043175&amp;width=100&amp;crop=center</v>
      </c>
    </row>
    <row r="26" spans="1:11" x14ac:dyDescent="0.25">
      <c r="A26" t="s">
        <v>2788</v>
      </c>
      <c r="B26" t="s">
        <v>2179</v>
      </c>
      <c r="C26">
        <f>(_xlfn.XLOOKUP(B26,Sheet3!A:A,Sheet3!C:C,_xlfn.XLOOKUP(B26&amp;"B",Sheet3!A:A,Sheet3!C:C,_xlfn.XLOOKUP(B26&amp;"BT",Sheet3!A:A,Sheet3!C:C,_xlfn.XLOOKUP(B26&amp;"BTL",Sheet3!A:A,Sheet3!C:C)))))</f>
        <v>349</v>
      </c>
      <c r="D26" t="s">
        <v>1391</v>
      </c>
      <c r="E26" t="s">
        <v>2641</v>
      </c>
      <c r="F26" t="s">
        <v>3391</v>
      </c>
      <c r="G26" t="str">
        <f>_xlfn.XLOOKUP(E26,Sheet6!A:A,Sheet6!A:A)</f>
        <v>Brush Cutters</v>
      </c>
      <c r="I26" t="str">
        <f>_xlfn.XLOOKUP(B26&amp;"B",Product!C:C,Product!H:H)</f>
        <v>https://cdn.shopify.com/s/files/1/0651/3668/9323/files/6004d137640b43f58199228059405603_600x600.jpg?v=1734042151&amp;width=100&amp;crop=center</v>
      </c>
      <c r="J26" t="e">
        <f>_xlfn.XLOOKUP(B26&amp;"BTL",Product!C:C,Product!H:H)</f>
        <v>#N/A</v>
      </c>
      <c r="K26" t="str">
        <f t="shared" si="0"/>
        <v>https://cdn.shopify.com/s/files/1/0651/3668/9323/files/6004d137640b43f58199228059405603_600x600.jpg?v=1734042151&amp;width=100&amp;crop=center</v>
      </c>
    </row>
    <row r="27" spans="1:11" x14ac:dyDescent="0.25">
      <c r="A27" t="s">
        <v>2788</v>
      </c>
      <c r="B27" t="s">
        <v>2566</v>
      </c>
      <c r="C27">
        <f>(_xlfn.XLOOKUP(B27,Sheet3!A:A,Sheet3!C:C,_xlfn.XLOOKUP(B27&amp;"B",Sheet3!A:A,Sheet3!C:C,_xlfn.XLOOKUP(B27&amp;"BT",Sheet3!A:A,Sheet3!C:C,_xlfn.XLOOKUP(B27&amp;"BTL",Sheet3!A:A,Sheet3!C:C)))))</f>
        <v>99.97</v>
      </c>
      <c r="D27" t="s">
        <v>1596</v>
      </c>
      <c r="E27" t="s">
        <v>2769</v>
      </c>
      <c r="F27" t="s">
        <v>3200</v>
      </c>
      <c r="G27" t="e">
        <f>_xlfn.XLOOKUP(E27,Sheet6!A:A,Sheet6!A:A)</f>
        <v>#N/A</v>
      </c>
      <c r="H27" t="e">
        <f>_xlfn.XLOOKUP(B27,Product!C:C,Product!D:D)</f>
        <v>#N/A</v>
      </c>
      <c r="I27" t="e">
        <f>_xlfn.XLOOKUP(B27&amp;"B",Product!C:C,Product!H:H)</f>
        <v>#N/A</v>
      </c>
      <c r="J27" t="str">
        <f>_xlfn.XLOOKUP(B27&amp;"BTL",Product!C:C,Product!H:H)</f>
        <v>https://cdn.shopify.com/s/files/1/0651/3668/9323/files/e34ae4e9bf3c40b9901550a054a67a31_600x600.jpg?v=1734043186&amp;width=100&amp;crop=center</v>
      </c>
      <c r="K27" t="str">
        <f t="shared" si="0"/>
        <v>https://cdn.shopify.com/s/files/1/0651/3668/9323/files/e34ae4e9bf3c40b9901550a054a67a31_600x600.jpg?v=1734043186&amp;width=100&amp;crop=center</v>
      </c>
    </row>
    <row r="28" spans="1:11" x14ac:dyDescent="0.25">
      <c r="A28" t="s">
        <v>2788</v>
      </c>
      <c r="B28" t="s">
        <v>2188</v>
      </c>
      <c r="C28" t="str">
        <f>(_xlfn.XLOOKUP(B28,Sheet3!A:A,Sheet3!C:C,_xlfn.XLOOKUP(B28&amp;"B",Sheet3!A:A,Sheet3!C:C,_xlfn.XLOOKUP(B28&amp;"BT",Sheet3!A:A,Sheet3!C:C,_xlfn.XLOOKUP(B28&amp;"BTL",Sheet3!A:A,Sheet3!C:C)))))</f>
        <v/>
      </c>
      <c r="D28" t="s">
        <v>1462</v>
      </c>
      <c r="E28" t="s">
        <v>2776</v>
      </c>
      <c r="F28" t="s">
        <v>3327</v>
      </c>
      <c r="G28" t="e">
        <f>_xlfn.XLOOKUP(E28,Sheet6!A:A,Sheet6!A:A)</f>
        <v>#N/A</v>
      </c>
      <c r="I28" t="str">
        <f>_xlfn.XLOOKUP(B28&amp;"B",Product!C:C,Product!H:H)</f>
        <v>https://cdn.shopify.com/s/files/1/0651/3668/9323/files/a39b48ccbff9487bb88688b5c18e6d5a_600x600.jpg?v=1734042511&amp;width=100&amp;crop=center</v>
      </c>
      <c r="J28" t="e">
        <f>_xlfn.XLOOKUP(B28&amp;"BTL",Product!C:C,Product!H:H)</f>
        <v>#N/A</v>
      </c>
      <c r="K28" t="str">
        <f t="shared" si="0"/>
        <v>https://cdn.shopify.com/s/files/1/0651/3668/9323/files/a39b48ccbff9487bb88688b5c18e6d5a_600x600.jpg?v=1734042511&amp;width=100&amp;crop=center</v>
      </c>
    </row>
    <row r="29" spans="1:11" x14ac:dyDescent="0.25">
      <c r="A29" t="s">
        <v>2788</v>
      </c>
      <c r="B29" t="s">
        <v>2209</v>
      </c>
      <c r="C29">
        <f>(_xlfn.XLOOKUP(B29,Sheet3!A:A,Sheet3!C:C,_xlfn.XLOOKUP(B29&amp;"B",Sheet3!A:A,Sheet3!C:C,_xlfn.XLOOKUP(B29&amp;"BT",Sheet3!A:A,Sheet3!C:C,_xlfn.XLOOKUP(B29&amp;"BTL",Sheet3!A:A,Sheet3!C:C)))))</f>
        <v>299</v>
      </c>
      <c r="D29" t="s">
        <v>58</v>
      </c>
      <c r="E29" t="s">
        <v>2776</v>
      </c>
      <c r="F29" t="s">
        <v>4199</v>
      </c>
      <c r="G29" t="e">
        <f>_xlfn.XLOOKUP(E29,Sheet6!A:A,Sheet6!A:A)</f>
        <v>#N/A</v>
      </c>
      <c r="I29" t="str">
        <f>_xlfn.XLOOKUP(B29&amp;"B",Product!C:C,Product!H:H)</f>
        <v>https://cdn.shopify.com/s/files/1/0651/3668/9323/files/PBLUV750_2v1_Final_600x600.jpg?v=1740682869&amp;width=100&amp;crop=center</v>
      </c>
      <c r="J29" t="e">
        <f>_xlfn.XLOOKUP(B29&amp;"BTL",Product!C:C,Product!H:H)</f>
        <v>#N/A</v>
      </c>
      <c r="K29" t="str">
        <f t="shared" si="0"/>
        <v>https://cdn.shopify.com/s/files/1/0651/3668/9323/files/PBLUV750_2v1_Final_600x600.jpg?v=1740682869&amp;width=100&amp;crop=center</v>
      </c>
    </row>
    <row r="30" spans="1:11" x14ac:dyDescent="0.25">
      <c r="A30" t="s">
        <v>2788</v>
      </c>
      <c r="B30" t="s">
        <v>2261</v>
      </c>
      <c r="C30">
        <f>(_xlfn.XLOOKUP(B30,Sheet3!A:A,Sheet3!C:C,_xlfn.XLOOKUP(B30&amp;"B",Sheet3!A:A,Sheet3!C:C,_xlfn.XLOOKUP(B30&amp;"BT",Sheet3!A:A,Sheet3!C:C,_xlfn.XLOOKUP(B30&amp;"BTL",Sheet3!A:A,Sheet3!C:C)))))</f>
        <v>99</v>
      </c>
      <c r="D30" t="s">
        <v>2129</v>
      </c>
      <c r="E30" t="s">
        <v>2776</v>
      </c>
      <c r="F30" t="s">
        <v>2799</v>
      </c>
      <c r="G30" t="e">
        <f>_xlfn.XLOOKUP(E30,Sheet6!A:A,Sheet6!A:A)</f>
        <v>#N/A</v>
      </c>
      <c r="I30" t="str">
        <f>_xlfn.XLOOKUP(B30&amp;"B",Product!C:C,Product!H:H)</f>
        <v>https://cdn.shopify.com/s/files/1/0651/3668/9323/files/753a83c4306044f0be4350ae339d8ab9_600x600.jpg?v=1734041985&amp;width=100&amp;crop=center</v>
      </c>
      <c r="J30" t="e">
        <f>_xlfn.XLOOKUP(B30&amp;"BTL",Product!C:C,Product!H:H)</f>
        <v>#N/A</v>
      </c>
      <c r="K30" t="str">
        <f t="shared" si="0"/>
        <v>https://cdn.shopify.com/s/files/1/0651/3668/9323/files/753a83c4306044f0be4350ae339d8ab9_600x600.jpg?v=1734041985&amp;width=100&amp;crop=center</v>
      </c>
    </row>
    <row r="31" spans="1:11" x14ac:dyDescent="0.25">
      <c r="A31" t="s">
        <v>2788</v>
      </c>
      <c r="B31" t="s">
        <v>2267</v>
      </c>
      <c r="C31" t="str">
        <f>(_xlfn.XLOOKUP(B31,Sheet3!A:A,Sheet3!C:C,_xlfn.XLOOKUP(B31&amp;"B",Sheet3!A:A,Sheet3!C:C,_xlfn.XLOOKUP(B31&amp;"BT",Sheet3!A:A,Sheet3!C:C,_xlfn.XLOOKUP(B31&amp;"BTL",Sheet3!A:A,Sheet3!C:C)))))</f>
        <v/>
      </c>
      <c r="D31" t="s">
        <v>1575</v>
      </c>
      <c r="E31" t="s">
        <v>2647</v>
      </c>
      <c r="F31" t="s">
        <v>3218</v>
      </c>
      <c r="G31" t="str">
        <f>_xlfn.XLOOKUP(E31,Sheet6!A:A,Sheet6!A:A)</f>
        <v>Caulk Guns</v>
      </c>
      <c r="I31" t="str">
        <f>_xlfn.XLOOKUP(B31&amp;"B",Product!C:C,Product!H:H)</f>
        <v>https://cdn.shopify.com/s/files/1/0651/3668/9323/files/dd8afab6e3954b12816f4ef35e0c605d_600x600.jpg?v=1734043123&amp;width=100&amp;crop=center</v>
      </c>
      <c r="J31" t="e">
        <f>_xlfn.XLOOKUP(B31&amp;"BTL",Product!C:C,Product!H:H)</f>
        <v>#N/A</v>
      </c>
      <c r="K31" t="str">
        <f t="shared" si="0"/>
        <v>https://cdn.shopify.com/s/files/1/0651/3668/9323/files/dd8afab6e3954b12816f4ef35e0c605d_600x600.jpg?v=1734043123&amp;width=100&amp;crop=center</v>
      </c>
    </row>
    <row r="32" spans="1:11" x14ac:dyDescent="0.25">
      <c r="A32" t="s">
        <v>2788</v>
      </c>
      <c r="B32" t="s">
        <v>2580</v>
      </c>
      <c r="C32">
        <f>(_xlfn.XLOOKUP(B32,Sheet3!A:A,Sheet3!C:C,_xlfn.XLOOKUP(B32&amp;"B",Sheet3!A:A,Sheet3!C:C,_xlfn.XLOOKUP(B32&amp;"BT",Sheet3!A:A,Sheet3!C:C,_xlfn.XLOOKUP(B32&amp;"BTL",Sheet3!A:A,Sheet3!C:C)))))</f>
        <v>179</v>
      </c>
      <c r="D32" t="s">
        <v>1785</v>
      </c>
      <c r="E32" t="s">
        <v>2632</v>
      </c>
      <c r="F32" t="s">
        <v>3036</v>
      </c>
      <c r="G32" t="str">
        <f>_xlfn.XLOOKUP(E32,Sheet6!A:A,Sheet6!A:A)</f>
        <v>Chain Saws</v>
      </c>
      <c r="H32" t="e">
        <f>_xlfn.XLOOKUP(B32,Product!C:C,Product!D:D)</f>
        <v>#N/A</v>
      </c>
      <c r="I32" t="e">
        <f>_xlfn.XLOOKUP(B32&amp;"B",Product!C:C,Product!H:H)</f>
        <v>#N/A</v>
      </c>
      <c r="J32" t="str">
        <f>_xlfn.XLOOKUP(B32&amp;"BTL",Product!C:C,Product!H:H)</f>
        <v>https://cdn.shopify.com/s/files/1/0651/3668/9323/files/123ed9bad71b430ba41cdb0aa67a928f_600x600.jpg?v=1734041810&amp;width=100&amp;crop=center</v>
      </c>
      <c r="K32" t="str">
        <f t="shared" si="0"/>
        <v>https://cdn.shopify.com/s/files/1/0651/3668/9323/files/123ed9bad71b430ba41cdb0aa67a928f_600x600.jpg?v=1734041810&amp;width=100&amp;crop=center</v>
      </c>
    </row>
    <row r="33" spans="1:11" x14ac:dyDescent="0.25">
      <c r="A33" t="s">
        <v>2788</v>
      </c>
      <c r="B33" t="s">
        <v>2574</v>
      </c>
      <c r="C33">
        <f>(_xlfn.XLOOKUP(B33,Sheet3!A:A,Sheet3!C:C,_xlfn.XLOOKUP(B33&amp;"B",Sheet3!A:A,Sheet3!C:C,_xlfn.XLOOKUP(B33&amp;"BT",Sheet3!A:A,Sheet3!C:C,_xlfn.XLOOKUP(B33&amp;"BTL",Sheet3!A:A,Sheet3!C:C)))))</f>
        <v>199</v>
      </c>
      <c r="D33" t="s">
        <v>1782</v>
      </c>
      <c r="E33" t="s">
        <v>2632</v>
      </c>
      <c r="F33" t="s">
        <v>3039</v>
      </c>
      <c r="G33" t="str">
        <f>_xlfn.XLOOKUP(E33,Sheet6!A:A,Sheet6!A:A)</f>
        <v>Chain Saws</v>
      </c>
      <c r="H33" t="e">
        <f>_xlfn.XLOOKUP(B33,Product!C:C,Product!D:D)</f>
        <v>#N/A</v>
      </c>
      <c r="I33" t="e">
        <f>_xlfn.XLOOKUP(B33&amp;"B",Product!C:C,Product!H:H)</f>
        <v>#N/A</v>
      </c>
      <c r="J33" t="str">
        <f>_xlfn.XLOOKUP(B33&amp;"BTL",Product!C:C,Product!H:H)</f>
        <v>https://cdn.shopify.com/s/files/1/0651/3668/9323/files/f913ba6804144865b4bf90fc45ee03ce_600x600.jpg?v=1736815625&amp;width=100&amp;crop=center</v>
      </c>
      <c r="K33" t="str">
        <f t="shared" si="0"/>
        <v>https://cdn.shopify.com/s/files/1/0651/3668/9323/files/f913ba6804144865b4bf90fc45ee03ce_600x600.jpg?v=1736815625&amp;width=100&amp;crop=center</v>
      </c>
    </row>
    <row r="34" spans="1:11" x14ac:dyDescent="0.25">
      <c r="A34" t="s">
        <v>2788</v>
      </c>
      <c r="B34" t="s">
        <v>2588</v>
      </c>
      <c r="C34">
        <f>(_xlfn.XLOOKUP(B34,Sheet3!A:A,Sheet3!C:C,_xlfn.XLOOKUP(B34&amp;"B",Sheet3!A:A,Sheet3!C:C,_xlfn.XLOOKUP(B34&amp;"BT",Sheet3!A:A,Sheet3!C:C,_xlfn.XLOOKUP(B34&amp;"BTL",Sheet3!A:A,Sheet3!C:C)))))</f>
        <v>119</v>
      </c>
      <c r="D34" t="s">
        <v>1814</v>
      </c>
      <c r="E34" t="s">
        <v>2632</v>
      </c>
      <c r="F34" t="s">
        <v>3012</v>
      </c>
      <c r="G34" t="str">
        <f>_xlfn.XLOOKUP(E34,Sheet6!A:A,Sheet6!A:A)</f>
        <v>Chain Saws</v>
      </c>
      <c r="I34" t="e">
        <f>_xlfn.XLOOKUP(B34&amp;"B",Product!C:C,Product!H:H)</f>
        <v>#N/A</v>
      </c>
      <c r="J34" t="str">
        <f>_xlfn.XLOOKUP(B34&amp;"BTL",Product!C:C,Product!H:H)</f>
        <v>https://cdn.shopify.com/s/files/1/0651/3668/9323/files/160ef34c79c144da948e466439b38bed_600x600.jpg?v=1736950499&amp;width=100&amp;crop=center</v>
      </c>
      <c r="K34" t="str">
        <f t="shared" si="0"/>
        <v>https://cdn.shopify.com/s/files/1/0651/3668/9323/files/160ef34c79c144da948e466439b38bed_600x600.jpg?v=1736950499&amp;width=100&amp;crop=center</v>
      </c>
    </row>
    <row r="35" spans="1:11" x14ac:dyDescent="0.25">
      <c r="A35" t="s">
        <v>2788</v>
      </c>
      <c r="B35" t="s">
        <v>2168</v>
      </c>
      <c r="C35" t="e">
        <f>(_xlfn.XLOOKUP(B35,Sheet3!A:A,Sheet3!C:C,_xlfn.XLOOKUP(B35&amp;"B",Sheet3!A:A,Sheet3!C:C,_xlfn.XLOOKUP(B35&amp;"BT",Sheet3!A:A,Sheet3!C:C,_xlfn.XLOOKUP(B35&amp;"BTL",Sheet3!A:A,Sheet3!C:C)))))</f>
        <v>#N/A</v>
      </c>
      <c r="D35" t="s">
        <v>2475</v>
      </c>
      <c r="E35" t="s">
        <v>2632</v>
      </c>
      <c r="F35" t="s">
        <v>3585</v>
      </c>
      <c r="G35" t="str">
        <f>_xlfn.XLOOKUP(E35,Sheet6!A:A,Sheet6!A:A)</f>
        <v>Chain Saws</v>
      </c>
      <c r="I35" t="e">
        <f>_xlfn.XLOOKUP(B35&amp;"B",Product!C:C,Product!H:H)</f>
        <v>#N/A</v>
      </c>
      <c r="J35" t="e">
        <f>_xlfn.XLOOKUP(B35&amp;"BTL",Product!C:C,Product!H:H)</f>
        <v>#N/A</v>
      </c>
      <c r="K35" t="str">
        <f t="shared" si="0"/>
        <v>https://cdn.shopify.com/s/files/1/0651/3668/9323/files/07bdb51a6ff548cfafb80c4e095fc28b_600x600.jpg?v=1736950384&amp;width=100&amp;crop=center</v>
      </c>
    </row>
    <row r="36" spans="1:11" x14ac:dyDescent="0.25">
      <c r="A36" t="s">
        <v>2788</v>
      </c>
      <c r="B36" t="s">
        <v>1969</v>
      </c>
      <c r="C36">
        <f>(_xlfn.XLOOKUP(B36,Sheet3!A:A,Sheet3!C:C,_xlfn.XLOOKUP(B36&amp;"B",Sheet3!A:A,Sheet3!C:C,_xlfn.XLOOKUP(B36&amp;"BT",Sheet3!A:A,Sheet3!C:C,_xlfn.XLOOKUP(B36&amp;"BTL",Sheet3!A:A,Sheet3!C:C)))))</f>
        <v>49.97</v>
      </c>
      <c r="D36" t="s">
        <v>1968</v>
      </c>
      <c r="E36" t="s">
        <v>2650</v>
      </c>
      <c r="F36" t="s">
        <v>2906</v>
      </c>
      <c r="G36" t="str">
        <f>_xlfn.XLOOKUP(E36,Sheet6!A:A,Sheet6!A:A)</f>
        <v>Chargers</v>
      </c>
      <c r="I36" t="e">
        <f>_xlfn.XLOOKUP(B36&amp;"B",Product!C:C,Product!H:H)</f>
        <v>#N/A</v>
      </c>
      <c r="J36" t="e">
        <f>_xlfn.XLOOKUP(B36&amp;"BTL",Product!C:C,Product!H:H)</f>
        <v>#N/A</v>
      </c>
      <c r="K36" t="str">
        <f t="shared" si="0"/>
        <v>https://cdn.shopify.com/s/files/1/0651/3668/9323/files/34daa521948d4664ad601020ea034bf8_600x600.jpg?v=1734041490&amp;width=100&amp;crop=center</v>
      </c>
    </row>
    <row r="37" spans="1:11" x14ac:dyDescent="0.25">
      <c r="A37" t="s">
        <v>2788</v>
      </c>
      <c r="B37" t="s">
        <v>2009</v>
      </c>
      <c r="C37">
        <f>(_xlfn.XLOOKUP(B37,Sheet3!A:A,Sheet3!C:C,_xlfn.XLOOKUP(B37&amp;"B",Sheet3!A:A,Sheet3!C:C,_xlfn.XLOOKUP(B37&amp;"BT",Sheet3!A:A,Sheet3!C:C,_xlfn.XLOOKUP(B37&amp;"BTL",Sheet3!A:A,Sheet3!C:C)))))</f>
        <v>34.97</v>
      </c>
      <c r="D37" t="s">
        <v>2008</v>
      </c>
      <c r="E37" t="s">
        <v>2650</v>
      </c>
      <c r="F37" t="s">
        <v>2882</v>
      </c>
      <c r="G37" t="str">
        <f>_xlfn.XLOOKUP(E37,Sheet6!A:A,Sheet6!A:A)</f>
        <v>Chargers</v>
      </c>
      <c r="I37" t="e">
        <f>_xlfn.XLOOKUP(B37&amp;"B",Product!C:C,Product!H:H)</f>
        <v>#N/A</v>
      </c>
      <c r="J37" t="e">
        <f>_xlfn.XLOOKUP(B37&amp;"BTL",Product!C:C,Product!H:H)</f>
        <v>#N/A</v>
      </c>
      <c r="K37" t="str">
        <f t="shared" si="0"/>
        <v>https://cdn.shopify.com/s/files/1/0651/3668/9323/files/3f13b95e91804c22931a05b9920570d3_600x600.jpg?v=1734040946&amp;width=100&amp;crop=center</v>
      </c>
    </row>
    <row r="38" spans="1:11" x14ac:dyDescent="0.25">
      <c r="A38" t="s">
        <v>2788</v>
      </c>
      <c r="B38" t="s">
        <v>1963</v>
      </c>
      <c r="C38">
        <f>(_xlfn.XLOOKUP(B38,Sheet3!A:A,Sheet3!C:C,_xlfn.XLOOKUP(B38&amp;"B",Sheet3!A:A,Sheet3!C:C,_xlfn.XLOOKUP(B38&amp;"BT",Sheet3!A:A,Sheet3!C:C,_xlfn.XLOOKUP(B38&amp;"BTL",Sheet3!A:A,Sheet3!C:C)))))</f>
        <v>89</v>
      </c>
      <c r="D38" t="s">
        <v>1962</v>
      </c>
      <c r="E38" t="s">
        <v>2650</v>
      </c>
      <c r="F38" t="s">
        <v>2912</v>
      </c>
      <c r="G38" t="str">
        <f>_xlfn.XLOOKUP(E38,Sheet6!A:A,Sheet6!A:A)</f>
        <v>Chargers</v>
      </c>
      <c r="I38" t="e">
        <f>_xlfn.XLOOKUP(B38&amp;"B",Product!C:C,Product!H:H)</f>
        <v>#N/A</v>
      </c>
      <c r="J38" t="e">
        <f>_xlfn.XLOOKUP(B38&amp;"BTL",Product!C:C,Product!H:H)</f>
        <v>#N/A</v>
      </c>
      <c r="K38" t="str">
        <f t="shared" si="0"/>
        <v>https://cdn.shopify.com/s/files/1/0651/3668/9323/files/5203eb028adf408eb458b6ead8c9fa00_600x600.jpg?v=1734042134&amp;width=100&amp;crop=center</v>
      </c>
    </row>
    <row r="39" spans="1:11" x14ac:dyDescent="0.25">
      <c r="A39" t="s">
        <v>2788</v>
      </c>
      <c r="B39" t="s">
        <v>1953</v>
      </c>
      <c r="C39">
        <f>(_xlfn.XLOOKUP(B39,Sheet3!A:A,Sheet3!C:C,_xlfn.XLOOKUP(B39&amp;"B",Sheet3!A:A,Sheet3!C:C,_xlfn.XLOOKUP(B39&amp;"BT",Sheet3!A:A,Sheet3!C:C,_xlfn.XLOOKUP(B39&amp;"BTL",Sheet3!A:A,Sheet3!C:C)))))</f>
        <v>89</v>
      </c>
      <c r="D39" t="s">
        <v>1952</v>
      </c>
      <c r="E39" t="s">
        <v>2650</v>
      </c>
      <c r="F39" t="s">
        <v>2921</v>
      </c>
      <c r="G39" t="str">
        <f>_xlfn.XLOOKUP(E39,Sheet6!A:A,Sheet6!A:A)</f>
        <v>Chargers</v>
      </c>
      <c r="I39" t="e">
        <f>_xlfn.XLOOKUP(B39&amp;"B",Product!C:C,Product!H:H)</f>
        <v>#N/A</v>
      </c>
      <c r="J39" t="e">
        <f>_xlfn.XLOOKUP(B39&amp;"BTL",Product!C:C,Product!H:H)</f>
        <v>#N/A</v>
      </c>
      <c r="K39" t="str">
        <f t="shared" si="0"/>
        <v>https://cdn.shopify.com/s/files/1/0651/3668/9323/files/52bb1ef2579c4995a308ffae84558fc6_600x600.jpg?v=1734041568&amp;width=100&amp;crop=center</v>
      </c>
    </row>
    <row r="40" spans="1:11" x14ac:dyDescent="0.25">
      <c r="A40" t="s">
        <v>2788</v>
      </c>
      <c r="B40" t="s">
        <v>1966</v>
      </c>
      <c r="C40">
        <f>(_xlfn.XLOOKUP(B40,Sheet3!A:A,Sheet3!C:C,_xlfn.XLOOKUP(B40&amp;"B",Sheet3!A:A,Sheet3!C:C,_xlfn.XLOOKUP(B40&amp;"BT",Sheet3!A:A,Sheet3!C:C,_xlfn.XLOOKUP(B40&amp;"BTL",Sheet3!A:A,Sheet3!C:C)))))</f>
        <v>79</v>
      </c>
      <c r="D40" t="s">
        <v>1965</v>
      </c>
      <c r="E40" t="s">
        <v>2650</v>
      </c>
      <c r="F40" t="s">
        <v>2909</v>
      </c>
      <c r="G40" t="str">
        <f>_xlfn.XLOOKUP(E40,Sheet6!A:A,Sheet6!A:A)</f>
        <v>Chargers</v>
      </c>
      <c r="I40" t="e">
        <f>_xlfn.XLOOKUP(B40&amp;"B",Product!C:C,Product!H:H)</f>
        <v>#N/A</v>
      </c>
      <c r="J40" t="e">
        <f>_xlfn.XLOOKUP(B40&amp;"BTL",Product!C:C,Product!H:H)</f>
        <v>#N/A</v>
      </c>
      <c r="K40" t="str">
        <f t="shared" si="0"/>
        <v>https://cdn.shopify.com/s/files/1/0651/3668/9323/files/d7bcf10367ab48a9ba6e1000c4cc259b_600x600.jpg?v=1734042986&amp;width=100&amp;crop=center</v>
      </c>
    </row>
    <row r="41" spans="1:11" x14ac:dyDescent="0.25">
      <c r="A41" t="s">
        <v>2788</v>
      </c>
      <c r="B41" t="s">
        <v>2089</v>
      </c>
      <c r="C41">
        <f>(_xlfn.XLOOKUP(B41,Sheet3!A:A,Sheet3!C:C,_xlfn.XLOOKUP(B41&amp;"B",Sheet3!A:A,Sheet3!C:C,_xlfn.XLOOKUP(B41&amp;"BT",Sheet3!A:A,Sheet3!C:C,_xlfn.XLOOKUP(B41&amp;"BTL",Sheet3!A:A,Sheet3!C:C)))))</f>
        <v>86.45</v>
      </c>
      <c r="D41" t="s">
        <v>2088</v>
      </c>
      <c r="E41" t="s">
        <v>2650</v>
      </c>
      <c r="F41" t="s">
        <v>2834</v>
      </c>
      <c r="G41" t="str">
        <f>_xlfn.XLOOKUP(E41,Sheet6!A:A,Sheet6!A:A)</f>
        <v>Chargers</v>
      </c>
      <c r="H41" t="str">
        <f>_xlfn.XLOOKUP(B41,Product!C:C,Product!D:D)</f>
        <v>18V ONE+/40V DUAL PLATFORM CHARGER</v>
      </c>
      <c r="I41" t="e">
        <f>_xlfn.XLOOKUP(B41&amp;"B",Product!C:C,Product!H:H)</f>
        <v>#N/A</v>
      </c>
      <c r="J41" t="e">
        <f>_xlfn.XLOOKUP(B41&amp;"BTL",Product!C:C,Product!H:H)</f>
        <v>#N/A</v>
      </c>
      <c r="K41" t="str">
        <f t="shared" si="0"/>
        <v>https://cdn.shopify.com/s/files/1/0651/3668/9323/files/d860e74c1d7549089272023ebc242831_600x600.jpg?v=1734043046&amp;width=100&amp;crop=center</v>
      </c>
    </row>
    <row r="42" spans="1:11" x14ac:dyDescent="0.25">
      <c r="A42" t="s">
        <v>2788</v>
      </c>
      <c r="B42" t="s">
        <v>2144</v>
      </c>
      <c r="C42" t="e">
        <f>(_xlfn.XLOOKUP(B42,Sheet3!A:A,Sheet3!C:C,_xlfn.XLOOKUP(B42&amp;"B",Sheet3!A:A,Sheet3!C:C,_xlfn.XLOOKUP(B42&amp;"BT",Sheet3!A:A,Sheet3!C:C,_xlfn.XLOOKUP(B42&amp;"BTL",Sheet3!A:A,Sheet3!C:C)))))</f>
        <v>#N/A</v>
      </c>
      <c r="D42" t="s">
        <v>632</v>
      </c>
      <c r="E42" t="s">
        <v>2650</v>
      </c>
      <c r="G42" t="str">
        <f>_xlfn.XLOOKUP(E42,Sheet6!A:A,Sheet6!A:A)</f>
        <v>Chargers</v>
      </c>
      <c r="H42" t="e">
        <f>_xlfn.XLOOKUP(B42,Product!C:C,Product!D:D)</f>
        <v>#N/A</v>
      </c>
      <c r="I42" t="e">
        <f>_xlfn.XLOOKUP(B42&amp;"B",Product!C:C,Product!H:H)</f>
        <v>#N/A</v>
      </c>
      <c r="J42" t="e">
        <f>_xlfn.XLOOKUP(B42&amp;"BTL",Product!C:C,Product!H:H)</f>
        <v>#N/A</v>
      </c>
      <c r="K42">
        <f t="shared" si="0"/>
        <v>0</v>
      </c>
    </row>
    <row r="43" spans="1:11" x14ac:dyDescent="0.25">
      <c r="A43" t="s">
        <v>2788</v>
      </c>
      <c r="B43" t="s">
        <v>2137</v>
      </c>
      <c r="C43" t="e">
        <f>(_xlfn.XLOOKUP(B43,Sheet3!A:A,Sheet3!C:C,_xlfn.XLOOKUP(B43&amp;"B",Sheet3!A:A,Sheet3!C:C,_xlfn.XLOOKUP(B43&amp;"BT",Sheet3!A:A,Sheet3!C:C,_xlfn.XLOOKUP(B43&amp;"BTL",Sheet3!A:A,Sheet3!C:C)))))</f>
        <v>#N/A</v>
      </c>
      <c r="D43" t="s">
        <v>632</v>
      </c>
      <c r="E43" t="s">
        <v>2650</v>
      </c>
      <c r="G43" t="str">
        <f>_xlfn.XLOOKUP(E43,Sheet6!A:A,Sheet6!A:A)</f>
        <v>Chargers</v>
      </c>
      <c r="H43" t="e">
        <f>_xlfn.XLOOKUP(B43,Product!C:C,Product!D:D)</f>
        <v>#N/A</v>
      </c>
      <c r="I43" t="e">
        <f>_xlfn.XLOOKUP(B43&amp;"B",Product!C:C,Product!H:H)</f>
        <v>#N/A</v>
      </c>
      <c r="J43" t="e">
        <f>_xlfn.XLOOKUP(B43&amp;"BTL",Product!C:C,Product!H:H)</f>
        <v>#N/A</v>
      </c>
      <c r="K43">
        <f t="shared" si="0"/>
        <v>0</v>
      </c>
    </row>
    <row r="44" spans="1:11" x14ac:dyDescent="0.25">
      <c r="A44" t="s">
        <v>2788</v>
      </c>
      <c r="B44" t="s">
        <v>2146</v>
      </c>
      <c r="C44" t="e">
        <f>(_xlfn.XLOOKUP(B44,Sheet3!A:A,Sheet3!C:C,_xlfn.XLOOKUP(B44&amp;"B",Sheet3!A:A,Sheet3!C:C,_xlfn.XLOOKUP(B44&amp;"BT",Sheet3!A:A,Sheet3!C:C,_xlfn.XLOOKUP(B44&amp;"BTL",Sheet3!A:A,Sheet3!C:C)))))</f>
        <v>#N/A</v>
      </c>
      <c r="D44" t="s">
        <v>2008</v>
      </c>
      <c r="E44" t="s">
        <v>2650</v>
      </c>
      <c r="G44" t="str">
        <f>_xlfn.XLOOKUP(E44,Sheet6!A:A,Sheet6!A:A)</f>
        <v>Chargers</v>
      </c>
      <c r="H44" t="e">
        <f>_xlfn.XLOOKUP(B44,Product!C:C,Product!D:D)</f>
        <v>#N/A</v>
      </c>
      <c r="I44" t="e">
        <f>_xlfn.XLOOKUP(B44&amp;"B",Product!C:C,Product!H:H)</f>
        <v>#N/A</v>
      </c>
      <c r="J44" t="e">
        <f>_xlfn.XLOOKUP(B44&amp;"BTL",Product!C:C,Product!H:H)</f>
        <v>#N/A</v>
      </c>
      <c r="K44">
        <f t="shared" si="0"/>
        <v>0</v>
      </c>
    </row>
    <row r="45" spans="1:11" x14ac:dyDescent="0.25">
      <c r="A45" t="s">
        <v>2788</v>
      </c>
      <c r="B45" t="s">
        <v>882</v>
      </c>
      <c r="C45">
        <f>(_xlfn.XLOOKUP(B45,Sheet3!A:A,Sheet3!C:C,_xlfn.XLOOKUP(B45&amp;"B",Sheet3!A:A,Sheet3!C:C,_xlfn.XLOOKUP(B45&amp;"BT",Sheet3!A:A,Sheet3!C:C,_xlfn.XLOOKUP(B45&amp;"BTL",Sheet3!A:A,Sheet3!C:C)))))</f>
        <v>149</v>
      </c>
      <c r="D45" t="s">
        <v>2616</v>
      </c>
      <c r="E45" t="s">
        <v>2638</v>
      </c>
      <c r="F45" t="s">
        <v>3721</v>
      </c>
      <c r="G45" t="str">
        <f>_xlfn.XLOOKUP(E45,Sheet6!A:A,Sheet6!A:A)</f>
        <v>Chemical Sprayers</v>
      </c>
      <c r="H45" t="str">
        <f>_xlfn.XLOOKUP(B45,Product!C:C,Product!D:D)</f>
        <v>18V ONE+ 1/2 GALLON ELECTROSTATIC SPRAYER KIT</v>
      </c>
      <c r="I45" t="e">
        <f>_xlfn.XLOOKUP(B45&amp;"B",Product!C:C,Product!H:H)</f>
        <v>#N/A</v>
      </c>
      <c r="J45" t="e">
        <f>_xlfn.XLOOKUP(B45&amp;"BTL",Product!C:C,Product!H:H)</f>
        <v>#N/A</v>
      </c>
      <c r="K45" t="str">
        <f t="shared" si="0"/>
        <v>https://cdn.shopify.com/s/files/1/0651/3668/9323/files/71b66635de7d41f3a80c7775283d8f40_600x600.jpg?v=1734041654&amp;width=100&amp;crop=center</v>
      </c>
    </row>
    <row r="46" spans="1:11" x14ac:dyDescent="0.25">
      <c r="A46" t="s">
        <v>2788</v>
      </c>
      <c r="B46" t="s">
        <v>2582</v>
      </c>
      <c r="C46">
        <f>(_xlfn.XLOOKUP(B46,Sheet3!A:A,Sheet3!C:C,_xlfn.XLOOKUP(B46&amp;"B",Sheet3!A:A,Sheet3!C:C,_xlfn.XLOOKUP(B46&amp;"BT",Sheet3!A:A,Sheet3!C:C,_xlfn.XLOOKUP(B46&amp;"BTL",Sheet3!A:A,Sheet3!C:C)))))</f>
        <v>109</v>
      </c>
      <c r="D46" t="s">
        <v>1709</v>
      </c>
      <c r="E46" t="s">
        <v>2638</v>
      </c>
      <c r="F46" t="s">
        <v>3103</v>
      </c>
      <c r="G46" t="str">
        <f>_xlfn.XLOOKUP(E46,Sheet6!A:A,Sheet6!A:A)</f>
        <v>Chemical Sprayers</v>
      </c>
      <c r="H46" t="e">
        <f>_xlfn.XLOOKUP(B46,Product!C:C,Product!D:D)</f>
        <v>#N/A</v>
      </c>
      <c r="I46" t="e">
        <f>_xlfn.XLOOKUP(B46&amp;"B",Product!C:C,Product!H:H)</f>
        <v>#N/A</v>
      </c>
      <c r="J46" t="str">
        <f>_xlfn.XLOOKUP(B46&amp;"BTL",Product!C:C,Product!H:H)</f>
        <v>https://cdn.shopify.com/s/files/1/0651/3668/9323/files/e96d6972af2040f58dc98f60fc70ab68_600x600.jpg?v=1734043199&amp;width=100&amp;crop=center</v>
      </c>
      <c r="K46" t="str">
        <f t="shared" si="0"/>
        <v>https://cdn.shopify.com/s/files/1/0651/3668/9323/files/e96d6972af2040f58dc98f60fc70ab68_600x600.jpg?v=1734043199&amp;width=100&amp;crop=center</v>
      </c>
    </row>
    <row r="47" spans="1:11" x14ac:dyDescent="0.25">
      <c r="A47" t="s">
        <v>2788</v>
      </c>
      <c r="B47" t="s">
        <v>2565</v>
      </c>
      <c r="C47">
        <f>(_xlfn.XLOOKUP(B47,Sheet3!A:A,Sheet3!C:C,_xlfn.XLOOKUP(B47&amp;"B",Sheet3!A:A,Sheet3!C:C,_xlfn.XLOOKUP(B47&amp;"BT",Sheet3!A:A,Sheet3!C:C,_xlfn.XLOOKUP(B47&amp;"BTL",Sheet3!A:A,Sheet3!C:C)))))</f>
        <v>79.97</v>
      </c>
      <c r="D47" t="s">
        <v>692</v>
      </c>
      <c r="E47" t="s">
        <v>2638</v>
      </c>
      <c r="F47" t="s">
        <v>3836</v>
      </c>
      <c r="G47" t="str">
        <f>_xlfn.XLOOKUP(E47,Sheet6!A:A,Sheet6!A:A)</f>
        <v>Chemical Sprayers</v>
      </c>
      <c r="H47" t="e">
        <f>_xlfn.XLOOKUP(B47,Product!C:C,Product!D:D)</f>
        <v>#N/A</v>
      </c>
      <c r="I47" t="e">
        <f>_xlfn.XLOOKUP(B47&amp;"B",Product!C:C,Product!H:H)</f>
        <v>#N/A</v>
      </c>
      <c r="J47" t="str">
        <f>_xlfn.XLOOKUP(B47&amp;"BTL",Product!C:C,Product!H:H)</f>
        <v>https://cdn.shopify.com/s/files/1/0651/3668/9323/files/283e4905e74549d380070b5af855fe93_600x600.jpg?v=1734041853&amp;width=100&amp;crop=center</v>
      </c>
      <c r="K47" t="str">
        <f t="shared" si="0"/>
        <v>https://cdn.shopify.com/s/files/1/0651/3668/9323/files/283e4905e74549d380070b5af855fe93_600x600.jpg?v=1734041853&amp;width=100&amp;crop=center</v>
      </c>
    </row>
    <row r="48" spans="1:11" x14ac:dyDescent="0.25">
      <c r="A48" t="s">
        <v>2788</v>
      </c>
      <c r="B48" t="s">
        <v>2583</v>
      </c>
      <c r="C48">
        <f>(_xlfn.XLOOKUP(B48,Sheet3!A:A,Sheet3!C:C,_xlfn.XLOOKUP(B48&amp;"B",Sheet3!A:A,Sheet3!C:C,_xlfn.XLOOKUP(B48&amp;"BT",Sheet3!A:A,Sheet3!C:C,_xlfn.XLOOKUP(B48&amp;"BTL",Sheet3!A:A,Sheet3!C:C)))))</f>
        <v>106.39</v>
      </c>
      <c r="D48" t="s">
        <v>267</v>
      </c>
      <c r="E48" t="s">
        <v>2638</v>
      </c>
      <c r="F48" t="s">
        <v>4085</v>
      </c>
      <c r="G48" t="str">
        <f>_xlfn.XLOOKUP(E48,Sheet6!A:A,Sheet6!A:A)</f>
        <v>Chemical Sprayers</v>
      </c>
      <c r="H48" t="e">
        <f>_xlfn.XLOOKUP(B48,Product!C:C,Product!D:D)</f>
        <v>#N/A</v>
      </c>
      <c r="I48" t="e">
        <f>_xlfn.XLOOKUP(B48&amp;"B",Product!C:C,Product!H:H)</f>
        <v>#N/A</v>
      </c>
      <c r="J48" t="str">
        <f>_xlfn.XLOOKUP(B48&amp;"BTL",Product!C:C,Product!H:H)</f>
        <v>https://cdn.shopify.com/s/files/1/0651/3668/9323/files/964b3069db724d408ffaa5ee329209f2_600x600.jpg?v=1734042045&amp;width=100&amp;crop=center</v>
      </c>
      <c r="K48" t="str">
        <f t="shared" si="0"/>
        <v>https://cdn.shopify.com/s/files/1/0651/3668/9323/files/964b3069db724d408ffaa5ee329209f2_600x600.jpg?v=1734042045&amp;width=100&amp;crop=center</v>
      </c>
    </row>
    <row r="49" spans="1:11" x14ac:dyDescent="0.25">
      <c r="A49" t="s">
        <v>2788</v>
      </c>
      <c r="B49" t="s">
        <v>2584</v>
      </c>
      <c r="C49">
        <f>(_xlfn.XLOOKUP(B49,Sheet3!A:A,Sheet3!C:C,_xlfn.XLOOKUP(B49&amp;"B",Sheet3!A:A,Sheet3!C:C,_xlfn.XLOOKUP(B49&amp;"BT",Sheet3!A:A,Sheet3!C:C,_xlfn.XLOOKUP(B49&amp;"BTL",Sheet3!A:A,Sheet3!C:C)))))</f>
        <v>74.97</v>
      </c>
      <c r="D49" t="s">
        <v>1208</v>
      </c>
      <c r="E49" t="s">
        <v>2638</v>
      </c>
      <c r="F49" t="s">
        <v>3591</v>
      </c>
      <c r="G49" t="str">
        <f>_xlfn.XLOOKUP(E49,Sheet6!A:A,Sheet6!A:A)</f>
        <v>Chemical Sprayers</v>
      </c>
      <c r="H49" t="e">
        <f>_xlfn.XLOOKUP(B49,Product!C:C,Product!D:D)</f>
        <v>#N/A</v>
      </c>
      <c r="I49" t="e">
        <f>_xlfn.XLOOKUP(B49&amp;"B",Product!C:C,Product!H:H)</f>
        <v>#N/A</v>
      </c>
      <c r="J49" t="e">
        <f>_xlfn.XLOOKUP(B49&amp;"BTL",Product!C:C,Product!H:H)</f>
        <v>#N/A</v>
      </c>
      <c r="K49" t="str">
        <f t="shared" si="0"/>
        <v>https://cdn.shopify.com/s/files/1/0651/3668/9323/files/7f8edb0a25cd42aba775202b2eed7f38_600x600.jpg?v=1734041240&amp;width=100&amp;crop=center</v>
      </c>
    </row>
    <row r="50" spans="1:11" x14ac:dyDescent="0.25">
      <c r="A50" t="s">
        <v>2788</v>
      </c>
      <c r="B50" t="s">
        <v>2585</v>
      </c>
      <c r="C50">
        <f>(_xlfn.XLOOKUP(B50,Sheet3!A:A,Sheet3!C:C,_xlfn.XLOOKUP(B50&amp;"B",Sheet3!A:A,Sheet3!C:C,_xlfn.XLOOKUP(B50&amp;"BT",Sheet3!A:A,Sheet3!C:C,_xlfn.XLOOKUP(B50&amp;"BTL",Sheet3!A:A,Sheet3!C:C)))))</f>
        <v>169</v>
      </c>
      <c r="D50" t="s">
        <v>1085</v>
      </c>
      <c r="E50" t="s">
        <v>2638</v>
      </c>
      <c r="F50" t="s">
        <v>3483</v>
      </c>
      <c r="G50" t="str">
        <f>_xlfn.XLOOKUP(E50,Sheet6!A:A,Sheet6!A:A)</f>
        <v>Chemical Sprayers</v>
      </c>
      <c r="H50" t="e">
        <f>_xlfn.XLOOKUP(B50,Product!C:C,Product!D:D)</f>
        <v>#N/A</v>
      </c>
      <c r="I50" t="e">
        <f>_xlfn.XLOOKUP(B50&amp;"B",Product!C:C,Product!H:H)</f>
        <v>#N/A</v>
      </c>
      <c r="J50" t="e">
        <f>_xlfn.XLOOKUP(B50&amp;"BTL",Product!C:C,Product!H:H)</f>
        <v>#N/A</v>
      </c>
      <c r="K50" t="str">
        <f t="shared" si="0"/>
        <v>https://cdn.shopify.com/s/files/1/0651/3668/9323/files/9b555dd512cc4a95ade314e2e4e11357_600x600.jpg?v=1734041336&amp;width=100&amp;crop=center</v>
      </c>
    </row>
    <row r="51" spans="1:11" x14ac:dyDescent="0.25">
      <c r="A51" t="s">
        <v>2788</v>
      </c>
      <c r="B51" t="s">
        <v>2163</v>
      </c>
      <c r="C51">
        <f>(_xlfn.XLOOKUP(B51,Sheet3!A:A,Sheet3!C:C,_xlfn.XLOOKUP(B51&amp;"B",Sheet3!A:A,Sheet3!C:C,_xlfn.XLOOKUP(B51&amp;"BT",Sheet3!A:A,Sheet3!C:C,_xlfn.XLOOKUP(B51&amp;"BTL",Sheet3!A:A,Sheet3!C:C)))))</f>
        <v>299</v>
      </c>
      <c r="D51" t="s">
        <v>2469</v>
      </c>
      <c r="E51" t="s">
        <v>2638</v>
      </c>
      <c r="F51" t="s">
        <v>3112</v>
      </c>
      <c r="G51" t="str">
        <f>_xlfn.XLOOKUP(E51,Sheet6!A:A,Sheet6!A:A)</f>
        <v>Chemical Sprayers</v>
      </c>
      <c r="H51" t="e">
        <f>_xlfn.XLOOKUP(B51,Product!C:C,Product!D:D)</f>
        <v>#N/A</v>
      </c>
      <c r="I51" t="e">
        <f>_xlfn.XLOOKUP(B51&amp;"B",Product!C:C,Product!H:H)</f>
        <v>#N/A</v>
      </c>
      <c r="J51" t="str">
        <f>_xlfn.XLOOKUP(B51&amp;"BTL",Product!C:C,Product!H:H)</f>
        <v>https://cdn.shopify.com/s/files/1/0651/3668/9323/files/3a33f1382ba54c61a33c3d9a090b8878_600x600.jpg?v=1734040900&amp;width=100&amp;crop=center</v>
      </c>
      <c r="K51" t="str">
        <f t="shared" si="0"/>
        <v>https://cdn.shopify.com/s/files/1/0651/3668/9323/files/3a33f1382ba54c61a33c3d9a090b8878_600x600.jpg?v=1734040900&amp;width=100&amp;crop=center</v>
      </c>
    </row>
    <row r="52" spans="1:11" x14ac:dyDescent="0.25">
      <c r="A52" t="s">
        <v>2788</v>
      </c>
      <c r="B52" t="s">
        <v>2586</v>
      </c>
      <c r="C52">
        <f>(_xlfn.XLOOKUP(B52,Sheet3!A:A,Sheet3!C:C,_xlfn.XLOOKUP(B52&amp;"B",Sheet3!A:A,Sheet3!C:C,_xlfn.XLOOKUP(B52&amp;"BT",Sheet3!A:A,Sheet3!C:C,_xlfn.XLOOKUP(B52&amp;"BTL",Sheet3!A:A,Sheet3!C:C)))))</f>
        <v>119</v>
      </c>
      <c r="D52" t="s">
        <v>1196</v>
      </c>
      <c r="E52" t="s">
        <v>2638</v>
      </c>
      <c r="G52" t="str">
        <f>_xlfn.XLOOKUP(E52,Sheet6!A:A,Sheet6!A:A)</f>
        <v>Chemical Sprayers</v>
      </c>
      <c r="H52" t="e">
        <f>_xlfn.XLOOKUP(B52,Product!C:C,Product!D:D)</f>
        <v>#N/A</v>
      </c>
      <c r="I52" t="e">
        <f>_xlfn.XLOOKUP(B52&amp;"B",Product!C:C,Product!H:H)</f>
        <v>#N/A</v>
      </c>
      <c r="J52" t="e">
        <f>_xlfn.XLOOKUP(B52&amp;"BTL",Product!C:C,Product!H:H)</f>
        <v>#N/A</v>
      </c>
      <c r="K52">
        <f t="shared" si="0"/>
        <v>0</v>
      </c>
    </row>
    <row r="53" spans="1:11" x14ac:dyDescent="0.25">
      <c r="A53" t="s">
        <v>2788</v>
      </c>
      <c r="B53" t="s">
        <v>2608</v>
      </c>
      <c r="C53">
        <f>(_xlfn.XLOOKUP(B53,Sheet3!A:A,Sheet3!C:C,_xlfn.XLOOKUP(B53&amp;"B",Sheet3!A:A,Sheet3!C:C,_xlfn.XLOOKUP(B53&amp;"BT",Sheet3!A:A,Sheet3!C:C,_xlfn.XLOOKUP(B53&amp;"BTL",Sheet3!A:A,Sheet3!C:C)))))</f>
        <v>19.97</v>
      </c>
      <c r="D53" t="s">
        <v>915</v>
      </c>
      <c r="E53" t="s">
        <v>2638</v>
      </c>
      <c r="G53" t="str">
        <f>_xlfn.XLOOKUP(E53,Sheet6!A:A,Sheet6!A:A)</f>
        <v>Chemical Sprayers</v>
      </c>
      <c r="I53" t="e">
        <f>_xlfn.XLOOKUP(B53&amp;"B",Product!C:C,Product!H:H)</f>
        <v>#N/A</v>
      </c>
      <c r="J53" t="e">
        <f>_xlfn.XLOOKUP(B53&amp;"BTL",Product!C:C,Product!H:H)</f>
        <v>#N/A</v>
      </c>
      <c r="K53">
        <f t="shared" si="0"/>
        <v>0</v>
      </c>
    </row>
    <row r="54" spans="1:11" x14ac:dyDescent="0.25">
      <c r="A54" t="s">
        <v>2788</v>
      </c>
      <c r="B54" t="s">
        <v>782</v>
      </c>
      <c r="C54">
        <f>(_xlfn.XLOOKUP(B54,Sheet3!A:A,Sheet3!C:C,_xlfn.XLOOKUP(B54&amp;"B",Sheet3!A:A,Sheet3!C:C,_xlfn.XLOOKUP(B54&amp;"BT",Sheet3!A:A,Sheet3!C:C,_xlfn.XLOOKUP(B54&amp;"BTL",Sheet3!A:A,Sheet3!C:C)))))</f>
        <v>77.42</v>
      </c>
      <c r="D54" t="s">
        <v>781</v>
      </c>
      <c r="E54" t="s">
        <v>2701</v>
      </c>
      <c r="F54" t="s">
        <v>3779</v>
      </c>
      <c r="G54" t="str">
        <f>_xlfn.XLOOKUP(E54,Sheet6!A:A,Sheet6!A:A)</f>
        <v>Circular Saws</v>
      </c>
      <c r="I54" t="e">
        <f>_xlfn.XLOOKUP(B54&amp;"B",Product!C:C,Product!H:H)</f>
        <v>#N/A</v>
      </c>
      <c r="J54" t="e">
        <f>_xlfn.XLOOKUP(B54&amp;"BTL",Product!C:C,Product!H:H)</f>
        <v>#N/A</v>
      </c>
      <c r="K54" t="str">
        <f t="shared" si="0"/>
        <v>https://cdn.shopify.com/s/files/1/0651/3668/9323/files/6928a55d2e194d388bd05c5499e95233_600x600.jpg?v=1734042165&amp;width=100&amp;crop=center</v>
      </c>
    </row>
    <row r="55" spans="1:11" x14ac:dyDescent="0.25">
      <c r="A55" t="s">
        <v>2788</v>
      </c>
      <c r="B55" t="s">
        <v>2180</v>
      </c>
      <c r="C55" t="str">
        <f>(_xlfn.XLOOKUP(B55,Sheet3!A:A,Sheet3!C:C,_xlfn.XLOOKUP(B55&amp;"B",Sheet3!A:A,Sheet3!C:C,_xlfn.XLOOKUP(B55&amp;"BT",Sheet3!A:A,Sheet3!C:C,_xlfn.XLOOKUP(B55&amp;"BTL",Sheet3!A:A,Sheet3!C:C)))))</f>
        <v/>
      </c>
      <c r="D55" t="s">
        <v>93</v>
      </c>
      <c r="E55" t="s">
        <v>2701</v>
      </c>
      <c r="F55" t="s">
        <v>3051</v>
      </c>
      <c r="G55" t="str">
        <f>_xlfn.XLOOKUP(E55,Sheet6!A:A,Sheet6!A:A)</f>
        <v>Circular Saws</v>
      </c>
      <c r="I55" t="str">
        <f>_xlfn.XLOOKUP(B55&amp;"B",Product!C:C,Product!H:H)</f>
        <v>https://cdn.shopify.com/s/files/1/0651/3668/9323/files/b2bf754937b34353be973b980cd9a6ba_600x600.jpg?v=1734042626&amp;width=100&amp;crop=center</v>
      </c>
      <c r="J55" t="e">
        <f>_xlfn.XLOOKUP(B55&amp;"BTL",Product!C:C,Product!H:H)</f>
        <v>#N/A</v>
      </c>
      <c r="K55" t="str">
        <f t="shared" si="0"/>
        <v>https://cdn.shopify.com/s/files/1/0651/3668/9323/files/b2bf754937b34353be973b980cd9a6ba_600x600.jpg?v=1734042626&amp;width=100&amp;crop=center</v>
      </c>
    </row>
    <row r="56" spans="1:11" x14ac:dyDescent="0.25">
      <c r="A56" t="s">
        <v>2788</v>
      </c>
      <c r="B56" t="s">
        <v>2181</v>
      </c>
      <c r="C56">
        <f>(_xlfn.XLOOKUP(B56,Sheet3!A:A,Sheet3!C:C,_xlfn.XLOOKUP(B56&amp;"B",Sheet3!A:A,Sheet3!C:C,_xlfn.XLOOKUP(B56&amp;"BT",Sheet3!A:A,Sheet3!C:C,_xlfn.XLOOKUP(B56&amp;"BTL",Sheet3!A:A,Sheet3!C:C)))))</f>
        <v>139</v>
      </c>
      <c r="D56" t="s">
        <v>93</v>
      </c>
      <c r="E56" t="s">
        <v>2701</v>
      </c>
      <c r="F56" t="s">
        <v>4178</v>
      </c>
      <c r="G56" t="str">
        <f>_xlfn.XLOOKUP(E56,Sheet6!A:A,Sheet6!A:A)</f>
        <v>Circular Saws</v>
      </c>
      <c r="I56" t="str">
        <f>_xlfn.XLOOKUP(B56&amp;"B",Product!C:C,Product!H:H)</f>
        <v>https://cdn.shopify.com/s/files/1/0651/3668/9323/files/PBLCS302_2v2_Final_600x600.jpg?v=1737757515&amp;width=100&amp;crop=center</v>
      </c>
      <c r="J56" t="e">
        <f>_xlfn.XLOOKUP(B56&amp;"BTL",Product!C:C,Product!H:H)</f>
        <v>#N/A</v>
      </c>
      <c r="K56" t="str">
        <f t="shared" si="0"/>
        <v>https://cdn.shopify.com/s/files/1/0651/3668/9323/files/PBLCS302_2v2_Final_600x600.jpg?v=1737757515&amp;width=100&amp;crop=center</v>
      </c>
    </row>
    <row r="57" spans="1:11" x14ac:dyDescent="0.25">
      <c r="A57" t="s">
        <v>2788</v>
      </c>
      <c r="B57" t="s">
        <v>2236</v>
      </c>
      <c r="C57">
        <f>(_xlfn.XLOOKUP(B57,Sheet3!A:A,Sheet3!C:C,_xlfn.XLOOKUP(B57&amp;"B",Sheet3!A:A,Sheet3!C:C,_xlfn.XLOOKUP(B57&amp;"BT",Sheet3!A:A,Sheet3!C:C,_xlfn.XLOOKUP(B57&amp;"BTL",Sheet3!A:A,Sheet3!C:C)))))</f>
        <v>59.97</v>
      </c>
      <c r="D57" t="s">
        <v>1726</v>
      </c>
      <c r="E57" t="s">
        <v>2701</v>
      </c>
      <c r="F57" t="s">
        <v>3088</v>
      </c>
      <c r="G57" t="str">
        <f>_xlfn.XLOOKUP(E57,Sheet6!A:A,Sheet6!A:A)</f>
        <v>Circular Saws</v>
      </c>
      <c r="I57" t="str">
        <f>_xlfn.XLOOKUP(B57&amp;"B",Product!C:C,Product!H:H)</f>
        <v>https://cdn.shopify.com/s/files/1/0651/3668/9323/files/4987d9ef7b3444f585b66b31c9a2ec2b_600x600.jpg?v=1734042133&amp;width=100&amp;crop=center</v>
      </c>
      <c r="J57" t="e">
        <f>_xlfn.XLOOKUP(B57&amp;"BTL",Product!C:C,Product!H:H)</f>
        <v>#N/A</v>
      </c>
      <c r="K57" t="str">
        <f t="shared" si="0"/>
        <v>https://cdn.shopify.com/s/files/1/0651/3668/9323/files/4987d9ef7b3444f585b66b31c9a2ec2b_600x600.jpg?v=1734042133&amp;width=100&amp;crop=center</v>
      </c>
    </row>
    <row r="58" spans="1:11" x14ac:dyDescent="0.25">
      <c r="A58" t="s">
        <v>2788</v>
      </c>
      <c r="B58" t="s">
        <v>2275</v>
      </c>
      <c r="C58" t="str">
        <f>(_xlfn.XLOOKUP(B58,Sheet3!A:A,Sheet3!C:C,_xlfn.XLOOKUP(B58&amp;"B",Sheet3!A:A,Sheet3!C:C,_xlfn.XLOOKUP(B58&amp;"BT",Sheet3!A:A,Sheet3!C:C,_xlfn.XLOOKUP(B58&amp;"BTL",Sheet3!A:A,Sheet3!C:C)))))</f>
        <v/>
      </c>
      <c r="D58" t="s">
        <v>1588</v>
      </c>
      <c r="E58" t="s">
        <v>2701</v>
      </c>
      <c r="F58" t="s">
        <v>3206</v>
      </c>
      <c r="G58" t="str">
        <f>_xlfn.XLOOKUP(E58,Sheet6!A:A,Sheet6!A:A)</f>
        <v>Circular Saws</v>
      </c>
      <c r="I58" t="str">
        <f>_xlfn.XLOOKUP(B58&amp;"B",Product!C:C,Product!H:H)</f>
        <v>https://cdn.shopify.com/s/files/1/0651/3668/9323/files/1e90310c8f8640298b9cde86b52a1f20_600x600.jpg?v=1734040818&amp;width=100&amp;crop=center</v>
      </c>
      <c r="J58" t="e">
        <f>_xlfn.XLOOKUP(B58&amp;"BTL",Product!C:C,Product!H:H)</f>
        <v>#N/A</v>
      </c>
      <c r="K58" t="str">
        <f t="shared" si="0"/>
        <v>https://cdn.shopify.com/s/files/1/0651/3668/9323/files/1e90310c8f8640298b9cde86b52a1f20_600x600.jpg?v=1734040818&amp;width=100&amp;crop=center</v>
      </c>
    </row>
    <row r="59" spans="1:11" x14ac:dyDescent="0.25">
      <c r="A59" t="s">
        <v>2788</v>
      </c>
      <c r="B59" t="s">
        <v>2287</v>
      </c>
      <c r="C59">
        <f>(_xlfn.XLOOKUP(B59,Sheet3!A:A,Sheet3!C:C,_xlfn.XLOOKUP(B59&amp;"B",Sheet3!A:A,Sheet3!C:C,_xlfn.XLOOKUP(B59&amp;"BT",Sheet3!A:A,Sheet3!C:C,_xlfn.XLOOKUP(B59&amp;"BTL",Sheet3!A:A,Sheet3!C:C)))))</f>
        <v>99</v>
      </c>
      <c r="D59" t="s">
        <v>1431</v>
      </c>
      <c r="E59" t="s">
        <v>2711</v>
      </c>
      <c r="F59" t="s">
        <v>3355</v>
      </c>
      <c r="G59" t="str">
        <f>_xlfn.XLOOKUP(E59,Sheet6!A:A,Sheet6!A:A)</f>
        <v>Compact Blowers</v>
      </c>
      <c r="I59" t="str">
        <f>_xlfn.XLOOKUP(B59&amp;"B",Product!C:C,Product!H:H)</f>
        <v>https://cdn.shopify.com/s/files/1/0651/3668/9323/files/69899e6c1e6d449f9418cb738ca93da9_600x600.jpg?v=1736448282&amp;width=100&amp;crop=center</v>
      </c>
      <c r="J59" t="e">
        <f>_xlfn.XLOOKUP(B59&amp;"BTL",Product!C:C,Product!H:H)</f>
        <v>#N/A</v>
      </c>
      <c r="K59" t="str">
        <f t="shared" si="0"/>
        <v>https://cdn.shopify.com/s/files/1/0651/3668/9323/files/69899e6c1e6d449f9418cb738ca93da9_600x600.jpg?v=1736448282&amp;width=100&amp;crop=center</v>
      </c>
    </row>
    <row r="60" spans="1:11" x14ac:dyDescent="0.25">
      <c r="A60" t="s">
        <v>2788</v>
      </c>
      <c r="B60" t="s">
        <v>2187</v>
      </c>
      <c r="C60">
        <f>(_xlfn.XLOOKUP(B60,Sheet3!A:A,Sheet3!C:C,_xlfn.XLOOKUP(B60&amp;"B",Sheet3!A:A,Sheet3!C:C,_xlfn.XLOOKUP(B60&amp;"BT",Sheet3!A:A,Sheet3!C:C,_xlfn.XLOOKUP(B60&amp;"BTL",Sheet3!A:A,Sheet3!C:C)))))</f>
        <v>119</v>
      </c>
      <c r="D60" t="s">
        <v>1800</v>
      </c>
      <c r="E60" t="s">
        <v>2727</v>
      </c>
      <c r="F60" t="s">
        <v>3024</v>
      </c>
      <c r="G60" t="str">
        <f>_xlfn.XLOOKUP(E60,Sheet6!A:A,Sheet6!A:A)</f>
        <v>Compact Vacuums</v>
      </c>
      <c r="I60" t="str">
        <f>_xlfn.XLOOKUP(B60&amp;"B",Product!C:C,Product!H:H)</f>
        <v>https://cdn.shopify.com/s/files/1/0651/3668/9323/files/a10d0e10170045f7b1f0e12eb2a50544_600x600.jpg?v=1734042506&amp;width=100&amp;crop=center</v>
      </c>
      <c r="J60" t="e">
        <f>_xlfn.XLOOKUP(B60&amp;"BTL",Product!C:C,Product!H:H)</f>
        <v>#N/A</v>
      </c>
      <c r="K60" t="str">
        <f t="shared" si="0"/>
        <v>https://cdn.shopify.com/s/files/1/0651/3668/9323/files/a10d0e10170045f7b1f0e12eb2a50544_600x600.jpg?v=1734042506&amp;width=100&amp;crop=center</v>
      </c>
    </row>
    <row r="61" spans="1:11" x14ac:dyDescent="0.25">
      <c r="A61" t="s">
        <v>2788</v>
      </c>
      <c r="B61" t="s">
        <v>2254</v>
      </c>
      <c r="C61">
        <f>(_xlfn.XLOOKUP(B61,Sheet3!A:A,Sheet3!C:C,_xlfn.XLOOKUP(B61&amp;"B",Sheet3!A:A,Sheet3!C:C,_xlfn.XLOOKUP(B61&amp;"BT",Sheet3!A:A,Sheet3!C:C,_xlfn.XLOOKUP(B61&amp;"BTL",Sheet3!A:A,Sheet3!C:C)))))</f>
        <v>89.97</v>
      </c>
      <c r="D61" t="s">
        <v>1592</v>
      </c>
      <c r="E61" t="s">
        <v>2727</v>
      </c>
      <c r="F61" t="s">
        <v>3203</v>
      </c>
      <c r="G61" t="str">
        <f>_xlfn.XLOOKUP(E61,Sheet6!A:A,Sheet6!A:A)</f>
        <v>Compact Vacuums</v>
      </c>
      <c r="I61" t="str">
        <f>_xlfn.XLOOKUP(B61&amp;"B",Product!C:C,Product!H:H)</f>
        <v>https://cdn.shopify.com/s/files/1/0651/3668/9323/files/d32f574d515c49b2bc5433701df6875c_600x600.jpg?v=1734043006&amp;width=100&amp;crop=center</v>
      </c>
      <c r="J61" t="e">
        <f>_xlfn.XLOOKUP(B61&amp;"BTL",Product!C:C,Product!H:H)</f>
        <v>#N/A</v>
      </c>
      <c r="K61" t="str">
        <f t="shared" si="0"/>
        <v>https://cdn.shopify.com/s/files/1/0651/3668/9323/files/d32f574d515c49b2bc5433701df6875c_600x600.jpg?v=1734043006&amp;width=100&amp;crop=center</v>
      </c>
    </row>
    <row r="62" spans="1:11" x14ac:dyDescent="0.25">
      <c r="A62" t="s">
        <v>2788</v>
      </c>
      <c r="B62" t="s">
        <v>2557</v>
      </c>
      <c r="C62" t="str">
        <f>(_xlfn.XLOOKUP(B62,Sheet3!A:A,Sheet3!C:C,_xlfn.XLOOKUP(B62&amp;"B",Sheet3!A:A,Sheet3!C:C,_xlfn.XLOOKUP(B62&amp;"BT",Sheet3!A:A,Sheet3!C:C,_xlfn.XLOOKUP(B62&amp;"BTL",Sheet3!A:A,Sheet3!C:C)))))</f>
        <v/>
      </c>
      <c r="D62" t="s">
        <v>2120</v>
      </c>
      <c r="E62" t="s">
        <v>2727</v>
      </c>
      <c r="F62" t="s">
        <v>2809</v>
      </c>
      <c r="G62" t="str">
        <f>_xlfn.XLOOKUP(E62,Sheet6!A:A,Sheet6!A:A)</f>
        <v>Compact Vacuums</v>
      </c>
      <c r="I62" t="str">
        <f>_xlfn.XLOOKUP(B62&amp;"B",Product!C:C,Product!H:H)</f>
        <v>https://cdn.shopify.com/s/files/1/0651/3668/9323/files/147f888157bc4de1816caaf4a97fae8f_600x600.jpg?v=1734041820&amp;width=100&amp;crop=center</v>
      </c>
      <c r="J62" t="e">
        <f>_xlfn.XLOOKUP(B62&amp;"BTL",Product!C:C,Product!H:H)</f>
        <v>#N/A</v>
      </c>
      <c r="K62" t="str">
        <f t="shared" si="0"/>
        <v>https://cdn.shopify.com/s/files/1/0651/3668/9323/files/147f888157bc4de1816caaf4a97fae8f_600x600.jpg?v=1734041820&amp;width=100&amp;crop=center</v>
      </c>
    </row>
    <row r="63" spans="1:11" x14ac:dyDescent="0.25">
      <c r="A63" t="s">
        <v>2788</v>
      </c>
      <c r="B63" t="s">
        <v>2556</v>
      </c>
      <c r="C63">
        <f>(_xlfn.XLOOKUP(B63,Sheet3!A:A,Sheet3!C:C,_xlfn.XLOOKUP(B63&amp;"B",Sheet3!A:A,Sheet3!C:C,_xlfn.XLOOKUP(B63&amp;"BT",Sheet3!A:A,Sheet3!C:C,_xlfn.XLOOKUP(B63&amp;"BTL",Sheet3!A:A,Sheet3!C:C)))))</f>
        <v>49.98</v>
      </c>
      <c r="D63" t="s">
        <v>1631</v>
      </c>
      <c r="E63" t="s">
        <v>2727</v>
      </c>
      <c r="F63" t="s">
        <v>3170</v>
      </c>
      <c r="G63" t="str">
        <f>_xlfn.XLOOKUP(E63,Sheet6!A:A,Sheet6!A:A)</f>
        <v>Compact Vacuums</v>
      </c>
      <c r="I63" t="str">
        <f>_xlfn.XLOOKUP(B63&amp;"B",Product!C:C,Product!H:H)</f>
        <v>https://cdn.shopify.com/s/files/1/0651/3668/9323/files/4a09bc4aa78440c69510198eaf444675_600x600.jpg?v=1734040958&amp;width=100&amp;crop=center</v>
      </c>
      <c r="J63" t="e">
        <f>_xlfn.XLOOKUP(B63&amp;"BTL",Product!C:C,Product!H:H)</f>
        <v>#N/A</v>
      </c>
      <c r="K63" t="str">
        <f t="shared" si="0"/>
        <v>https://cdn.shopify.com/s/files/1/0651/3668/9323/files/4a09bc4aa78440c69510198eaf444675_600x600.jpg?v=1734040958&amp;width=100&amp;crop=center</v>
      </c>
    </row>
    <row r="64" spans="1:11" x14ac:dyDescent="0.25">
      <c r="A64" t="s">
        <v>2788</v>
      </c>
      <c r="B64" t="s">
        <v>2255</v>
      </c>
      <c r="C64">
        <f>(_xlfn.XLOOKUP(B64,Sheet3!A:A,Sheet3!C:C,_xlfn.XLOOKUP(B64&amp;"B",Sheet3!A:A,Sheet3!C:C,_xlfn.XLOOKUP(B64&amp;"BT",Sheet3!A:A,Sheet3!C:C,_xlfn.XLOOKUP(B64&amp;"BTL",Sheet3!A:A,Sheet3!C:C)))))</f>
        <v>39.97</v>
      </c>
      <c r="D64" t="s">
        <v>2126</v>
      </c>
      <c r="E64" t="s">
        <v>2727</v>
      </c>
      <c r="F64" t="s">
        <v>2802</v>
      </c>
      <c r="G64" t="str">
        <f>_xlfn.XLOOKUP(E64,Sheet6!A:A,Sheet6!A:A)</f>
        <v>Compact Vacuums</v>
      </c>
      <c r="I64" t="str">
        <f>_xlfn.XLOOKUP(B64&amp;"B",Product!C:C,Product!H:H)</f>
        <v>https://cdn.shopify.com/s/files/1/0651/3668/9323/files/4567b66ab23549a2954eccd4fae29f72_600x600.jpg?v=1734042121&amp;width=100&amp;crop=center</v>
      </c>
      <c r="J64" t="e">
        <f>_xlfn.XLOOKUP(B64&amp;"BTL",Product!C:C,Product!H:H)</f>
        <v>#N/A</v>
      </c>
      <c r="K64" t="str">
        <f t="shared" si="0"/>
        <v>https://cdn.shopify.com/s/files/1/0651/3668/9323/files/4567b66ab23549a2954eccd4fae29f72_600x600.jpg?v=1734042121&amp;width=100&amp;crop=center</v>
      </c>
    </row>
    <row r="65" spans="1:11" x14ac:dyDescent="0.25">
      <c r="A65" t="s">
        <v>2788</v>
      </c>
      <c r="B65" t="s">
        <v>2258</v>
      </c>
      <c r="C65">
        <f>(_xlfn.XLOOKUP(B65,Sheet3!A:A,Sheet3!C:C,_xlfn.XLOOKUP(B65&amp;"B",Sheet3!A:A,Sheet3!C:C,_xlfn.XLOOKUP(B65&amp;"BT",Sheet3!A:A,Sheet3!C:C,_xlfn.XLOOKUP(B65&amp;"BTL",Sheet3!A:A,Sheet3!C:C)))))</f>
        <v>79.97</v>
      </c>
      <c r="D65" t="s">
        <v>1447</v>
      </c>
      <c r="E65" t="s">
        <v>2727</v>
      </c>
      <c r="F65" t="s">
        <v>3340</v>
      </c>
      <c r="G65" t="str">
        <f>_xlfn.XLOOKUP(E65,Sheet6!A:A,Sheet6!A:A)</f>
        <v>Compact Vacuums</v>
      </c>
      <c r="I65" t="str">
        <f>_xlfn.XLOOKUP(B65&amp;"B",Product!C:C,Product!H:H)</f>
        <v>https://cdn.shopify.com/s/files/1/0651/3668/9323/files/e4efbe6d2b7a41fb856da4f49bd3f30c_600x600.jpg?v=1734043163&amp;width=100&amp;crop=center</v>
      </c>
      <c r="J65" t="e">
        <f>_xlfn.XLOOKUP(B65&amp;"BTL",Product!C:C,Product!H:H)</f>
        <v>#N/A</v>
      </c>
      <c r="K65" t="str">
        <f t="shared" si="0"/>
        <v>https://cdn.shopify.com/s/files/1/0651/3668/9323/files/e4efbe6d2b7a41fb856da4f49bd3f30c_600x600.jpg?v=1734043163&amp;width=100&amp;crop=center</v>
      </c>
    </row>
    <row r="66" spans="1:11" x14ac:dyDescent="0.25">
      <c r="A66" t="s">
        <v>2788</v>
      </c>
      <c r="B66" t="s">
        <v>2259</v>
      </c>
      <c r="C66">
        <f>(_xlfn.XLOOKUP(B66,Sheet3!A:A,Sheet3!C:C,_xlfn.XLOOKUP(B66&amp;"B",Sheet3!A:A,Sheet3!C:C,_xlfn.XLOOKUP(B66&amp;"BT",Sheet3!A:A,Sheet3!C:C,_xlfn.XLOOKUP(B66&amp;"BTL",Sheet3!A:A,Sheet3!C:C)))))</f>
        <v>129</v>
      </c>
      <c r="D66" t="s">
        <v>2545</v>
      </c>
      <c r="E66" t="s">
        <v>2727</v>
      </c>
      <c r="F66" t="s">
        <v>3346</v>
      </c>
      <c r="G66" t="str">
        <f>_xlfn.XLOOKUP(E66,Sheet6!A:A,Sheet6!A:A)</f>
        <v>Compact Vacuums</v>
      </c>
      <c r="I66" t="str">
        <f>_xlfn.XLOOKUP(B66&amp;"B",Product!C:C,Product!H:H)</f>
        <v>https://cdn.shopify.com/s/files/1/0651/3668/9323/files/2b6a5f3f87c147ad910f70715445e1b0_600x600.jpg?v=1734040858&amp;width=100&amp;crop=center</v>
      </c>
      <c r="J66" t="e">
        <f>_xlfn.XLOOKUP(B66&amp;"BTL",Product!C:C,Product!H:H)</f>
        <v>#N/A</v>
      </c>
      <c r="K66" t="str">
        <f t="shared" si="0"/>
        <v>https://cdn.shopify.com/s/files/1/0651/3668/9323/files/2b6a5f3f87c147ad910f70715445e1b0_600x600.jpg?v=1734040858&amp;width=100&amp;crop=center</v>
      </c>
    </row>
    <row r="67" spans="1:11" x14ac:dyDescent="0.25">
      <c r="A67" t="s">
        <v>2788</v>
      </c>
      <c r="B67" t="s">
        <v>1023</v>
      </c>
      <c r="C67">
        <f>(_xlfn.XLOOKUP(B67,Sheet3!A:A,Sheet3!C:C,_xlfn.XLOOKUP(B67&amp;"B",Sheet3!A:A,Sheet3!C:C,_xlfn.XLOOKUP(B67&amp;"BT",Sheet3!A:A,Sheet3!C:C,_xlfn.XLOOKUP(B67&amp;"BTL",Sheet3!A:A,Sheet3!C:C)))))</f>
        <v>149</v>
      </c>
      <c r="D67" t="s">
        <v>1022</v>
      </c>
      <c r="E67" t="s">
        <v>2688</v>
      </c>
      <c r="F67" t="s">
        <v>3640</v>
      </c>
      <c r="G67" t="str">
        <f>_xlfn.XLOOKUP(E67,Sheet6!A:A,Sheet6!A:A)</f>
        <v>Compressors</v>
      </c>
      <c r="I67" t="e">
        <f>_xlfn.XLOOKUP(B67&amp;"B",Product!C:C,Product!H:H)</f>
        <v>#N/A</v>
      </c>
      <c r="J67" t="e">
        <f>_xlfn.XLOOKUP(B67&amp;"BTL",Product!C:C,Product!H:H)</f>
        <v>#N/A</v>
      </c>
      <c r="K67" t="str">
        <f t="shared" ref="K67:K130" si="1">_xlfn.IFNA(I67,_xlfn.IFNA(J67,F67))</f>
        <v>https://cdn.shopify.com/s/files/1/0651/3668/9323/files/78a56a4894894e4ea818b569607ef29a_600x600.jpg?v=1734041694&amp;width=100&amp;crop=center</v>
      </c>
    </row>
    <row r="68" spans="1:11" x14ac:dyDescent="0.25">
      <c r="A68" t="s">
        <v>2788</v>
      </c>
      <c r="B68" t="s">
        <v>2186</v>
      </c>
      <c r="C68">
        <f>(_xlfn.XLOOKUP(B68,Sheet3!A:A,Sheet3!C:C,_xlfn.XLOOKUP(B68&amp;"B",Sheet3!A:A,Sheet3!C:C,_xlfn.XLOOKUP(B68&amp;"BT",Sheet3!A:A,Sheet3!C:C,_xlfn.XLOOKUP(B68&amp;"BTL",Sheet3!A:A,Sheet3!C:C)))))</f>
        <v>179</v>
      </c>
      <c r="D68" t="s">
        <v>1487</v>
      </c>
      <c r="E68" t="s">
        <v>2653</v>
      </c>
      <c r="F68" t="s">
        <v>3299</v>
      </c>
      <c r="G68" t="str">
        <f>_xlfn.XLOOKUP(E68,Sheet6!A:A,Sheet6!A:A)</f>
        <v>Concrete Cutting</v>
      </c>
      <c r="I68" t="str">
        <f>_xlfn.XLOOKUP(B68&amp;"B",Product!C:C,Product!H:H)</f>
        <v>https://cdn.shopify.com/s/files/1/0651/3668/9323/files/b67a020b54324e79b3726c70590ac50c_600x600.jpg?v=1734042680&amp;width=100&amp;crop=center</v>
      </c>
      <c r="J68" t="e">
        <f>_xlfn.XLOOKUP(B68&amp;"BTL",Product!C:C,Product!H:H)</f>
        <v>#N/A</v>
      </c>
      <c r="K68" t="str">
        <f t="shared" si="1"/>
        <v>https://cdn.shopify.com/s/files/1/0651/3668/9323/files/b67a020b54324e79b3726c70590ac50c_600x600.jpg?v=1734042680&amp;width=100&amp;crop=center</v>
      </c>
    </row>
    <row r="69" spans="1:11" x14ac:dyDescent="0.25">
      <c r="A69" t="s">
        <v>2788</v>
      </c>
      <c r="B69" t="s">
        <v>499</v>
      </c>
      <c r="C69">
        <f>(_xlfn.XLOOKUP(B69,Sheet3!A:A,Sheet3!C:C,_xlfn.XLOOKUP(B69&amp;"B",Sheet3!A:A,Sheet3!C:C,_xlfn.XLOOKUP(B69&amp;"BT",Sheet3!A:A,Sheet3!C:C,_xlfn.XLOOKUP(B69&amp;"BTL",Sheet3!A:A,Sheet3!C:C)))))</f>
        <v>499</v>
      </c>
      <c r="D69" t="s">
        <v>498</v>
      </c>
      <c r="E69" t="s">
        <v>2784</v>
      </c>
      <c r="F69" t="s">
        <v>3955</v>
      </c>
      <c r="G69" t="e">
        <f>_xlfn.XLOOKUP(E69,Sheet6!A:A,Sheet6!A:A)</f>
        <v>#N/A</v>
      </c>
      <c r="I69" t="e">
        <f>_xlfn.XLOOKUP(B69&amp;"B",Product!C:C,Product!H:H)</f>
        <v>#N/A</v>
      </c>
      <c r="J69" t="e">
        <f>_xlfn.XLOOKUP(B69&amp;"BTL",Product!C:C,Product!H:H)</f>
        <v>#N/A</v>
      </c>
      <c r="K69" t="str">
        <f t="shared" si="1"/>
        <v>https://cdn.shopify.com/s/files/1/0651/3668/9323/files/13db117036574257b79641b2e8ce8a30_600x600.jpg?v=1734041399&amp;width=100&amp;crop=center</v>
      </c>
    </row>
    <row r="70" spans="1:11" x14ac:dyDescent="0.25">
      <c r="A70" t="s">
        <v>2788</v>
      </c>
      <c r="B70" t="s">
        <v>2253</v>
      </c>
      <c r="C70">
        <f>(_xlfn.XLOOKUP(B70,Sheet3!A:A,Sheet3!C:C,_xlfn.XLOOKUP(B70&amp;"B",Sheet3!A:A,Sheet3!C:C,_xlfn.XLOOKUP(B70&amp;"BT",Sheet3!A:A,Sheet3!C:C,_xlfn.XLOOKUP(B70&amp;"BTL",Sheet3!A:A,Sheet3!C:C)))))</f>
        <v>169</v>
      </c>
      <c r="D70" t="s">
        <v>41</v>
      </c>
      <c r="E70" t="s">
        <v>2783</v>
      </c>
      <c r="F70" t="s">
        <v>4205</v>
      </c>
      <c r="G70" t="e">
        <f>_xlfn.XLOOKUP(E70,Sheet6!A:A,Sheet6!A:A)</f>
        <v>#N/A</v>
      </c>
      <c r="I70" t="str">
        <f>_xlfn.XLOOKUP(B70&amp;"B",Product!C:C,Product!H:H)</f>
        <v>https://cdn.shopify.com/s/files/1/0651/3668/9323/files/PCL692B_RT_600x600.jpg?v=1757430561&amp;width=100&amp;crop=center</v>
      </c>
      <c r="J70" t="e">
        <f>_xlfn.XLOOKUP(B70&amp;"BTL",Product!C:C,Product!H:H)</f>
        <v>#N/A</v>
      </c>
      <c r="K70" t="str">
        <f t="shared" si="1"/>
        <v>https://cdn.shopify.com/s/files/1/0651/3668/9323/files/PCL692B_RT_600x600.jpg?v=1757430561&amp;width=100&amp;crop=center</v>
      </c>
    </row>
    <row r="71" spans="1:11" x14ac:dyDescent="0.25">
      <c r="A71" t="s">
        <v>2788</v>
      </c>
      <c r="B71" t="s">
        <v>2563</v>
      </c>
      <c r="C71">
        <f>(_xlfn.XLOOKUP(B71,Sheet3!A:A,Sheet3!C:C,_xlfn.XLOOKUP(B71&amp;"B",Sheet3!A:A,Sheet3!C:C,_xlfn.XLOOKUP(B71&amp;"BT",Sheet3!A:A,Sheet3!C:C,_xlfn.XLOOKUP(B71&amp;"BTL",Sheet3!A:A,Sheet3!C:C)))))</f>
        <v>189</v>
      </c>
      <c r="D71" t="s">
        <v>1696</v>
      </c>
      <c r="E71" t="s">
        <v>2766</v>
      </c>
      <c r="F71" t="s">
        <v>3115</v>
      </c>
      <c r="G71" t="e">
        <f>_xlfn.XLOOKUP(E71,Sheet6!A:A,Sheet6!A:A)</f>
        <v>#N/A</v>
      </c>
      <c r="H71" t="e">
        <f>_xlfn.XLOOKUP(B71,Product!C:C,Product!D:D)</f>
        <v>#N/A</v>
      </c>
      <c r="I71" t="e">
        <f>_xlfn.XLOOKUP(B71&amp;"B",Product!C:C,Product!H:H)</f>
        <v>#N/A</v>
      </c>
      <c r="J71" t="str">
        <f>_xlfn.XLOOKUP(B71&amp;"BTL",Product!C:C,Product!H:H)</f>
        <v>https://cdn.shopify.com/s/files/1/0651/3668/9323/files/b81d854d19924088ae38d30611afe18a_600x600.jpg?v=1734042687&amp;width=100&amp;crop=center</v>
      </c>
      <c r="K71" t="str">
        <f t="shared" si="1"/>
        <v>https://cdn.shopify.com/s/files/1/0651/3668/9323/files/b81d854d19924088ae38d30611afe18a_600x600.jpg?v=1734042687&amp;width=100&amp;crop=center</v>
      </c>
    </row>
    <row r="72" spans="1:11" x14ac:dyDescent="0.25">
      <c r="A72" t="s">
        <v>2788</v>
      </c>
      <c r="B72" t="s">
        <v>2567</v>
      </c>
      <c r="C72">
        <f>(_xlfn.XLOOKUP(B72,Sheet3!A:A,Sheet3!C:C,_xlfn.XLOOKUP(B72&amp;"B",Sheet3!A:A,Sheet3!C:C,_xlfn.XLOOKUP(B72&amp;"BT",Sheet3!A:A,Sheet3!C:C,_xlfn.XLOOKUP(B72&amp;"BTL",Sheet3!A:A,Sheet3!C:C)))))</f>
        <v>99</v>
      </c>
      <c r="D72" t="s">
        <v>2471</v>
      </c>
      <c r="E72" t="s">
        <v>2766</v>
      </c>
      <c r="F72" t="s">
        <v>3212</v>
      </c>
      <c r="G72" t="e">
        <f>_xlfn.XLOOKUP(E72,Sheet6!A:A,Sheet6!A:A)</f>
        <v>#N/A</v>
      </c>
      <c r="H72" t="e">
        <f>_xlfn.XLOOKUP(B72,Product!C:C,Product!D:D)</f>
        <v>#N/A</v>
      </c>
      <c r="I72" t="e">
        <f>_xlfn.XLOOKUP(B72&amp;"B",Product!C:C,Product!H:H)</f>
        <v>#N/A</v>
      </c>
      <c r="J72" t="str">
        <f>_xlfn.XLOOKUP(B72&amp;"BTL",Product!C:C,Product!H:H)</f>
        <v>https://cdn.shopify.com/s/files/1/0651/3668/9323/files/66c5356f014a45dba69583de4bf2540a_600x600.jpg?v=1737039989&amp;width=100&amp;crop=center</v>
      </c>
      <c r="K72" t="str">
        <f t="shared" si="1"/>
        <v>https://cdn.shopify.com/s/files/1/0651/3668/9323/files/66c5356f014a45dba69583de4bf2540a_600x600.jpg?v=1737039989&amp;width=100&amp;crop=center</v>
      </c>
    </row>
    <row r="73" spans="1:11" x14ac:dyDescent="0.25">
      <c r="A73" t="s">
        <v>2788</v>
      </c>
      <c r="B73" t="s">
        <v>2239</v>
      </c>
      <c r="C73">
        <f>(_xlfn.XLOOKUP(B73,Sheet3!A:A,Sheet3!C:C,_xlfn.XLOOKUP(B73&amp;"B",Sheet3!A:A,Sheet3!C:C,_xlfn.XLOOKUP(B73&amp;"BT",Sheet3!A:A,Sheet3!C:C,_xlfn.XLOOKUP(B73&amp;"BTL",Sheet3!A:A,Sheet3!C:C)))))</f>
        <v>59</v>
      </c>
      <c r="D73" t="s">
        <v>1434</v>
      </c>
      <c r="E73" t="s">
        <v>2786</v>
      </c>
      <c r="F73" t="s">
        <v>3352</v>
      </c>
      <c r="G73" t="e">
        <f>_xlfn.XLOOKUP(E73,Sheet6!A:A,Sheet6!A:A)</f>
        <v>#N/A</v>
      </c>
      <c r="I73" t="str">
        <f>_xlfn.XLOOKUP(B73&amp;"B",Product!C:C,Product!H:H)</f>
        <v>https://cdn.shopify.com/s/files/1/0651/3668/9323/files/5cae05a0cdcf4f1193870b09af4fb6d7_600x600.jpg?v=1734041069&amp;width=100&amp;crop=center</v>
      </c>
      <c r="J73" t="e">
        <f>_xlfn.XLOOKUP(B73&amp;"BTL",Product!C:C,Product!H:H)</f>
        <v>#N/A</v>
      </c>
      <c r="K73" t="str">
        <f t="shared" si="1"/>
        <v>https://cdn.shopify.com/s/files/1/0651/3668/9323/files/5cae05a0cdcf4f1193870b09af4fb6d7_600x600.jpg?v=1734041069&amp;width=100&amp;crop=center</v>
      </c>
    </row>
    <row r="74" spans="1:11" x14ac:dyDescent="0.25">
      <c r="A74" t="s">
        <v>2788</v>
      </c>
      <c r="B74" t="s">
        <v>766</v>
      </c>
      <c r="C74">
        <f>(_xlfn.XLOOKUP(B74,Sheet3!A:A,Sheet3!C:C,_xlfn.XLOOKUP(B74&amp;"B",Sheet3!A:A,Sheet3!C:C,_xlfn.XLOOKUP(B74&amp;"BT",Sheet3!A:A,Sheet3!C:C,_xlfn.XLOOKUP(B74&amp;"BTL",Sheet3!A:A,Sheet3!C:C)))))</f>
        <v>159</v>
      </c>
      <c r="D74" t="s">
        <v>765</v>
      </c>
      <c r="E74" t="s">
        <v>2774</v>
      </c>
      <c r="F74" t="s">
        <v>3791</v>
      </c>
      <c r="G74" t="e">
        <f>_xlfn.XLOOKUP(E74,Sheet6!A:A,Sheet6!A:A)</f>
        <v>#N/A</v>
      </c>
      <c r="I74" t="e">
        <f>_xlfn.XLOOKUP(B74&amp;"B",Product!C:C,Product!H:H)</f>
        <v>#N/A</v>
      </c>
      <c r="J74" t="e">
        <f>_xlfn.XLOOKUP(B74&amp;"BTL",Product!C:C,Product!H:H)</f>
        <v>#N/A</v>
      </c>
      <c r="K74" t="str">
        <f t="shared" si="1"/>
        <v>https://cdn.shopify.com/s/files/1/0651/3668/9323/files/2d08b4e12f77412dab8716e3a899ab76_600x600.jpg?v=1734040875&amp;width=100&amp;crop=center</v>
      </c>
    </row>
    <row r="75" spans="1:11" x14ac:dyDescent="0.25">
      <c r="A75" t="s">
        <v>2788</v>
      </c>
      <c r="B75" t="s">
        <v>790</v>
      </c>
      <c r="C75">
        <f>(_xlfn.XLOOKUP(B75,Sheet3!A:A,Sheet3!C:C,_xlfn.XLOOKUP(B75&amp;"B",Sheet3!A:A,Sheet3!C:C,_xlfn.XLOOKUP(B75&amp;"BT",Sheet3!A:A,Sheet3!C:C,_xlfn.XLOOKUP(B75&amp;"BTL",Sheet3!A:A,Sheet3!C:C)))))</f>
        <v>79</v>
      </c>
      <c r="D75" t="s">
        <v>2613</v>
      </c>
      <c r="E75" t="s">
        <v>2774</v>
      </c>
      <c r="F75" t="s">
        <v>3776</v>
      </c>
      <c r="G75" t="e">
        <f>_xlfn.XLOOKUP(E75,Sheet6!A:A,Sheet6!A:A)</f>
        <v>#N/A</v>
      </c>
      <c r="I75" t="e">
        <f>_xlfn.XLOOKUP(B75&amp;"B",Product!C:C,Product!H:H)</f>
        <v>#N/A</v>
      </c>
      <c r="J75" t="e">
        <f>_xlfn.XLOOKUP(B75&amp;"BTL",Product!C:C,Product!H:H)</f>
        <v>#N/A</v>
      </c>
      <c r="K75" t="str">
        <f t="shared" si="1"/>
        <v>https://cdn.shopify.com/s/files/1/0651/3668/9323/files/9c013d71a47a46fb81349ea9c6306a0e_600x600.jpg?v=1734041350&amp;width=100&amp;crop=center</v>
      </c>
    </row>
    <row r="76" spans="1:11" x14ac:dyDescent="0.25">
      <c r="A76" t="s">
        <v>2788</v>
      </c>
      <c r="B76" t="s">
        <v>2167</v>
      </c>
      <c r="C76" t="e">
        <f>(_xlfn.XLOOKUP(B76,Sheet3!A:A,Sheet3!C:C,_xlfn.XLOOKUP(B76&amp;"B",Sheet3!A:A,Sheet3!C:C,_xlfn.XLOOKUP(B76&amp;"BT",Sheet3!A:A,Sheet3!C:C,_xlfn.XLOOKUP(B76&amp;"BTL",Sheet3!A:A,Sheet3!C:C)))))</f>
        <v>#N/A</v>
      </c>
      <c r="D76" t="s">
        <v>2473</v>
      </c>
      <c r="E76" t="s">
        <v>2774</v>
      </c>
      <c r="F76" t="s">
        <v>3658</v>
      </c>
      <c r="G76" t="e">
        <f>_xlfn.XLOOKUP(E76,Sheet6!A:A,Sheet6!A:A)</f>
        <v>#N/A</v>
      </c>
      <c r="I76" t="e">
        <f>_xlfn.XLOOKUP(B76&amp;"B",Product!C:C,Product!H:H)</f>
        <v>#N/A</v>
      </c>
      <c r="J76" t="e">
        <f>_xlfn.XLOOKUP(B76&amp;"BTL",Product!C:C,Product!H:H)</f>
        <v>#N/A</v>
      </c>
      <c r="K76" t="str">
        <f t="shared" si="1"/>
        <v>https://cdn.shopify.com/s/files/1/0651/3668/9323/files/edf7b77b2b4944e893810f12f9d7938f_600x600.jpg?v=1734043284&amp;width=100&amp;crop=center</v>
      </c>
    </row>
    <row r="77" spans="1:11" x14ac:dyDescent="0.25">
      <c r="A77" t="s">
        <v>2788</v>
      </c>
      <c r="B77" t="s">
        <v>2232</v>
      </c>
      <c r="C77">
        <f>(_xlfn.XLOOKUP(B77,Sheet3!A:A,Sheet3!C:C,_xlfn.XLOOKUP(B77&amp;"B",Sheet3!A:A,Sheet3!C:C,_xlfn.XLOOKUP(B77&amp;"BT",Sheet3!A:A,Sheet3!C:C,_xlfn.XLOOKUP(B77&amp;"BTL",Sheet3!A:A,Sheet3!C:C)))))</f>
        <v>89</v>
      </c>
      <c r="D77" t="s">
        <v>36</v>
      </c>
      <c r="E77" t="s">
        <v>2774</v>
      </c>
      <c r="F77" t="s">
        <v>4208</v>
      </c>
      <c r="G77" t="e">
        <f>_xlfn.XLOOKUP(E77,Sheet6!A:A,Sheet6!A:A)</f>
        <v>#N/A</v>
      </c>
      <c r="I77" t="str">
        <f>_xlfn.XLOOKUP(B77&amp;"B",Product!C:C,Product!H:H)</f>
        <v>https://cdn.shopify.com/s/files/1/0651/3668/9323/files/PCL456_2v1_Final_600x600.jpg?v=1753285112&amp;width=100&amp;crop=center</v>
      </c>
      <c r="J77" t="e">
        <f>_xlfn.XLOOKUP(B77&amp;"BTL",Product!C:C,Product!H:H)</f>
        <v>#N/A</v>
      </c>
      <c r="K77" t="str">
        <f t="shared" si="1"/>
        <v>https://cdn.shopify.com/s/files/1/0651/3668/9323/files/PCL456_2v1_Final_600x600.jpg?v=1753285112&amp;width=100&amp;crop=center</v>
      </c>
    </row>
    <row r="78" spans="1:11" x14ac:dyDescent="0.25">
      <c r="A78" t="s">
        <v>2788</v>
      </c>
      <c r="B78" t="s">
        <v>2233</v>
      </c>
      <c r="C78">
        <f>(_xlfn.XLOOKUP(B78,Sheet3!A:A,Sheet3!C:C,_xlfn.XLOOKUP(B78&amp;"B",Sheet3!A:A,Sheet3!C:C,_xlfn.XLOOKUP(B78&amp;"BT",Sheet3!A:A,Sheet3!C:C,_xlfn.XLOOKUP(B78&amp;"BTL",Sheet3!A:A,Sheet3!C:C)))))</f>
        <v>179</v>
      </c>
      <c r="D78" t="s">
        <v>30</v>
      </c>
      <c r="E78" t="s">
        <v>2774</v>
      </c>
      <c r="F78" t="s">
        <v>4211</v>
      </c>
      <c r="G78" t="e">
        <f>_xlfn.XLOOKUP(E78,Sheet6!A:A,Sheet6!A:A)</f>
        <v>#N/A</v>
      </c>
      <c r="I78" t="str">
        <f>_xlfn.XLOOKUP(B78&amp;"B",Product!C:C,Product!H:H)</f>
        <v>https://cdn.shopify.com/s/files/1/0651/3668/9323/files/PCL457_2v1_Final_600x600.jpg?v=1753281450&amp;width=100&amp;crop=center</v>
      </c>
      <c r="J78" t="e">
        <f>_xlfn.XLOOKUP(B78&amp;"BTL",Product!C:C,Product!H:H)</f>
        <v>#N/A</v>
      </c>
      <c r="K78" t="str">
        <f t="shared" si="1"/>
        <v>https://cdn.shopify.com/s/files/1/0651/3668/9323/files/PCL457_2v1_Final_600x600.jpg?v=1753281450&amp;width=100&amp;crop=center</v>
      </c>
    </row>
    <row r="79" spans="1:11" x14ac:dyDescent="0.25">
      <c r="A79" t="s">
        <v>2788</v>
      </c>
      <c r="B79" t="s">
        <v>769</v>
      </c>
      <c r="C79">
        <f>(_xlfn.XLOOKUP(B79,Sheet3!A:A,Sheet3!C:C,_xlfn.XLOOKUP(B79&amp;"B",Sheet3!A:A,Sheet3!C:C,_xlfn.XLOOKUP(B79&amp;"BT",Sheet3!A:A,Sheet3!C:C,_xlfn.XLOOKUP(B79&amp;"BTL",Sheet3!A:A,Sheet3!C:C)))))</f>
        <v>79</v>
      </c>
      <c r="D79" t="s">
        <v>768</v>
      </c>
      <c r="E79" t="s">
        <v>2659</v>
      </c>
      <c r="F79" t="s">
        <v>3788</v>
      </c>
      <c r="G79" t="str">
        <f>_xlfn.XLOOKUP(E79,Sheet6!A:A,Sheet6!A:A)</f>
        <v>Drill Drivers</v>
      </c>
      <c r="H79" t="str">
        <f>_xlfn.XLOOKUP(B79,Product!C:C,Product!D:D)</f>
        <v>18V ONE+ RIGHT ANGLE DRILL</v>
      </c>
      <c r="I79" t="e">
        <f>_xlfn.XLOOKUP(B79&amp;"B",Product!C:C,Product!H:H)</f>
        <v>#N/A</v>
      </c>
      <c r="J79" t="e">
        <f>_xlfn.XLOOKUP(B79&amp;"BTL",Product!C:C,Product!H:H)</f>
        <v>#N/A</v>
      </c>
      <c r="K79" t="str">
        <f t="shared" si="1"/>
        <v>https://cdn.shopify.com/s/files/1/0651/3668/9323/files/284f020c69c342d5a2e7f788604bfca1_600x600.jpg?v=1734041853&amp;width=100&amp;crop=center</v>
      </c>
    </row>
    <row r="80" spans="1:11" x14ac:dyDescent="0.25">
      <c r="A80" t="s">
        <v>2788</v>
      </c>
      <c r="B80" t="s">
        <v>2182</v>
      </c>
      <c r="C80" t="e">
        <f>(_xlfn.XLOOKUP(B80,Sheet3!A:A,Sheet3!C:C,_xlfn.XLOOKUP(B80&amp;"B",Sheet3!A:A,Sheet3!C:C,_xlfn.XLOOKUP(B80&amp;"BT",Sheet3!A:A,Sheet3!C:C,_xlfn.XLOOKUP(B80&amp;"BTL",Sheet3!A:A,Sheet3!C:C)))))</f>
        <v>#N/A</v>
      </c>
      <c r="D80" t="s">
        <v>2480</v>
      </c>
      <c r="E80" t="s">
        <v>2659</v>
      </c>
      <c r="F80" t="s">
        <v>4247</v>
      </c>
      <c r="G80" t="str">
        <f>_xlfn.XLOOKUP(E80,Sheet6!A:A,Sheet6!A:A)</f>
        <v>Drill Drivers</v>
      </c>
      <c r="I80" t="e">
        <f>_xlfn.XLOOKUP(B80&amp;"B",Product!C:C,Product!H:H)</f>
        <v>#N/A</v>
      </c>
      <c r="J80" t="e">
        <f>_xlfn.XLOOKUP(B80&amp;"BTL",Product!C:C,Product!H:H)</f>
        <v>#N/A</v>
      </c>
      <c r="K80" t="str">
        <f t="shared" si="1"/>
        <v>https://cdn.shopify.com/s/files/1/0651/3668/9323/files/e3432650abfb4b4b9eefc13fdc8a0f8b_1824x874.jpg?v=1734043241&amp;width=50&amp;height=50&amp;crop=center</v>
      </c>
    </row>
    <row r="81" spans="1:11" x14ac:dyDescent="0.25">
      <c r="A81" t="s">
        <v>2788</v>
      </c>
      <c r="B81" t="s">
        <v>2183</v>
      </c>
      <c r="C81" t="e">
        <f>(_xlfn.XLOOKUP(B81,Sheet3!A:A,Sheet3!C:C,_xlfn.XLOOKUP(B81&amp;"B",Sheet3!A:A,Sheet3!C:C,_xlfn.XLOOKUP(B81&amp;"BT",Sheet3!A:A,Sheet3!C:C,_xlfn.XLOOKUP(B81&amp;"BTL",Sheet3!A:A,Sheet3!C:C)))))</f>
        <v>#N/A</v>
      </c>
      <c r="D81" t="s">
        <v>2480</v>
      </c>
      <c r="E81" t="s">
        <v>2659</v>
      </c>
      <c r="F81" t="s">
        <v>4245</v>
      </c>
      <c r="G81" t="str">
        <f>_xlfn.XLOOKUP(E81,Sheet6!A:A,Sheet6!A:A)</f>
        <v>Drill Drivers</v>
      </c>
      <c r="I81" t="e">
        <f>_xlfn.XLOOKUP(B81&amp;"B",Product!C:C,Product!H:H)</f>
        <v>#N/A</v>
      </c>
      <c r="J81" t="e">
        <f>_xlfn.XLOOKUP(B81&amp;"BTL",Product!C:C,Product!H:H)</f>
        <v>#N/A</v>
      </c>
      <c r="K81" t="str">
        <f t="shared" si="1"/>
        <v>https://cdn.shopify.com/s/files/1/0651/3668/9323/files/PBLDD02_2v1_Final_1824x874.jpg?v=1742907017&amp;width=50&amp;height=50&amp;crop=center</v>
      </c>
    </row>
    <row r="82" spans="1:11" x14ac:dyDescent="0.25">
      <c r="A82" t="s">
        <v>2788</v>
      </c>
      <c r="B82" t="s">
        <v>2593</v>
      </c>
      <c r="C82">
        <f>(_xlfn.XLOOKUP(B82,Sheet3!A:A,Sheet3!C:C,_xlfn.XLOOKUP(B82&amp;"B",Sheet3!A:A,Sheet3!C:C,_xlfn.XLOOKUP(B82&amp;"BT",Sheet3!A:A,Sheet3!C:C,_xlfn.XLOOKUP(B82&amp;"BTL",Sheet3!A:A,Sheet3!C:C)))))</f>
        <v>129</v>
      </c>
      <c r="D82" t="s">
        <v>72</v>
      </c>
      <c r="E82" t="s">
        <v>2659</v>
      </c>
      <c r="F82" t="s">
        <v>3109</v>
      </c>
      <c r="G82" t="str">
        <f>_xlfn.XLOOKUP(E82,Sheet6!A:A,Sheet6!A:A)</f>
        <v>Drill Drivers</v>
      </c>
      <c r="I82" t="str">
        <f>_xlfn.XLOOKUP(B82&amp;"B",Product!C:C,Product!H:H)</f>
        <v>https://cdn.shopify.com/s/files/1/0651/3668/9323/files/3ae66cf263ba4ca8950f3dbba2a4939e_600x600.jpg?v=1734040905&amp;width=100&amp;crop=center</v>
      </c>
      <c r="J82" t="e">
        <f>_xlfn.XLOOKUP(B82&amp;"BTL",Product!C:C,Product!H:H)</f>
        <v>#N/A</v>
      </c>
      <c r="K82" t="str">
        <f t="shared" si="1"/>
        <v>https://cdn.shopify.com/s/files/1/0651/3668/9323/files/3ae66cf263ba4ca8950f3dbba2a4939e_600x600.jpg?v=1734040905&amp;width=100&amp;crop=center</v>
      </c>
    </row>
    <row r="83" spans="1:11" x14ac:dyDescent="0.25">
      <c r="A83" t="s">
        <v>2788</v>
      </c>
      <c r="B83" t="s">
        <v>2185</v>
      </c>
      <c r="C83">
        <f>(_xlfn.XLOOKUP(B83,Sheet3!A:A,Sheet3!C:C,_xlfn.XLOOKUP(B83&amp;"B",Sheet3!A:A,Sheet3!C:C,_xlfn.XLOOKUP(B83&amp;"BT",Sheet3!A:A,Sheet3!C:C,_xlfn.XLOOKUP(B83&amp;"BTL",Sheet3!A:A,Sheet3!C:C)))))</f>
        <v>129</v>
      </c>
      <c r="D83" t="s">
        <v>72</v>
      </c>
      <c r="E83" t="s">
        <v>2659</v>
      </c>
      <c r="F83" t="s">
        <v>4190</v>
      </c>
      <c r="G83" t="str">
        <f>_xlfn.XLOOKUP(E83,Sheet6!A:A,Sheet6!A:A)</f>
        <v>Drill Drivers</v>
      </c>
      <c r="I83" t="str">
        <f>_xlfn.XLOOKUP(B83&amp;"B",Product!C:C,Product!H:H)</f>
        <v>https://cdn.shopify.com/s/files/1/0651/3668/9323/files/PBLHM102_2v1_Final_920cd4a2-6de9-42fd-8a6c-4d2f379fc2b6_600x600.jpg?v=1737985396&amp;width=100&amp;crop=center</v>
      </c>
      <c r="J83" t="e">
        <f>_xlfn.XLOOKUP(B83&amp;"BTL",Product!C:C,Product!H:H)</f>
        <v>#N/A</v>
      </c>
      <c r="K83" t="str">
        <f t="shared" si="1"/>
        <v>https://cdn.shopify.com/s/files/1/0651/3668/9323/files/PBLHM102_2v1_Final_920cd4a2-6de9-42fd-8a6c-4d2f379fc2b6_600x600.jpg?v=1737985396&amp;width=100&amp;crop=center</v>
      </c>
    </row>
    <row r="84" spans="1:11" x14ac:dyDescent="0.25">
      <c r="A84" t="s">
        <v>2788</v>
      </c>
      <c r="B84" t="s">
        <v>2195</v>
      </c>
      <c r="C84">
        <f>(_xlfn.XLOOKUP(B84,Sheet3!A:A,Sheet3!C:C,_xlfn.XLOOKUP(B84&amp;"B",Sheet3!A:A,Sheet3!C:C,_xlfn.XLOOKUP(B84&amp;"BT",Sheet3!A:A,Sheet3!C:C,_xlfn.XLOOKUP(B84&amp;"BTL",Sheet3!A:A,Sheet3!C:C)))))</f>
        <v>179</v>
      </c>
      <c r="D84" t="s">
        <v>1506</v>
      </c>
      <c r="E84" t="s">
        <v>2659</v>
      </c>
      <c r="F84" t="s">
        <v>3281</v>
      </c>
      <c r="G84" t="str">
        <f>_xlfn.XLOOKUP(E84,Sheet6!A:A,Sheet6!A:A)</f>
        <v>Drill Drivers</v>
      </c>
      <c r="I84" t="str">
        <f>_xlfn.XLOOKUP(B84&amp;"B",Product!C:C,Product!H:H)</f>
        <v>https://cdn.shopify.com/s/files/1/0651/3668/9323/files/6f53aa1e42d2458b81e7a98d209b32e3_600x600.jpg?v=1734041183&amp;width=100&amp;crop=center</v>
      </c>
      <c r="J84" t="e">
        <f>_xlfn.XLOOKUP(B84&amp;"BTL",Product!C:C,Product!H:H)</f>
        <v>#N/A</v>
      </c>
      <c r="K84" t="str">
        <f t="shared" si="1"/>
        <v>https://cdn.shopify.com/s/files/1/0651/3668/9323/files/6f53aa1e42d2458b81e7a98d209b32e3_600x600.jpg?v=1734041183&amp;width=100&amp;crop=center</v>
      </c>
    </row>
    <row r="85" spans="1:11" x14ac:dyDescent="0.25">
      <c r="A85" t="s">
        <v>2788</v>
      </c>
      <c r="B85" t="s">
        <v>2217</v>
      </c>
      <c r="C85" t="e">
        <f>(_xlfn.XLOOKUP(B85,Sheet3!A:A,Sheet3!C:C,_xlfn.XLOOKUP(B85&amp;"B",Sheet3!A:A,Sheet3!C:C,_xlfn.XLOOKUP(B85&amp;"BT",Sheet3!A:A,Sheet3!C:C,_xlfn.XLOOKUP(B85&amp;"BTL",Sheet3!A:A,Sheet3!C:C)))))</f>
        <v>#N/A</v>
      </c>
      <c r="D85" t="s">
        <v>2485</v>
      </c>
      <c r="E85" t="s">
        <v>2659</v>
      </c>
      <c r="F85" t="s">
        <v>4244</v>
      </c>
      <c r="G85" t="str">
        <f>_xlfn.XLOOKUP(E85,Sheet6!A:A,Sheet6!A:A)</f>
        <v>Drill Drivers</v>
      </c>
      <c r="I85" t="e">
        <f>_xlfn.XLOOKUP(B85&amp;"B",Product!C:C,Product!H:H)</f>
        <v>#N/A</v>
      </c>
      <c r="J85" t="e">
        <f>_xlfn.XLOOKUP(B85&amp;"BTL",Product!C:C,Product!H:H)</f>
        <v>#N/A</v>
      </c>
      <c r="K85" t="str">
        <f t="shared" si="1"/>
        <v>https://cdn.shopify.com/s/files/1/0651/3668/9323/files/12462a9ea5b94c608cb4475d0da4559b_1824x874.png?v=1734041093&amp;width=50&amp;height=50&amp;crop=center</v>
      </c>
    </row>
    <row r="86" spans="1:11" x14ac:dyDescent="0.25">
      <c r="A86" t="s">
        <v>2788</v>
      </c>
      <c r="B86" t="s">
        <v>2218</v>
      </c>
      <c r="C86">
        <f>(_xlfn.XLOOKUP(B86,Sheet3!A:A,Sheet3!C:C,_xlfn.XLOOKUP(B86&amp;"B",Sheet3!A:A,Sheet3!C:C,_xlfn.XLOOKUP(B86&amp;"BT",Sheet3!A:A,Sheet3!C:C,_xlfn.XLOOKUP(B86&amp;"BTL",Sheet3!A:A,Sheet3!C:C)))))</f>
        <v>59</v>
      </c>
      <c r="D86" t="s">
        <v>1804</v>
      </c>
      <c r="E86" t="s">
        <v>2659</v>
      </c>
      <c r="F86" t="s">
        <v>3021</v>
      </c>
      <c r="G86" t="str">
        <f>_xlfn.XLOOKUP(E86,Sheet6!A:A,Sheet6!A:A)</f>
        <v>Drill Drivers</v>
      </c>
      <c r="I86" t="str">
        <f>_xlfn.XLOOKUP(B86&amp;"B",Product!C:C,Product!H:H)</f>
        <v>https://cdn.shopify.com/s/files/1/0651/3668/9323/files/1d0320127a984c34a31d73b703a4ad63_600x600.jpg?v=1734040804&amp;width=100&amp;crop=center</v>
      </c>
      <c r="J86" t="e">
        <f>_xlfn.XLOOKUP(B86&amp;"BTL",Product!C:C,Product!H:H)</f>
        <v>#N/A</v>
      </c>
      <c r="K86" t="str">
        <f t="shared" si="1"/>
        <v>https://cdn.shopify.com/s/files/1/0651/3668/9323/files/1d0320127a984c34a31d73b703a4ad63_600x600.jpg?v=1734040804&amp;width=100&amp;crop=center</v>
      </c>
    </row>
    <row r="87" spans="1:11" x14ac:dyDescent="0.25">
      <c r="A87" t="s">
        <v>2788</v>
      </c>
      <c r="B87" t="s">
        <v>2220</v>
      </c>
      <c r="C87">
        <f>(_xlfn.XLOOKUP(B87,Sheet3!A:A,Sheet3!C:C,_xlfn.XLOOKUP(B87&amp;"B",Sheet3!A:A,Sheet3!C:C,_xlfn.XLOOKUP(B87&amp;"BT",Sheet3!A:A,Sheet3!C:C,_xlfn.XLOOKUP(B87&amp;"BTL",Sheet3!A:A,Sheet3!C:C)))))</f>
        <v>79</v>
      </c>
      <c r="D87" t="s">
        <v>1688</v>
      </c>
      <c r="E87" t="s">
        <v>2659</v>
      </c>
      <c r="F87" t="s">
        <v>3121</v>
      </c>
      <c r="G87" t="str">
        <f>_xlfn.XLOOKUP(E87,Sheet6!A:A,Sheet6!A:A)</f>
        <v>Drill Drivers</v>
      </c>
      <c r="I87" t="str">
        <f>_xlfn.XLOOKUP(B87&amp;"B",Product!C:C,Product!H:H)</f>
        <v>https://cdn.shopify.com/s/files/1/0651/3668/9323/files/97389ae20a794745b7837632258b9a3a_600x600.jpg?v=1734042315&amp;width=100&amp;crop=center</v>
      </c>
      <c r="J87" t="e">
        <f>_xlfn.XLOOKUP(B87&amp;"BTL",Product!C:C,Product!H:H)</f>
        <v>#N/A</v>
      </c>
      <c r="K87" t="str">
        <f t="shared" si="1"/>
        <v>https://cdn.shopify.com/s/files/1/0651/3668/9323/files/97389ae20a794745b7837632258b9a3a_600x600.jpg?v=1734042315&amp;width=100&amp;crop=center</v>
      </c>
    </row>
    <row r="88" spans="1:11" x14ac:dyDescent="0.25">
      <c r="A88" t="s">
        <v>2788</v>
      </c>
      <c r="B88" t="s">
        <v>2278</v>
      </c>
      <c r="C88" t="e">
        <f>(_xlfn.XLOOKUP(B88,Sheet3!A:A,Sheet3!C:C,_xlfn.XLOOKUP(B88&amp;"B",Sheet3!A:A,Sheet3!C:C,_xlfn.XLOOKUP(B88&amp;"BT",Sheet3!A:A,Sheet3!C:C,_xlfn.XLOOKUP(B88&amp;"BTL",Sheet3!A:A,Sheet3!C:C)))))</f>
        <v>#N/A</v>
      </c>
      <c r="D88" t="s">
        <v>2537</v>
      </c>
      <c r="E88" t="s">
        <v>2659</v>
      </c>
      <c r="F88" t="s">
        <v>4246</v>
      </c>
      <c r="G88" t="str">
        <f>_xlfn.XLOOKUP(E88,Sheet6!A:A,Sheet6!A:A)</f>
        <v>Drill Drivers</v>
      </c>
      <c r="I88" t="e">
        <f>_xlfn.XLOOKUP(B88&amp;"B",Product!C:C,Product!H:H)</f>
        <v>#N/A</v>
      </c>
      <c r="J88" t="e">
        <f>_xlfn.XLOOKUP(B88&amp;"BTL",Product!C:C,Product!H:H)</f>
        <v>#N/A</v>
      </c>
      <c r="K88" t="str">
        <f t="shared" si="1"/>
        <v>https://cdn.shopify.com/s/files/1/0651/3668/9323/files/0b6aed47bddf455ba5b97033e038c3ca_1824x874.jpg?v=1737053140&amp;width=50&amp;height=50&amp;crop=center</v>
      </c>
    </row>
    <row r="89" spans="1:11" x14ac:dyDescent="0.25">
      <c r="A89" t="s">
        <v>2788</v>
      </c>
      <c r="B89" t="s">
        <v>2279</v>
      </c>
      <c r="C89">
        <f>(_xlfn.XLOOKUP(B89,Sheet3!A:A,Sheet3!C:C,_xlfn.XLOOKUP(B89&amp;"B",Sheet3!A:A,Sheet3!C:C,_xlfn.XLOOKUP(B89&amp;"BT",Sheet3!A:A,Sheet3!C:C,_xlfn.XLOOKUP(B89&amp;"BTL",Sheet3!A:A,Sheet3!C:C)))))</f>
        <v>99</v>
      </c>
      <c r="D89" t="s">
        <v>1522</v>
      </c>
      <c r="E89" t="s">
        <v>2659</v>
      </c>
      <c r="F89" t="s">
        <v>3266</v>
      </c>
      <c r="G89" t="str">
        <f>_xlfn.XLOOKUP(E89,Sheet6!A:A,Sheet6!A:A)</f>
        <v>Drill Drivers</v>
      </c>
      <c r="I89" t="str">
        <f>_xlfn.XLOOKUP(B89&amp;"B",Product!C:C,Product!H:H)</f>
        <v>https://cdn.shopify.com/s/files/1/0651/3668/9323/files/5b068bffc21544df8f06f4aa6edeae7f_600x600.jpg?v=1734041052&amp;width=100&amp;crop=center</v>
      </c>
      <c r="J89" t="e">
        <f>_xlfn.XLOOKUP(B89&amp;"BTL",Product!C:C,Product!H:H)</f>
        <v>#N/A</v>
      </c>
      <c r="K89" t="str">
        <f t="shared" si="1"/>
        <v>https://cdn.shopify.com/s/files/1/0651/3668/9323/files/5b068bffc21544df8f06f4aa6edeae7f_600x600.jpg?v=1734041052&amp;width=100&amp;crop=center</v>
      </c>
    </row>
    <row r="90" spans="1:11" x14ac:dyDescent="0.25">
      <c r="A90" t="s">
        <v>2788</v>
      </c>
      <c r="B90" t="s">
        <v>2281</v>
      </c>
      <c r="C90" t="str">
        <f>(_xlfn.XLOOKUP(B90,Sheet3!A:A,Sheet3!C:C,_xlfn.XLOOKUP(B90&amp;"B",Sheet3!A:A,Sheet3!C:C,_xlfn.XLOOKUP(B90&amp;"BT",Sheet3!A:A,Sheet3!C:C,_xlfn.XLOOKUP(B90&amp;"BTL",Sheet3!A:A,Sheet3!C:C)))))</f>
        <v/>
      </c>
      <c r="D90" t="s">
        <v>1519</v>
      </c>
      <c r="E90" t="s">
        <v>2659</v>
      </c>
      <c r="F90" t="s">
        <v>3269</v>
      </c>
      <c r="G90" t="str">
        <f>_xlfn.XLOOKUP(E90,Sheet6!A:A,Sheet6!A:A)</f>
        <v>Drill Drivers</v>
      </c>
      <c r="I90" t="str">
        <f>_xlfn.XLOOKUP(B90&amp;"B",Product!C:C,Product!H:H)</f>
        <v>https://cdn.shopify.com/s/files/1/0651/3668/9323/files/d1ee9593118e4e759a8bb95cb7650465_600x600.jpg?v=1734042963&amp;width=100&amp;crop=center</v>
      </c>
      <c r="J90" t="e">
        <f>_xlfn.XLOOKUP(B90&amp;"BTL",Product!C:C,Product!H:H)</f>
        <v>#N/A</v>
      </c>
      <c r="K90" t="str">
        <f t="shared" si="1"/>
        <v>https://cdn.shopify.com/s/files/1/0651/3668/9323/files/d1ee9593118e4e759a8bb95cb7650465_600x600.jpg?v=1734042963&amp;width=100&amp;crop=center</v>
      </c>
    </row>
    <row r="91" spans="1:11" x14ac:dyDescent="0.25">
      <c r="A91" t="s">
        <v>2788</v>
      </c>
      <c r="B91" t="s">
        <v>2605</v>
      </c>
      <c r="C91">
        <f>(_xlfn.XLOOKUP(B91,Sheet3!A:A,Sheet3!C:C,_xlfn.XLOOKUP(B91&amp;"B",Sheet3!A:A,Sheet3!C:C,_xlfn.XLOOKUP(B91&amp;"BT",Sheet3!A:A,Sheet3!C:C,_xlfn.XLOOKUP(B91&amp;"BTL",Sheet3!A:A,Sheet3!C:C)))))</f>
        <v>119</v>
      </c>
      <c r="D91" t="s">
        <v>1833</v>
      </c>
      <c r="E91" t="s">
        <v>2659</v>
      </c>
      <c r="F91" t="s">
        <v>2997</v>
      </c>
      <c r="G91" t="str">
        <f>_xlfn.XLOOKUP(E91,Sheet6!A:A,Sheet6!A:A)</f>
        <v>Drill Drivers</v>
      </c>
      <c r="I91" t="str">
        <f>_xlfn.XLOOKUP(B91&amp;"B",Product!C:C,Product!H:H)</f>
        <v>https://cdn.shopify.com/s/files/1/0651/3668/9323/files/18c93a2ae9034d8d879c98c27bb10b88_600x600.jpg?v=1734041428&amp;width=100&amp;crop=center</v>
      </c>
      <c r="J91" t="e">
        <f>_xlfn.XLOOKUP(B91&amp;"BTL",Product!C:C,Product!H:H)</f>
        <v>#N/A</v>
      </c>
      <c r="K91" t="str">
        <f t="shared" si="1"/>
        <v>https://cdn.shopify.com/s/files/1/0651/3668/9323/files/18c93a2ae9034d8d879c98c27bb10b88_600x600.jpg?v=1734041428&amp;width=100&amp;crop=center</v>
      </c>
    </row>
    <row r="92" spans="1:11" x14ac:dyDescent="0.25">
      <c r="A92" t="s">
        <v>2788</v>
      </c>
      <c r="B92" t="s">
        <v>2215</v>
      </c>
      <c r="C92" t="str">
        <f>(_xlfn.XLOOKUP(B92,Sheet3!A:A,Sheet3!C:C,_xlfn.XLOOKUP(B92&amp;"B",Sheet3!A:A,Sheet3!C:C,_xlfn.XLOOKUP(B92&amp;"BT",Sheet3!A:A,Sheet3!C:C,_xlfn.XLOOKUP(B92&amp;"BTL",Sheet3!A:A,Sheet3!C:C)))))</f>
        <v/>
      </c>
      <c r="D92" t="s">
        <v>1484</v>
      </c>
      <c r="E92" t="s">
        <v>2780</v>
      </c>
      <c r="F92" t="s">
        <v>3302</v>
      </c>
      <c r="G92" t="e">
        <f>_xlfn.XLOOKUP(E92,Sheet6!A:A,Sheet6!A:A)</f>
        <v>#N/A</v>
      </c>
      <c r="I92" t="str">
        <f>_xlfn.XLOOKUP(B92&amp;"B",Product!C:C,Product!H:H)</f>
        <v>https://cdn.shopify.com/s/files/1/0651/3668/9323/files/73f853db4d4b423dbfa6cd7b7eb5131f_600x600.jpg?v=1737468925&amp;width=100&amp;crop=center</v>
      </c>
      <c r="J92" t="e">
        <f>_xlfn.XLOOKUP(B92&amp;"BTL",Product!C:C,Product!H:H)</f>
        <v>#N/A</v>
      </c>
      <c r="K92" t="str">
        <f t="shared" si="1"/>
        <v>https://cdn.shopify.com/s/files/1/0651/3668/9323/files/73f853db4d4b423dbfa6cd7b7eb5131f_600x600.jpg?v=1737468925&amp;width=100&amp;crop=center</v>
      </c>
    </row>
    <row r="93" spans="1:11" x14ac:dyDescent="0.25">
      <c r="A93" t="s">
        <v>2788</v>
      </c>
      <c r="B93" t="s">
        <v>2564</v>
      </c>
      <c r="C93">
        <f>(_xlfn.XLOOKUP(B93,Sheet3!A:A,Sheet3!C:C,_xlfn.XLOOKUP(B93&amp;"B",Sheet3!A:A,Sheet3!C:C,_xlfn.XLOOKUP(B93&amp;"BT",Sheet3!A:A,Sheet3!C:C,_xlfn.XLOOKUP(B93&amp;"BTL",Sheet3!A:A,Sheet3!C:C)))))</f>
        <v>69.97</v>
      </c>
      <c r="D93" t="s">
        <v>886</v>
      </c>
      <c r="E93" t="s">
        <v>2642</v>
      </c>
      <c r="F93" t="s">
        <v>3718</v>
      </c>
      <c r="G93" t="str">
        <f>_xlfn.XLOOKUP(E93,Sheet6!A:A,Sheet6!A:A)</f>
        <v>Edgers</v>
      </c>
      <c r="H93" t="e">
        <f>_xlfn.XLOOKUP(B93,Product!C:C,Product!D:D)</f>
        <v>#N/A</v>
      </c>
      <c r="I93" t="e">
        <f>_xlfn.XLOOKUP(B93&amp;"B",Product!C:C,Product!H:H)</f>
        <v>#N/A</v>
      </c>
      <c r="J93" t="str">
        <f>_xlfn.XLOOKUP(B93&amp;"BTL",Product!C:C,Product!H:H)</f>
        <v>https://cdn.shopify.com/s/files/1/0651/3668/9323/files/7b68f0782df44f44be335a391008a4c2_600x600.jpg?v=1734041207&amp;width=100&amp;crop=center</v>
      </c>
      <c r="K93" t="str">
        <f t="shared" si="1"/>
        <v>https://cdn.shopify.com/s/files/1/0651/3668/9323/files/7b68f0782df44f44be335a391008a4c2_600x600.jpg?v=1734041207&amp;width=100&amp;crop=center</v>
      </c>
    </row>
    <row r="94" spans="1:11" x14ac:dyDescent="0.25">
      <c r="A94" t="s">
        <v>2788</v>
      </c>
      <c r="B94" t="s">
        <v>2149</v>
      </c>
      <c r="C94">
        <f>(_xlfn.XLOOKUP(B94,Sheet3!A:A,Sheet3!C:C,_xlfn.XLOOKUP(B94&amp;"B",Sheet3!A:A,Sheet3!C:C,_xlfn.XLOOKUP(B94&amp;"BT",Sheet3!A:A,Sheet3!C:C,_xlfn.XLOOKUP(B94&amp;"BTL",Sheet3!A:A,Sheet3!C:C)))))</f>
        <v>149</v>
      </c>
      <c r="D94" t="s">
        <v>2516</v>
      </c>
      <c r="E94" t="s">
        <v>2642</v>
      </c>
      <c r="F94" t="s">
        <v>3161</v>
      </c>
      <c r="G94" t="str">
        <f>_xlfn.XLOOKUP(E94,Sheet6!A:A,Sheet6!A:A)</f>
        <v>Edgers</v>
      </c>
      <c r="H94" t="e">
        <f>_xlfn.XLOOKUP(B94,Product!C:C,Product!D:D)</f>
        <v>#N/A</v>
      </c>
      <c r="I94" t="e">
        <f>_xlfn.XLOOKUP(B94&amp;"B",Product!C:C,Product!H:H)</f>
        <v>#N/A</v>
      </c>
      <c r="J94" t="str">
        <f>_xlfn.XLOOKUP(B94&amp;"BTL",Product!C:C,Product!H:H)</f>
        <v>https://cdn.shopify.com/s/files/1/0651/3668/9323/files/4df413e934414bc9abe2f3d644905c06_600x600.jpg?v=1734041002&amp;width=100&amp;crop=center</v>
      </c>
      <c r="K94" t="str">
        <f t="shared" si="1"/>
        <v>https://cdn.shopify.com/s/files/1/0651/3668/9323/files/4df413e934414bc9abe2f3d644905c06_600x600.jpg?v=1734041002&amp;width=100&amp;crop=center</v>
      </c>
    </row>
    <row r="95" spans="1:11" x14ac:dyDescent="0.25">
      <c r="A95" t="s">
        <v>2788</v>
      </c>
      <c r="B95" t="s">
        <v>2150</v>
      </c>
      <c r="C95">
        <f>(_xlfn.XLOOKUP(B95,Sheet3!A:A,Sheet3!C:C,_xlfn.XLOOKUP(B95&amp;"B",Sheet3!A:A,Sheet3!C:C,_xlfn.XLOOKUP(B95&amp;"BT",Sheet3!A:A,Sheet3!C:C,_xlfn.XLOOKUP(B95&amp;"BTL",Sheet3!A:A,Sheet3!C:C)))))</f>
        <v>99</v>
      </c>
      <c r="D95" t="s">
        <v>2456</v>
      </c>
      <c r="E95" t="s">
        <v>2642</v>
      </c>
      <c r="F95" t="s">
        <v>3164</v>
      </c>
      <c r="G95" t="str">
        <f>_xlfn.XLOOKUP(E95,Sheet6!A:A,Sheet6!A:A)</f>
        <v>Edgers</v>
      </c>
      <c r="H95" t="e">
        <f>_xlfn.XLOOKUP(B95,Product!C:C,Product!D:D)</f>
        <v>#N/A</v>
      </c>
      <c r="I95" t="e">
        <f>_xlfn.XLOOKUP(B95&amp;"B",Product!C:C,Product!H:H)</f>
        <v>#N/A</v>
      </c>
      <c r="J95" t="str">
        <f>_xlfn.XLOOKUP(B95&amp;"BTL",Product!C:C,Product!H:H)</f>
        <v>https://cdn.shopify.com/s/files/1/0651/3668/9323/files/89d32cbb35264b66b5719c13e6c262f3_600x600.jpg?v=1734041748&amp;width=100&amp;crop=center</v>
      </c>
      <c r="K95" t="str">
        <f t="shared" si="1"/>
        <v>https://cdn.shopify.com/s/files/1/0651/3668/9323/files/89d32cbb35264b66b5719c13e6c262f3_600x600.jpg?v=1734041748&amp;width=100&amp;crop=center</v>
      </c>
    </row>
    <row r="96" spans="1:11" x14ac:dyDescent="0.25">
      <c r="A96" t="s">
        <v>2788</v>
      </c>
      <c r="B96" t="s">
        <v>2152</v>
      </c>
      <c r="C96" t="e">
        <f>(_xlfn.XLOOKUP(B96,Sheet3!A:A,Sheet3!C:C,_xlfn.XLOOKUP(B96&amp;"B",Sheet3!A:A,Sheet3!C:C,_xlfn.XLOOKUP(B96&amp;"BT",Sheet3!A:A,Sheet3!C:C,_xlfn.XLOOKUP(B96&amp;"BTL",Sheet3!A:A,Sheet3!C:C)))))</f>
        <v>#N/A</v>
      </c>
      <c r="D96" t="s">
        <v>2516</v>
      </c>
      <c r="E96" t="s">
        <v>2642</v>
      </c>
      <c r="F96" t="s">
        <v>3161</v>
      </c>
      <c r="G96" t="str">
        <f>_xlfn.XLOOKUP(E96,Sheet6!A:A,Sheet6!A:A)</f>
        <v>Edgers</v>
      </c>
      <c r="H96" t="e">
        <f>_xlfn.XLOOKUP(B96,Product!C:C,Product!D:D)</f>
        <v>#N/A</v>
      </c>
      <c r="I96" t="e">
        <f>_xlfn.XLOOKUP(B96&amp;"B",Product!C:C,Product!H:H)</f>
        <v>#N/A</v>
      </c>
      <c r="J96" t="e">
        <f>_xlfn.XLOOKUP(B96&amp;"BTL",Product!C:C,Product!H:H)</f>
        <v>#N/A</v>
      </c>
      <c r="K96" t="str">
        <f t="shared" si="1"/>
        <v>https://cdn.shopify.com/s/files/1/0651/3668/9323/files/4df413e934414bc9abe2f3d644905c06_600x600.jpg?v=1734041002&amp;width=100&amp;crop=center</v>
      </c>
    </row>
    <row r="97" spans="1:11" x14ac:dyDescent="0.25">
      <c r="A97" t="s">
        <v>2788</v>
      </c>
      <c r="B97" t="s">
        <v>2579</v>
      </c>
      <c r="C97" t="str">
        <f>(_xlfn.XLOOKUP(B97,Sheet3!A:A,Sheet3!C:C,_xlfn.XLOOKUP(B97&amp;"B",Sheet3!A:A,Sheet3!C:C,_xlfn.XLOOKUP(B97&amp;"BT",Sheet3!A:A,Sheet3!C:C,_xlfn.XLOOKUP(B97&amp;"BTL",Sheet3!A:A,Sheet3!C:C)))))</f>
        <v/>
      </c>
      <c r="D97" t="s">
        <v>886</v>
      </c>
      <c r="E97" t="s">
        <v>2642</v>
      </c>
      <c r="F97" t="s">
        <v>3477</v>
      </c>
      <c r="G97" t="str">
        <f>_xlfn.XLOOKUP(E97,Sheet6!A:A,Sheet6!A:A)</f>
        <v>Edgers</v>
      </c>
      <c r="H97" t="e">
        <f>_xlfn.XLOOKUP(B97,Product!C:C,Product!D:D)</f>
        <v>#N/A</v>
      </c>
      <c r="I97" t="e">
        <f>_xlfn.XLOOKUP(B97&amp;"B",Product!C:C,Product!H:H)</f>
        <v>#N/A</v>
      </c>
      <c r="J97" t="str">
        <f>_xlfn.XLOOKUP(B97&amp;"BTL",Product!C:C,Product!H:H)</f>
        <v>https://cdn.shopify.com/s/files/1/0651/3668/9323/files/91e78d294d9e42969716792245d56b91_600x600.jpg?v=1734041757&amp;width=100&amp;crop=center</v>
      </c>
      <c r="K97" t="str">
        <f t="shared" si="1"/>
        <v>https://cdn.shopify.com/s/files/1/0651/3668/9323/files/91e78d294d9e42969716792245d56b91_600x600.jpg?v=1734041757&amp;width=100&amp;crop=center</v>
      </c>
    </row>
    <row r="98" spans="1:11" x14ac:dyDescent="0.25">
      <c r="A98" t="s">
        <v>2788</v>
      </c>
      <c r="B98" t="s">
        <v>2156</v>
      </c>
      <c r="C98">
        <f>(_xlfn.XLOOKUP(B98,Sheet3!A:A,Sheet3!C:C,_xlfn.XLOOKUP(B98&amp;"B",Sheet3!A:A,Sheet3!C:C,_xlfn.XLOOKUP(B98&amp;"BT",Sheet3!A:A,Sheet3!C:C,_xlfn.XLOOKUP(B98&amp;"BTL",Sheet3!A:A,Sheet3!C:C)))))</f>
        <v>99</v>
      </c>
      <c r="D98" t="s">
        <v>2460</v>
      </c>
      <c r="E98" t="s">
        <v>2642</v>
      </c>
      <c r="F98" t="s">
        <v>3100</v>
      </c>
      <c r="G98" t="str">
        <f>_xlfn.XLOOKUP(E98,Sheet6!A:A,Sheet6!A:A)</f>
        <v>Edgers</v>
      </c>
      <c r="H98" t="e">
        <f>_xlfn.XLOOKUP(B98,Product!C:C,Product!D:D)</f>
        <v>#N/A</v>
      </c>
      <c r="I98" t="e">
        <f>_xlfn.XLOOKUP(B98&amp;"B",Product!C:C,Product!H:H)</f>
        <v>#N/A</v>
      </c>
      <c r="J98" t="str">
        <f>_xlfn.XLOOKUP(B98&amp;"BTL",Product!C:C,Product!H:H)</f>
        <v>https://cdn.shopify.com/s/files/1/0651/3668/9323/files/8e33218ba56d4e02b37764eaa88d8c24_600x600.jpg?v=1734041304&amp;width=100&amp;crop=center</v>
      </c>
      <c r="K98" t="str">
        <f t="shared" si="1"/>
        <v>https://cdn.shopify.com/s/files/1/0651/3668/9323/files/8e33218ba56d4e02b37764eaa88d8c24_600x600.jpg?v=1734041304&amp;width=100&amp;crop=center</v>
      </c>
    </row>
    <row r="99" spans="1:11" x14ac:dyDescent="0.25">
      <c r="A99" t="s">
        <v>2788</v>
      </c>
      <c r="B99" t="s">
        <v>2157</v>
      </c>
      <c r="C99">
        <f>(_xlfn.XLOOKUP(B99,Sheet3!A:A,Sheet3!C:C,_xlfn.XLOOKUP(B99&amp;"B",Sheet3!A:A,Sheet3!C:C,_xlfn.XLOOKUP(B99&amp;"BT",Sheet3!A:A,Sheet3!C:C,_xlfn.XLOOKUP(B99&amp;"BTL",Sheet3!A:A,Sheet3!C:C)))))</f>
        <v>159</v>
      </c>
      <c r="D99" t="s">
        <v>2612</v>
      </c>
      <c r="E99" t="s">
        <v>2642</v>
      </c>
      <c r="F99" t="s">
        <v>3290</v>
      </c>
      <c r="G99" t="str">
        <f>_xlfn.XLOOKUP(E99,Sheet6!A:A,Sheet6!A:A)</f>
        <v>Edgers</v>
      </c>
      <c r="H99" t="e">
        <f>_xlfn.XLOOKUP(B99,Product!C:C,Product!D:D)</f>
        <v>#N/A</v>
      </c>
      <c r="I99" t="e">
        <f>_xlfn.XLOOKUP(B99&amp;"B",Product!C:C,Product!H:H)</f>
        <v>#N/A</v>
      </c>
      <c r="J99" t="str">
        <f>_xlfn.XLOOKUP(B99&amp;"BTL",Product!C:C,Product!H:H)</f>
        <v>https://cdn.shopify.com/s/files/1/0651/3668/9323/files/P2302BTL_600x600.png?v=1737570145&amp;width=100&amp;crop=center</v>
      </c>
      <c r="K99" t="str">
        <f t="shared" si="1"/>
        <v>https://cdn.shopify.com/s/files/1/0651/3668/9323/files/P2302BTL_600x600.png?v=1737570145&amp;width=100&amp;crop=center</v>
      </c>
    </row>
    <row r="100" spans="1:11" x14ac:dyDescent="0.25">
      <c r="A100" t="s">
        <v>2788</v>
      </c>
      <c r="B100" t="s">
        <v>2273</v>
      </c>
      <c r="C100">
        <f>(_xlfn.XLOOKUP(B100,Sheet3!A:A,Sheet3!C:C,_xlfn.XLOOKUP(B100&amp;"B",Sheet3!A:A,Sheet3!C:C,_xlfn.XLOOKUP(B100&amp;"BT",Sheet3!A:A,Sheet3!C:C,_xlfn.XLOOKUP(B100&amp;"BTL",Sheet3!A:A,Sheet3!C:C)))))</f>
        <v>59</v>
      </c>
      <c r="D100" t="s">
        <v>2509</v>
      </c>
      <c r="E100" t="s">
        <v>2642</v>
      </c>
      <c r="F100" t="s">
        <v>3370</v>
      </c>
      <c r="G100" t="str">
        <f>_xlfn.XLOOKUP(E100,Sheet6!A:A,Sheet6!A:A)</f>
        <v>Edgers</v>
      </c>
      <c r="I100" t="str">
        <f>_xlfn.XLOOKUP(B100&amp;"B",Product!C:C,Product!H:H)</f>
        <v>https://cdn.shopify.com/s/files/1/0651/3668/9323/files/93b6189b68a94c8b94a4fce7a581a0cd_600x600.jpg?v=1734041766&amp;width=100&amp;crop=center</v>
      </c>
      <c r="J100" t="e">
        <f>_xlfn.XLOOKUP(B100&amp;"BTL",Product!C:C,Product!H:H)</f>
        <v>#N/A</v>
      </c>
      <c r="K100" t="str">
        <f t="shared" si="1"/>
        <v>https://cdn.shopify.com/s/files/1/0651/3668/9323/files/93b6189b68a94c8b94a4fce7a581a0cd_600x600.jpg?v=1734041766&amp;width=100&amp;crop=center</v>
      </c>
    </row>
    <row r="101" spans="1:11" x14ac:dyDescent="0.25">
      <c r="A101" t="s">
        <v>2788</v>
      </c>
      <c r="B101" t="s">
        <v>2211</v>
      </c>
      <c r="C101">
        <f>(_xlfn.XLOOKUP(B101,Sheet3!A:A,Sheet3!C:C,_xlfn.XLOOKUP(B101&amp;"B",Sheet3!A:A,Sheet3!C:C,_xlfn.XLOOKUP(B101&amp;"BT",Sheet3!A:A,Sheet3!C:C,_xlfn.XLOOKUP(B101&amp;"BTL",Sheet3!A:A,Sheet3!C:C)))))</f>
        <v>29.97</v>
      </c>
      <c r="D101" t="s">
        <v>1274</v>
      </c>
      <c r="E101" t="s">
        <v>2713</v>
      </c>
      <c r="F101" t="s">
        <v>3467</v>
      </c>
      <c r="G101" t="str">
        <f>_xlfn.XLOOKUP(E101,Sheet6!A:A,Sheet6!A:A)</f>
        <v>Fans</v>
      </c>
      <c r="I101" t="str">
        <f>_xlfn.XLOOKUP(B101&amp;"B",Product!C:C,Product!H:H)</f>
        <v>https://cdn.shopify.com/s/files/1/0651/3668/9323/files/1068669a2327485eb4d13f1095a48f15_600x600.jpg?v=1737054120&amp;width=100&amp;crop=center</v>
      </c>
      <c r="J101" t="e">
        <f>_xlfn.XLOOKUP(B101&amp;"BTL",Product!C:C,Product!H:H)</f>
        <v>#N/A</v>
      </c>
      <c r="K101" t="str">
        <f t="shared" si="1"/>
        <v>https://cdn.shopify.com/s/files/1/0651/3668/9323/files/1068669a2327485eb4d13f1095a48f15_600x600.jpg?v=1737054120&amp;width=100&amp;crop=center</v>
      </c>
    </row>
    <row r="102" spans="1:11" x14ac:dyDescent="0.25">
      <c r="A102" t="s">
        <v>2788</v>
      </c>
      <c r="B102" t="s">
        <v>2264</v>
      </c>
      <c r="C102" t="str">
        <f>(_xlfn.XLOOKUP(B102,Sheet3!A:A,Sheet3!C:C,_xlfn.XLOOKUP(B102&amp;"B",Sheet3!A:A,Sheet3!C:C,_xlfn.XLOOKUP(B102&amp;"BT",Sheet3!A:A,Sheet3!C:C,_xlfn.XLOOKUP(B102&amp;"BTL",Sheet3!A:A,Sheet3!C:C)))))</f>
        <v/>
      </c>
      <c r="D102" t="s">
        <v>1737</v>
      </c>
      <c r="E102" t="s">
        <v>2713</v>
      </c>
      <c r="F102" t="s">
        <v>3079</v>
      </c>
      <c r="G102" t="str">
        <f>_xlfn.XLOOKUP(E102,Sheet6!A:A,Sheet6!A:A)</f>
        <v>Fans</v>
      </c>
      <c r="I102" t="str">
        <f>_xlfn.XLOOKUP(B102&amp;"B",Product!C:C,Product!H:H)</f>
        <v>https://cdn.shopify.com/s/files/1/0651/3668/9323/files/ea63d60baa27423d963b4705d477efda_600x600.jpg?v=1734043248&amp;width=100&amp;crop=center</v>
      </c>
      <c r="J102" t="e">
        <f>_xlfn.XLOOKUP(B102&amp;"BTL",Product!C:C,Product!H:H)</f>
        <v>#N/A</v>
      </c>
      <c r="K102" t="str">
        <f t="shared" si="1"/>
        <v>https://cdn.shopify.com/s/files/1/0651/3668/9323/files/ea63d60baa27423d963b4705d477efda_600x600.jpg?v=1734043248&amp;width=100&amp;crop=center</v>
      </c>
    </row>
    <row r="103" spans="1:11" x14ac:dyDescent="0.25">
      <c r="A103" t="s">
        <v>2788</v>
      </c>
      <c r="B103" t="s">
        <v>2265</v>
      </c>
      <c r="C103">
        <f>(_xlfn.XLOOKUP(B103,Sheet3!A:A,Sheet3!C:C,_xlfn.XLOOKUP(B103&amp;"B",Sheet3!A:A,Sheet3!C:C,_xlfn.XLOOKUP(B103&amp;"BT",Sheet3!A:A,Sheet3!C:C,_xlfn.XLOOKUP(B103&amp;"BTL",Sheet3!A:A,Sheet3!C:C)))))</f>
        <v>159</v>
      </c>
      <c r="D103" t="s">
        <v>1535</v>
      </c>
      <c r="E103" t="s">
        <v>2713</v>
      </c>
      <c r="F103" t="s">
        <v>3254</v>
      </c>
      <c r="G103" t="str">
        <f>_xlfn.XLOOKUP(E103,Sheet6!A:A,Sheet6!A:A)</f>
        <v>Fans</v>
      </c>
      <c r="I103" t="str">
        <f>_xlfn.XLOOKUP(B103&amp;"B",Product!C:C,Product!H:H)</f>
        <v>https://cdn.shopify.com/s/files/1/0651/3668/9323/files/c6f0eb71d91b424e85855e47fbf1728e_600x600.jpg?v=1734042809&amp;width=100&amp;crop=center</v>
      </c>
      <c r="J103" t="e">
        <f>_xlfn.XLOOKUP(B103&amp;"BTL",Product!C:C,Product!H:H)</f>
        <v>#N/A</v>
      </c>
      <c r="K103" t="str">
        <f t="shared" si="1"/>
        <v>https://cdn.shopify.com/s/files/1/0651/3668/9323/files/c6f0eb71d91b424e85855e47fbf1728e_600x600.jpg?v=1734042809&amp;width=100&amp;crop=center</v>
      </c>
    </row>
    <row r="104" spans="1:11" x14ac:dyDescent="0.25">
      <c r="A104" t="s">
        <v>2788</v>
      </c>
      <c r="B104" t="s">
        <v>2558</v>
      </c>
      <c r="C104">
        <f>(_xlfn.XLOOKUP(B104,Sheet3!A:A,Sheet3!C:C,_xlfn.XLOOKUP(B104&amp;"B",Sheet3!A:A,Sheet3!C:C,_xlfn.XLOOKUP(B104&amp;"BT",Sheet3!A:A,Sheet3!C:C,_xlfn.XLOOKUP(B104&amp;"BTL",Sheet3!A:A,Sheet3!C:C)))))</f>
        <v>149</v>
      </c>
      <c r="D104" t="s">
        <v>862</v>
      </c>
      <c r="E104" t="s">
        <v>2713</v>
      </c>
      <c r="F104" t="s">
        <v>3736</v>
      </c>
      <c r="G104" t="str">
        <f>_xlfn.XLOOKUP(E104,Sheet6!A:A,Sheet6!A:A)</f>
        <v>Fans</v>
      </c>
      <c r="I104" t="str">
        <f>_xlfn.XLOOKUP(B104&amp;"B",Product!C:C,Product!H:H)</f>
        <v>https://cdn.shopify.com/s/files/1/0651/3668/9323/files/b275e16427a84d419cf0ec579dfe41d6_600x600.jpg?v=1734042698&amp;width=100&amp;crop=center</v>
      </c>
      <c r="J104" t="e">
        <f>_xlfn.XLOOKUP(B104&amp;"BTL",Product!C:C,Product!H:H)</f>
        <v>#N/A</v>
      </c>
      <c r="K104" t="str">
        <f t="shared" si="1"/>
        <v>https://cdn.shopify.com/s/files/1/0651/3668/9323/files/b275e16427a84d419cf0ec579dfe41d6_600x600.jpg?v=1734042698&amp;width=100&amp;crop=center</v>
      </c>
    </row>
    <row r="105" spans="1:11" x14ac:dyDescent="0.25">
      <c r="A105" t="s">
        <v>2788</v>
      </c>
      <c r="B105" t="s">
        <v>2266</v>
      </c>
      <c r="C105">
        <f>(_xlfn.XLOOKUP(B105,Sheet3!A:A,Sheet3!C:C,_xlfn.XLOOKUP(B105&amp;"B",Sheet3!A:A,Sheet3!C:C,_xlfn.XLOOKUP(B105&amp;"BT",Sheet3!A:A,Sheet3!C:C,_xlfn.XLOOKUP(B105&amp;"BTL",Sheet3!A:A,Sheet3!C:C)))))</f>
        <v>63</v>
      </c>
      <c r="D105" t="s">
        <v>1531</v>
      </c>
      <c r="E105" t="s">
        <v>2713</v>
      </c>
      <c r="F105" t="s">
        <v>3257</v>
      </c>
      <c r="G105" t="str">
        <f>_xlfn.XLOOKUP(E105,Sheet6!A:A,Sheet6!A:A)</f>
        <v>Fans</v>
      </c>
      <c r="I105" t="str">
        <f>_xlfn.XLOOKUP(B105&amp;"B",Product!C:C,Product!H:H)</f>
        <v>https://cdn.shopify.com/s/files/1/0651/3668/9323/files/bca1e399bf814eb29af7d29de4c7ad3b_600x600.jpg?v=1734042757&amp;width=100&amp;crop=center</v>
      </c>
      <c r="J105" t="e">
        <f>_xlfn.XLOOKUP(B105&amp;"BTL",Product!C:C,Product!H:H)</f>
        <v>#N/A</v>
      </c>
      <c r="K105" t="str">
        <f t="shared" si="1"/>
        <v>https://cdn.shopify.com/s/files/1/0651/3668/9323/files/bca1e399bf814eb29af7d29de4c7ad3b_600x600.jpg?v=1734042757&amp;width=100&amp;crop=center</v>
      </c>
    </row>
    <row r="106" spans="1:11" x14ac:dyDescent="0.25">
      <c r="A106" t="s">
        <v>2788</v>
      </c>
      <c r="B106" t="s">
        <v>1658</v>
      </c>
      <c r="C106" t="str">
        <f>(_xlfn.XLOOKUP(B106,Sheet3!A:A,Sheet3!C:C,_xlfn.XLOOKUP(B106&amp;"B",Sheet3!A:A,Sheet3!C:C,_xlfn.XLOOKUP(B106&amp;"BT",Sheet3!A:A,Sheet3!C:C,_xlfn.XLOOKUP(B106&amp;"BTL",Sheet3!A:A,Sheet3!C:C)))))</f>
        <v/>
      </c>
      <c r="D106" t="s">
        <v>1657</v>
      </c>
      <c r="E106" t="s">
        <v>2690</v>
      </c>
      <c r="F106" t="s">
        <v>3149</v>
      </c>
      <c r="G106" t="str">
        <f>_xlfn.XLOOKUP(E106,Sheet6!A:A,Sheet6!A:A)</f>
        <v>Finish Nailers</v>
      </c>
      <c r="I106" t="e">
        <f>_xlfn.XLOOKUP(B106&amp;"B",Product!C:C,Product!H:H)</f>
        <v>#N/A</v>
      </c>
      <c r="J106" t="e">
        <f>_xlfn.XLOOKUP(B106&amp;"BTL",Product!C:C,Product!H:H)</f>
        <v>#N/A</v>
      </c>
      <c r="K106" t="str">
        <f t="shared" si="1"/>
        <v>https://cdn.shopify.com/s/files/1/0651/3668/9323/files/d37f6ae3db1f49bd8ae63f4ec324c53a_600x600.jpg?v=1734043009&amp;width=100&amp;crop=center</v>
      </c>
    </row>
    <row r="107" spans="1:11" x14ac:dyDescent="0.25">
      <c r="A107" t="s">
        <v>2788</v>
      </c>
      <c r="B107" t="s">
        <v>2176</v>
      </c>
      <c r="C107">
        <f>(_xlfn.XLOOKUP(B107,Sheet3!A:A,Sheet3!C:C,_xlfn.XLOOKUP(B107&amp;"B",Sheet3!A:A,Sheet3!C:C,_xlfn.XLOOKUP(B107&amp;"BT",Sheet3!A:A,Sheet3!C:C,_xlfn.XLOOKUP(B107&amp;"BTL",Sheet3!A:A,Sheet3!C:C)))))</f>
        <v>249</v>
      </c>
      <c r="D107" t="s">
        <v>67</v>
      </c>
      <c r="E107" t="s">
        <v>2690</v>
      </c>
      <c r="F107" t="s">
        <v>4193</v>
      </c>
      <c r="G107" t="str">
        <f>_xlfn.XLOOKUP(E107,Sheet6!A:A,Sheet6!A:A)</f>
        <v>Finish Nailers</v>
      </c>
      <c r="I107" t="str">
        <f>_xlfn.XLOOKUP(B107&amp;"B",Product!C:C,Product!H:H)</f>
        <v>https://cdn.shopify.com/s/files/1/0651/3668/9323/files/PBL370_2v1_Final_600x600.jpg?v=1738790844&amp;width=100&amp;crop=center</v>
      </c>
      <c r="J107" t="e">
        <f>_xlfn.XLOOKUP(B107&amp;"BTL",Product!C:C,Product!H:H)</f>
        <v>#N/A</v>
      </c>
      <c r="K107" t="str">
        <f t="shared" si="1"/>
        <v>https://cdn.shopify.com/s/files/1/0651/3668/9323/files/PBL370_2v1_Final_600x600.jpg?v=1738790844&amp;width=100&amp;crop=center</v>
      </c>
    </row>
    <row r="108" spans="1:11" x14ac:dyDescent="0.25">
      <c r="A108" t="s">
        <v>2788</v>
      </c>
      <c r="B108" t="s">
        <v>2591</v>
      </c>
      <c r="C108">
        <f>(_xlfn.XLOOKUP(B108,Sheet3!A:A,Sheet3!C:C,_xlfn.XLOOKUP(B108&amp;"B",Sheet3!A:A,Sheet3!C:C,_xlfn.XLOOKUP(B108&amp;"BT",Sheet3!A:A,Sheet3!C:C,_xlfn.XLOOKUP(B108&amp;"BTL",Sheet3!A:A,Sheet3!C:C)))))</f>
        <v>279</v>
      </c>
      <c r="D108" t="s">
        <v>152</v>
      </c>
      <c r="E108" t="s">
        <v>2690</v>
      </c>
      <c r="G108" t="str">
        <f>_xlfn.XLOOKUP(E108,Sheet6!A:A,Sheet6!A:A)</f>
        <v>Finish Nailers</v>
      </c>
      <c r="I108" t="e">
        <f>_xlfn.XLOOKUP(B108&amp;"B",Product!C:C,Product!H:H)</f>
        <v>#N/A</v>
      </c>
      <c r="J108" t="e">
        <f>_xlfn.XLOOKUP(B108&amp;"BTL",Product!C:C,Product!H:H)</f>
        <v>#N/A</v>
      </c>
      <c r="K108">
        <f t="shared" si="1"/>
        <v>0</v>
      </c>
    </row>
    <row r="109" spans="1:11" x14ac:dyDescent="0.25">
      <c r="A109" t="s">
        <v>2788</v>
      </c>
      <c r="B109" t="s">
        <v>2228</v>
      </c>
      <c r="C109">
        <f>(_xlfn.XLOOKUP(B109,Sheet3!A:A,Sheet3!C:C,_xlfn.XLOOKUP(B109&amp;"B",Sheet3!A:A,Sheet3!C:C,_xlfn.XLOOKUP(B109&amp;"BT",Sheet3!A:A,Sheet3!C:C,_xlfn.XLOOKUP(B109&amp;"BTL",Sheet3!A:A,Sheet3!C:C)))))</f>
        <v>49.97</v>
      </c>
      <c r="D109" t="s">
        <v>1848</v>
      </c>
      <c r="E109" t="s">
        <v>2782</v>
      </c>
      <c r="F109" t="s">
        <v>2985</v>
      </c>
      <c r="G109" t="e">
        <f>_xlfn.XLOOKUP(E109,Sheet6!A:A,Sheet6!A:A)</f>
        <v>#N/A</v>
      </c>
      <c r="I109" t="str">
        <f>_xlfn.XLOOKUP(B109&amp;"B",Product!C:C,Product!H:H)</f>
        <v>https://cdn.shopify.com/s/files/1/0651/3668/9323/files/473b038aec434e1b9b61509fbfc3066f_600x600.jpg?v=1734041905&amp;width=100&amp;crop=center</v>
      </c>
      <c r="J109" t="e">
        <f>_xlfn.XLOOKUP(B109&amp;"BTL",Product!C:C,Product!H:H)</f>
        <v>#N/A</v>
      </c>
      <c r="K109" t="str">
        <f t="shared" si="1"/>
        <v>https://cdn.shopify.com/s/files/1/0651/3668/9323/files/473b038aec434e1b9b61509fbfc3066f_600x600.jpg?v=1734041905&amp;width=100&amp;crop=center</v>
      </c>
    </row>
    <row r="110" spans="1:11" x14ac:dyDescent="0.25">
      <c r="A110" t="s">
        <v>2788</v>
      </c>
      <c r="B110" t="s">
        <v>2594</v>
      </c>
      <c r="C110">
        <f>(_xlfn.XLOOKUP(B110,Sheet3!A:A,Sheet3!C:C,_xlfn.XLOOKUP(B110&amp;"B",Sheet3!A:A,Sheet3!C:C,_xlfn.XLOOKUP(B110&amp;"BT",Sheet3!A:A,Sheet3!C:C,_xlfn.XLOOKUP(B110&amp;"BTL",Sheet3!A:A,Sheet3!C:C)))))</f>
        <v>61.43</v>
      </c>
      <c r="D110" t="s">
        <v>2614</v>
      </c>
      <c r="E110" t="s">
        <v>2715</v>
      </c>
      <c r="F110" t="s">
        <v>3473</v>
      </c>
      <c r="G110" t="str">
        <f>_xlfn.XLOOKUP(E110,Sheet6!A:A,Sheet6!A:A)</f>
        <v>Flood Lights</v>
      </c>
      <c r="I110" t="str">
        <f>_xlfn.XLOOKUP(B110&amp;"B",Product!C:C,Product!H:H)</f>
        <v>https://cdn.shopify.com/s/files/1/0651/3668/9323/files/aabf033282bf4e38bb2cf2df4bff1aac_600x600.jpg?v=1734042566&amp;width=100&amp;crop=center</v>
      </c>
      <c r="J110" t="e">
        <f>_xlfn.XLOOKUP(B110&amp;"BTL",Product!C:C,Product!H:H)</f>
        <v>#N/A</v>
      </c>
      <c r="K110" t="str">
        <f t="shared" si="1"/>
        <v>https://cdn.shopify.com/s/files/1/0651/3668/9323/files/aabf033282bf4e38bb2cf2df4bff1aac_600x600.jpg?v=1734042566&amp;width=100&amp;crop=center</v>
      </c>
    </row>
    <row r="111" spans="1:11" x14ac:dyDescent="0.25">
      <c r="A111" t="s">
        <v>2788</v>
      </c>
      <c r="B111" t="s">
        <v>2245</v>
      </c>
      <c r="C111" t="str">
        <f>(_xlfn.XLOOKUP(B111,Sheet3!A:A,Sheet3!C:C,_xlfn.XLOOKUP(B111&amp;"B",Sheet3!A:A,Sheet3!C:C,_xlfn.XLOOKUP(B111&amp;"BT",Sheet3!A:A,Sheet3!C:C,_xlfn.XLOOKUP(B111&amp;"BTL",Sheet3!A:A,Sheet3!C:C)))))</f>
        <v/>
      </c>
      <c r="D111" t="s">
        <v>295</v>
      </c>
      <c r="E111" t="s">
        <v>2715</v>
      </c>
      <c r="F111" t="s">
        <v>4069</v>
      </c>
      <c r="G111" t="str">
        <f>_xlfn.XLOOKUP(E111,Sheet6!A:A,Sheet6!A:A)</f>
        <v>Flood Lights</v>
      </c>
      <c r="I111" t="str">
        <f>_xlfn.XLOOKUP(B111&amp;"B",Product!C:C,Product!H:H)</f>
        <v>https://cdn.shopify.com/s/files/1/0651/3668/9323/files/ec28f07c067243b9b0b34446ae9b1c5d_600x600.jpg?v=1734043266&amp;width=100&amp;crop=center</v>
      </c>
      <c r="J111" t="e">
        <f>_xlfn.XLOOKUP(B111&amp;"BTL",Product!C:C,Product!H:H)</f>
        <v>#N/A</v>
      </c>
      <c r="K111" t="str">
        <f t="shared" si="1"/>
        <v>https://cdn.shopify.com/s/files/1/0651/3668/9323/files/ec28f07c067243b9b0b34446ae9b1c5d_600x600.jpg?v=1734043266&amp;width=100&amp;crop=center</v>
      </c>
    </row>
    <row r="112" spans="1:11" x14ac:dyDescent="0.25">
      <c r="A112" t="s">
        <v>2788</v>
      </c>
      <c r="B112" t="s">
        <v>2174</v>
      </c>
      <c r="C112">
        <f>(_xlfn.XLOOKUP(B112,Sheet3!A:A,Sheet3!C:C,_xlfn.XLOOKUP(B112&amp;"B",Sheet3!A:A,Sheet3!C:C,_xlfn.XLOOKUP(B112&amp;"BT",Sheet3!A:A,Sheet3!C:C,_xlfn.XLOOKUP(B112&amp;"BTL",Sheet3!A:A,Sheet3!C:C)))))</f>
        <v>299</v>
      </c>
      <c r="D112" t="s">
        <v>1568</v>
      </c>
      <c r="E112" t="s">
        <v>2691</v>
      </c>
      <c r="F112" t="s">
        <v>3224</v>
      </c>
      <c r="G112" t="str">
        <f>_xlfn.XLOOKUP(E112,Sheet6!A:A,Sheet6!A:A)</f>
        <v>Framing Nailers</v>
      </c>
      <c r="I112" t="str">
        <f>_xlfn.XLOOKUP(B112&amp;"B",Product!C:C,Product!H:H)</f>
        <v>https://cdn.shopify.com/s/files/1/0651/3668/9323/files/1471ca00f0244765bcc84de218a71117_600x600.jpg?v=1734042063&amp;width=100&amp;crop=center</v>
      </c>
      <c r="J112" t="e">
        <f>_xlfn.XLOOKUP(B112&amp;"BTL",Product!C:C,Product!H:H)</f>
        <v>#N/A</v>
      </c>
      <c r="K112" t="str">
        <f t="shared" si="1"/>
        <v>https://cdn.shopify.com/s/files/1/0651/3668/9323/files/1471ca00f0244765bcc84de218a71117_600x600.jpg?v=1734042063&amp;width=100&amp;crop=center</v>
      </c>
    </row>
    <row r="113" spans="1:11" x14ac:dyDescent="0.25">
      <c r="A113" t="s">
        <v>2788</v>
      </c>
      <c r="B113" t="s">
        <v>2175</v>
      </c>
      <c r="C113">
        <f>(_xlfn.XLOOKUP(B113,Sheet3!A:A,Sheet3!C:C,_xlfn.XLOOKUP(B113&amp;"B",Sheet3!A:A,Sheet3!C:C,_xlfn.XLOOKUP(B113&amp;"BT",Sheet3!A:A,Sheet3!C:C,_xlfn.XLOOKUP(B113&amp;"BTL",Sheet3!A:A,Sheet3!C:C)))))</f>
        <v>299</v>
      </c>
      <c r="D113" t="s">
        <v>2478</v>
      </c>
      <c r="E113" t="s">
        <v>2691</v>
      </c>
      <c r="F113" t="s">
        <v>3230</v>
      </c>
      <c r="G113" t="str">
        <f>_xlfn.XLOOKUP(E113,Sheet6!A:A,Sheet6!A:A)</f>
        <v>Framing Nailers</v>
      </c>
      <c r="I113" t="str">
        <f>_xlfn.XLOOKUP(B113&amp;"B",Product!C:C,Product!H:H)</f>
        <v>https://cdn.shopify.com/s/files/1/0651/3668/9323/files/0d5769ec5dba4c6695508f054149c8cf_600x600.jpg?v=1734040736&amp;width=100&amp;crop=center</v>
      </c>
      <c r="J113" t="e">
        <f>_xlfn.XLOOKUP(B113&amp;"BTL",Product!C:C,Product!H:H)</f>
        <v>#N/A</v>
      </c>
      <c r="K113" t="str">
        <f t="shared" si="1"/>
        <v>https://cdn.shopify.com/s/files/1/0651/3668/9323/files/0d5769ec5dba4c6695508f054149c8cf_600x600.jpg?v=1734040736&amp;width=100&amp;crop=center</v>
      </c>
    </row>
    <row r="114" spans="1:11" x14ac:dyDescent="0.25">
      <c r="A114" t="s">
        <v>2788</v>
      </c>
      <c r="B114" t="s">
        <v>2164</v>
      </c>
      <c r="C114">
        <f>(_xlfn.XLOOKUP(B114,Sheet3!A:A,Sheet3!C:C,_xlfn.XLOOKUP(B114&amp;"B",Sheet3!A:A,Sheet3!C:C,_xlfn.XLOOKUP(B114&amp;"BT",Sheet3!A:A,Sheet3!C:C,_xlfn.XLOOKUP(B114&amp;"BTL",Sheet3!A:A,Sheet3!C:C)))))</f>
        <v>149</v>
      </c>
      <c r="D114" t="s">
        <v>1538</v>
      </c>
      <c r="E114" t="s">
        <v>2768</v>
      </c>
      <c r="F114" t="s">
        <v>3251</v>
      </c>
      <c r="G114" t="e">
        <f>_xlfn.XLOOKUP(E114,Sheet6!A:A,Sheet6!A:A)</f>
        <v>#N/A</v>
      </c>
      <c r="H114" t="e">
        <f>_xlfn.XLOOKUP(B114,Product!C:C,Product!D:D)</f>
        <v>#N/A</v>
      </c>
      <c r="I114" t="e">
        <f>_xlfn.XLOOKUP(B114&amp;"B",Product!C:C,Product!H:H)</f>
        <v>#N/A</v>
      </c>
      <c r="J114" t="str">
        <f>_xlfn.XLOOKUP(B114&amp;"BTL",Product!C:C,Product!H:H)</f>
        <v>https://cdn.shopify.com/s/files/1/0651/3668/9323/files/56d485033f1f4dbb83cef28584b3c1a3_600x600.jpg?v=1734041595&amp;width=100&amp;crop=center</v>
      </c>
      <c r="K114" t="str">
        <f t="shared" si="1"/>
        <v>https://cdn.shopify.com/s/files/1/0651/3668/9323/files/56d485033f1f4dbb83cef28584b3c1a3_600x600.jpg?v=1734041595&amp;width=100&amp;crop=center</v>
      </c>
    </row>
    <row r="115" spans="1:11" x14ac:dyDescent="0.25">
      <c r="A115" t="s">
        <v>2788</v>
      </c>
      <c r="B115" t="s">
        <v>961</v>
      </c>
      <c r="C115">
        <f>(_xlfn.XLOOKUP(B115,Sheet3!A:A,Sheet3!C:C,_xlfn.XLOOKUP(B115&amp;"B",Sheet3!A:A,Sheet3!C:C,_xlfn.XLOOKUP(B115&amp;"BT",Sheet3!A:A,Sheet3!C:C,_xlfn.XLOOKUP(B115&amp;"BTL",Sheet3!A:A,Sheet3!C:C)))))</f>
        <v>48.97</v>
      </c>
      <c r="D115" t="s">
        <v>960</v>
      </c>
      <c r="E115" t="s">
        <v>2772</v>
      </c>
      <c r="F115" t="s">
        <v>3673</v>
      </c>
      <c r="G115" t="e">
        <f>_xlfn.XLOOKUP(E115,Sheet6!A:A,Sheet6!A:A)</f>
        <v>#N/A</v>
      </c>
      <c r="H115" t="str">
        <f>_xlfn.XLOOKUP(B115,Product!C:C,Product!D:D)</f>
        <v>18V ONE+ DUAL TEMPERATURE GLUE GUN</v>
      </c>
      <c r="I115" t="e">
        <f>_xlfn.XLOOKUP(B115&amp;"B",Product!C:C,Product!H:H)</f>
        <v>#N/A</v>
      </c>
      <c r="J115" t="e">
        <f>_xlfn.XLOOKUP(B115&amp;"BTL",Product!C:C,Product!H:H)</f>
        <v>#N/A</v>
      </c>
      <c r="K115" t="str">
        <f t="shared" si="1"/>
        <v>https://cdn.shopify.com/s/files/1/0651/3668/9323/files/17827ba69d3946f293d394dfe579388a_600x600.jpg?v=1737053293&amp;width=100&amp;crop=center</v>
      </c>
    </row>
    <row r="116" spans="1:11" x14ac:dyDescent="0.25">
      <c r="A116" t="s">
        <v>2788</v>
      </c>
      <c r="B116" t="s">
        <v>1009</v>
      </c>
      <c r="C116">
        <f>(_xlfn.XLOOKUP(B116,Sheet3!A:A,Sheet3!C:C,_xlfn.XLOOKUP(B116&amp;"B",Sheet3!A:A,Sheet3!C:C,_xlfn.XLOOKUP(B116&amp;"BT",Sheet3!A:A,Sheet3!C:C,_xlfn.XLOOKUP(B116&amp;"BTL",Sheet3!A:A,Sheet3!C:C)))))</f>
        <v>34.97</v>
      </c>
      <c r="D116" t="s">
        <v>1008</v>
      </c>
      <c r="E116" t="s">
        <v>2772</v>
      </c>
      <c r="F116" t="s">
        <v>3646</v>
      </c>
      <c r="G116" t="e">
        <f>_xlfn.XLOOKUP(E116,Sheet6!A:A,Sheet6!A:A)</f>
        <v>#N/A</v>
      </c>
      <c r="H116" t="str">
        <f>_xlfn.XLOOKUP(B116,Product!C:C,Product!D:D)</f>
        <v>18V ONE+ COMPACT GLUE GUN</v>
      </c>
      <c r="I116" t="e">
        <f>_xlfn.XLOOKUP(B116&amp;"B",Product!C:C,Product!H:H)</f>
        <v>#N/A</v>
      </c>
      <c r="J116" t="e">
        <f>_xlfn.XLOOKUP(B116&amp;"BTL",Product!C:C,Product!H:H)</f>
        <v>#N/A</v>
      </c>
      <c r="K116" t="str">
        <f t="shared" si="1"/>
        <v>https://cdn.shopify.com/s/files/1/0651/3668/9323/files/db5e22efcc78475e865b8e6b0fa25669_600x600.jpg?v=1734043095&amp;width=100&amp;crop=center</v>
      </c>
    </row>
    <row r="117" spans="1:11" x14ac:dyDescent="0.25">
      <c r="A117" t="s">
        <v>2788</v>
      </c>
      <c r="B117" t="s">
        <v>2269</v>
      </c>
      <c r="C117">
        <f>(_xlfn.XLOOKUP(B117,Sheet3!A:A,Sheet3!C:C,_xlfn.XLOOKUP(B117&amp;"B",Sheet3!A:A,Sheet3!C:C,_xlfn.XLOOKUP(B117&amp;"BT",Sheet3!A:A,Sheet3!C:C,_xlfn.XLOOKUP(B117&amp;"BTL",Sheet3!A:A,Sheet3!C:C)))))</f>
        <v>44.97</v>
      </c>
      <c r="D117" t="s">
        <v>1456</v>
      </c>
      <c r="E117" t="s">
        <v>2772</v>
      </c>
      <c r="F117" t="s">
        <v>3333</v>
      </c>
      <c r="G117" t="e">
        <f>_xlfn.XLOOKUP(E117,Sheet6!A:A,Sheet6!A:A)</f>
        <v>#N/A</v>
      </c>
      <c r="I117" t="str">
        <f>_xlfn.XLOOKUP(B117&amp;"B",Product!C:C,Product!H:H)</f>
        <v>https://cdn.shopify.com/s/files/1/0651/3668/9323/files/6132e095c8cc447c86a40c586bcecd6f_600x600.jpg?v=1734042151&amp;width=100&amp;crop=center</v>
      </c>
      <c r="J117" t="e">
        <f>_xlfn.XLOOKUP(B117&amp;"BTL",Product!C:C,Product!H:H)</f>
        <v>#N/A</v>
      </c>
      <c r="K117" t="str">
        <f t="shared" si="1"/>
        <v>https://cdn.shopify.com/s/files/1/0651/3668/9323/files/6132e095c8cc447c86a40c586bcecd6f_600x600.jpg?v=1734042151&amp;width=100&amp;crop=center</v>
      </c>
    </row>
    <row r="118" spans="1:11" x14ac:dyDescent="0.25">
      <c r="A118" t="s">
        <v>2788</v>
      </c>
      <c r="B118" t="s">
        <v>1648</v>
      </c>
      <c r="C118">
        <f>(_xlfn.XLOOKUP(B118,Sheet3!A:A,Sheet3!C:C,_xlfn.XLOOKUP(B118&amp;"B",Sheet3!A:A,Sheet3!C:C,_xlfn.XLOOKUP(B118&amp;"BT",Sheet3!A:A,Sheet3!C:C,_xlfn.XLOOKUP(B118&amp;"BTL",Sheet3!A:A,Sheet3!C:C)))))</f>
        <v>169</v>
      </c>
      <c r="D118" t="s">
        <v>1647</v>
      </c>
      <c r="E118" t="s">
        <v>2648</v>
      </c>
      <c r="F118" t="s">
        <v>3158</v>
      </c>
      <c r="G118" t="str">
        <f>_xlfn.XLOOKUP(E118,Sheet6!A:A,Sheet6!A:A)</f>
        <v>Grease Guns</v>
      </c>
      <c r="I118" t="e">
        <f>_xlfn.XLOOKUP(B118&amp;"B",Product!C:C,Product!H:H)</f>
        <v>#N/A</v>
      </c>
      <c r="J118" t="e">
        <f>_xlfn.XLOOKUP(B118&amp;"BTL",Product!C:C,Product!H:H)</f>
        <v>#N/A</v>
      </c>
      <c r="K118" t="str">
        <f t="shared" si="1"/>
        <v>https://cdn.shopify.com/s/files/1/0651/3668/9323/files/027a342ba24642dc828ab127c170f634_600x600.jpg?v=1734041459&amp;width=100&amp;crop=center</v>
      </c>
    </row>
    <row r="119" spans="1:11" x14ac:dyDescent="0.25">
      <c r="A119" t="s">
        <v>2788</v>
      </c>
      <c r="B119" t="s">
        <v>2177</v>
      </c>
      <c r="C119">
        <f>(_xlfn.XLOOKUP(B119,Sheet3!A:A,Sheet3!C:C,_xlfn.XLOOKUP(B119&amp;"B",Sheet3!A:A,Sheet3!C:C,_xlfn.XLOOKUP(B119&amp;"BT",Sheet3!A:A,Sheet3!C:C,_xlfn.XLOOKUP(B119&amp;"BTL",Sheet3!A:A,Sheet3!C:C)))))</f>
        <v>129</v>
      </c>
      <c r="D119" t="s">
        <v>1411</v>
      </c>
      <c r="E119" t="s">
        <v>2681</v>
      </c>
      <c r="F119" t="s">
        <v>2967</v>
      </c>
      <c r="G119" t="str">
        <f>_xlfn.XLOOKUP(E119,Sheet6!A:A,Sheet6!A:A)</f>
        <v>Grinders</v>
      </c>
      <c r="I119" t="str">
        <f>_xlfn.XLOOKUP(B119&amp;"B",Product!C:C,Product!H:H)</f>
        <v>https://cdn.shopify.com/s/files/1/0651/3668/9323/files/b3c5d7e8fb5e43eaa2bb5cd49e3d50a5_600x600.jpg?v=1734042631&amp;width=100&amp;crop=center</v>
      </c>
      <c r="J119" t="e">
        <f>_xlfn.XLOOKUP(B119&amp;"BTL",Product!C:C,Product!H:H)</f>
        <v>#N/A</v>
      </c>
      <c r="K119" t="str">
        <f t="shared" si="1"/>
        <v>https://cdn.shopify.com/s/files/1/0651/3668/9323/files/b3c5d7e8fb5e43eaa2bb5cd49e3d50a5_600x600.jpg?v=1734042631&amp;width=100&amp;crop=center</v>
      </c>
    </row>
    <row r="120" spans="1:11" x14ac:dyDescent="0.25">
      <c r="A120" t="s">
        <v>2788</v>
      </c>
      <c r="B120" t="s">
        <v>2178</v>
      </c>
      <c r="C120" t="str">
        <f>(_xlfn.XLOOKUP(B120,Sheet3!A:A,Sheet3!C:C,_xlfn.XLOOKUP(B120&amp;"B",Sheet3!A:A,Sheet3!C:C,_xlfn.XLOOKUP(B120&amp;"BT",Sheet3!A:A,Sheet3!C:C,_xlfn.XLOOKUP(B120&amp;"BTL",Sheet3!A:A,Sheet3!C:C)))))</f>
        <v/>
      </c>
      <c r="D120" t="s">
        <v>1411</v>
      </c>
      <c r="E120" t="s">
        <v>2681</v>
      </c>
      <c r="F120" t="s">
        <v>3373</v>
      </c>
      <c r="G120" t="str">
        <f>_xlfn.XLOOKUP(E120,Sheet6!A:A,Sheet6!A:A)</f>
        <v>Grinders</v>
      </c>
      <c r="I120" t="str">
        <f>_xlfn.XLOOKUP(B120&amp;"B",Product!C:C,Product!H:H)</f>
        <v>https://cdn.shopify.com/s/files/1/0651/3668/9323/files/5cf95d3ff7da43119525dd007cd7cea5_600x600.jpg?v=1747170627&amp;width=100&amp;crop=center</v>
      </c>
      <c r="J120" t="e">
        <f>_xlfn.XLOOKUP(B120&amp;"BTL",Product!C:C,Product!H:H)</f>
        <v>#N/A</v>
      </c>
      <c r="K120" t="str">
        <f t="shared" si="1"/>
        <v>https://cdn.shopify.com/s/files/1/0651/3668/9323/files/5cf95d3ff7da43119525dd007cd7cea5_600x600.jpg?v=1747170627&amp;width=100&amp;crop=center</v>
      </c>
    </row>
    <row r="121" spans="1:11" x14ac:dyDescent="0.25">
      <c r="A121" t="s">
        <v>2788</v>
      </c>
      <c r="B121" t="s">
        <v>2231</v>
      </c>
      <c r="C121">
        <f>(_xlfn.XLOOKUP(B121,Sheet3!A:A,Sheet3!C:C,_xlfn.XLOOKUP(B121&amp;"B",Sheet3!A:A,Sheet3!C:C,_xlfn.XLOOKUP(B121&amp;"BT",Sheet3!A:A,Sheet3!C:C,_xlfn.XLOOKUP(B121&amp;"BTL",Sheet3!A:A,Sheet3!C:C)))))</f>
        <v>59.97</v>
      </c>
      <c r="D121" t="s">
        <v>1609</v>
      </c>
      <c r="E121" t="s">
        <v>2681</v>
      </c>
      <c r="F121" t="s">
        <v>3188</v>
      </c>
      <c r="G121" t="str">
        <f>_xlfn.XLOOKUP(E121,Sheet6!A:A,Sheet6!A:A)</f>
        <v>Grinders</v>
      </c>
      <c r="I121" t="str">
        <f>_xlfn.XLOOKUP(B121&amp;"B",Product!C:C,Product!H:H)</f>
        <v>https://cdn.shopify.com/s/files/1/0651/3668/9323/files/41c2c61117614b70b4bc8f8226338c8b_600x600.jpg?v=1734041517&amp;width=100&amp;crop=center</v>
      </c>
      <c r="J121" t="e">
        <f>_xlfn.XLOOKUP(B121&amp;"BTL",Product!C:C,Product!H:H)</f>
        <v>#N/A</v>
      </c>
      <c r="K121" t="str">
        <f t="shared" si="1"/>
        <v>https://cdn.shopify.com/s/files/1/0651/3668/9323/files/41c2c61117614b70b4bc8f8226338c8b_600x600.jpg?v=1734041517&amp;width=100&amp;crop=center</v>
      </c>
    </row>
    <row r="122" spans="1:11" x14ac:dyDescent="0.25">
      <c r="A122" t="s">
        <v>2788</v>
      </c>
      <c r="B122" t="s">
        <v>2280</v>
      </c>
      <c r="C122">
        <f>(_xlfn.XLOOKUP(B122,Sheet3!A:A,Sheet3!C:C,_xlfn.XLOOKUP(B122&amp;"B",Sheet3!A:A,Sheet3!C:C,_xlfn.XLOOKUP(B122&amp;"BT",Sheet3!A:A,Sheet3!C:C,_xlfn.XLOOKUP(B122&amp;"BTL",Sheet3!A:A,Sheet3!C:C)))))</f>
        <v>112.8</v>
      </c>
      <c r="D122" t="s">
        <v>1821</v>
      </c>
      <c r="E122" t="s">
        <v>2681</v>
      </c>
      <c r="F122" t="s">
        <v>3006</v>
      </c>
      <c r="G122" t="str">
        <f>_xlfn.XLOOKUP(E122,Sheet6!A:A,Sheet6!A:A)</f>
        <v>Grinders</v>
      </c>
      <c r="I122" t="str">
        <f>_xlfn.XLOOKUP(B122&amp;"B",Product!C:C,Product!H:H)</f>
        <v>https://cdn.shopify.com/s/files/1/0651/3668/9323/files/5715eecc8e06409397648b8868425322_600x600.jpg?v=1734042145&amp;width=100&amp;crop=center</v>
      </c>
      <c r="J122" t="e">
        <f>_xlfn.XLOOKUP(B122&amp;"BTL",Product!C:C,Product!H:H)</f>
        <v>#N/A</v>
      </c>
      <c r="K122" t="str">
        <f t="shared" si="1"/>
        <v>https://cdn.shopify.com/s/files/1/0651/3668/9323/files/5715eecc8e06409397648b8868425322_600x600.jpg?v=1734042145&amp;width=100&amp;crop=center</v>
      </c>
    </row>
    <row r="123" spans="1:11" x14ac:dyDescent="0.25">
      <c r="A123" t="s">
        <v>2788</v>
      </c>
      <c r="B123" t="s">
        <v>2593</v>
      </c>
      <c r="C123">
        <f>(_xlfn.XLOOKUP(B123,Sheet3!A:A,Sheet3!C:C,_xlfn.XLOOKUP(B123&amp;"B",Sheet3!A:A,Sheet3!C:C,_xlfn.XLOOKUP(B123&amp;"BT",Sheet3!A:A,Sheet3!C:C,_xlfn.XLOOKUP(B123&amp;"BTL",Sheet3!A:A,Sheet3!C:C)))))</f>
        <v>129</v>
      </c>
      <c r="D123" t="s">
        <v>72</v>
      </c>
      <c r="E123" t="s">
        <v>2660</v>
      </c>
      <c r="F123" t="s">
        <v>3109</v>
      </c>
      <c r="G123" t="str">
        <f>_xlfn.XLOOKUP(E123,Sheet6!A:A,Sheet6!A:A)</f>
        <v>Hammer Drills</v>
      </c>
      <c r="I123" t="str">
        <f>_xlfn.XLOOKUP(B123&amp;"B",Product!C:C,Product!H:H)</f>
        <v>https://cdn.shopify.com/s/files/1/0651/3668/9323/files/3ae66cf263ba4ca8950f3dbba2a4939e_600x600.jpg?v=1734040905&amp;width=100&amp;crop=center</v>
      </c>
      <c r="J123" t="e">
        <f>_xlfn.XLOOKUP(B123&amp;"BTL",Product!C:C,Product!H:H)</f>
        <v>#N/A</v>
      </c>
      <c r="K123" t="str">
        <f t="shared" si="1"/>
        <v>https://cdn.shopify.com/s/files/1/0651/3668/9323/files/3ae66cf263ba4ca8950f3dbba2a4939e_600x600.jpg?v=1734040905&amp;width=100&amp;crop=center</v>
      </c>
    </row>
    <row r="124" spans="1:11" x14ac:dyDescent="0.25">
      <c r="A124" t="s">
        <v>2788</v>
      </c>
      <c r="B124" t="s">
        <v>2185</v>
      </c>
      <c r="C124">
        <f>(_xlfn.XLOOKUP(B124,Sheet3!A:A,Sheet3!C:C,_xlfn.XLOOKUP(B124&amp;"B",Sheet3!A:A,Sheet3!C:C,_xlfn.XLOOKUP(B124&amp;"BT",Sheet3!A:A,Sheet3!C:C,_xlfn.XLOOKUP(B124&amp;"BTL",Sheet3!A:A,Sheet3!C:C)))))</f>
        <v>129</v>
      </c>
      <c r="D124" t="s">
        <v>72</v>
      </c>
      <c r="E124" t="s">
        <v>2660</v>
      </c>
      <c r="F124" t="s">
        <v>4190</v>
      </c>
      <c r="G124" t="str">
        <f>_xlfn.XLOOKUP(E124,Sheet6!A:A,Sheet6!A:A)</f>
        <v>Hammer Drills</v>
      </c>
      <c r="I124" t="str">
        <f>_xlfn.XLOOKUP(B124&amp;"B",Product!C:C,Product!H:H)</f>
        <v>https://cdn.shopify.com/s/files/1/0651/3668/9323/files/PBLHM102_2v1_Final_920cd4a2-6de9-42fd-8a6c-4d2f379fc2b6_600x600.jpg?v=1737985396&amp;width=100&amp;crop=center</v>
      </c>
      <c r="J124" t="e">
        <f>_xlfn.XLOOKUP(B124&amp;"BTL",Product!C:C,Product!H:H)</f>
        <v>#N/A</v>
      </c>
      <c r="K124" t="str">
        <f t="shared" si="1"/>
        <v>https://cdn.shopify.com/s/files/1/0651/3668/9323/files/PBLHM102_2v1_Final_920cd4a2-6de9-42fd-8a6c-4d2f379fc2b6_600x600.jpg?v=1737985396&amp;width=100&amp;crop=center</v>
      </c>
    </row>
    <row r="125" spans="1:11" x14ac:dyDescent="0.25">
      <c r="A125" t="s">
        <v>2788</v>
      </c>
      <c r="B125" t="s">
        <v>2220</v>
      </c>
      <c r="C125">
        <f>(_xlfn.XLOOKUP(B125,Sheet3!A:A,Sheet3!C:C,_xlfn.XLOOKUP(B125&amp;"B",Sheet3!A:A,Sheet3!C:C,_xlfn.XLOOKUP(B125&amp;"BT",Sheet3!A:A,Sheet3!C:C,_xlfn.XLOOKUP(B125&amp;"BTL",Sheet3!A:A,Sheet3!C:C)))))</f>
        <v>79</v>
      </c>
      <c r="D125" t="s">
        <v>1688</v>
      </c>
      <c r="E125" t="s">
        <v>2660</v>
      </c>
      <c r="F125" t="s">
        <v>3121</v>
      </c>
      <c r="G125" t="str">
        <f>_xlfn.XLOOKUP(E125,Sheet6!A:A,Sheet6!A:A)</f>
        <v>Hammer Drills</v>
      </c>
      <c r="I125" t="str">
        <f>_xlfn.XLOOKUP(B125&amp;"B",Product!C:C,Product!H:H)</f>
        <v>https://cdn.shopify.com/s/files/1/0651/3668/9323/files/97389ae20a794745b7837632258b9a3a_600x600.jpg?v=1734042315&amp;width=100&amp;crop=center</v>
      </c>
      <c r="J125" t="e">
        <f>_xlfn.XLOOKUP(B125&amp;"BTL",Product!C:C,Product!H:H)</f>
        <v>#N/A</v>
      </c>
      <c r="K125" t="str">
        <f t="shared" si="1"/>
        <v>https://cdn.shopify.com/s/files/1/0651/3668/9323/files/97389ae20a794745b7837632258b9a3a_600x600.jpg?v=1734042315&amp;width=100&amp;crop=center</v>
      </c>
    </row>
    <row r="126" spans="1:11" x14ac:dyDescent="0.25">
      <c r="A126" t="s">
        <v>2788</v>
      </c>
      <c r="B126" t="s">
        <v>2281</v>
      </c>
      <c r="C126" t="str">
        <f>(_xlfn.XLOOKUP(B126,Sheet3!A:A,Sheet3!C:C,_xlfn.XLOOKUP(B126&amp;"B",Sheet3!A:A,Sheet3!C:C,_xlfn.XLOOKUP(B126&amp;"BT",Sheet3!A:A,Sheet3!C:C,_xlfn.XLOOKUP(B126&amp;"BTL",Sheet3!A:A,Sheet3!C:C)))))</f>
        <v/>
      </c>
      <c r="D126" t="s">
        <v>1519</v>
      </c>
      <c r="E126" t="s">
        <v>2660</v>
      </c>
      <c r="F126" t="s">
        <v>3269</v>
      </c>
      <c r="G126" t="str">
        <f>_xlfn.XLOOKUP(E126,Sheet6!A:A,Sheet6!A:A)</f>
        <v>Hammer Drills</v>
      </c>
      <c r="I126" t="str">
        <f>_xlfn.XLOOKUP(B126&amp;"B",Product!C:C,Product!H:H)</f>
        <v>https://cdn.shopify.com/s/files/1/0651/3668/9323/files/d1ee9593118e4e759a8bb95cb7650465_600x600.jpg?v=1734042963&amp;width=100&amp;crop=center</v>
      </c>
      <c r="J126" t="e">
        <f>_xlfn.XLOOKUP(B126&amp;"BTL",Product!C:C,Product!H:H)</f>
        <v>#N/A</v>
      </c>
      <c r="K126" t="str">
        <f t="shared" si="1"/>
        <v>https://cdn.shopify.com/s/files/1/0651/3668/9323/files/d1ee9593118e4e759a8bb95cb7650465_600x600.jpg?v=1734042963&amp;width=100&amp;crop=center</v>
      </c>
    </row>
    <row r="127" spans="1:11" x14ac:dyDescent="0.25">
      <c r="A127" t="s">
        <v>2788</v>
      </c>
      <c r="B127" t="s">
        <v>763</v>
      </c>
      <c r="C127">
        <f>(_xlfn.XLOOKUP(B127,Sheet3!A:A,Sheet3!C:C,_xlfn.XLOOKUP(B127&amp;"B",Sheet3!A:A,Sheet3!C:C,_xlfn.XLOOKUP(B127&amp;"BT",Sheet3!A:A,Sheet3!C:C,_xlfn.XLOOKUP(B127&amp;"BTL",Sheet3!A:A,Sheet3!C:C)))))</f>
        <v>49.97</v>
      </c>
      <c r="D127" t="s">
        <v>762</v>
      </c>
      <c r="E127" t="s">
        <v>2716</v>
      </c>
      <c r="F127" t="s">
        <v>3794</v>
      </c>
      <c r="G127" t="str">
        <f>_xlfn.XLOOKUP(E127,Sheet6!A:A,Sheet6!A:A)</f>
        <v>Handheld Lights</v>
      </c>
      <c r="I127" t="e">
        <f>_xlfn.XLOOKUP(B127&amp;"B",Product!C:C,Product!H:H)</f>
        <v>#N/A</v>
      </c>
      <c r="J127" t="e">
        <f>_xlfn.XLOOKUP(B127&amp;"BTL",Product!C:C,Product!H:H)</f>
        <v>#N/A</v>
      </c>
      <c r="K127" t="str">
        <f t="shared" si="1"/>
        <v>https://cdn.shopify.com/s/files/1/0651/3668/9323/files/P790_2v1_Final_600x600.jpg?v=1737049833&amp;width=100&amp;crop=center</v>
      </c>
    </row>
    <row r="128" spans="1:11" x14ac:dyDescent="0.25">
      <c r="A128" t="s">
        <v>2788</v>
      </c>
      <c r="B128" t="s">
        <v>2247</v>
      </c>
      <c r="C128">
        <f>(_xlfn.XLOOKUP(B128,Sheet3!A:A,Sheet3!C:C,_xlfn.XLOOKUP(B128&amp;"B",Sheet3!A:A,Sheet3!C:C,_xlfn.XLOOKUP(B128&amp;"BT",Sheet3!A:A,Sheet3!C:C,_xlfn.XLOOKUP(B128&amp;"BTL",Sheet3!A:A,Sheet3!C:C)))))</f>
        <v>29.97</v>
      </c>
      <c r="D128" t="s">
        <v>833</v>
      </c>
      <c r="E128" t="s">
        <v>2716</v>
      </c>
      <c r="F128" t="s">
        <v>3754</v>
      </c>
      <c r="G128" t="str">
        <f>_xlfn.XLOOKUP(E128,Sheet6!A:A,Sheet6!A:A)</f>
        <v>Handheld Lights</v>
      </c>
      <c r="I128" t="str">
        <f>_xlfn.XLOOKUP(B128&amp;"B",Product!C:C,Product!H:H)</f>
        <v>https://cdn.shopify.com/s/files/1/0651/3668/9323/files/1750fd832a394a2eae260b3fcd7e41e5_600x600.jpg?v=1734042069&amp;width=100&amp;crop=center</v>
      </c>
      <c r="J128" t="e">
        <f>_xlfn.XLOOKUP(B128&amp;"BTL",Product!C:C,Product!H:H)</f>
        <v>#N/A</v>
      </c>
      <c r="K128" t="str">
        <f t="shared" si="1"/>
        <v>https://cdn.shopify.com/s/files/1/0651/3668/9323/files/1750fd832a394a2eae260b3fcd7e41e5_600x600.jpg?v=1734042069&amp;width=100&amp;crop=center</v>
      </c>
    </row>
    <row r="129" spans="1:11" x14ac:dyDescent="0.25">
      <c r="A129" t="s">
        <v>2788</v>
      </c>
      <c r="B129" t="s">
        <v>2595</v>
      </c>
      <c r="C129" t="str">
        <f>(_xlfn.XLOOKUP(B129,Sheet3!A:A,Sheet3!C:C,_xlfn.XLOOKUP(B129&amp;"B",Sheet3!A:A,Sheet3!C:C,_xlfn.XLOOKUP(B129&amp;"BT",Sheet3!A:A,Sheet3!C:C,_xlfn.XLOOKUP(B129&amp;"BTL",Sheet3!A:A,Sheet3!C:C)))))</f>
        <v/>
      </c>
      <c r="D129" t="s">
        <v>664</v>
      </c>
      <c r="E129" t="s">
        <v>2716</v>
      </c>
      <c r="F129" t="s">
        <v>3854</v>
      </c>
      <c r="G129" t="str">
        <f>_xlfn.XLOOKUP(E129,Sheet6!A:A,Sheet6!A:A)</f>
        <v>Handheld Lights</v>
      </c>
      <c r="I129" t="str">
        <f>_xlfn.XLOOKUP(B129&amp;"B",Product!C:C,Product!H:H)</f>
        <v>https://cdn.shopify.com/s/files/1/0651/3668/9323/files/eed1714daf934be88c123ef6d01537a5_600x600.jpg?v=1734043293&amp;width=100&amp;crop=center</v>
      </c>
      <c r="J129" t="e">
        <f>_xlfn.XLOOKUP(B129&amp;"BTL",Product!C:C,Product!H:H)</f>
        <v>#N/A</v>
      </c>
      <c r="K129" t="str">
        <f t="shared" si="1"/>
        <v>https://cdn.shopify.com/s/files/1/0651/3668/9323/files/eed1714daf934be88c123ef6d01537a5_600x600.jpg?v=1734043293&amp;width=100&amp;crop=center</v>
      </c>
    </row>
    <row r="130" spans="1:11" x14ac:dyDescent="0.25">
      <c r="A130" t="s">
        <v>2788</v>
      </c>
      <c r="B130" t="s">
        <v>2599</v>
      </c>
      <c r="C130" t="str">
        <f>(_xlfn.XLOOKUP(B130,Sheet3!A:A,Sheet3!C:C,_xlfn.XLOOKUP(B130&amp;"B",Sheet3!A:A,Sheet3!C:C,_xlfn.XLOOKUP(B130&amp;"BT",Sheet3!A:A,Sheet3!C:C,_xlfn.XLOOKUP(B130&amp;"BTL",Sheet3!A:A,Sheet3!C:C)))))</f>
        <v/>
      </c>
      <c r="D130" t="s">
        <v>21</v>
      </c>
      <c r="E130" t="s">
        <v>2714</v>
      </c>
      <c r="G130" t="str">
        <f>_xlfn.XLOOKUP(E130,Sheet6!A:A,Sheet6!A:A)</f>
        <v>Heaters</v>
      </c>
      <c r="I130" t="e">
        <f>_xlfn.XLOOKUP(B130&amp;"B",Product!C:C,Product!H:H)</f>
        <v>#N/A</v>
      </c>
      <c r="J130" t="e">
        <f>_xlfn.XLOOKUP(B130&amp;"BTL",Product!C:C,Product!H:H)</f>
        <v>#N/A</v>
      </c>
      <c r="K130">
        <f t="shared" si="1"/>
        <v>0</v>
      </c>
    </row>
    <row r="131" spans="1:11" x14ac:dyDescent="0.25">
      <c r="A131" t="s">
        <v>2788</v>
      </c>
      <c r="B131" t="s">
        <v>2263</v>
      </c>
      <c r="C131">
        <f>(_xlfn.XLOOKUP(B131,Sheet3!A:A,Sheet3!C:C,_xlfn.XLOOKUP(B131&amp;"B",Sheet3!A:A,Sheet3!C:C,_xlfn.XLOOKUP(B131&amp;"BT",Sheet3!A:A,Sheet3!C:C,_xlfn.XLOOKUP(B131&amp;"BTL",Sheet3!A:A,Sheet3!C:C)))))</f>
        <v>159</v>
      </c>
      <c r="D131" t="s">
        <v>550</v>
      </c>
      <c r="E131" t="s">
        <v>2714</v>
      </c>
      <c r="F131" t="s">
        <v>3924</v>
      </c>
      <c r="G131" t="str">
        <f>_xlfn.XLOOKUP(E131,Sheet6!A:A,Sheet6!A:A)</f>
        <v>Heaters</v>
      </c>
      <c r="I131" t="str">
        <f>_xlfn.XLOOKUP(B131&amp;"B",Product!C:C,Product!H:H)</f>
        <v>https://cdn.shopify.com/s/files/1/0651/3668/9323/files/8b855e99bdb14c3482bb026fb65855ec_600x600.jpg?v=1737054619&amp;width=100&amp;crop=center</v>
      </c>
      <c r="J131" t="e">
        <f>_xlfn.XLOOKUP(B131&amp;"BTL",Product!C:C,Product!H:H)</f>
        <v>#N/A</v>
      </c>
      <c r="K131" t="str">
        <f t="shared" ref="K131:K194" si="2">_xlfn.IFNA(I131,_xlfn.IFNA(J131,F131))</f>
        <v>https://cdn.shopify.com/s/files/1/0651/3668/9323/files/8b855e99bdb14c3482bb026fb65855ec_600x600.jpg?v=1737054619&amp;width=100&amp;crop=center</v>
      </c>
    </row>
    <row r="132" spans="1:11" x14ac:dyDescent="0.25">
      <c r="A132" t="s">
        <v>2788</v>
      </c>
      <c r="B132" t="s">
        <v>747</v>
      </c>
      <c r="C132">
        <f>(_xlfn.XLOOKUP(B132,Sheet3!A:A,Sheet3!C:C,_xlfn.XLOOKUP(B132&amp;"B",Sheet3!A:A,Sheet3!C:C,_xlfn.XLOOKUP(B132&amp;"BT",Sheet3!A:A,Sheet3!C:C,_xlfn.XLOOKUP(B132&amp;"BTL",Sheet3!A:A,Sheet3!C:C)))))</f>
        <v>79</v>
      </c>
      <c r="D132" t="s">
        <v>746</v>
      </c>
      <c r="E132" t="s">
        <v>2712</v>
      </c>
      <c r="F132" t="s">
        <v>3803</v>
      </c>
      <c r="G132" t="str">
        <f>_xlfn.XLOOKUP(E132,Sheet6!A:A,Sheet6!A:A)</f>
        <v>Heating Tools</v>
      </c>
      <c r="H132" t="str">
        <f>_xlfn.XLOOKUP(B132,Product!C:C,Product!D:D)</f>
        <v>18V ONE+ HEAT GUN</v>
      </c>
      <c r="I132" t="e">
        <f>_xlfn.XLOOKUP(B132&amp;"B",Product!C:C,Product!H:H)</f>
        <v>#N/A</v>
      </c>
      <c r="J132" t="e">
        <f>_xlfn.XLOOKUP(B132&amp;"BTL",Product!C:C,Product!H:H)</f>
        <v>#N/A</v>
      </c>
      <c r="K132" t="str">
        <f t="shared" si="2"/>
        <v>https://cdn.shopify.com/s/files/1/0651/3668/9323/files/e1624aa7d06e4f758545fa9ad7071c1d_600x600.jpg?v=1734043221&amp;width=100&amp;crop=center</v>
      </c>
    </row>
    <row r="133" spans="1:11" x14ac:dyDescent="0.25">
      <c r="A133" t="s">
        <v>2788</v>
      </c>
      <c r="B133" t="s">
        <v>2268</v>
      </c>
      <c r="C133">
        <f>(_xlfn.XLOOKUP(B133,Sheet3!A:A,Sheet3!C:C,_xlfn.XLOOKUP(B133&amp;"B",Sheet3!A:A,Sheet3!C:C,_xlfn.XLOOKUP(B133&amp;"BT",Sheet3!A:A,Sheet3!C:C,_xlfn.XLOOKUP(B133&amp;"BTL",Sheet3!A:A,Sheet3!C:C)))))</f>
        <v>59.97</v>
      </c>
      <c r="D133" t="s">
        <v>1503</v>
      </c>
      <c r="E133" t="s">
        <v>2712</v>
      </c>
      <c r="F133" t="s">
        <v>3284</v>
      </c>
      <c r="G133" t="str">
        <f>_xlfn.XLOOKUP(E133,Sheet6!A:A,Sheet6!A:A)</f>
        <v>Heating Tools</v>
      </c>
      <c r="I133" t="str">
        <f>_xlfn.XLOOKUP(B133&amp;"B",Product!C:C,Product!H:H)</f>
        <v>https://cdn.shopify.com/s/files/1/0651/3668/9323/files/a98472ed93f94927829518e61d171c81_600x600.jpg?v=1734042549&amp;width=100&amp;crop=center</v>
      </c>
      <c r="J133" t="e">
        <f>_xlfn.XLOOKUP(B133&amp;"BTL",Product!C:C,Product!H:H)</f>
        <v>#N/A</v>
      </c>
      <c r="K133" t="str">
        <f t="shared" si="2"/>
        <v>https://cdn.shopify.com/s/files/1/0651/3668/9323/files/a98472ed93f94927829518e61d171c81_600x600.jpg?v=1734042549&amp;width=100&amp;crop=center</v>
      </c>
    </row>
    <row r="134" spans="1:11" x14ac:dyDescent="0.25">
      <c r="A134" t="s">
        <v>2788</v>
      </c>
      <c r="B134" t="s">
        <v>2561</v>
      </c>
      <c r="C134">
        <f>(_xlfn.XLOOKUP(B134,Sheet3!A:A,Sheet3!C:C,_xlfn.XLOOKUP(B134&amp;"B",Sheet3!A:A,Sheet3!C:C,_xlfn.XLOOKUP(B134&amp;"BT",Sheet3!A:A,Sheet3!C:C,_xlfn.XLOOKUP(B134&amp;"BTL",Sheet3!A:A,Sheet3!C:C)))))</f>
        <v>149</v>
      </c>
      <c r="D134" t="s">
        <v>2464</v>
      </c>
      <c r="E134" t="s">
        <v>2643</v>
      </c>
      <c r="F134" t="s">
        <v>2805</v>
      </c>
      <c r="G134" t="str">
        <f>_xlfn.XLOOKUP(E134,Sheet6!A:A,Sheet6!A:A)</f>
        <v>Hedge Trimmers</v>
      </c>
      <c r="H134" t="e">
        <f>_xlfn.XLOOKUP(B134,Product!C:C,Product!D:D)</f>
        <v>#N/A</v>
      </c>
      <c r="I134" t="e">
        <f>_xlfn.XLOOKUP(B134&amp;"B",Product!C:C,Product!H:H)</f>
        <v>#N/A</v>
      </c>
      <c r="J134" t="str">
        <f>_xlfn.XLOOKUP(B134&amp;"BTL",Product!C:C,Product!H:H)</f>
        <v>https://cdn.shopify.com/s/files/1/0651/3668/9323/files/100cb65b7db84055a64550619448e81a_600x600.jpg?v=1734041805&amp;width=100&amp;crop=center</v>
      </c>
      <c r="K134" t="str">
        <f t="shared" si="2"/>
        <v>https://cdn.shopify.com/s/files/1/0651/3668/9323/files/100cb65b7db84055a64550619448e81a_600x600.jpg?v=1734041805&amp;width=100&amp;crop=center</v>
      </c>
    </row>
    <row r="135" spans="1:11" x14ac:dyDescent="0.25">
      <c r="A135" t="s">
        <v>2788</v>
      </c>
      <c r="B135" t="s">
        <v>2159</v>
      </c>
      <c r="C135">
        <f>(_xlfn.XLOOKUP(B135,Sheet3!A:A,Sheet3!C:C,_xlfn.XLOOKUP(B135&amp;"B",Sheet3!A:A,Sheet3!C:C,_xlfn.XLOOKUP(B135&amp;"BT",Sheet3!A:A,Sheet3!C:C,_xlfn.XLOOKUP(B135&amp;"BTL",Sheet3!A:A,Sheet3!C:C)))))</f>
        <v>174</v>
      </c>
      <c r="D135" t="s">
        <v>2465</v>
      </c>
      <c r="E135" t="s">
        <v>2643</v>
      </c>
      <c r="F135" t="s">
        <v>3146</v>
      </c>
      <c r="G135" t="str">
        <f>_xlfn.XLOOKUP(E135,Sheet6!A:A,Sheet6!A:A)</f>
        <v>Hedge Trimmers</v>
      </c>
      <c r="H135" t="e">
        <f>_xlfn.XLOOKUP(B135,Product!C:C,Product!D:D)</f>
        <v>#N/A</v>
      </c>
      <c r="I135" t="e">
        <f>_xlfn.XLOOKUP(B135&amp;"B",Product!C:C,Product!H:H)</f>
        <v>#N/A</v>
      </c>
      <c r="J135" t="str">
        <f>_xlfn.XLOOKUP(B135&amp;"BTL",Product!C:C,Product!H:H)</f>
        <v>https://cdn.shopify.com/s/files/1/0651/3668/9323/files/a7a7e55de2d448d78dab7559aedf156e_600x600.jpg?v=1736808876&amp;width=100&amp;crop=center</v>
      </c>
      <c r="K135" t="str">
        <f t="shared" si="2"/>
        <v>https://cdn.shopify.com/s/files/1/0651/3668/9323/files/a7a7e55de2d448d78dab7559aedf156e_600x600.jpg?v=1736808876&amp;width=100&amp;crop=center</v>
      </c>
    </row>
    <row r="136" spans="1:11" x14ac:dyDescent="0.25">
      <c r="A136" t="s">
        <v>2788</v>
      </c>
      <c r="B136" t="s">
        <v>2160</v>
      </c>
      <c r="C136" t="str">
        <f>(_xlfn.XLOOKUP(B136,Sheet3!A:A,Sheet3!C:C,_xlfn.XLOOKUP(B136&amp;"B",Sheet3!A:A,Sheet3!C:C,_xlfn.XLOOKUP(B136&amp;"BT",Sheet3!A:A,Sheet3!C:C,_xlfn.XLOOKUP(B136&amp;"BTL",Sheet3!A:A,Sheet3!C:C)))))</f>
        <v/>
      </c>
      <c r="D136" t="s">
        <v>2466</v>
      </c>
      <c r="E136" t="s">
        <v>2643</v>
      </c>
      <c r="F136" t="s">
        <v>3131</v>
      </c>
      <c r="G136" t="str">
        <f>_xlfn.XLOOKUP(E136,Sheet6!A:A,Sheet6!A:A)</f>
        <v>Hedge Trimmers</v>
      </c>
      <c r="H136" t="e">
        <f>_xlfn.XLOOKUP(B136,Product!C:C,Product!D:D)</f>
        <v>#N/A</v>
      </c>
      <c r="I136" t="e">
        <f>_xlfn.XLOOKUP(B136&amp;"B",Product!C:C,Product!H:H)</f>
        <v>#N/A</v>
      </c>
      <c r="J136" t="str">
        <f>_xlfn.XLOOKUP(B136&amp;"BTL",Product!C:C,Product!H:H)</f>
        <v>https://cdn.shopify.com/s/files/1/0651/3668/9323/files/c271026e364a4c558c560032bef9c01c_600x600.jpg?v=1734042889&amp;width=100&amp;crop=center</v>
      </c>
      <c r="K136" t="str">
        <f t="shared" si="2"/>
        <v>https://cdn.shopify.com/s/files/1/0651/3668/9323/files/c271026e364a4c558c560032bef9c01c_600x600.jpg?v=1734042889&amp;width=100&amp;crop=center</v>
      </c>
    </row>
    <row r="137" spans="1:11" x14ac:dyDescent="0.25">
      <c r="A137" t="s">
        <v>2788</v>
      </c>
      <c r="B137" t="s">
        <v>2581</v>
      </c>
      <c r="C137">
        <f>(_xlfn.XLOOKUP(B137,Sheet3!A:A,Sheet3!C:C,_xlfn.XLOOKUP(B137&amp;"B",Sheet3!A:A,Sheet3!C:C,_xlfn.XLOOKUP(B137&amp;"BT",Sheet3!A:A,Sheet3!C:C,_xlfn.XLOOKUP(B137&amp;"BTL",Sheet3!A:A,Sheet3!C:C)))))</f>
        <v>139</v>
      </c>
      <c r="D137" t="s">
        <v>1797</v>
      </c>
      <c r="E137" t="s">
        <v>2643</v>
      </c>
      <c r="F137" t="s">
        <v>3027</v>
      </c>
      <c r="G137" t="str">
        <f>_xlfn.XLOOKUP(E137,Sheet6!A:A,Sheet6!A:A)</f>
        <v>Hedge Trimmers</v>
      </c>
      <c r="H137" t="e">
        <f>_xlfn.XLOOKUP(B137,Product!C:C,Product!D:D)</f>
        <v>#N/A</v>
      </c>
      <c r="I137" t="e">
        <f>_xlfn.XLOOKUP(B137&amp;"B",Product!C:C,Product!H:H)</f>
        <v>#N/A</v>
      </c>
      <c r="J137" t="str">
        <f>_xlfn.XLOOKUP(B137&amp;"BTL",Product!C:C,Product!H:H)</f>
        <v>https://cdn.shopify.com/s/files/1/0651/3668/9323/files/P2608BTL_600x600.png?v=1737571886&amp;width=100&amp;crop=center</v>
      </c>
      <c r="K137" t="str">
        <f t="shared" si="2"/>
        <v>https://cdn.shopify.com/s/files/1/0651/3668/9323/files/P2608BTL_600x600.png?v=1737571886&amp;width=100&amp;crop=center</v>
      </c>
    </row>
    <row r="138" spans="1:11" x14ac:dyDescent="0.25">
      <c r="A138" t="s">
        <v>2788</v>
      </c>
      <c r="B138" t="s">
        <v>2161</v>
      </c>
      <c r="C138">
        <f>(_xlfn.XLOOKUP(B138,Sheet3!A:A,Sheet3!C:C,_xlfn.XLOOKUP(B138&amp;"B",Sheet3!A:A,Sheet3!C:C,_xlfn.XLOOKUP(B138&amp;"BT",Sheet3!A:A,Sheet3!C:C,_xlfn.XLOOKUP(B138&amp;"BTL",Sheet3!A:A,Sheet3!C:C)))))</f>
        <v>99</v>
      </c>
      <c r="D138" t="s">
        <v>2467</v>
      </c>
      <c r="E138" t="s">
        <v>2643</v>
      </c>
      <c r="F138" t="s">
        <v>3143</v>
      </c>
      <c r="G138" t="str">
        <f>_xlfn.XLOOKUP(E138,Sheet6!A:A,Sheet6!A:A)</f>
        <v>Hedge Trimmers</v>
      </c>
      <c r="H138" t="e">
        <f>_xlfn.XLOOKUP(B138,Product!C:C,Product!D:D)</f>
        <v>#N/A</v>
      </c>
      <c r="I138" t="e">
        <f>_xlfn.XLOOKUP(B138&amp;"B",Product!C:C,Product!H:H)</f>
        <v>#N/A</v>
      </c>
      <c r="J138" t="str">
        <f>_xlfn.XLOOKUP(B138&amp;"BTL",Product!C:C,Product!H:H)</f>
        <v>https://cdn.shopify.com/s/files/1/0651/3668/9323/files/b9f42f3aed6240aa950116ed24c2bf75_600x600.jpg?v=1734042652&amp;width=100&amp;crop=center</v>
      </c>
      <c r="K138" t="str">
        <f t="shared" si="2"/>
        <v>https://cdn.shopify.com/s/files/1/0651/3668/9323/files/b9f42f3aed6240aa950116ed24c2bf75_600x600.jpg?v=1734042652&amp;width=100&amp;crop=center</v>
      </c>
    </row>
    <row r="139" spans="1:11" x14ac:dyDescent="0.25">
      <c r="A139" t="s">
        <v>2788</v>
      </c>
      <c r="B139" t="s">
        <v>2569</v>
      </c>
      <c r="C139">
        <f>(_xlfn.XLOOKUP(B139,Sheet3!A:A,Sheet3!C:C,_xlfn.XLOOKUP(B139&amp;"B",Sheet3!A:A,Sheet3!C:C,_xlfn.XLOOKUP(B139&amp;"BT",Sheet3!A:A,Sheet3!C:C,_xlfn.XLOOKUP(B139&amp;"BTL",Sheet3!A:A,Sheet3!C:C)))))</f>
        <v>108.05</v>
      </c>
      <c r="D139" t="s">
        <v>2470</v>
      </c>
      <c r="E139" t="s">
        <v>2643</v>
      </c>
      <c r="F139" t="s">
        <v>3106</v>
      </c>
      <c r="G139" t="str">
        <f>_xlfn.XLOOKUP(E139,Sheet6!A:A,Sheet6!A:A)</f>
        <v>Hedge Trimmers</v>
      </c>
      <c r="H139" t="e">
        <f>_xlfn.XLOOKUP(B139,Product!C:C,Product!D:D)</f>
        <v>#N/A</v>
      </c>
      <c r="I139" t="str">
        <f>_xlfn.XLOOKUP(B139&amp;"B",Product!C:C,Product!H:H)</f>
        <v>https://cdn.shopify.com/s/files/1/0651/3668/9323/files/cabc95a490414d1487a503a3df326602_600x600.jpg?v=1734042905&amp;width=100&amp;crop=center</v>
      </c>
      <c r="J139" t="e">
        <f>_xlfn.XLOOKUP(B139&amp;"BTL",Product!C:C,Product!H:H)</f>
        <v>#N/A</v>
      </c>
      <c r="K139" t="str">
        <f t="shared" si="2"/>
        <v>https://cdn.shopify.com/s/files/1/0651/3668/9323/files/cabc95a490414d1487a503a3df326602_600x600.jpg?v=1734042905&amp;width=100&amp;crop=center</v>
      </c>
    </row>
    <row r="140" spans="1:11" x14ac:dyDescent="0.25">
      <c r="A140" t="s">
        <v>2788</v>
      </c>
      <c r="B140" t="s">
        <v>2578</v>
      </c>
      <c r="C140">
        <f>(_xlfn.XLOOKUP(B140,Sheet3!A:A,Sheet3!C:C,_xlfn.XLOOKUP(B140&amp;"B",Sheet3!A:A,Sheet3!C:C,_xlfn.XLOOKUP(B140&amp;"BT",Sheet3!A:A,Sheet3!C:C,_xlfn.XLOOKUP(B140&amp;"BTL",Sheet3!A:A,Sheet3!C:C)))))</f>
        <v>79</v>
      </c>
      <c r="D140" t="s">
        <v>1775</v>
      </c>
      <c r="E140" t="s">
        <v>2643</v>
      </c>
      <c r="F140" t="s">
        <v>3045</v>
      </c>
      <c r="G140" t="str">
        <f>_xlfn.XLOOKUP(E140,Sheet6!A:A,Sheet6!A:A)</f>
        <v>Hedge Trimmers</v>
      </c>
      <c r="H140" t="e">
        <f>_xlfn.XLOOKUP(B140,Product!C:C,Product!D:D)</f>
        <v>#N/A</v>
      </c>
      <c r="I140" t="e">
        <f>_xlfn.XLOOKUP(B140&amp;"B",Product!C:C,Product!H:H)</f>
        <v>#N/A</v>
      </c>
      <c r="J140" t="str">
        <f>_xlfn.XLOOKUP(B140&amp;"BTL",Product!C:C,Product!H:H)</f>
        <v>https://cdn.shopify.com/s/files/1/0651/3668/9323/files/P2980_2v1_Final_600x600.jpg?v=1737402084&amp;width=100&amp;crop=center</v>
      </c>
      <c r="K140" t="str">
        <f t="shared" si="2"/>
        <v>https://cdn.shopify.com/s/files/1/0651/3668/9323/files/P2980_2v1_Final_600x600.jpg?v=1737402084&amp;width=100&amp;crop=center</v>
      </c>
    </row>
    <row r="141" spans="1:11" x14ac:dyDescent="0.25">
      <c r="A141" t="s">
        <v>2788</v>
      </c>
      <c r="B141" t="s">
        <v>2184</v>
      </c>
      <c r="C141">
        <f>(_xlfn.XLOOKUP(B141,Sheet3!A:A,Sheet3!C:C,_xlfn.XLOOKUP(B141&amp;"B",Sheet3!A:A,Sheet3!C:C,_xlfn.XLOOKUP(B141&amp;"BT",Sheet3!A:A,Sheet3!C:C,_xlfn.XLOOKUP(B141&amp;"BTL",Sheet3!A:A,Sheet3!C:C)))))</f>
        <v>139</v>
      </c>
      <c r="D141" t="s">
        <v>109</v>
      </c>
      <c r="E141" t="s">
        <v>2643</v>
      </c>
      <c r="F141" t="s">
        <v>4169</v>
      </c>
      <c r="G141" t="str">
        <f>_xlfn.XLOOKUP(E141,Sheet6!A:A,Sheet6!A:A)</f>
        <v>Hedge Trimmers</v>
      </c>
      <c r="I141" t="str">
        <f>_xlfn.XLOOKUP(B141&amp;"B",Product!C:C,Product!H:H)</f>
        <v>https://cdn.shopify.com/s/files/1/0651/3668/9323/files/PBLHG01B_THD14_600x600.jpg?v=1737405260&amp;width=100&amp;crop=center</v>
      </c>
      <c r="J141" t="e">
        <f>_xlfn.XLOOKUP(B141&amp;"BTL",Product!C:C,Product!H:H)</f>
        <v>#N/A</v>
      </c>
      <c r="K141" t="str">
        <f t="shared" si="2"/>
        <v>https://cdn.shopify.com/s/files/1/0651/3668/9323/files/PBLHG01B_THD14_600x600.jpg?v=1737405260&amp;width=100&amp;crop=center</v>
      </c>
    </row>
    <row r="142" spans="1:11" x14ac:dyDescent="0.25">
      <c r="A142" t="s">
        <v>2788</v>
      </c>
      <c r="B142" t="s">
        <v>2213</v>
      </c>
      <c r="C142" t="str">
        <f>(_xlfn.XLOOKUP(B142,Sheet3!A:A,Sheet3!C:C,_xlfn.XLOOKUP(B142&amp;"B",Sheet3!A:A,Sheet3!C:C,_xlfn.XLOOKUP(B142&amp;"BT",Sheet3!A:A,Sheet3!C:C,_xlfn.XLOOKUP(B142&amp;"BTL",Sheet3!A:A,Sheet3!C:C)))))</f>
        <v/>
      </c>
      <c r="D142" t="s">
        <v>1472</v>
      </c>
      <c r="E142" t="s">
        <v>2778</v>
      </c>
      <c r="F142" t="s">
        <v>3314</v>
      </c>
      <c r="G142" t="e">
        <f>_xlfn.XLOOKUP(E142,Sheet6!A:A,Sheet6!A:A)</f>
        <v>#N/A</v>
      </c>
      <c r="I142" t="str">
        <f>_xlfn.XLOOKUP(B142&amp;"B",Product!C:C,Product!H:H)</f>
        <v>https://cdn.shopify.com/s/files/1/0651/3668/9323/files/7bbc6d027a824898946e603141a4194f_600x600.jpg?v=1737468795&amp;width=100&amp;crop=center</v>
      </c>
      <c r="J142" t="e">
        <f>_xlfn.XLOOKUP(B142&amp;"BTL",Product!C:C,Product!H:H)</f>
        <v>#N/A</v>
      </c>
      <c r="K142" t="str">
        <f t="shared" si="2"/>
        <v>https://cdn.shopify.com/s/files/1/0651/3668/9323/files/7bbc6d027a824898946e603141a4194f_600x600.jpg?v=1737468795&amp;width=100&amp;crop=center</v>
      </c>
    </row>
    <row r="143" spans="1:11" x14ac:dyDescent="0.25">
      <c r="A143" t="s">
        <v>2788</v>
      </c>
      <c r="B143" t="s">
        <v>2214</v>
      </c>
      <c r="C143">
        <f>(_xlfn.XLOOKUP(B143,Sheet3!A:A,Sheet3!C:C,_xlfn.XLOOKUP(B143&amp;"B",Sheet3!A:A,Sheet3!C:C,_xlfn.XLOOKUP(B143&amp;"BT",Sheet3!A:A,Sheet3!C:C,_xlfn.XLOOKUP(B143&amp;"BTL",Sheet3!A:A,Sheet3!C:C)))))</f>
        <v>39.97</v>
      </c>
      <c r="D143" t="s">
        <v>1475</v>
      </c>
      <c r="E143" t="s">
        <v>2779</v>
      </c>
      <c r="F143" t="s">
        <v>3311</v>
      </c>
      <c r="G143" t="e">
        <f>_xlfn.XLOOKUP(E143,Sheet6!A:A,Sheet6!A:A)</f>
        <v>#N/A</v>
      </c>
      <c r="I143" t="str">
        <f>_xlfn.XLOOKUP(B143&amp;"B",Product!C:C,Product!H:H)</f>
        <v>https://cdn.shopify.com/s/files/1/0651/3668/9323/files/7e0942a8583b48ce8d0ddc69898e63ad_600x600.jpg?v=1734041236&amp;width=100&amp;crop=center</v>
      </c>
      <c r="J143" t="e">
        <f>_xlfn.XLOOKUP(B143&amp;"BTL",Product!C:C,Product!H:H)</f>
        <v>#N/A</v>
      </c>
      <c r="K143" t="str">
        <f t="shared" si="2"/>
        <v>https://cdn.shopify.com/s/files/1/0651/3668/9323/files/7e0942a8583b48ce8d0ddc69898e63ad_600x600.jpg?v=1734041236&amp;width=100&amp;crop=center</v>
      </c>
    </row>
    <row r="144" spans="1:11" x14ac:dyDescent="0.25">
      <c r="A144" t="s">
        <v>2788</v>
      </c>
      <c r="B144" t="s">
        <v>2592</v>
      </c>
      <c r="C144">
        <f>(_xlfn.XLOOKUP(B144,Sheet3!A:A,Sheet3!C:C,_xlfn.XLOOKUP(B144&amp;"B",Sheet3!A:A,Sheet3!C:C,_xlfn.XLOOKUP(B144&amp;"BT",Sheet3!A:A,Sheet3!C:C,_xlfn.XLOOKUP(B144&amp;"BTL",Sheet3!A:A,Sheet3!C:C)))))</f>
        <v>48.37</v>
      </c>
      <c r="D144" t="s">
        <v>1136</v>
      </c>
      <c r="E144" t="s">
        <v>2672</v>
      </c>
      <c r="F144" t="s">
        <v>3566</v>
      </c>
      <c r="G144" t="str">
        <f>_xlfn.XLOOKUP(E144,Sheet6!A:A,Sheet6!A:A)</f>
        <v>Impact Drivers</v>
      </c>
      <c r="H144" t="e">
        <f>_xlfn.XLOOKUP(B144,Product!C:C,Product!D:D)</f>
        <v>#N/A</v>
      </c>
      <c r="I144" t="str">
        <f>_xlfn.XLOOKUP(B144&amp;"B",Product!C:C,Product!H:H)</f>
        <v>https://cdn.shopify.com/s/files/1/0651/3668/9323/files/84e531c05808493eaa050dbc227d6e51_600x600.jpg?v=1737053525&amp;width=100&amp;crop=center</v>
      </c>
      <c r="J144" t="e">
        <f>_xlfn.XLOOKUP(B144&amp;"BTL",Product!C:C,Product!H:H)</f>
        <v>#N/A</v>
      </c>
      <c r="K144" t="str">
        <f t="shared" si="2"/>
        <v>https://cdn.shopify.com/s/files/1/0651/3668/9323/files/84e531c05808493eaa050dbc227d6e51_600x600.jpg?v=1737053525&amp;width=100&amp;crop=center</v>
      </c>
    </row>
    <row r="145" spans="1:11" x14ac:dyDescent="0.25">
      <c r="A145" t="s">
        <v>2788</v>
      </c>
      <c r="B145" t="s">
        <v>2189</v>
      </c>
      <c r="C145">
        <f>(_xlfn.XLOOKUP(B145,Sheet3!A:A,Sheet3!C:C,_xlfn.XLOOKUP(B145&amp;"B",Sheet3!A:A,Sheet3!C:C,_xlfn.XLOOKUP(B145&amp;"BT",Sheet3!A:A,Sheet3!C:C,_xlfn.XLOOKUP(B145&amp;"BTL",Sheet3!A:A,Sheet3!C:C)))))</f>
        <v>89</v>
      </c>
      <c r="D145" t="s">
        <v>1303</v>
      </c>
      <c r="E145" t="s">
        <v>2672</v>
      </c>
      <c r="F145" t="s">
        <v>3449</v>
      </c>
      <c r="G145" t="str">
        <f>_xlfn.XLOOKUP(E145,Sheet6!A:A,Sheet6!A:A)</f>
        <v>Impact Drivers</v>
      </c>
      <c r="I145" t="str">
        <f>_xlfn.XLOOKUP(B145&amp;"B",Product!C:C,Product!H:H)</f>
        <v>https://cdn.shopify.com/s/files/1/0651/3668/9323/files/cc2cb8e85a58428aa9c033786b77fc20_600x600.jpg?v=1734042913&amp;width=100&amp;crop=center</v>
      </c>
      <c r="J145" t="e">
        <f>_xlfn.XLOOKUP(B145&amp;"BTL",Product!C:C,Product!H:H)</f>
        <v>#N/A</v>
      </c>
      <c r="K145" t="str">
        <f t="shared" si="2"/>
        <v>https://cdn.shopify.com/s/files/1/0651/3668/9323/files/cc2cb8e85a58428aa9c033786b77fc20_600x600.jpg?v=1734042913&amp;width=100&amp;crop=center</v>
      </c>
    </row>
    <row r="146" spans="1:11" x14ac:dyDescent="0.25">
      <c r="A146" t="s">
        <v>2788</v>
      </c>
      <c r="B146" t="s">
        <v>2190</v>
      </c>
      <c r="C146">
        <f>(_xlfn.XLOOKUP(B146,Sheet3!A:A,Sheet3!C:C,_xlfn.XLOOKUP(B146&amp;"B",Sheet3!A:A,Sheet3!C:C,_xlfn.XLOOKUP(B146&amp;"BT",Sheet3!A:A,Sheet3!C:C,_xlfn.XLOOKUP(B146&amp;"BTL",Sheet3!A:A,Sheet3!C:C)))))</f>
        <v>119</v>
      </c>
      <c r="D146" t="s">
        <v>1826</v>
      </c>
      <c r="E146" t="s">
        <v>2672</v>
      </c>
      <c r="F146" t="s">
        <v>3003</v>
      </c>
      <c r="G146" t="str">
        <f>_xlfn.XLOOKUP(E146,Sheet6!A:A,Sheet6!A:A)</f>
        <v>Impact Drivers</v>
      </c>
      <c r="I146" t="str">
        <f>_xlfn.XLOOKUP(B146&amp;"B",Product!C:C,Product!H:H)</f>
        <v>https://cdn.shopify.com/s/files/1/0651/3668/9323/files/6b72ca3240f240798400f4bee5482ab8_600x600.jpg?v=1734041134&amp;width=100&amp;crop=center</v>
      </c>
      <c r="J146" t="e">
        <f>_xlfn.XLOOKUP(B146&amp;"BTL",Product!C:C,Product!H:H)</f>
        <v>#N/A</v>
      </c>
      <c r="K146" t="str">
        <f t="shared" si="2"/>
        <v>https://cdn.shopify.com/s/files/1/0651/3668/9323/files/6b72ca3240f240798400f4bee5482ab8_600x600.jpg?v=1734041134&amp;width=100&amp;crop=center</v>
      </c>
    </row>
    <row r="147" spans="1:11" x14ac:dyDescent="0.25">
      <c r="A147" t="s">
        <v>2788</v>
      </c>
      <c r="B147" t="s">
        <v>2191</v>
      </c>
      <c r="C147">
        <f>(_xlfn.XLOOKUP(B147,Sheet3!A:A,Sheet3!C:C,_xlfn.XLOOKUP(B147&amp;"B",Sheet3!A:A,Sheet3!C:C,_xlfn.XLOOKUP(B147&amp;"BT",Sheet3!A:A,Sheet3!C:C,_xlfn.XLOOKUP(B147&amp;"BTL",Sheet3!A:A,Sheet3!C:C)))))</f>
        <v>129</v>
      </c>
      <c r="D147" t="s">
        <v>77</v>
      </c>
      <c r="E147" t="s">
        <v>2672</v>
      </c>
      <c r="F147" t="s">
        <v>4187</v>
      </c>
      <c r="G147" t="str">
        <f>_xlfn.XLOOKUP(E147,Sheet6!A:A,Sheet6!A:A)</f>
        <v>Impact Drivers</v>
      </c>
      <c r="I147" t="str">
        <f>_xlfn.XLOOKUP(B147&amp;"B",Product!C:C,Product!H:H)</f>
        <v>https://cdn.shopify.com/s/files/1/0651/3668/9323/files/PBLID04_2v1_Final_600x600.jpg?v=1737756282&amp;width=100&amp;crop=center</v>
      </c>
      <c r="J147" t="e">
        <f>_xlfn.XLOOKUP(B147&amp;"BTL",Product!C:C,Product!H:H)</f>
        <v>#N/A</v>
      </c>
      <c r="K147" t="str">
        <f t="shared" si="2"/>
        <v>https://cdn.shopify.com/s/files/1/0651/3668/9323/files/PBLID04_2v1_Final_600x600.jpg?v=1737756282&amp;width=100&amp;crop=center</v>
      </c>
    </row>
    <row r="148" spans="1:11" x14ac:dyDescent="0.25">
      <c r="A148" t="s">
        <v>2788</v>
      </c>
      <c r="B148" t="s">
        <v>2221</v>
      </c>
      <c r="C148">
        <f>(_xlfn.XLOOKUP(B148,Sheet3!A:A,Sheet3!C:C,_xlfn.XLOOKUP(B148&amp;"B",Sheet3!A:A,Sheet3!C:C,_xlfn.XLOOKUP(B148&amp;"BT",Sheet3!A:A,Sheet3!C:C,_xlfn.XLOOKUP(B148&amp;"BTL",Sheet3!A:A,Sheet3!C:C)))))</f>
        <v>59</v>
      </c>
      <c r="D148" t="s">
        <v>1730</v>
      </c>
      <c r="E148" t="s">
        <v>2672</v>
      </c>
      <c r="F148" t="s">
        <v>3085</v>
      </c>
      <c r="G148" t="str">
        <f>_xlfn.XLOOKUP(E148,Sheet6!A:A,Sheet6!A:A)</f>
        <v>Impact Drivers</v>
      </c>
      <c r="I148" t="str">
        <f>_xlfn.XLOOKUP(B148&amp;"B",Product!C:C,Product!H:H)</f>
        <v>https://cdn.shopify.com/s/files/1/0651/3668/9323/files/ec31f668a25b4da88b5d5550a03079b8_600x600.jpg?v=1734043267&amp;width=100&amp;crop=center</v>
      </c>
      <c r="J148" t="e">
        <f>_xlfn.XLOOKUP(B148&amp;"BTL",Product!C:C,Product!H:H)</f>
        <v>#N/A</v>
      </c>
      <c r="K148" t="str">
        <f t="shared" si="2"/>
        <v>https://cdn.shopify.com/s/files/1/0651/3668/9323/files/ec31f668a25b4da88b5d5550a03079b8_600x600.jpg?v=1734043267&amp;width=100&amp;crop=center</v>
      </c>
    </row>
    <row r="149" spans="1:11" x14ac:dyDescent="0.25">
      <c r="A149" t="s">
        <v>2788</v>
      </c>
      <c r="B149" t="s">
        <v>2282</v>
      </c>
      <c r="C149" t="e">
        <f>(_xlfn.XLOOKUP(B149,Sheet3!A:A,Sheet3!C:C,_xlfn.XLOOKUP(B149&amp;"B",Sheet3!A:A,Sheet3!C:C,_xlfn.XLOOKUP(B149&amp;"BT",Sheet3!A:A,Sheet3!C:C,_xlfn.XLOOKUP(B149&amp;"BTL",Sheet3!A:A,Sheet3!C:C)))))</f>
        <v>#N/A</v>
      </c>
      <c r="D149" t="s">
        <v>2538</v>
      </c>
      <c r="E149" t="s">
        <v>2672</v>
      </c>
      <c r="F149" t="s">
        <v>4248</v>
      </c>
      <c r="G149" t="str">
        <f>_xlfn.XLOOKUP(E149,Sheet6!A:A,Sheet6!A:A)</f>
        <v>Impact Drivers</v>
      </c>
      <c r="I149" t="e">
        <f>_xlfn.XLOOKUP(B149&amp;"B",Product!C:C,Product!H:H)</f>
        <v>#N/A</v>
      </c>
      <c r="J149" t="e">
        <f>_xlfn.XLOOKUP(B149&amp;"BTL",Product!C:C,Product!H:H)</f>
        <v>#N/A</v>
      </c>
      <c r="K149" t="str">
        <f t="shared" si="2"/>
        <v>https://cdn.shopify.com/s/files/1/0651/3668/9323/files/d8c1d2c6ffc74a12a2023dbab61bf04d_1824x874.jpg?v=1734042994&amp;width=50&amp;height=50&amp;crop=center</v>
      </c>
    </row>
    <row r="150" spans="1:11" x14ac:dyDescent="0.25">
      <c r="A150" t="s">
        <v>2788</v>
      </c>
      <c r="B150" t="s">
        <v>2283</v>
      </c>
      <c r="C150">
        <f>(_xlfn.XLOOKUP(B150,Sheet3!A:A,Sheet3!C:C,_xlfn.XLOOKUP(B150&amp;"B",Sheet3!A:A,Sheet3!C:C,_xlfn.XLOOKUP(B150&amp;"BT",Sheet3!A:A,Sheet3!C:C,_xlfn.XLOOKUP(B150&amp;"BTL",Sheet3!A:A,Sheet3!C:C)))))</f>
        <v>84.3</v>
      </c>
      <c r="D150" t="s">
        <v>1515</v>
      </c>
      <c r="E150" t="s">
        <v>2672</v>
      </c>
      <c r="F150" t="s">
        <v>3272</v>
      </c>
      <c r="G150" t="str">
        <f>_xlfn.XLOOKUP(E150,Sheet6!A:A,Sheet6!A:A)</f>
        <v>Impact Drivers</v>
      </c>
      <c r="I150" t="str">
        <f>_xlfn.XLOOKUP(B150&amp;"B",Product!C:C,Product!H:H)</f>
        <v>https://cdn.shopify.com/s/files/1/0651/3668/9323/files/47e8bf6ed0304729857ca8d66061fa8d_600x600.jpg?v=1734041547&amp;width=100&amp;crop=center</v>
      </c>
      <c r="J150" t="e">
        <f>_xlfn.XLOOKUP(B150&amp;"BTL",Product!C:C,Product!H:H)</f>
        <v>#N/A</v>
      </c>
      <c r="K150" t="str">
        <f t="shared" si="2"/>
        <v>https://cdn.shopify.com/s/files/1/0651/3668/9323/files/47e8bf6ed0304729857ca8d66061fa8d_600x600.jpg?v=1734041547&amp;width=100&amp;crop=center</v>
      </c>
    </row>
    <row r="151" spans="1:11" x14ac:dyDescent="0.25">
      <c r="A151" t="s">
        <v>2788</v>
      </c>
      <c r="B151" t="s">
        <v>735</v>
      </c>
      <c r="C151">
        <f>(_xlfn.XLOOKUP(B151,Sheet3!A:A,Sheet3!C:C,_xlfn.XLOOKUP(B151&amp;"B",Sheet3!A:A,Sheet3!C:C,_xlfn.XLOOKUP(B151&amp;"BT",Sheet3!A:A,Sheet3!C:C,_xlfn.XLOOKUP(B151&amp;"BTL",Sheet3!A:A,Sheet3!C:C)))))</f>
        <v>99</v>
      </c>
      <c r="D151" t="s">
        <v>734</v>
      </c>
      <c r="E151" t="s">
        <v>2673</v>
      </c>
      <c r="F151" t="s">
        <v>3812</v>
      </c>
      <c r="G151" t="str">
        <f>_xlfn.XLOOKUP(E151,Sheet6!A:A,Sheet6!A:A)</f>
        <v>Impact Wrenches</v>
      </c>
      <c r="H151" t="str">
        <f>_xlfn.XLOOKUP(B151,Product!C:C,Product!D:D)</f>
        <v>18V ONE+ 3/8" IMPACT WRENCH</v>
      </c>
      <c r="I151" t="e">
        <f>_xlfn.XLOOKUP(B151&amp;"B",Product!C:C,Product!H:H)</f>
        <v>#N/A</v>
      </c>
      <c r="J151" t="e">
        <f>_xlfn.XLOOKUP(B151&amp;"BTL",Product!C:C,Product!H:H)</f>
        <v>#N/A</v>
      </c>
      <c r="K151" t="str">
        <f t="shared" si="2"/>
        <v>https://cdn.shopify.com/s/files/1/0651/3668/9323/files/6744dfe399254cd29dad3c3718d0229a_600x600.jpg?v=1734042161&amp;width=100&amp;crop=center</v>
      </c>
    </row>
    <row r="152" spans="1:11" x14ac:dyDescent="0.25">
      <c r="A152" t="s">
        <v>2788</v>
      </c>
      <c r="B152" t="s">
        <v>1756</v>
      </c>
      <c r="C152" t="str">
        <f>(_xlfn.XLOOKUP(B152,Sheet3!A:A,Sheet3!C:C,_xlfn.XLOOKUP(B152&amp;"B",Sheet3!A:A,Sheet3!C:C,_xlfn.XLOOKUP(B152&amp;"BT",Sheet3!A:A,Sheet3!C:C,_xlfn.XLOOKUP(B152&amp;"BTL",Sheet3!A:A,Sheet3!C:C)))))</f>
        <v/>
      </c>
      <c r="D152" t="s">
        <v>1755</v>
      </c>
      <c r="E152" t="s">
        <v>2673</v>
      </c>
      <c r="F152" t="s">
        <v>3063</v>
      </c>
      <c r="G152" t="str">
        <f>_xlfn.XLOOKUP(E152,Sheet6!A:A,Sheet6!A:A)</f>
        <v>Impact Wrenches</v>
      </c>
      <c r="H152" t="str">
        <f>_xlfn.XLOOKUP(B152,Product!C:C,Product!D:D)</f>
        <v>18V ONE+ HP BRUSHLESS 4-MODE 1/2" IMPACT WRENCH</v>
      </c>
      <c r="I152" t="e">
        <f>_xlfn.XLOOKUP(B152&amp;"B",Product!C:C,Product!H:H)</f>
        <v>#N/A</v>
      </c>
      <c r="J152" t="e">
        <f>_xlfn.XLOOKUP(B152&amp;"BTL",Product!C:C,Product!H:H)</f>
        <v>#N/A</v>
      </c>
      <c r="K152" t="str">
        <f t="shared" si="2"/>
        <v>https://cdn.shopify.com/s/files/1/0651/3668/9323/files/b5f2ae0249ec4d3c8b1d10aa82518409_600x600.jpg?v=1734042634&amp;width=100&amp;crop=center</v>
      </c>
    </row>
    <row r="153" spans="1:11" x14ac:dyDescent="0.25">
      <c r="A153" t="s">
        <v>2788</v>
      </c>
      <c r="B153" t="s">
        <v>2192</v>
      </c>
      <c r="C153">
        <f>(_xlfn.XLOOKUP(B153,Sheet3!A:A,Sheet3!C:C,_xlfn.XLOOKUP(B153&amp;"B",Sheet3!A:A,Sheet3!C:C,_xlfn.XLOOKUP(B153&amp;"BT",Sheet3!A:A,Sheet3!C:C,_xlfn.XLOOKUP(B153&amp;"BTL",Sheet3!A:A,Sheet3!C:C)))))</f>
        <v>219</v>
      </c>
      <c r="D153" t="s">
        <v>1723</v>
      </c>
      <c r="E153" t="s">
        <v>2673</v>
      </c>
      <c r="F153" t="s">
        <v>3091</v>
      </c>
      <c r="G153" t="str">
        <f>_xlfn.XLOOKUP(E153,Sheet6!A:A,Sheet6!A:A)</f>
        <v>Impact Wrenches</v>
      </c>
      <c r="I153" t="str">
        <f>_xlfn.XLOOKUP(B153&amp;"B",Product!C:C,Product!H:H)</f>
        <v>https://cdn.shopify.com/s/files/1/0651/3668/9323/files/4f165da4a7b0420a880787c6988ac6cd_600x600.jpg?v=1734041025&amp;width=100&amp;crop=center</v>
      </c>
      <c r="J153" t="e">
        <f>_xlfn.XLOOKUP(B153&amp;"BTL",Product!C:C,Product!H:H)</f>
        <v>#N/A</v>
      </c>
      <c r="K153" t="str">
        <f t="shared" si="2"/>
        <v>https://cdn.shopify.com/s/files/1/0651/3668/9323/files/4f165da4a7b0420a880787c6988ac6cd_600x600.jpg?v=1734041025&amp;width=100&amp;crop=center</v>
      </c>
    </row>
    <row r="154" spans="1:11" x14ac:dyDescent="0.25">
      <c r="A154" t="s">
        <v>2788</v>
      </c>
      <c r="B154" t="s">
        <v>2222</v>
      </c>
      <c r="C154">
        <f>(_xlfn.XLOOKUP(B154,Sheet3!A:A,Sheet3!C:C,_xlfn.XLOOKUP(B154&amp;"B",Sheet3!A:A,Sheet3!C:C,_xlfn.XLOOKUP(B154&amp;"BT",Sheet3!A:A,Sheet3!C:C,_xlfn.XLOOKUP(B154&amp;"BTL",Sheet3!A:A,Sheet3!C:C)))))</f>
        <v>84.95</v>
      </c>
      <c r="D154" t="s">
        <v>734</v>
      </c>
      <c r="E154" t="s">
        <v>2673</v>
      </c>
      <c r="F154" t="s">
        <v>3015</v>
      </c>
      <c r="G154" t="str">
        <f>_xlfn.XLOOKUP(E154,Sheet6!A:A,Sheet6!A:A)</f>
        <v>Impact Wrenches</v>
      </c>
      <c r="I154" t="str">
        <f>_xlfn.XLOOKUP(B154&amp;"B",Product!C:C,Product!H:H)</f>
        <v>https://cdn.shopify.com/s/files/1/0651/3668/9323/files/d553070b9c0a48f983c755d42b709071_600x600.jpg?v=1734043069&amp;width=100&amp;crop=center</v>
      </c>
      <c r="J154" t="e">
        <f>_xlfn.XLOOKUP(B154&amp;"BTL",Product!C:C,Product!H:H)</f>
        <v>#N/A</v>
      </c>
      <c r="K154" t="str">
        <f t="shared" si="2"/>
        <v>https://cdn.shopify.com/s/files/1/0651/3668/9323/files/d553070b9c0a48f983c755d42b709071_600x600.jpg?v=1734043069&amp;width=100&amp;crop=center</v>
      </c>
    </row>
    <row r="155" spans="1:11" x14ac:dyDescent="0.25">
      <c r="A155" t="s">
        <v>2788</v>
      </c>
      <c r="B155" t="s">
        <v>2223</v>
      </c>
      <c r="C155">
        <f>(_xlfn.XLOOKUP(B155,Sheet3!A:A,Sheet3!C:C,_xlfn.XLOOKUP(B155&amp;"B",Sheet3!A:A,Sheet3!C:C,_xlfn.XLOOKUP(B155&amp;"BT",Sheet3!A:A,Sheet3!C:C,_xlfn.XLOOKUP(B155&amp;"BTL",Sheet3!A:A,Sheet3!C:C)))))</f>
        <v>99</v>
      </c>
      <c r="D155" t="s">
        <v>2541</v>
      </c>
      <c r="E155" t="s">
        <v>2673</v>
      </c>
      <c r="F155" t="s">
        <v>3018</v>
      </c>
      <c r="G155" t="str">
        <f>_xlfn.XLOOKUP(E155,Sheet6!A:A,Sheet6!A:A)</f>
        <v>Impact Wrenches</v>
      </c>
      <c r="I155" t="str">
        <f>_xlfn.XLOOKUP(B155&amp;"B",Product!C:C,Product!H:H)</f>
        <v>https://cdn.shopify.com/s/files/1/0651/3668/9323/files/54b426c563224640bf4bf3efdb1e6abb_600x600.jpg?v=1737054119&amp;width=100&amp;crop=center</v>
      </c>
      <c r="J155" t="e">
        <f>_xlfn.XLOOKUP(B155&amp;"BTL",Product!C:C,Product!H:H)</f>
        <v>#N/A</v>
      </c>
      <c r="K155" t="str">
        <f t="shared" si="2"/>
        <v>https://cdn.shopify.com/s/files/1/0651/3668/9323/files/54b426c563224640bf4bf3efdb1e6abb_600x600.jpg?v=1737054119&amp;width=100&amp;crop=center</v>
      </c>
    </row>
    <row r="156" spans="1:11" x14ac:dyDescent="0.25">
      <c r="A156" t="s">
        <v>2788</v>
      </c>
      <c r="B156" t="s">
        <v>2604</v>
      </c>
      <c r="C156">
        <f>(_xlfn.XLOOKUP(B156,Sheet3!A:A,Sheet3!C:C,_xlfn.XLOOKUP(B156&amp;"B",Sheet3!A:A,Sheet3!C:C,_xlfn.XLOOKUP(B156&amp;"BT",Sheet3!A:A,Sheet3!C:C,_xlfn.XLOOKUP(B156&amp;"BTL",Sheet3!A:A,Sheet3!C:C)))))</f>
        <v>119</v>
      </c>
      <c r="D156" t="s">
        <v>1829</v>
      </c>
      <c r="E156" t="s">
        <v>2673</v>
      </c>
      <c r="F156" t="s">
        <v>3000</v>
      </c>
      <c r="G156" t="str">
        <f>_xlfn.XLOOKUP(E156,Sheet6!A:A,Sheet6!A:A)</f>
        <v>Impact Wrenches</v>
      </c>
      <c r="I156" t="str">
        <f>_xlfn.XLOOKUP(B156&amp;"B",Product!C:C,Product!H:H)</f>
        <v>https://cdn.shopify.com/s/files/1/0651/3668/9323/files/6f6ecddc081049ff9eee3fc82d8898b5_600x600.jpg?v=1734041179&amp;width=100&amp;crop=center</v>
      </c>
      <c r="J156" t="e">
        <f>_xlfn.XLOOKUP(B156&amp;"BTL",Product!C:C,Product!H:H)</f>
        <v>#N/A</v>
      </c>
      <c r="K156" t="str">
        <f t="shared" si="2"/>
        <v>https://cdn.shopify.com/s/files/1/0651/3668/9323/files/6f6ecddc081049ff9eee3fc82d8898b5_600x600.jpg?v=1734041179&amp;width=100&amp;crop=center</v>
      </c>
    </row>
    <row r="157" spans="1:11" x14ac:dyDescent="0.25">
      <c r="A157" t="s">
        <v>2788</v>
      </c>
      <c r="B157" t="s">
        <v>2284</v>
      </c>
      <c r="C157">
        <f>(_xlfn.XLOOKUP(B157,Sheet3!A:A,Sheet3!C:C,_xlfn.XLOOKUP(B157&amp;"B",Sheet3!A:A,Sheet3!C:C,_xlfn.XLOOKUP(B157&amp;"BT",Sheet3!A:A,Sheet3!C:C,_xlfn.XLOOKUP(B157&amp;"BTL",Sheet3!A:A,Sheet3!C:C)))))</f>
        <v>129</v>
      </c>
      <c r="D157" t="s">
        <v>1396</v>
      </c>
      <c r="E157" t="s">
        <v>2673</v>
      </c>
      <c r="F157" t="s">
        <v>3388</v>
      </c>
      <c r="G157" t="str">
        <f>_xlfn.XLOOKUP(E157,Sheet6!A:A,Sheet6!A:A)</f>
        <v>Impact Wrenches</v>
      </c>
      <c r="I157" t="str">
        <f>_xlfn.XLOOKUP(B157&amp;"B",Product!C:C,Product!H:H)</f>
        <v>https://cdn.shopify.com/s/files/1/0651/3668/9323/files/PSBIW02B_2v1_Final_7cb6b7f7-903b-48a8-9727-f5840bf18e59_600x600.jpg?v=1744640779&amp;width=100&amp;crop=center</v>
      </c>
      <c r="J157" t="e">
        <f>_xlfn.XLOOKUP(B157&amp;"BTL",Product!C:C,Product!H:H)</f>
        <v>#N/A</v>
      </c>
      <c r="K157" t="str">
        <f t="shared" si="2"/>
        <v>https://cdn.shopify.com/s/files/1/0651/3668/9323/files/PSBIW02B_2v1_Final_7cb6b7f7-903b-48a8-9727-f5840bf18e59_600x600.jpg?v=1744640779&amp;width=100&amp;crop=center</v>
      </c>
    </row>
    <row r="158" spans="1:11" x14ac:dyDescent="0.25">
      <c r="A158" t="s">
        <v>2788</v>
      </c>
      <c r="B158" t="s">
        <v>2285</v>
      </c>
      <c r="C158">
        <f>(_xlfn.XLOOKUP(B158,Sheet3!A:A,Sheet3!C:C,_xlfn.XLOOKUP(B158&amp;"B",Sheet3!A:A,Sheet3!C:C,_xlfn.XLOOKUP(B158&amp;"BT",Sheet3!A:A,Sheet3!C:C,_xlfn.XLOOKUP(B158&amp;"BTL",Sheet3!A:A,Sheet3!C:C)))))</f>
        <v>139</v>
      </c>
      <c r="D158" t="s">
        <v>547</v>
      </c>
      <c r="E158" t="s">
        <v>2673</v>
      </c>
      <c r="F158" t="s">
        <v>3927</v>
      </c>
      <c r="G158" t="str">
        <f>_xlfn.XLOOKUP(E158,Sheet6!A:A,Sheet6!A:A)</f>
        <v>Impact Wrenches</v>
      </c>
      <c r="I158" t="str">
        <f>_xlfn.XLOOKUP(B158&amp;"B",Product!C:C,Product!H:H)</f>
        <v>https://cdn.shopify.com/s/files/1/0651/3668/9323/files/7ba00c1a2aac4a29981858e05e4cb74d_600x600.jpg?v=1747325195&amp;width=100&amp;crop=center</v>
      </c>
      <c r="J158" t="e">
        <f>_xlfn.XLOOKUP(B158&amp;"BTL",Product!C:C,Product!H:H)</f>
        <v>#N/A</v>
      </c>
      <c r="K158" t="str">
        <f t="shared" si="2"/>
        <v>https://cdn.shopify.com/s/files/1/0651/3668/9323/files/7ba00c1a2aac4a29981858e05e4cb74d_600x600.jpg?v=1747325195&amp;width=100&amp;crop=center</v>
      </c>
    </row>
    <row r="159" spans="1:11" x14ac:dyDescent="0.25">
      <c r="A159" t="s">
        <v>2788</v>
      </c>
      <c r="B159" t="s">
        <v>1900</v>
      </c>
      <c r="C159">
        <f>(_xlfn.XLOOKUP(B159,Sheet3!A:A,Sheet3!C:C,_xlfn.XLOOKUP(B159&amp;"B",Sheet3!A:A,Sheet3!C:C,_xlfn.XLOOKUP(B159&amp;"BT",Sheet3!A:A,Sheet3!C:C,_xlfn.XLOOKUP(B159&amp;"BTL",Sheet3!A:A,Sheet3!C:C)))))</f>
        <v>849</v>
      </c>
      <c r="D159" t="s">
        <v>1899</v>
      </c>
      <c r="E159" t="s">
        <v>2785</v>
      </c>
      <c r="F159" t="s">
        <v>2958</v>
      </c>
      <c r="G159" t="e">
        <f>_xlfn.XLOOKUP(E159,Sheet6!A:A,Sheet6!A:A)</f>
        <v>#N/A</v>
      </c>
      <c r="I159" t="e">
        <f>_xlfn.XLOOKUP(B159&amp;"B",Product!C:C,Product!H:H)</f>
        <v>#N/A</v>
      </c>
      <c r="J159" t="e">
        <f>_xlfn.XLOOKUP(B159&amp;"BTL",Product!C:C,Product!H:H)</f>
        <v>#N/A</v>
      </c>
      <c r="K159" t="str">
        <f t="shared" si="2"/>
        <v>https://cdn.shopify.com/s/files/1/0651/3668/9323/files/269e67c955c74bfc881aec33167749b6_600x600.jpg?v=1736951201&amp;width=100&amp;crop=center</v>
      </c>
    </row>
    <row r="160" spans="1:11" x14ac:dyDescent="0.25">
      <c r="A160" t="s">
        <v>2788</v>
      </c>
      <c r="B160" t="s">
        <v>1451</v>
      </c>
      <c r="C160">
        <f>(_xlfn.XLOOKUP(B160,Sheet3!A:A,Sheet3!C:C,_xlfn.XLOOKUP(B160&amp;"B",Sheet3!A:A,Sheet3!C:C,_xlfn.XLOOKUP(B160&amp;"BT",Sheet3!A:A,Sheet3!C:C,_xlfn.XLOOKUP(B160&amp;"BTL",Sheet3!A:A,Sheet3!C:C)))))</f>
        <v>649</v>
      </c>
      <c r="D160" t="s">
        <v>1450</v>
      </c>
      <c r="E160" t="s">
        <v>2785</v>
      </c>
      <c r="F160" t="s">
        <v>3337</v>
      </c>
      <c r="G160" t="e">
        <f>_xlfn.XLOOKUP(E160,Sheet6!A:A,Sheet6!A:A)</f>
        <v>#N/A</v>
      </c>
      <c r="I160" t="e">
        <f>_xlfn.XLOOKUP(B160&amp;"B",Product!C:C,Product!H:H)</f>
        <v>#N/A</v>
      </c>
      <c r="J160" t="e">
        <f>_xlfn.XLOOKUP(B160&amp;"BTL",Product!C:C,Product!H:H)</f>
        <v>#N/A</v>
      </c>
      <c r="K160" t="str">
        <f t="shared" si="2"/>
        <v>https://cdn.shopify.com/s/files/1/0651/3668/9323/files/279db15c408c4c2b8bf0e7abdec80af9_600x600.jpg?v=1734041851&amp;width=100&amp;crop=center</v>
      </c>
    </row>
    <row r="161" spans="1:11" x14ac:dyDescent="0.25">
      <c r="A161" t="s">
        <v>2788</v>
      </c>
      <c r="B161" t="s">
        <v>2597</v>
      </c>
      <c r="C161" t="str">
        <f>(_xlfn.XLOOKUP(B161,Sheet3!A:A,Sheet3!C:C,_xlfn.XLOOKUP(B161&amp;"B",Sheet3!A:A,Sheet3!C:C,_xlfn.XLOOKUP(B161&amp;"BT",Sheet3!A:A,Sheet3!C:C,_xlfn.XLOOKUP(B161&amp;"BTL",Sheet3!A:A,Sheet3!C:C)))))</f>
        <v/>
      </c>
      <c r="D161" t="s">
        <v>1870</v>
      </c>
      <c r="E161" t="s">
        <v>2702</v>
      </c>
      <c r="F161" t="s">
        <v>2970</v>
      </c>
      <c r="G161" t="str">
        <f>_xlfn.XLOOKUP(E161,Sheet6!A:A,Sheet6!A:A)</f>
        <v>Jig Saws</v>
      </c>
      <c r="I161" t="str">
        <f>_xlfn.XLOOKUP(B161&amp;"B",Product!C:C,Product!H:H)</f>
        <v>https://cdn.shopify.com/s/files/1/0651/3668/9323/files/93735be04c1e4002a356b9296e7044c1_600x600.jpg?v=1734042308&amp;width=100&amp;crop=center</v>
      </c>
      <c r="J161" t="e">
        <f>_xlfn.XLOOKUP(B161&amp;"BTL",Product!C:C,Product!H:H)</f>
        <v>#N/A</v>
      </c>
      <c r="K161" t="str">
        <f t="shared" si="2"/>
        <v>https://cdn.shopify.com/s/files/1/0651/3668/9323/files/93735be04c1e4002a356b9296e7044c1_600x600.jpg?v=1734042308&amp;width=100&amp;crop=center</v>
      </c>
    </row>
    <row r="162" spans="1:11" x14ac:dyDescent="0.25">
      <c r="A162" t="s">
        <v>2788</v>
      </c>
      <c r="B162" t="s">
        <v>2238</v>
      </c>
      <c r="C162" t="str">
        <f>(_xlfn.XLOOKUP(B162,Sheet3!A:A,Sheet3!C:C,_xlfn.XLOOKUP(B162&amp;"B",Sheet3!A:A,Sheet3!C:C,_xlfn.XLOOKUP(B162&amp;"BT",Sheet3!A:A,Sheet3!C:C,_xlfn.XLOOKUP(B162&amp;"BTL",Sheet3!A:A,Sheet3!C:C)))))</f>
        <v/>
      </c>
      <c r="D162" t="s">
        <v>569</v>
      </c>
      <c r="E162" t="s">
        <v>2702</v>
      </c>
      <c r="F162" t="s">
        <v>3911</v>
      </c>
      <c r="G162" t="str">
        <f>_xlfn.XLOOKUP(E162,Sheet6!A:A,Sheet6!A:A)</f>
        <v>Jig Saws</v>
      </c>
      <c r="I162" t="str">
        <f>_xlfn.XLOOKUP(B162&amp;"B",Product!C:C,Product!H:H)</f>
        <v>https://cdn.shopify.com/s/files/1/0651/3668/9323/files/389068c9760a43588ae8fc3819c3b7ef_600x600.jpg?v=1734042334&amp;width=100&amp;crop=center</v>
      </c>
      <c r="J162" t="e">
        <f>_xlfn.XLOOKUP(B162&amp;"BTL",Product!C:C,Product!H:H)</f>
        <v>#N/A</v>
      </c>
      <c r="K162" t="str">
        <f t="shared" si="2"/>
        <v>https://cdn.shopify.com/s/files/1/0651/3668/9323/files/389068c9760a43588ae8fc3819c3b7ef_600x600.jpg?v=1734042334&amp;width=100&amp;crop=center</v>
      </c>
    </row>
    <row r="163" spans="1:11" x14ac:dyDescent="0.25">
      <c r="A163" t="s">
        <v>2788</v>
      </c>
      <c r="B163" t="s">
        <v>2286</v>
      </c>
      <c r="C163">
        <f>(_xlfn.XLOOKUP(B163,Sheet3!A:A,Sheet3!C:C,_xlfn.XLOOKUP(B163&amp;"B",Sheet3!A:A,Sheet3!C:C,_xlfn.XLOOKUP(B163&amp;"BT",Sheet3!A:A,Sheet3!C:C,_xlfn.XLOOKUP(B163&amp;"BTL",Sheet3!A:A,Sheet3!C:C)))))</f>
        <v>139</v>
      </c>
      <c r="D163" t="s">
        <v>1421</v>
      </c>
      <c r="E163" t="s">
        <v>2702</v>
      </c>
      <c r="F163" t="s">
        <v>3364</v>
      </c>
      <c r="G163" t="str">
        <f>_xlfn.XLOOKUP(E163,Sheet6!A:A,Sheet6!A:A)</f>
        <v>Jig Saws</v>
      </c>
      <c r="I163" t="str">
        <f>_xlfn.XLOOKUP(B163&amp;"B",Product!C:C,Product!H:H)</f>
        <v>https://cdn.shopify.com/s/files/1/0651/3668/9323/files/14b50ba4d9ee444c9f66d52993e3eec8_600x600.jpg?v=1734041405&amp;width=100&amp;crop=center</v>
      </c>
      <c r="J163" t="e">
        <f>_xlfn.XLOOKUP(B163&amp;"BTL",Product!C:C,Product!H:H)</f>
        <v>#N/A</v>
      </c>
      <c r="K163" t="str">
        <f t="shared" si="2"/>
        <v>https://cdn.shopify.com/s/files/1/0651/3668/9323/files/14b50ba4d9ee444c9f66d52993e3eec8_600x600.jpg?v=1734041405&amp;width=100&amp;crop=center</v>
      </c>
    </row>
    <row r="164" spans="1:11" x14ac:dyDescent="0.25">
      <c r="A164" t="s">
        <v>2788</v>
      </c>
      <c r="B164" s="4" t="s">
        <v>4237</v>
      </c>
      <c r="C164" t="e">
        <f>(_xlfn.XLOOKUP(B164,Sheet3!A:A,Sheet3!C:C,_xlfn.XLOOKUP(B164&amp;"B",Sheet3!A:A,Sheet3!C:C,_xlfn.XLOOKUP(B164&amp;"BT",Sheet3!A:A,Sheet3!C:C,_xlfn.XLOOKUP(B164&amp;"BTL",Sheet3!A:A,Sheet3!C:C)))))</f>
        <v>#N/A</v>
      </c>
      <c r="D164" t="s">
        <v>4236</v>
      </c>
      <c r="E164" t="s">
        <v>2636</v>
      </c>
      <c r="F164" t="s">
        <v>4238</v>
      </c>
      <c r="I164" t="e">
        <f>_xlfn.XLOOKUP(B164&amp;"B",Product!C:C,Product!H:H)</f>
        <v>#N/A</v>
      </c>
      <c r="J164" t="e">
        <f>_xlfn.XLOOKUP(B164&amp;"BTL",Product!C:C,Product!H:H)</f>
        <v>#N/A</v>
      </c>
      <c r="K164" t="str">
        <f t="shared" si="2"/>
        <v>https://cdn.shopify.com/s/files/1/0651/3668/9323/files/e836ea84af71468a869b6d5c23f68e58_1824x874.jpg?v=1736809989&amp;width=50&amp;height=50&amp;crop=center</v>
      </c>
    </row>
    <row r="165" spans="1:11" x14ac:dyDescent="0.25">
      <c r="A165" t="s">
        <v>2788</v>
      </c>
      <c r="B165" t="s">
        <v>2142</v>
      </c>
      <c r="C165">
        <f>(_xlfn.XLOOKUP(B165,Sheet3!A:A,Sheet3!C:C,_xlfn.XLOOKUP(B165&amp;"B",Sheet3!A:A,Sheet3!C:C,_xlfn.XLOOKUP(B165&amp;"BT",Sheet3!A:A,Sheet3!C:C,_xlfn.XLOOKUP(B165&amp;"BTL",Sheet3!A:A,Sheet3!C:C)))))</f>
        <v>199</v>
      </c>
      <c r="D165" t="s">
        <v>1788</v>
      </c>
      <c r="E165" t="s">
        <v>2636</v>
      </c>
      <c r="F165" t="s">
        <v>3033</v>
      </c>
      <c r="G165" t="str">
        <f>_xlfn.XLOOKUP(E165,Sheet6!A:A,Sheet6!A:A)</f>
        <v>Lawn Mowers</v>
      </c>
      <c r="H165" t="e">
        <f>_xlfn.XLOOKUP(B165,Product!C:C,Product!D:D)</f>
        <v>#N/A</v>
      </c>
      <c r="I165" t="e">
        <f>_xlfn.XLOOKUP(B165&amp;"B",Product!C:C,Product!H:H)</f>
        <v>#N/A</v>
      </c>
      <c r="J165" t="str">
        <f>_xlfn.XLOOKUP(B165&amp;"BTL",Product!C:C,Product!H:H)</f>
        <v>https://cdn.shopify.com/s/files/1/0651/3668/9323/files/ffdd32049f1744b3942a5a0e6167a486_600x600.jpg?v=1734043474&amp;width=100&amp;crop=center</v>
      </c>
      <c r="K165" t="str">
        <f t="shared" si="2"/>
        <v>https://cdn.shopify.com/s/files/1/0651/3668/9323/files/ffdd32049f1744b3942a5a0e6167a486_600x600.jpg?v=1734043474&amp;width=100&amp;crop=center</v>
      </c>
    </row>
    <row r="166" spans="1:11" x14ac:dyDescent="0.25">
      <c r="A166" t="s">
        <v>2788</v>
      </c>
      <c r="B166" t="s">
        <v>2143</v>
      </c>
      <c r="C166">
        <f>(_xlfn.XLOOKUP(B166,Sheet3!A:A,Sheet3!C:C,_xlfn.XLOOKUP(B166&amp;"B",Sheet3!A:A,Sheet3!C:C,_xlfn.XLOOKUP(B166&amp;"BT",Sheet3!A:A,Sheet3!C:C,_xlfn.XLOOKUP(B166&amp;"BTL",Sheet3!A:A,Sheet3!C:C)))))</f>
        <v>229</v>
      </c>
      <c r="D166" t="s">
        <v>1071</v>
      </c>
      <c r="E166" t="s">
        <v>2636</v>
      </c>
      <c r="F166" t="s">
        <v>3607</v>
      </c>
      <c r="G166" t="str">
        <f>_xlfn.XLOOKUP(E166,Sheet6!A:A,Sheet6!A:A)</f>
        <v>Lawn Mowers</v>
      </c>
      <c r="H166" t="e">
        <f>_xlfn.XLOOKUP(B166,Product!C:C,Product!D:D)</f>
        <v>#N/A</v>
      </c>
      <c r="I166" t="e">
        <f>_xlfn.XLOOKUP(B166&amp;"B",Product!C:C,Product!H:H)</f>
        <v>#N/A</v>
      </c>
      <c r="J166" t="str">
        <f>_xlfn.XLOOKUP(B166&amp;"BTL",Product!C:C,Product!H:H)</f>
        <v>https://cdn.shopify.com/s/files/1/0651/3668/9323/files/51f806f1b79d4d518d210a8369b7d419_600x600.jpg?v=1734041568&amp;width=100&amp;crop=center</v>
      </c>
      <c r="K166" t="str">
        <f t="shared" si="2"/>
        <v>https://cdn.shopify.com/s/files/1/0651/3668/9323/files/51f806f1b79d4d518d210a8369b7d419_600x600.jpg?v=1734041568&amp;width=100&amp;crop=center</v>
      </c>
    </row>
    <row r="167" spans="1:11" x14ac:dyDescent="0.25">
      <c r="A167" t="s">
        <v>2788</v>
      </c>
      <c r="B167" t="s">
        <v>2149</v>
      </c>
      <c r="C167">
        <f>(_xlfn.XLOOKUP(B167,Sheet3!A:A,Sheet3!C:C,_xlfn.XLOOKUP(B167&amp;"B",Sheet3!A:A,Sheet3!C:C,_xlfn.XLOOKUP(B167&amp;"BT",Sheet3!A:A,Sheet3!C:C,_xlfn.XLOOKUP(B167&amp;"BTL",Sheet3!A:A,Sheet3!C:C)))))</f>
        <v>149</v>
      </c>
      <c r="D167" t="s">
        <v>2516</v>
      </c>
      <c r="E167" t="s">
        <v>2636</v>
      </c>
      <c r="F167" t="s">
        <v>3161</v>
      </c>
      <c r="G167" t="str">
        <f>_xlfn.XLOOKUP(E167,Sheet6!A:A,Sheet6!A:A)</f>
        <v>Lawn Mowers</v>
      </c>
      <c r="H167" t="e">
        <f>_xlfn.XLOOKUP(B167,Product!C:C,Product!D:D)</f>
        <v>#N/A</v>
      </c>
      <c r="I167" t="e">
        <f>_xlfn.XLOOKUP(B167&amp;"B",Product!C:C,Product!H:H)</f>
        <v>#N/A</v>
      </c>
      <c r="J167" t="str">
        <f>_xlfn.XLOOKUP(B167&amp;"BTL",Product!C:C,Product!H:H)</f>
        <v>https://cdn.shopify.com/s/files/1/0651/3668/9323/files/4df413e934414bc9abe2f3d644905c06_600x600.jpg?v=1734041002&amp;width=100&amp;crop=center</v>
      </c>
      <c r="K167" t="str">
        <f t="shared" si="2"/>
        <v>https://cdn.shopify.com/s/files/1/0651/3668/9323/files/4df413e934414bc9abe2f3d644905c06_600x600.jpg?v=1734041002&amp;width=100&amp;crop=center</v>
      </c>
    </row>
    <row r="168" spans="1:11" x14ac:dyDescent="0.25">
      <c r="A168" t="s">
        <v>2788</v>
      </c>
      <c r="B168" t="s">
        <v>2152</v>
      </c>
      <c r="C168" t="e">
        <f>(_xlfn.XLOOKUP(B168,Sheet3!A:A,Sheet3!C:C,_xlfn.XLOOKUP(B168&amp;"B",Sheet3!A:A,Sheet3!C:C,_xlfn.XLOOKUP(B168&amp;"BT",Sheet3!A:A,Sheet3!C:C,_xlfn.XLOOKUP(B168&amp;"BTL",Sheet3!A:A,Sheet3!C:C)))))</f>
        <v>#N/A</v>
      </c>
      <c r="D168" t="s">
        <v>2516</v>
      </c>
      <c r="E168" t="s">
        <v>2636</v>
      </c>
      <c r="F168" t="s">
        <v>3161</v>
      </c>
      <c r="G168" t="str">
        <f>_xlfn.XLOOKUP(E168,Sheet6!A:A,Sheet6!A:A)</f>
        <v>Lawn Mowers</v>
      </c>
      <c r="H168" t="e">
        <f>_xlfn.XLOOKUP(B168,Product!C:C,Product!D:D)</f>
        <v>#N/A</v>
      </c>
      <c r="I168" t="e">
        <f>_xlfn.XLOOKUP(B168&amp;"B",Product!C:C,Product!H:H)</f>
        <v>#N/A</v>
      </c>
      <c r="J168" t="e">
        <f>_xlfn.XLOOKUP(B168&amp;"BTL",Product!C:C,Product!H:H)</f>
        <v>#N/A</v>
      </c>
      <c r="K168" t="str">
        <f t="shared" si="2"/>
        <v>https://cdn.shopify.com/s/files/1/0651/3668/9323/files/4df413e934414bc9abe2f3d644905c06_600x600.jpg?v=1734041002&amp;width=100&amp;crop=center</v>
      </c>
    </row>
    <row r="169" spans="1:11" x14ac:dyDescent="0.25">
      <c r="A169" t="s">
        <v>2788</v>
      </c>
      <c r="B169" t="s">
        <v>2194</v>
      </c>
      <c r="C169" t="e">
        <f>(_xlfn.XLOOKUP(B169,Sheet3!A:A,Sheet3!C:C,_xlfn.XLOOKUP(B169&amp;"B",Sheet3!A:A,Sheet3!C:C,_xlfn.XLOOKUP(B169&amp;"BT",Sheet3!A:A,Sheet3!C:C,_xlfn.XLOOKUP(B169&amp;"BTL",Sheet3!A:A,Sheet3!C:C)))))</f>
        <v>#N/A</v>
      </c>
      <c r="D169" t="s">
        <v>2523</v>
      </c>
      <c r="E169" t="s">
        <v>2636</v>
      </c>
      <c r="F169" t="s">
        <v>4172</v>
      </c>
      <c r="G169" t="str">
        <f>_xlfn.XLOOKUP(E169,Sheet6!A:A,Sheet6!A:A)</f>
        <v>Lawn Mowers</v>
      </c>
      <c r="I169" t="e">
        <f>_xlfn.XLOOKUP(B169&amp;"B",Product!C:C,Product!H:H)</f>
        <v>#N/A</v>
      </c>
      <c r="J169" t="e">
        <f>_xlfn.XLOOKUP(B169&amp;"BTL",Product!C:C,Product!H:H)</f>
        <v>#N/A</v>
      </c>
      <c r="K169" t="str">
        <f t="shared" si="2"/>
        <v>https://cdn.shopify.com/s/files/1/0651/3668/9323/files/PBLLM05K2_THD14_600x600.jpg?v=1737401906&amp;width=100&amp;crop=center</v>
      </c>
    </row>
    <row r="170" spans="1:11" x14ac:dyDescent="0.25">
      <c r="A170" t="s">
        <v>2788</v>
      </c>
      <c r="B170" t="s">
        <v>2154</v>
      </c>
      <c r="C170" t="str">
        <f>(_xlfn.XLOOKUP(B170,Sheet3!A:A,Sheet3!C:C,_xlfn.XLOOKUP(B170&amp;"B",Sheet3!A:A,Sheet3!C:C,_xlfn.XLOOKUP(B170&amp;"BT",Sheet3!A:A,Sheet3!C:C,_xlfn.XLOOKUP(B170&amp;"BTL",Sheet3!A:A,Sheet3!C:C)))))</f>
        <v/>
      </c>
      <c r="D170" t="s">
        <v>1684</v>
      </c>
      <c r="E170" t="s">
        <v>2640</v>
      </c>
      <c r="F170" t="s">
        <v>3124</v>
      </c>
      <c r="G170" t="str">
        <f>_xlfn.XLOOKUP(E170,Sheet6!A:A,Sheet6!A:A)</f>
        <v>Leaf Blowers</v>
      </c>
      <c r="H170" t="e">
        <f>_xlfn.XLOOKUP(B170,Product!C:C,Product!D:D)</f>
        <v>#N/A</v>
      </c>
      <c r="I170" t="e">
        <f>_xlfn.XLOOKUP(B170&amp;"B",Product!C:C,Product!H:H)</f>
        <v>#N/A</v>
      </c>
      <c r="J170" t="str">
        <f>_xlfn.XLOOKUP(B170&amp;"BTL",Product!C:C,Product!H:H)</f>
        <v>https://cdn.shopify.com/s/files/1/0651/3668/9323/files/ecf0788c07a8452bba1e50d77fa7272c_600x600.jpg?v=1737399172&amp;width=100&amp;crop=center</v>
      </c>
      <c r="K170" t="str">
        <f t="shared" si="2"/>
        <v>https://cdn.shopify.com/s/files/1/0651/3668/9323/files/ecf0788c07a8452bba1e50d77fa7272c_600x600.jpg?v=1737399172&amp;width=100&amp;crop=center</v>
      </c>
    </row>
    <row r="171" spans="1:11" x14ac:dyDescent="0.25">
      <c r="A171" t="s">
        <v>2788</v>
      </c>
      <c r="B171" t="s">
        <v>2155</v>
      </c>
      <c r="C171" t="str">
        <f>(_xlfn.XLOOKUP(B171,Sheet3!A:A,Sheet3!C:C,_xlfn.XLOOKUP(B171&amp;"B",Sheet3!A:A,Sheet3!C:C,_xlfn.XLOOKUP(B171&amp;"BT",Sheet3!A:A,Sheet3!C:C,_xlfn.XLOOKUP(B171&amp;"BTL",Sheet3!A:A,Sheet3!C:C)))))</f>
        <v/>
      </c>
      <c r="D171" t="s">
        <v>2459</v>
      </c>
      <c r="E171" t="s">
        <v>2640</v>
      </c>
      <c r="F171" t="s">
        <v>3730</v>
      </c>
      <c r="G171" t="str">
        <f>_xlfn.XLOOKUP(E171,Sheet6!A:A,Sheet6!A:A)</f>
        <v>Leaf Blowers</v>
      </c>
      <c r="H171" t="e">
        <f>_xlfn.XLOOKUP(B171,Product!C:C,Product!D:D)</f>
        <v>#N/A</v>
      </c>
      <c r="I171" t="e">
        <f>_xlfn.XLOOKUP(B171&amp;"B",Product!C:C,Product!H:H)</f>
        <v>#N/A</v>
      </c>
      <c r="J171" t="str">
        <f>_xlfn.XLOOKUP(B171&amp;"BTL",Product!C:C,Product!H:H)</f>
        <v>https://cdn.shopify.com/s/files/1/0651/3668/9323/files/8c08cfdea3c14385b8c6edab5b993574_600x600.jpg?v=1734041271&amp;width=100&amp;crop=center</v>
      </c>
      <c r="K171" t="str">
        <f t="shared" si="2"/>
        <v>https://cdn.shopify.com/s/files/1/0651/3668/9323/files/8c08cfdea3c14385b8c6edab5b993574_600x600.jpg?v=1734041271&amp;width=100&amp;crop=center</v>
      </c>
    </row>
    <row r="172" spans="1:11" x14ac:dyDescent="0.25">
      <c r="A172" t="s">
        <v>2788</v>
      </c>
      <c r="B172" t="s">
        <v>2163</v>
      </c>
      <c r="C172">
        <f>(_xlfn.XLOOKUP(B172,Sheet3!A:A,Sheet3!C:C,_xlfn.XLOOKUP(B172&amp;"B",Sheet3!A:A,Sheet3!C:C,_xlfn.XLOOKUP(B172&amp;"BT",Sheet3!A:A,Sheet3!C:C,_xlfn.XLOOKUP(B172&amp;"BTL",Sheet3!A:A,Sheet3!C:C)))))</f>
        <v>299</v>
      </c>
      <c r="D172" t="s">
        <v>2469</v>
      </c>
      <c r="E172" t="s">
        <v>2640</v>
      </c>
      <c r="F172" t="s">
        <v>3112</v>
      </c>
      <c r="G172" t="str">
        <f>_xlfn.XLOOKUP(E172,Sheet6!A:A,Sheet6!A:A)</f>
        <v>Leaf Blowers</v>
      </c>
      <c r="H172" t="e">
        <f>_xlfn.XLOOKUP(B172,Product!C:C,Product!D:D)</f>
        <v>#N/A</v>
      </c>
      <c r="I172" t="e">
        <f>_xlfn.XLOOKUP(B172&amp;"B",Product!C:C,Product!H:H)</f>
        <v>#N/A</v>
      </c>
      <c r="J172" t="str">
        <f>_xlfn.XLOOKUP(B172&amp;"BTL",Product!C:C,Product!H:H)</f>
        <v>https://cdn.shopify.com/s/files/1/0651/3668/9323/files/3a33f1382ba54c61a33c3d9a090b8878_600x600.jpg?v=1734040900&amp;width=100&amp;crop=center</v>
      </c>
      <c r="K172" t="str">
        <f t="shared" si="2"/>
        <v>https://cdn.shopify.com/s/files/1/0651/3668/9323/files/3a33f1382ba54c61a33c3d9a090b8878_600x600.jpg?v=1734040900&amp;width=100&amp;crop=center</v>
      </c>
    </row>
    <row r="173" spans="1:11" x14ac:dyDescent="0.25">
      <c r="A173" t="s">
        <v>2788</v>
      </c>
      <c r="B173" t="s">
        <v>2193</v>
      </c>
      <c r="C173">
        <f>(_xlfn.XLOOKUP(B173,Sheet3!A:A,Sheet3!C:C,_xlfn.XLOOKUP(B173&amp;"B",Sheet3!A:A,Sheet3!C:C,_xlfn.XLOOKUP(B173&amp;"BT",Sheet3!A:A,Sheet3!C:C,_xlfn.XLOOKUP(B173&amp;"BTL",Sheet3!A:A,Sheet3!C:C)))))</f>
        <v>149</v>
      </c>
      <c r="D173" t="s">
        <v>1427</v>
      </c>
      <c r="E173" t="s">
        <v>2640</v>
      </c>
      <c r="F173" t="s">
        <v>3358</v>
      </c>
      <c r="G173" t="str">
        <f>_xlfn.XLOOKUP(E173,Sheet6!A:A,Sheet6!A:A)</f>
        <v>Leaf Blowers</v>
      </c>
      <c r="I173" t="str">
        <f>_xlfn.XLOOKUP(B173&amp;"B",Product!C:C,Product!H:H)</f>
        <v>https://cdn.shopify.com/s/files/1/0651/3668/9323/files/52f63dfd15d64a408fefaf40bf7379b3_600x600.jpg?v=1734041575&amp;width=100&amp;crop=center</v>
      </c>
      <c r="J173" t="e">
        <f>_xlfn.XLOOKUP(B173&amp;"BTL",Product!C:C,Product!H:H)</f>
        <v>#N/A</v>
      </c>
      <c r="K173" t="str">
        <f t="shared" si="2"/>
        <v>https://cdn.shopify.com/s/files/1/0651/3668/9323/files/52f63dfd15d64a408fefaf40bf7379b3_600x600.jpg?v=1734041575&amp;width=100&amp;crop=center</v>
      </c>
    </row>
    <row r="174" spans="1:11" x14ac:dyDescent="0.25">
      <c r="A174" t="s">
        <v>2788</v>
      </c>
      <c r="B174" t="s">
        <v>2272</v>
      </c>
      <c r="C174">
        <f>(_xlfn.XLOOKUP(B174,Sheet3!A:A,Sheet3!C:C,_xlfn.XLOOKUP(B174&amp;"B",Sheet3!A:A,Sheet3!C:C,_xlfn.XLOOKUP(B174&amp;"BT",Sheet3!A:A,Sheet3!C:C,_xlfn.XLOOKUP(B174&amp;"BTL",Sheet3!A:A,Sheet3!C:C)))))</f>
        <v>99</v>
      </c>
      <c r="D174" t="s">
        <v>1408</v>
      </c>
      <c r="E174" t="s">
        <v>2640</v>
      </c>
      <c r="F174" t="s">
        <v>3376</v>
      </c>
      <c r="G174" t="str">
        <f>_xlfn.XLOOKUP(E174,Sheet6!A:A,Sheet6!A:A)</f>
        <v>Leaf Blowers</v>
      </c>
      <c r="I174" t="str">
        <f>_xlfn.XLOOKUP(B174&amp;"B",Product!C:C,Product!H:H)</f>
        <v>https://cdn.shopify.com/s/files/1/0651/3668/9323/files/338d029b81f645018b8b931502e8fa6d_600x600.jpg?v=1734041867&amp;width=100&amp;crop=center</v>
      </c>
      <c r="J174" t="e">
        <f>_xlfn.XLOOKUP(B174&amp;"BTL",Product!C:C,Product!H:H)</f>
        <v>#N/A</v>
      </c>
      <c r="K174" t="str">
        <f t="shared" si="2"/>
        <v>https://cdn.shopify.com/s/files/1/0651/3668/9323/files/338d029b81f645018b8b931502e8fa6d_600x600.jpg?v=1734041867&amp;width=100&amp;crop=center</v>
      </c>
    </row>
    <row r="175" spans="1:11" x14ac:dyDescent="0.25">
      <c r="A175" t="s">
        <v>2788</v>
      </c>
      <c r="B175" t="s">
        <v>773</v>
      </c>
      <c r="C175">
        <f>(_xlfn.XLOOKUP(B175,Sheet3!A:A,Sheet3!C:C,_xlfn.XLOOKUP(B175&amp;"B",Sheet3!A:A,Sheet3!C:C,_xlfn.XLOOKUP(B175&amp;"BT",Sheet3!A:A,Sheet3!C:C,_xlfn.XLOOKUP(B175&amp;"BTL",Sheet3!A:A,Sheet3!C:C)))))</f>
        <v>119</v>
      </c>
      <c r="D175" t="s">
        <v>772</v>
      </c>
      <c r="E175" t="s">
        <v>2682</v>
      </c>
      <c r="F175" t="s">
        <v>3785</v>
      </c>
      <c r="G175" t="str">
        <f>_xlfn.XLOOKUP(E175,Sheet6!A:A,Sheet6!A:A)</f>
        <v>Metal Cutting</v>
      </c>
      <c r="I175" t="e">
        <f>_xlfn.XLOOKUP(B175&amp;"B",Product!C:C,Product!H:H)</f>
        <v>#N/A</v>
      </c>
      <c r="J175" t="e">
        <f>_xlfn.XLOOKUP(B175&amp;"BTL",Product!C:C,Product!H:H)</f>
        <v>#N/A</v>
      </c>
      <c r="K175" t="str">
        <f t="shared" si="2"/>
        <v>https://cdn.shopify.com/s/files/1/0651/3668/9323/files/d51d4f97411b4fdc92d31077069184d9_600x600.jpg?v=1734043014&amp;width=100&amp;crop=center</v>
      </c>
    </row>
    <row r="176" spans="1:11" x14ac:dyDescent="0.25">
      <c r="A176" t="s">
        <v>2788</v>
      </c>
      <c r="B176" t="s">
        <v>142</v>
      </c>
      <c r="C176">
        <f>(_xlfn.XLOOKUP(B176,Sheet3!A:A,Sheet3!C:C,_xlfn.XLOOKUP(B176&amp;"B",Sheet3!A:A,Sheet3!C:C,_xlfn.XLOOKUP(B176&amp;"BT",Sheet3!A:A,Sheet3!C:C,_xlfn.XLOOKUP(B176&amp;"BTL",Sheet3!A:A,Sheet3!C:C)))))</f>
        <v>115.58</v>
      </c>
      <c r="D176" t="s">
        <v>141</v>
      </c>
      <c r="E176" t="s">
        <v>2682</v>
      </c>
      <c r="F176" t="s">
        <v>4148</v>
      </c>
      <c r="G176" t="str">
        <f>_xlfn.XLOOKUP(E176,Sheet6!A:A,Sheet6!A:A)</f>
        <v>Metal Cutting</v>
      </c>
      <c r="I176" t="e">
        <f>_xlfn.XLOOKUP(B176&amp;"B",Product!C:C,Product!H:H)</f>
        <v>#N/A</v>
      </c>
      <c r="J176" t="e">
        <f>_xlfn.XLOOKUP(B176&amp;"BTL",Product!C:C,Product!H:H)</f>
        <v>#N/A</v>
      </c>
      <c r="K176" t="str">
        <f t="shared" si="2"/>
        <v>https://cdn.shopify.com/s/files/1/0651/3668/9323/files/fde2f2dfe3bc430190c37d62fd4ee89e_600x600.jpg?v=1734043454&amp;width=100&amp;crop=center</v>
      </c>
    </row>
    <row r="177" spans="1:11" x14ac:dyDescent="0.25">
      <c r="A177" t="s">
        <v>2788</v>
      </c>
      <c r="B177" t="s">
        <v>2276</v>
      </c>
      <c r="C177">
        <f>(_xlfn.XLOOKUP(B177,Sheet3!A:A,Sheet3!C:C,_xlfn.XLOOKUP(B177&amp;"B",Sheet3!A:A,Sheet3!C:C,_xlfn.XLOOKUP(B177&amp;"BT",Sheet3!A:A,Sheet3!C:C,_xlfn.XLOOKUP(B177&amp;"BTL",Sheet3!A:A,Sheet3!C:C)))))</f>
        <v>119</v>
      </c>
      <c r="D177" t="s">
        <v>1863</v>
      </c>
      <c r="E177" t="s">
        <v>2682</v>
      </c>
      <c r="F177" t="s">
        <v>2973</v>
      </c>
      <c r="G177" t="str">
        <f>_xlfn.XLOOKUP(E177,Sheet6!A:A,Sheet6!A:A)</f>
        <v>Metal Cutting</v>
      </c>
      <c r="I177" t="str">
        <f>_xlfn.XLOOKUP(B177&amp;"B",Product!C:C,Product!H:H)</f>
        <v>https://cdn.shopify.com/s/files/1/0651/3668/9323/files/d113eb47a39144e6b2e1e1e2d2f42170_600x600.jpg?v=1734043034&amp;width=100&amp;crop=center</v>
      </c>
      <c r="J177" t="e">
        <f>_xlfn.XLOOKUP(B177&amp;"BTL",Product!C:C,Product!H:H)</f>
        <v>#N/A</v>
      </c>
      <c r="K177" t="str">
        <f t="shared" si="2"/>
        <v>https://cdn.shopify.com/s/files/1/0651/3668/9323/files/d113eb47a39144e6b2e1e1e2d2f42170_600x600.jpg?v=1734043034&amp;width=100&amp;crop=center</v>
      </c>
    </row>
    <row r="178" spans="1:11" x14ac:dyDescent="0.25">
      <c r="A178" t="s">
        <v>2788</v>
      </c>
      <c r="B178" t="s">
        <v>994</v>
      </c>
      <c r="C178">
        <f>(_xlfn.XLOOKUP(B178,Sheet3!A:A,Sheet3!C:C,_xlfn.XLOOKUP(B178&amp;"B",Sheet3!A:A,Sheet3!C:C,_xlfn.XLOOKUP(B178&amp;"BT",Sheet3!A:A,Sheet3!C:C,_xlfn.XLOOKUP(B178&amp;"BTL",Sheet3!A:A,Sheet3!C:C)))))</f>
        <v>189</v>
      </c>
      <c r="D178" t="s">
        <v>993</v>
      </c>
      <c r="E178" t="s">
        <v>2703</v>
      </c>
      <c r="F178" t="s">
        <v>3655</v>
      </c>
      <c r="G178" t="str">
        <f>_xlfn.XLOOKUP(E178,Sheet6!A:A,Sheet6!A:A)</f>
        <v>Miter Saws</v>
      </c>
      <c r="I178" t="e">
        <f>_xlfn.XLOOKUP(B178&amp;"B",Product!C:C,Product!H:H)</f>
        <v>#N/A</v>
      </c>
      <c r="J178" t="e">
        <f>_xlfn.XLOOKUP(B178&amp;"BTL",Product!C:C,Product!H:H)</f>
        <v>#N/A</v>
      </c>
      <c r="K178" t="str">
        <f t="shared" si="2"/>
        <v>https://cdn.shopify.com/s/files/1/0651/3668/9323/files/4b05a5a3ad634afb8eaddd64e735045b_600x600.jpg?v=1734040973&amp;width=100&amp;crop=center</v>
      </c>
    </row>
    <row r="179" spans="1:11" x14ac:dyDescent="0.25">
      <c r="A179" t="s">
        <v>2788</v>
      </c>
      <c r="B179" t="s">
        <v>2196</v>
      </c>
      <c r="C179">
        <f>(_xlfn.XLOOKUP(B179,Sheet3!A:A,Sheet3!C:C,_xlfn.XLOOKUP(B179&amp;"B",Sheet3!A:A,Sheet3!C:C,_xlfn.XLOOKUP(B179&amp;"BT",Sheet3!A:A,Sheet3!C:C,_xlfn.XLOOKUP(B179&amp;"BTL",Sheet3!A:A,Sheet3!C:C)))))</f>
        <v>249</v>
      </c>
      <c r="D179" t="s">
        <v>1761</v>
      </c>
      <c r="E179" t="s">
        <v>2703</v>
      </c>
      <c r="F179" t="s">
        <v>3057</v>
      </c>
      <c r="G179" t="str">
        <f>_xlfn.XLOOKUP(E179,Sheet6!A:A,Sheet6!A:A)</f>
        <v>Miter Saws</v>
      </c>
      <c r="I179" t="str">
        <f>_xlfn.XLOOKUP(B179&amp;"B",Product!C:C,Product!H:H)</f>
        <v>https://cdn.shopify.com/s/files/1/0651/3668/9323/files/23ecab1446f94f1e96be854ef0013731_600x600.jpg?v=1734041447&amp;width=100&amp;crop=center</v>
      </c>
      <c r="J179" t="e">
        <f>_xlfn.XLOOKUP(B179&amp;"BTL",Product!C:C,Product!H:H)</f>
        <v>#N/A</v>
      </c>
      <c r="K179" t="str">
        <f t="shared" si="2"/>
        <v>https://cdn.shopify.com/s/files/1/0651/3668/9323/files/23ecab1446f94f1e96be854ef0013731_600x600.jpg?v=1734041447&amp;width=100&amp;crop=center</v>
      </c>
    </row>
    <row r="180" spans="1:11" x14ac:dyDescent="0.25">
      <c r="A180" t="s">
        <v>2788</v>
      </c>
      <c r="B180" t="s">
        <v>2600</v>
      </c>
      <c r="C180">
        <f>(_xlfn.XLOOKUP(B180,Sheet3!A:A,Sheet3!C:C,_xlfn.XLOOKUP(B180&amp;"B",Sheet3!A:A,Sheet3!C:C,_xlfn.XLOOKUP(B180&amp;"BT",Sheet3!A:A,Sheet3!C:C,_xlfn.XLOOKUP(B180&amp;"BTL",Sheet3!A:A,Sheet3!C:C)))))</f>
        <v>239</v>
      </c>
      <c r="D180" t="s">
        <v>924</v>
      </c>
      <c r="E180" t="s">
        <v>2703</v>
      </c>
      <c r="F180" t="s">
        <v>4249</v>
      </c>
      <c r="G180" t="str">
        <f>_xlfn.XLOOKUP(E180,Sheet6!A:A,Sheet6!A:A)</f>
        <v>Miter Saws</v>
      </c>
      <c r="I180" t="e">
        <f>_xlfn.XLOOKUP(B180&amp;"B",Product!C:C,Product!H:H)</f>
        <v>#N/A</v>
      </c>
      <c r="J180" t="e">
        <f>_xlfn.XLOOKUP(B180&amp;"BTL",Product!C:C,Product!H:H)</f>
        <v>#N/A</v>
      </c>
      <c r="K180" t="str">
        <f t="shared" si="2"/>
        <v>https://cdn.shopify.com/s/files/1/0651/3668/9323/files/93c12d8633424068adb2609dd69d3f66_1824x874.jpg?v=1737051663&amp;width=50&amp;height=50&amp;crop=center</v>
      </c>
    </row>
    <row r="181" spans="1:11" x14ac:dyDescent="0.25">
      <c r="A181" t="s">
        <v>2788</v>
      </c>
      <c r="B181" t="s">
        <v>2197</v>
      </c>
      <c r="C181" t="e">
        <f>(_xlfn.XLOOKUP(B181,Sheet3!A:A,Sheet3!C:C,_xlfn.XLOOKUP(B181&amp;"B",Sheet3!A:A,Sheet3!C:C,_xlfn.XLOOKUP(B181&amp;"BT",Sheet3!A:A,Sheet3!C:C,_xlfn.XLOOKUP(B181&amp;"BTL",Sheet3!A:A,Sheet3!C:C)))))</f>
        <v>#N/A</v>
      </c>
      <c r="D181" t="s">
        <v>2527</v>
      </c>
      <c r="E181" t="s">
        <v>2687</v>
      </c>
      <c r="F181" t="s">
        <v>2873</v>
      </c>
      <c r="G181" t="str">
        <f>_xlfn.XLOOKUP(E181,Sheet6!A:A,Sheet6!A:A)</f>
        <v>Oscillating Multi-Tools</v>
      </c>
      <c r="I181" t="e">
        <f>_xlfn.XLOOKUP(B181&amp;"B",Product!C:C,Product!H:H)</f>
        <v>#N/A</v>
      </c>
      <c r="J181" t="e">
        <f>_xlfn.XLOOKUP(B181&amp;"BTL",Product!C:C,Product!H:H)</f>
        <v>#N/A</v>
      </c>
      <c r="K181" t="str">
        <f t="shared" si="2"/>
        <v>https://cdn.shopify.com/s/files/1/0651/3668/9323/files/5558e2aeb3014cbc892b772b54ee8111_600x600.jpg?v=1734042142&amp;width=100&amp;crop=center</v>
      </c>
    </row>
    <row r="182" spans="1:11" x14ac:dyDescent="0.25">
      <c r="A182" t="s">
        <v>2788</v>
      </c>
      <c r="B182" t="s">
        <v>2198</v>
      </c>
      <c r="C182">
        <f>(_xlfn.XLOOKUP(B182,Sheet3!A:A,Sheet3!C:C,_xlfn.XLOOKUP(B182&amp;"B",Sheet3!A:A,Sheet3!C:C,_xlfn.XLOOKUP(B182&amp;"BT",Sheet3!A:A,Sheet3!C:C,_xlfn.XLOOKUP(B182&amp;"BTL",Sheet3!A:A,Sheet3!C:C)))))</f>
        <v>129</v>
      </c>
      <c r="D182" t="s">
        <v>1493</v>
      </c>
      <c r="E182" t="s">
        <v>2687</v>
      </c>
      <c r="F182" t="s">
        <v>3293</v>
      </c>
      <c r="G182" t="str">
        <f>_xlfn.XLOOKUP(E182,Sheet6!A:A,Sheet6!A:A)</f>
        <v>Oscillating Multi-Tools</v>
      </c>
      <c r="I182" t="str">
        <f>_xlfn.XLOOKUP(B182&amp;"B",Product!C:C,Product!H:H)</f>
        <v>https://cdn.shopify.com/s/files/1/0651/3668/9323/files/81315f413bb2492c937c5a98f42111c3_600x600.jpg?v=1734042298&amp;width=100&amp;crop=center</v>
      </c>
      <c r="J182" t="e">
        <f>_xlfn.XLOOKUP(B182&amp;"BTL",Product!C:C,Product!H:H)</f>
        <v>#N/A</v>
      </c>
      <c r="K182" t="str">
        <f t="shared" si="2"/>
        <v>https://cdn.shopify.com/s/files/1/0651/3668/9323/files/81315f413bb2492c937c5a98f42111c3_600x600.jpg?v=1734042298&amp;width=100&amp;crop=center</v>
      </c>
    </row>
    <row r="183" spans="1:11" x14ac:dyDescent="0.25">
      <c r="A183" t="s">
        <v>2788</v>
      </c>
      <c r="B183" t="s">
        <v>2230</v>
      </c>
      <c r="C183" t="str">
        <f>(_xlfn.XLOOKUP(B183,Sheet3!A:A,Sheet3!C:C,_xlfn.XLOOKUP(B183&amp;"B",Sheet3!A:A,Sheet3!C:C,_xlfn.XLOOKUP(B183&amp;"BT",Sheet3!A:A,Sheet3!C:C,_xlfn.XLOOKUP(B183&amp;"BTL",Sheet3!A:A,Sheet3!C:C)))))</f>
        <v/>
      </c>
      <c r="D183" t="s">
        <v>2114</v>
      </c>
      <c r="E183" t="s">
        <v>2687</v>
      </c>
      <c r="F183" t="s">
        <v>2815</v>
      </c>
      <c r="G183" t="str">
        <f>_xlfn.XLOOKUP(E183,Sheet6!A:A,Sheet6!A:A)</f>
        <v>Oscillating Multi-Tools</v>
      </c>
      <c r="I183" t="str">
        <f>_xlfn.XLOOKUP(B183&amp;"B",Product!C:C,Product!H:H)</f>
        <v>https://cdn.shopify.com/s/files/1/0651/3668/9323/files/68d448566aac435f902b7ae6a4ae4dd0_600x600.jpg?v=1734041645&amp;width=100&amp;crop=center</v>
      </c>
      <c r="J183" t="e">
        <f>_xlfn.XLOOKUP(B183&amp;"BTL",Product!C:C,Product!H:H)</f>
        <v>#N/A</v>
      </c>
      <c r="K183" t="str">
        <f t="shared" si="2"/>
        <v>https://cdn.shopify.com/s/files/1/0651/3668/9323/files/68d448566aac435f902b7ae6a4ae4dd0_600x600.jpg?v=1734041645&amp;width=100&amp;crop=center</v>
      </c>
    </row>
    <row r="184" spans="1:11" x14ac:dyDescent="0.25">
      <c r="A184" t="s">
        <v>2788</v>
      </c>
      <c r="B184" t="s">
        <v>2225</v>
      </c>
      <c r="C184">
        <f>(_xlfn.XLOOKUP(B184,Sheet3!A:A,Sheet3!C:C,_xlfn.XLOOKUP(B184&amp;"B",Sheet3!A:A,Sheet3!C:C,_xlfn.XLOOKUP(B184&amp;"BT",Sheet3!A:A,Sheet3!C:C,_xlfn.XLOOKUP(B184&amp;"BTL",Sheet3!A:A,Sheet3!C:C)))))</f>
        <v>159</v>
      </c>
      <c r="D184" t="s">
        <v>1459</v>
      </c>
      <c r="E184" t="s">
        <v>2781</v>
      </c>
      <c r="F184" t="s">
        <v>3330</v>
      </c>
      <c r="G184" t="e">
        <f>_xlfn.XLOOKUP(E184,Sheet6!A:A,Sheet6!A:A)</f>
        <v>#N/A</v>
      </c>
      <c r="I184" t="str">
        <f>_xlfn.XLOOKUP(B184&amp;"B",Product!C:C,Product!H:H)</f>
        <v>https://cdn.shopify.com/s/files/1/0651/3668/9323/files/f141917b2e1e4738ba7edd5e636212e7_600x600.jpg?v=1734043400&amp;width=100&amp;crop=center</v>
      </c>
      <c r="J184" t="e">
        <f>_xlfn.XLOOKUP(B184&amp;"BTL",Product!C:C,Product!H:H)</f>
        <v>#N/A</v>
      </c>
      <c r="K184" t="str">
        <f t="shared" si="2"/>
        <v>https://cdn.shopify.com/s/files/1/0651/3668/9323/files/f141917b2e1e4738ba7edd5e636212e7_600x600.jpg?v=1734043400&amp;width=100&amp;crop=center</v>
      </c>
    </row>
    <row r="185" spans="1:11" x14ac:dyDescent="0.25">
      <c r="A185" t="s">
        <v>2788</v>
      </c>
      <c r="B185" t="s">
        <v>971</v>
      </c>
      <c r="C185">
        <f>(_xlfn.XLOOKUP(B185,Sheet3!A:A,Sheet3!C:C,_xlfn.XLOOKUP(B185&amp;"B",Sheet3!A:A,Sheet3!C:C,_xlfn.XLOOKUP(B185&amp;"BT",Sheet3!A:A,Sheet3!C:C,_xlfn.XLOOKUP(B185&amp;"BTL",Sheet3!A:A,Sheet3!C:C)))))</f>
        <v>129</v>
      </c>
      <c r="D185" t="s">
        <v>970</v>
      </c>
      <c r="E185" t="s">
        <v>2775</v>
      </c>
      <c r="F185" t="s">
        <v>3667</v>
      </c>
      <c r="G185" t="e">
        <f>_xlfn.XLOOKUP(E185,Sheet6!A:A,Sheet6!A:A)</f>
        <v>#N/A</v>
      </c>
      <c r="I185" t="e">
        <f>_xlfn.XLOOKUP(B185&amp;"B",Product!C:C,Product!H:H)</f>
        <v>#N/A</v>
      </c>
      <c r="J185" t="e">
        <f>_xlfn.XLOOKUP(B185&amp;"BTL",Product!C:C,Product!H:H)</f>
        <v>#N/A</v>
      </c>
      <c r="K185" t="str">
        <f t="shared" si="2"/>
        <v>https://cdn.shopify.com/s/files/1/0651/3668/9323/files/b7ff108e9bac49bd91db6b6a6fd65f22_600x600.jpg?v=1734042642&amp;width=100&amp;crop=center</v>
      </c>
    </row>
    <row r="186" spans="1:11" x14ac:dyDescent="0.25">
      <c r="A186" t="s">
        <v>2788</v>
      </c>
      <c r="B186" t="s">
        <v>1034</v>
      </c>
      <c r="C186">
        <f>(_xlfn.XLOOKUP(B186,Sheet3!A:A,Sheet3!C:C,_xlfn.XLOOKUP(B186&amp;"B",Sheet3!A:A,Sheet3!C:C,_xlfn.XLOOKUP(B186&amp;"BT",Sheet3!A:A,Sheet3!C:C,_xlfn.XLOOKUP(B186&amp;"BTL",Sheet3!A:A,Sheet3!C:C)))))</f>
        <v>131.01</v>
      </c>
      <c r="D186" t="s">
        <v>1033</v>
      </c>
      <c r="E186" t="s">
        <v>2709</v>
      </c>
      <c r="F186" t="s">
        <v>3631</v>
      </c>
      <c r="G186" t="str">
        <f>_xlfn.XLOOKUP(E186,Sheet6!A:A,Sheet6!A:A)</f>
        <v>Planers</v>
      </c>
      <c r="I186" t="e">
        <f>_xlfn.XLOOKUP(B186&amp;"B",Product!C:C,Product!H:H)</f>
        <v>#N/A</v>
      </c>
      <c r="J186" t="e">
        <f>_xlfn.XLOOKUP(B186&amp;"BTL",Product!C:C,Product!H:H)</f>
        <v>#N/A</v>
      </c>
      <c r="K186" t="str">
        <f t="shared" si="2"/>
        <v>https://cdn.shopify.com/s/files/1/0651/3668/9323/files/48c9ebce4eb242afbe45be07d5696aa4_600x600.jpg?v=1747663774&amp;width=100&amp;crop=center</v>
      </c>
    </row>
    <row r="187" spans="1:11" x14ac:dyDescent="0.25">
      <c r="A187" t="s">
        <v>2788</v>
      </c>
      <c r="B187" t="s">
        <v>1884</v>
      </c>
      <c r="C187">
        <f>(_xlfn.XLOOKUP(B187,Sheet3!A:A,Sheet3!C:C,_xlfn.XLOOKUP(B187&amp;"B",Sheet3!A:A,Sheet3!C:C,_xlfn.XLOOKUP(B187&amp;"BT",Sheet3!A:A,Sheet3!C:C,_xlfn.XLOOKUP(B187&amp;"BTL",Sheet3!A:A,Sheet3!C:C)))))</f>
        <v>99</v>
      </c>
      <c r="D187" t="s">
        <v>1883</v>
      </c>
      <c r="E187" t="s">
        <v>2704</v>
      </c>
      <c r="F187" t="s">
        <v>2964</v>
      </c>
      <c r="G187" t="str">
        <f>_xlfn.XLOOKUP(E187,Sheet6!A:A,Sheet6!A:A)</f>
        <v>Plunge Cut Saws</v>
      </c>
      <c r="I187" t="e">
        <f>_xlfn.XLOOKUP(B187&amp;"B",Product!C:C,Product!H:H)</f>
        <v>#N/A</v>
      </c>
      <c r="J187" t="e">
        <f>_xlfn.XLOOKUP(B187&amp;"BTL",Product!C:C,Product!H:H)</f>
        <v>#N/A</v>
      </c>
      <c r="K187" t="str">
        <f t="shared" si="2"/>
        <v>https://cdn.shopify.com/s/files/1/0651/3668/9323/files/44697609eca64a46917109badde25d21_600x600.jpg?v=1734042419&amp;width=100&amp;crop=center</v>
      </c>
    </row>
    <row r="188" spans="1:11" x14ac:dyDescent="0.25">
      <c r="A188" t="s">
        <v>2788</v>
      </c>
      <c r="B188" t="s">
        <v>2619</v>
      </c>
      <c r="C188" t="e">
        <f>(_xlfn.XLOOKUP(B188,Sheet3!A:A,Sheet3!C:C,_xlfn.XLOOKUP(B188&amp;"B",Sheet3!A:A,Sheet3!C:C,_xlfn.XLOOKUP(B188&amp;"BT",Sheet3!A:A,Sheet3!C:C,_xlfn.XLOOKUP(B188&amp;"BTL",Sheet3!A:A,Sheet3!C:C)))))</f>
        <v>#N/A</v>
      </c>
      <c r="D188" t="s">
        <v>2620</v>
      </c>
      <c r="E188" t="s">
        <v>2704</v>
      </c>
      <c r="F188" t="s">
        <v>3185</v>
      </c>
      <c r="G188" t="str">
        <f>_xlfn.XLOOKUP(E188,Sheet6!A:A,Sheet6!A:A)</f>
        <v>Plunge Cut Saws</v>
      </c>
      <c r="H188" t="e">
        <f>_xlfn.XLOOKUP(B188,Product!C:C,Product!D:D)</f>
        <v>#N/A</v>
      </c>
      <c r="I188" t="e">
        <f>_xlfn.XLOOKUP(B188&amp;"B",Product!C:C,Product!H:H)</f>
        <v>#N/A</v>
      </c>
      <c r="J188" t="e">
        <f>_xlfn.XLOOKUP(B188&amp;"BTL",Product!C:C,Product!H:H)</f>
        <v>#N/A</v>
      </c>
      <c r="K188" t="str">
        <f t="shared" si="2"/>
        <v>https://cdn.shopify.com/s/files/1/0651/3668/9323/files/bcf68a3bc5cb41a0bffb881e07529069_600x600.jpg?v=1737053605&amp;width=100&amp;crop=center</v>
      </c>
    </row>
    <row r="189" spans="1:11" x14ac:dyDescent="0.25">
      <c r="A189" t="s">
        <v>2788</v>
      </c>
      <c r="B189" t="s">
        <v>2602</v>
      </c>
      <c r="C189">
        <f>(_xlfn.XLOOKUP(B189,Sheet3!A:A,Sheet3!C:C,_xlfn.XLOOKUP(B189&amp;"B",Sheet3!A:A,Sheet3!C:C,_xlfn.XLOOKUP(B189&amp;"BT",Sheet3!A:A,Sheet3!C:C,_xlfn.XLOOKUP(B189&amp;"BTL",Sheet3!A:A,Sheet3!C:C)))))</f>
        <v>193.03</v>
      </c>
      <c r="D189" t="s">
        <v>1719</v>
      </c>
      <c r="E189" t="s">
        <v>2704</v>
      </c>
      <c r="F189" t="s">
        <v>3094</v>
      </c>
      <c r="G189" t="str">
        <f>_xlfn.XLOOKUP(E189,Sheet6!A:A,Sheet6!A:A)</f>
        <v>Plunge Cut Saws</v>
      </c>
      <c r="I189" t="str">
        <f>_xlfn.XLOOKUP(B189&amp;"B",Product!C:C,Product!H:H)</f>
        <v>https://cdn.shopify.com/s/files/1/0651/3668/9323/files/b24dacc3f62f42f2bf2dc87a6bc6c104_600x600.jpg?v=1737053739&amp;width=100&amp;crop=center</v>
      </c>
      <c r="J189" t="e">
        <f>_xlfn.XLOOKUP(B189&amp;"BTL",Product!C:C,Product!H:H)</f>
        <v>#N/A</v>
      </c>
      <c r="K189" t="str">
        <f t="shared" si="2"/>
        <v>https://cdn.shopify.com/s/files/1/0651/3668/9323/files/b24dacc3f62f42f2bf2dc87a6bc6c104_600x600.jpg?v=1737053739&amp;width=100&amp;crop=center</v>
      </c>
    </row>
    <row r="190" spans="1:11" x14ac:dyDescent="0.25">
      <c r="A190" t="s">
        <v>2788</v>
      </c>
      <c r="B190" t="s">
        <v>2292</v>
      </c>
      <c r="C190">
        <f>(_xlfn.XLOOKUP(B190,Sheet3!A:A,Sheet3!C:C,_xlfn.XLOOKUP(B190&amp;"B",Sheet3!A:A,Sheet3!C:C,_xlfn.XLOOKUP(B190&amp;"BT",Sheet3!A:A,Sheet3!C:C,_xlfn.XLOOKUP(B190&amp;"BTL",Sheet3!A:A,Sheet3!C:C)))))</f>
        <v>329</v>
      </c>
      <c r="D190" t="s">
        <v>1612</v>
      </c>
      <c r="E190" t="s">
        <v>2704</v>
      </c>
      <c r="F190" t="s">
        <v>3185</v>
      </c>
      <c r="G190" t="str">
        <f>_xlfn.XLOOKUP(E190,Sheet6!A:A,Sheet6!A:A)</f>
        <v>Plunge Cut Saws</v>
      </c>
      <c r="I190" t="str">
        <f>_xlfn.XLOOKUP(B190&amp;"B",Product!C:C,Product!H:H)</f>
        <v>https://cdn.shopify.com/s/files/1/0651/3668/9323/files/bcf68a3bc5cb41a0bffb881e07529069_600x600.jpg?v=1737053605&amp;width=100&amp;crop=center</v>
      </c>
      <c r="J190" t="e">
        <f>_xlfn.XLOOKUP(B190&amp;"BTL",Product!C:C,Product!H:H)</f>
        <v>#N/A</v>
      </c>
      <c r="K190" t="str">
        <f t="shared" si="2"/>
        <v>https://cdn.shopify.com/s/files/1/0651/3668/9323/files/bcf68a3bc5cb41a0bffb881e07529069_600x600.jpg?v=1737053605&amp;width=100&amp;crop=center</v>
      </c>
    </row>
    <row r="191" spans="1:11" x14ac:dyDescent="0.25">
      <c r="A191" t="s">
        <v>2788</v>
      </c>
      <c r="B191" t="s">
        <v>2572</v>
      </c>
      <c r="C191">
        <f>(_xlfn.XLOOKUP(B191,Sheet3!A:A,Sheet3!C:C,_xlfn.XLOOKUP(B191&amp;"B",Sheet3!A:A,Sheet3!C:C,_xlfn.XLOOKUP(B191&amp;"BT",Sheet3!A:A,Sheet3!C:C,_xlfn.XLOOKUP(B191&amp;"BTL",Sheet3!A:A,Sheet3!C:C)))))</f>
        <v>129</v>
      </c>
      <c r="D191" t="s">
        <v>1585</v>
      </c>
      <c r="E191" t="s">
        <v>2633</v>
      </c>
      <c r="F191" t="s">
        <v>3209</v>
      </c>
      <c r="G191" t="str">
        <f>_xlfn.XLOOKUP(E191,Sheet6!A:A,Sheet6!A:A)</f>
        <v>Pole Saws</v>
      </c>
      <c r="H191" t="e">
        <f>_xlfn.XLOOKUP(B191,Product!C:C,Product!D:D)</f>
        <v>#N/A</v>
      </c>
      <c r="I191" t="e">
        <f>_xlfn.XLOOKUP(B191&amp;"B",Product!C:C,Product!H:H)</f>
        <v>#N/A</v>
      </c>
      <c r="J191" t="str">
        <f>_xlfn.XLOOKUP(B191&amp;"BTL",Product!C:C,Product!H:H)</f>
        <v>https://cdn.shopify.com/s/files/1/0651/3668/9323/files/8d6d32cce8a44c5b8978a542c00284c2_600x600.jpg?v=1736823640&amp;width=100&amp;crop=center</v>
      </c>
      <c r="K191" t="str">
        <f t="shared" si="2"/>
        <v>https://cdn.shopify.com/s/files/1/0651/3668/9323/files/8d6d32cce8a44c5b8978a542c00284c2_600x600.jpg?v=1736823640&amp;width=100&amp;crop=center</v>
      </c>
    </row>
    <row r="192" spans="1:11" x14ac:dyDescent="0.25">
      <c r="A192" t="s">
        <v>2788</v>
      </c>
      <c r="B192" t="s">
        <v>2575</v>
      </c>
      <c r="C192">
        <f>(_xlfn.XLOOKUP(B192,Sheet3!A:A,Sheet3!C:C,_xlfn.XLOOKUP(B192&amp;"B",Sheet3!A:A,Sheet3!C:C,_xlfn.XLOOKUP(B192&amp;"BT",Sheet3!A:A,Sheet3!C:C,_xlfn.XLOOKUP(B192&amp;"BTL",Sheet3!A:A,Sheet3!C:C)))))</f>
        <v>199</v>
      </c>
      <c r="D192" t="s">
        <v>1772</v>
      </c>
      <c r="E192" t="s">
        <v>2633</v>
      </c>
      <c r="F192" t="s">
        <v>3048</v>
      </c>
      <c r="G192" t="str">
        <f>_xlfn.XLOOKUP(E192,Sheet6!A:A,Sheet6!A:A)</f>
        <v>Pole Saws</v>
      </c>
      <c r="H192" t="e">
        <f>_xlfn.XLOOKUP(B192,Product!C:C,Product!D:D)</f>
        <v>#N/A</v>
      </c>
      <c r="I192" t="e">
        <f>_xlfn.XLOOKUP(B192&amp;"B",Product!C:C,Product!H:H)</f>
        <v>#N/A</v>
      </c>
      <c r="J192" t="str">
        <f>_xlfn.XLOOKUP(B192&amp;"BTL",Product!C:C,Product!H:H)</f>
        <v>https://cdn.shopify.com/s/files/1/0651/3668/9323/files/3f9b5b76efca40ff9b4365ba06e9ca9f_600x600.jpg?v=1736819429&amp;width=100&amp;crop=center</v>
      </c>
      <c r="K192" t="str">
        <f t="shared" si="2"/>
        <v>https://cdn.shopify.com/s/files/1/0651/3668/9323/files/3f9b5b76efca40ff9b4365ba06e9ca9f_600x600.jpg?v=1736819429&amp;width=100&amp;crop=center</v>
      </c>
    </row>
    <row r="193" spans="1:11" x14ac:dyDescent="0.25">
      <c r="A193" t="s">
        <v>2788</v>
      </c>
      <c r="B193" t="s">
        <v>2570</v>
      </c>
      <c r="C193" t="e">
        <f>(_xlfn.XLOOKUP(B193,Sheet3!A:A,Sheet3!C:C,_xlfn.XLOOKUP(B193&amp;"B",Sheet3!A:A,Sheet3!C:C,_xlfn.XLOOKUP(B193&amp;"BT",Sheet3!A:A,Sheet3!C:C,_xlfn.XLOOKUP(B193&amp;"BTL",Sheet3!A:A,Sheet3!C:C)))))</f>
        <v>#N/A</v>
      </c>
      <c r="D193" t="s">
        <v>2474</v>
      </c>
      <c r="E193" t="s">
        <v>2633</v>
      </c>
      <c r="F193" t="s">
        <v>3496</v>
      </c>
      <c r="G193" t="str">
        <f>_xlfn.XLOOKUP(E193,Sheet6!A:A,Sheet6!A:A)</f>
        <v>Pole Saws</v>
      </c>
      <c r="I193" t="e">
        <f>_xlfn.XLOOKUP(B193&amp;"B",Product!C:C,Product!H:H)</f>
        <v>#N/A</v>
      </c>
      <c r="J193" t="e">
        <f>_xlfn.XLOOKUP(B193&amp;"BTL",Product!C:C,Product!H:H)</f>
        <v>#N/A</v>
      </c>
      <c r="K193" t="str">
        <f t="shared" si="2"/>
        <v>https://cdn.shopify.com/s/files/1/0651/3668/9323/files/d131860eea0b4088a09997cf042ed685_600x600.jpg?v=1734043068&amp;width=100&amp;crop=center</v>
      </c>
    </row>
    <row r="194" spans="1:11" x14ac:dyDescent="0.25">
      <c r="A194" t="s">
        <v>2788</v>
      </c>
      <c r="B194" t="s">
        <v>2587</v>
      </c>
      <c r="C194">
        <f>(_xlfn.XLOOKUP(B194,Sheet3!A:A,Sheet3!C:C,_xlfn.XLOOKUP(B194&amp;"B",Sheet3!A:A,Sheet3!C:C,_xlfn.XLOOKUP(B194&amp;"BT",Sheet3!A:A,Sheet3!C:C,_xlfn.XLOOKUP(B194&amp;"BTL",Sheet3!A:A,Sheet3!C:C)))))</f>
        <v>149</v>
      </c>
      <c r="D194" t="s">
        <v>1674</v>
      </c>
      <c r="E194" t="s">
        <v>2633</v>
      </c>
      <c r="F194" t="s">
        <v>3134</v>
      </c>
      <c r="G194" t="str">
        <f>_xlfn.XLOOKUP(E194,Sheet6!A:A,Sheet6!A:A)</f>
        <v>Pole Saws</v>
      </c>
      <c r="I194" t="e">
        <f>_xlfn.XLOOKUP(B194&amp;"B",Product!C:C,Product!H:H)</f>
        <v>#N/A</v>
      </c>
      <c r="J194" t="str">
        <f>_xlfn.XLOOKUP(B194&amp;"BTL",Product!C:C,Product!H:H)</f>
        <v>https://cdn.shopify.com/s/files/1/0651/3668/9323/files/eaa2880b5d4642b6a3fbc8deb78cbfe4_600x600.jpg?v=1746735447&amp;width=100&amp;crop=center</v>
      </c>
      <c r="K194" t="str">
        <f t="shared" si="2"/>
        <v>https://cdn.shopify.com/s/files/1/0651/3668/9323/files/eaa2880b5d4642b6a3fbc8deb78cbfe4_600x600.jpg?v=1746735447&amp;width=100&amp;crop=center</v>
      </c>
    </row>
    <row r="195" spans="1:11" x14ac:dyDescent="0.25">
      <c r="A195" t="s">
        <v>2788</v>
      </c>
      <c r="B195" t="s">
        <v>1779</v>
      </c>
      <c r="C195">
        <f>(_xlfn.XLOOKUP(B195,Sheet3!A:A,Sheet3!C:C,_xlfn.XLOOKUP(B195&amp;"B",Sheet3!A:A,Sheet3!C:C,_xlfn.XLOOKUP(B195&amp;"BT",Sheet3!A:A,Sheet3!C:C,_xlfn.XLOOKUP(B195&amp;"BTL",Sheet3!A:A,Sheet3!C:C)))))</f>
        <v>99</v>
      </c>
      <c r="D195" t="s">
        <v>1778</v>
      </c>
      <c r="E195" t="s">
        <v>2771</v>
      </c>
      <c r="F195" t="s">
        <v>3042</v>
      </c>
      <c r="G195" t="e">
        <f>_xlfn.XLOOKUP(E195,Sheet6!A:A,Sheet6!A:A)</f>
        <v>#N/A</v>
      </c>
      <c r="I195" t="e">
        <f>_xlfn.XLOOKUP(B195&amp;"B",Product!C:C,Product!H:H)</f>
        <v>#N/A</v>
      </c>
      <c r="J195" t="e">
        <f>_xlfn.XLOOKUP(B195&amp;"BTL",Product!C:C,Product!H:H)</f>
        <v>#N/A</v>
      </c>
      <c r="K195" t="str">
        <f t="shared" ref="K195:K258" si="3">_xlfn.IFNA(I195,_xlfn.IFNA(J195,F195))</f>
        <v>https://cdn.shopify.com/s/files/1/0651/3668/9323/files/a69f293f3202499485e8e5fd73ec7aa3_600x600.jpg?v=1734042521&amp;width=100&amp;crop=center</v>
      </c>
    </row>
    <row r="196" spans="1:11" x14ac:dyDescent="0.25">
      <c r="A196" t="s">
        <v>2788</v>
      </c>
      <c r="B196" t="s">
        <v>1793</v>
      </c>
      <c r="C196">
        <f>(_xlfn.XLOOKUP(B196,Sheet3!A:A,Sheet3!C:C,_xlfn.XLOOKUP(B196&amp;"B",Sheet3!A:A,Sheet3!C:C,_xlfn.XLOOKUP(B196&amp;"BT",Sheet3!A:A,Sheet3!C:C,_xlfn.XLOOKUP(B196&amp;"BTL",Sheet3!A:A,Sheet3!C:C)))))</f>
        <v>49</v>
      </c>
      <c r="D196" t="s">
        <v>1792</v>
      </c>
      <c r="E196" t="s">
        <v>2771</v>
      </c>
      <c r="F196" t="s">
        <v>3030</v>
      </c>
      <c r="G196" t="e">
        <f>_xlfn.XLOOKUP(E196,Sheet6!A:A,Sheet6!A:A)</f>
        <v>#N/A</v>
      </c>
      <c r="I196" t="e">
        <f>_xlfn.XLOOKUP(B196&amp;"B",Product!C:C,Product!H:H)</f>
        <v>#N/A</v>
      </c>
      <c r="J196" t="e">
        <f>_xlfn.XLOOKUP(B196&amp;"BTL",Product!C:C,Product!H:H)</f>
        <v>#N/A</v>
      </c>
      <c r="K196" t="str">
        <f t="shared" si="3"/>
        <v>https://cdn.shopify.com/s/files/1/0651/3668/9323/files/d486dca949b84f3c92df05febb2a6659_600x600.jpg?v=1734043040&amp;width=100&amp;crop=center</v>
      </c>
    </row>
    <row r="197" spans="1:11" x14ac:dyDescent="0.25">
      <c r="A197" t="s">
        <v>2788</v>
      </c>
      <c r="B197" t="s">
        <v>1753</v>
      </c>
      <c r="C197">
        <f>(_xlfn.XLOOKUP(B197,Sheet3!A:A,Sheet3!C:C,_xlfn.XLOOKUP(B197&amp;"B",Sheet3!A:A,Sheet3!C:C,_xlfn.XLOOKUP(B197&amp;"BT",Sheet3!A:A,Sheet3!C:C,_xlfn.XLOOKUP(B197&amp;"BTL",Sheet3!A:A,Sheet3!C:C)))))</f>
        <v>119</v>
      </c>
      <c r="D197" t="s">
        <v>1752</v>
      </c>
      <c r="E197" t="s">
        <v>2771</v>
      </c>
      <c r="F197" t="s">
        <v>3066</v>
      </c>
      <c r="G197" t="e">
        <f>_xlfn.XLOOKUP(E197,Sheet6!A:A,Sheet6!A:A)</f>
        <v>#N/A</v>
      </c>
      <c r="I197" t="e">
        <f>_xlfn.XLOOKUP(B197&amp;"B",Product!C:C,Product!H:H)</f>
        <v>#N/A</v>
      </c>
      <c r="J197" t="e">
        <f>_xlfn.XLOOKUP(B197&amp;"BTL",Product!C:C,Product!H:H)</f>
        <v>#N/A</v>
      </c>
      <c r="K197" t="str">
        <f t="shared" si="3"/>
        <v>https://cdn.shopify.com/s/files/1/0651/3668/9323/files/P4500_2_Final_600x600.jpg?v=1758813027&amp;width=100&amp;crop=center</v>
      </c>
    </row>
    <row r="198" spans="1:11" x14ac:dyDescent="0.25">
      <c r="A198" t="s">
        <v>2788</v>
      </c>
      <c r="B198" t="s">
        <v>1750</v>
      </c>
      <c r="C198" t="str">
        <f>(_xlfn.XLOOKUP(B198,Sheet3!A:A,Sheet3!C:C,_xlfn.XLOOKUP(B198&amp;"B",Sheet3!A:A,Sheet3!C:C,_xlfn.XLOOKUP(B198&amp;"BT",Sheet3!A:A,Sheet3!C:C,_xlfn.XLOOKUP(B198&amp;"BTL",Sheet3!A:A,Sheet3!C:C)))))</f>
        <v/>
      </c>
      <c r="D198" t="s">
        <v>1749</v>
      </c>
      <c r="E198" t="s">
        <v>2771</v>
      </c>
      <c r="F198" t="s">
        <v>3069</v>
      </c>
      <c r="G198" t="e">
        <f>_xlfn.XLOOKUP(E198,Sheet6!A:A,Sheet6!A:A)</f>
        <v>#N/A</v>
      </c>
      <c r="I198" t="e">
        <f>_xlfn.XLOOKUP(B198&amp;"B",Product!C:C,Product!H:H)</f>
        <v>#N/A</v>
      </c>
      <c r="J198" t="e">
        <f>_xlfn.XLOOKUP(B198&amp;"BTL",Product!C:C,Product!H:H)</f>
        <v>#N/A</v>
      </c>
      <c r="K198" t="str">
        <f t="shared" si="3"/>
        <v>https://cdn.shopify.com/s/files/1/0651/3668/9323/files/P4510_2v1_Final_600x600.jpg?v=1758813774&amp;width=100&amp;crop=center</v>
      </c>
    </row>
    <row r="199" spans="1:11" x14ac:dyDescent="0.25">
      <c r="A199" t="s">
        <v>2788</v>
      </c>
      <c r="B199" t="s">
        <v>2576</v>
      </c>
      <c r="C199">
        <f>(_xlfn.XLOOKUP(B199,Sheet3!A:A,Sheet3!C:C,_xlfn.XLOOKUP(B199&amp;"B",Sheet3!A:A,Sheet3!C:C,_xlfn.XLOOKUP(B199&amp;"BT",Sheet3!A:A,Sheet3!C:C,_xlfn.XLOOKUP(B199&amp;"BTL",Sheet3!A:A,Sheet3!C:C)))))</f>
        <v>99</v>
      </c>
      <c r="D199" t="s">
        <v>1671</v>
      </c>
      <c r="E199" t="s">
        <v>2771</v>
      </c>
      <c r="F199" t="s">
        <v>3137</v>
      </c>
      <c r="G199" t="e">
        <f>_xlfn.XLOOKUP(E199,Sheet6!A:A,Sheet6!A:A)</f>
        <v>#N/A</v>
      </c>
      <c r="H199" t="e">
        <f>_xlfn.XLOOKUP(B199,Product!C:C,Product!D:D)</f>
        <v>#N/A</v>
      </c>
      <c r="I199" t="e">
        <f>_xlfn.XLOOKUP(B199&amp;"B",Product!C:C,Product!H:H)</f>
        <v>#N/A</v>
      </c>
      <c r="J199" t="str">
        <f>_xlfn.XLOOKUP(B199&amp;"BTL",Product!C:C,Product!H:H)</f>
        <v>https://cdn.shopify.com/s/files/1/0651/3668/9323/files/97d9c2f570374dde87e58d979a8f8211_600x600.jpg?v=1736814884&amp;width=100&amp;crop=center</v>
      </c>
      <c r="K199" t="str">
        <f t="shared" si="3"/>
        <v>https://cdn.shopify.com/s/files/1/0651/3668/9323/files/97d9c2f570374dde87e58d979a8f8211_600x600.jpg?v=1736814884&amp;width=100&amp;crop=center</v>
      </c>
    </row>
    <row r="200" spans="1:11" x14ac:dyDescent="0.25">
      <c r="A200" t="s">
        <v>2788</v>
      </c>
      <c r="B200" t="s">
        <v>2577</v>
      </c>
      <c r="C200">
        <f>(_xlfn.XLOOKUP(B200,Sheet3!A:A,Sheet3!C:C,_xlfn.XLOOKUP(B200&amp;"B",Sheet3!A:A,Sheet3!C:C,_xlfn.XLOOKUP(B200&amp;"BT",Sheet3!A:A,Sheet3!C:C,_xlfn.XLOOKUP(B200&amp;"BTL",Sheet3!A:A,Sheet3!C:C)))))</f>
        <v>119</v>
      </c>
      <c r="D200" t="s">
        <v>2117</v>
      </c>
      <c r="E200" t="s">
        <v>2771</v>
      </c>
      <c r="F200" t="s">
        <v>2812</v>
      </c>
      <c r="G200" t="e">
        <f>_xlfn.XLOOKUP(E200,Sheet6!A:A,Sheet6!A:A)</f>
        <v>#N/A</v>
      </c>
      <c r="H200" t="e">
        <f>_xlfn.XLOOKUP(B200,Product!C:C,Product!D:D)</f>
        <v>#N/A</v>
      </c>
      <c r="I200" t="e">
        <f>_xlfn.XLOOKUP(B200&amp;"B",Product!C:C,Product!H:H)</f>
        <v>#N/A</v>
      </c>
      <c r="J200" t="str">
        <f>_xlfn.XLOOKUP(B200&amp;"BTL",Product!C:C,Product!H:H)</f>
        <v>https://cdn.shopify.com/s/files/1/0651/3668/9323/files/7b8b8845bac74e539f10e346208ffccc_600x600.jpg?v=1737647326&amp;width=100&amp;crop=center</v>
      </c>
      <c r="K200" t="str">
        <f t="shared" si="3"/>
        <v>https://cdn.shopify.com/s/files/1/0651/3668/9323/files/7b8b8845bac74e539f10e346208ffccc_600x600.jpg?v=1737647326&amp;width=100&amp;crop=center</v>
      </c>
    </row>
    <row r="201" spans="1:11" x14ac:dyDescent="0.25">
      <c r="A201" t="s">
        <v>2788</v>
      </c>
      <c r="B201" t="s">
        <v>2216</v>
      </c>
      <c r="C201">
        <f>(_xlfn.XLOOKUP(B201,Sheet3!A:A,Sheet3!C:C,_xlfn.XLOOKUP(B201&amp;"B",Sheet3!A:A,Sheet3!C:C,_xlfn.XLOOKUP(B201&amp;"BT",Sheet3!A:A,Sheet3!C:C,_xlfn.XLOOKUP(B201&amp;"BTL",Sheet3!A:A,Sheet3!C:C)))))</f>
        <v>169</v>
      </c>
      <c r="D201" t="s">
        <v>1554</v>
      </c>
      <c r="E201" t="s">
        <v>2771</v>
      </c>
      <c r="F201" t="s">
        <v>3236</v>
      </c>
      <c r="G201" t="e">
        <f>_xlfn.XLOOKUP(E201,Sheet6!A:A,Sheet6!A:A)</f>
        <v>#N/A</v>
      </c>
      <c r="I201" t="str">
        <f>_xlfn.XLOOKUP(B201&amp;"B",Product!C:C,Product!H:H)</f>
        <v>https://cdn.shopify.com/s/files/1/0651/3668/9323/files/PCL1701_2_Final_600x600.jpg?v=1758814621&amp;width=100&amp;crop=center</v>
      </c>
      <c r="J201" t="e">
        <f>_xlfn.XLOOKUP(B201&amp;"BTL",Product!C:C,Product!H:H)</f>
        <v>#N/A</v>
      </c>
      <c r="K201" t="str">
        <f t="shared" si="3"/>
        <v>https://cdn.shopify.com/s/files/1/0651/3668/9323/files/PCL1701_2_Final_600x600.jpg?v=1758814621&amp;width=100&amp;crop=center</v>
      </c>
    </row>
    <row r="202" spans="1:11" x14ac:dyDescent="0.25">
      <c r="A202" t="s">
        <v>2788</v>
      </c>
      <c r="B202" t="s">
        <v>1027</v>
      </c>
      <c r="C202" t="str">
        <f>(_xlfn.XLOOKUP(B202,Sheet3!A:A,Sheet3!C:C,_xlfn.XLOOKUP(B202&amp;"B",Sheet3!A:A,Sheet3!C:C,_xlfn.XLOOKUP(B202&amp;"BT",Sheet3!A:A,Sheet3!C:C,_xlfn.XLOOKUP(B202&amp;"BTL",Sheet3!A:A,Sheet3!C:C)))))</f>
        <v/>
      </c>
      <c r="D202" t="s">
        <v>1026</v>
      </c>
      <c r="E202" t="s">
        <v>2722</v>
      </c>
      <c r="F202" t="s">
        <v>3637</v>
      </c>
      <c r="G202" t="str">
        <f>_xlfn.XLOOKUP(E202,Sheet6!A:A,Sheet6!A:A)</f>
        <v>Power Supplies</v>
      </c>
      <c r="I202" t="e">
        <f>_xlfn.XLOOKUP(B202&amp;"B",Product!C:C,Product!H:H)</f>
        <v>#N/A</v>
      </c>
      <c r="J202" t="e">
        <f>_xlfn.XLOOKUP(B202&amp;"BTL",Product!C:C,Product!H:H)</f>
        <v>#N/A</v>
      </c>
      <c r="K202" t="str">
        <f t="shared" si="3"/>
        <v>https://cdn.shopify.com/s/files/1/0651/3668/9323/files/145f754d03f4407e8be93651e55a1896_600x600.jpg?v=1734041815&amp;width=100&amp;crop=center</v>
      </c>
    </row>
    <row r="203" spans="1:11" x14ac:dyDescent="0.25">
      <c r="A203" t="s">
        <v>2788</v>
      </c>
      <c r="B203" t="s">
        <v>809</v>
      </c>
      <c r="C203">
        <f>(_xlfn.XLOOKUP(B203,Sheet3!A:A,Sheet3!C:C,_xlfn.XLOOKUP(B203&amp;"B",Sheet3!A:A,Sheet3!C:C,_xlfn.XLOOKUP(B203&amp;"BT",Sheet3!A:A,Sheet3!C:C,_xlfn.XLOOKUP(B203&amp;"BTL",Sheet3!A:A,Sheet3!C:C)))))</f>
        <v>44.97</v>
      </c>
      <c r="D203" t="s">
        <v>808</v>
      </c>
      <c r="E203" t="s">
        <v>2722</v>
      </c>
      <c r="F203" t="s">
        <v>3764</v>
      </c>
      <c r="G203" t="str">
        <f>_xlfn.XLOOKUP(E203,Sheet6!A:A,Sheet6!A:A)</f>
        <v>Power Supplies</v>
      </c>
      <c r="I203" t="e">
        <f>_xlfn.XLOOKUP(B203&amp;"B",Product!C:C,Product!H:H)</f>
        <v>#N/A</v>
      </c>
      <c r="J203" t="e">
        <f>_xlfn.XLOOKUP(B203&amp;"BTL",Product!C:C,Product!H:H)</f>
        <v>#N/A</v>
      </c>
      <c r="K203" t="str">
        <f t="shared" si="3"/>
        <v>https://cdn.shopify.com/s/files/1/0651/3668/9323/files/21ad43aa7b8749be8eb7df9d184fb9c7_600x600.jpg?v=1736823306&amp;width=100&amp;crop=center</v>
      </c>
    </row>
    <row r="204" spans="1:11" x14ac:dyDescent="0.25">
      <c r="A204" t="s">
        <v>2788</v>
      </c>
      <c r="B204" t="s">
        <v>1242</v>
      </c>
      <c r="C204">
        <f>(_xlfn.XLOOKUP(B204,Sheet3!A:A,Sheet3!C:C,_xlfn.XLOOKUP(B204&amp;"B",Sheet3!A:A,Sheet3!C:C,_xlfn.XLOOKUP(B204&amp;"BT",Sheet3!A:A,Sheet3!C:C,_xlfn.XLOOKUP(B204&amp;"BTL",Sheet3!A:A,Sheet3!C:C)))))</f>
        <v>149</v>
      </c>
      <c r="D204" t="s">
        <v>1241</v>
      </c>
      <c r="E204" t="s">
        <v>2722</v>
      </c>
      <c r="F204" t="s">
        <v>3493</v>
      </c>
      <c r="G204" t="str">
        <f>_xlfn.XLOOKUP(E204,Sheet6!A:A,Sheet6!A:A)</f>
        <v>Power Supplies</v>
      </c>
      <c r="I204" t="e">
        <f>_xlfn.XLOOKUP(B204&amp;"B",Product!C:C,Product!H:H)</f>
        <v>#N/A</v>
      </c>
      <c r="J204" t="e">
        <f>_xlfn.XLOOKUP(B204&amp;"BTL",Product!C:C,Product!H:H)</f>
        <v>#N/A</v>
      </c>
      <c r="K204" t="str">
        <f t="shared" si="3"/>
        <v>https://cdn.shopify.com/s/files/1/0651/3668/9323/files/309ea1e477024b10b1f7a2b8f8b04040_600x600.jpg?v=1734041862&amp;width=100&amp;crop=center</v>
      </c>
    </row>
    <row r="205" spans="1:11" x14ac:dyDescent="0.25">
      <c r="A205" t="s">
        <v>2788</v>
      </c>
      <c r="B205" t="s">
        <v>1482</v>
      </c>
      <c r="C205">
        <f>(_xlfn.XLOOKUP(B205,Sheet3!A:A,Sheet3!C:C,_xlfn.XLOOKUP(B205&amp;"B",Sheet3!A:A,Sheet3!C:C,_xlfn.XLOOKUP(B205&amp;"BT",Sheet3!A:A,Sheet3!C:C,_xlfn.XLOOKUP(B205&amp;"BTL",Sheet3!A:A,Sheet3!C:C)))))</f>
        <v>179</v>
      </c>
      <c r="D205" t="s">
        <v>1481</v>
      </c>
      <c r="E205" t="s">
        <v>2722</v>
      </c>
      <c r="F205" t="s">
        <v>3305</v>
      </c>
      <c r="G205" t="str">
        <f>_xlfn.XLOOKUP(E205,Sheet6!A:A,Sheet6!A:A)</f>
        <v>Power Supplies</v>
      </c>
      <c r="I205" t="e">
        <f>_xlfn.XLOOKUP(B205&amp;"B",Product!C:C,Product!H:H)</f>
        <v>#N/A</v>
      </c>
      <c r="J205" t="e">
        <f>_xlfn.XLOOKUP(B205&amp;"BTL",Product!C:C,Product!H:H)</f>
        <v>#N/A</v>
      </c>
      <c r="K205" t="str">
        <f t="shared" si="3"/>
        <v>https://cdn.shopify.com/s/files/1/0651/3668/9323/files/371b7f72472345f6a92191ad83698008_600x600.jpg?v=1734041877&amp;width=100&amp;crop=center</v>
      </c>
    </row>
    <row r="206" spans="1:11" x14ac:dyDescent="0.25">
      <c r="A206" t="s">
        <v>2788</v>
      </c>
      <c r="B206" t="s">
        <v>1186</v>
      </c>
      <c r="C206">
        <f>(_xlfn.XLOOKUP(B206,Sheet3!A:A,Sheet3!C:C,_xlfn.XLOOKUP(B206&amp;"B",Sheet3!A:A,Sheet3!C:C,_xlfn.XLOOKUP(B206&amp;"BT",Sheet3!A:A,Sheet3!C:C,_xlfn.XLOOKUP(B206&amp;"BTL",Sheet3!A:A,Sheet3!C:C)))))</f>
        <v>63.16</v>
      </c>
      <c r="D206" t="s">
        <v>1185</v>
      </c>
      <c r="E206" t="s">
        <v>2722</v>
      </c>
      <c r="F206" t="s">
        <v>3530</v>
      </c>
      <c r="G206" t="str">
        <f>_xlfn.XLOOKUP(E206,Sheet6!A:A,Sheet6!A:A)</f>
        <v>Power Supplies</v>
      </c>
      <c r="I206" t="e">
        <f>_xlfn.XLOOKUP(B206&amp;"B",Product!C:C,Product!H:H)</f>
        <v>#N/A</v>
      </c>
      <c r="J206" t="e">
        <f>_xlfn.XLOOKUP(B206&amp;"BTL",Product!C:C,Product!H:H)</f>
        <v>#N/A</v>
      </c>
      <c r="K206" t="str">
        <f t="shared" si="3"/>
        <v>https://cdn.shopify.com/s/files/1/0651/3668/9323/files/72fb7f27a17743fbaf6656b1349b79e9_600x600.jpg?v=1734041663&amp;width=100&amp;crop=center</v>
      </c>
    </row>
    <row r="207" spans="1:11" x14ac:dyDescent="0.25">
      <c r="A207" t="s">
        <v>2788</v>
      </c>
      <c r="B207" t="s">
        <v>1005</v>
      </c>
      <c r="C207">
        <f>(_xlfn.XLOOKUP(B207,Sheet3!A:A,Sheet3!C:C,_xlfn.XLOOKUP(B207&amp;"B",Sheet3!A:A,Sheet3!C:C,_xlfn.XLOOKUP(B207&amp;"BT",Sheet3!A:A,Sheet3!C:C,_xlfn.XLOOKUP(B207&amp;"BTL",Sheet3!A:A,Sheet3!C:C)))))</f>
        <v>29.97</v>
      </c>
      <c r="D207" t="s">
        <v>1004</v>
      </c>
      <c r="E207" t="s">
        <v>2722</v>
      </c>
      <c r="F207" t="s">
        <v>3649</v>
      </c>
      <c r="G207" t="str">
        <f>_xlfn.XLOOKUP(E207,Sheet6!A:A,Sheet6!A:A)</f>
        <v>Power Supplies</v>
      </c>
      <c r="I207" t="e">
        <f>_xlfn.XLOOKUP(B207&amp;"B",Product!C:C,Product!H:H)</f>
        <v>#N/A</v>
      </c>
      <c r="J207" t="e">
        <f>_xlfn.XLOOKUP(B207&amp;"BTL",Product!C:C,Product!H:H)</f>
        <v>#N/A</v>
      </c>
      <c r="K207" t="str">
        <f t="shared" si="3"/>
        <v>https://cdn.shopify.com/s/files/1/0651/3668/9323/files/91662004caf74d4e9f2a5d789d04aeee_600x600.jpg?v=1734042423&amp;width=100&amp;crop=center</v>
      </c>
    </row>
    <row r="208" spans="1:11" x14ac:dyDescent="0.25">
      <c r="A208" t="s">
        <v>2788</v>
      </c>
      <c r="B208" t="s">
        <v>1467</v>
      </c>
      <c r="C208">
        <f>(_xlfn.XLOOKUP(B208,Sheet3!A:A,Sheet3!C:C,_xlfn.XLOOKUP(B208&amp;"B",Sheet3!A:A,Sheet3!C:C,_xlfn.XLOOKUP(B208&amp;"BT",Sheet3!A:A,Sheet3!C:C,_xlfn.XLOOKUP(B208&amp;"BTL",Sheet3!A:A,Sheet3!C:C)))))</f>
        <v>79.97</v>
      </c>
      <c r="D208" t="s">
        <v>1193</v>
      </c>
      <c r="E208" t="s">
        <v>2722</v>
      </c>
      <c r="F208" t="s">
        <v>3321</v>
      </c>
      <c r="G208" t="str">
        <f>_xlfn.XLOOKUP(E208,Sheet6!A:A,Sheet6!A:A)</f>
        <v>Power Supplies</v>
      </c>
      <c r="I208" t="e">
        <f>_xlfn.XLOOKUP(B208&amp;"B",Product!C:C,Product!H:H)</f>
        <v>#N/A</v>
      </c>
      <c r="J208" t="e">
        <f>_xlfn.XLOOKUP(B208&amp;"BTL",Product!C:C,Product!H:H)</f>
        <v>#N/A</v>
      </c>
      <c r="K208" t="str">
        <f t="shared" si="3"/>
        <v>https://cdn.shopify.com/s/files/1/0651/3668/9323/files/b4e9a9faa0214bfd91c724ec7b071a8a_600x600.jpg?v=1736823042&amp;width=100&amp;crop=center</v>
      </c>
    </row>
    <row r="209" spans="1:11" x14ac:dyDescent="0.25">
      <c r="A209" t="s">
        <v>2788</v>
      </c>
      <c r="B209" t="s">
        <v>560</v>
      </c>
      <c r="C209">
        <f>(_xlfn.XLOOKUP(B209,Sheet3!A:A,Sheet3!C:C,_xlfn.XLOOKUP(B209&amp;"B",Sheet3!A:A,Sheet3!C:C,_xlfn.XLOOKUP(B209&amp;"BT",Sheet3!A:A,Sheet3!C:C,_xlfn.XLOOKUP(B209&amp;"BTL",Sheet3!A:A,Sheet3!C:C)))))</f>
        <v>199</v>
      </c>
      <c r="D209" t="s">
        <v>559</v>
      </c>
      <c r="E209" t="s">
        <v>2722</v>
      </c>
      <c r="F209" t="s">
        <v>3918</v>
      </c>
      <c r="G209" t="str">
        <f>_xlfn.XLOOKUP(E209,Sheet6!A:A,Sheet6!A:A)</f>
        <v>Power Supplies</v>
      </c>
      <c r="I209" t="e">
        <f>_xlfn.XLOOKUP(B209&amp;"B",Product!C:C,Product!H:H)</f>
        <v>#N/A</v>
      </c>
      <c r="J209" t="e">
        <f>_xlfn.XLOOKUP(B209&amp;"BTL",Product!C:C,Product!H:H)</f>
        <v>#N/A</v>
      </c>
      <c r="K209" t="str">
        <f t="shared" si="3"/>
        <v>https://cdn.shopify.com/s/files/1/0651/3668/9323/files/b8616e53e75a4065a5134ed049e0f4dd_600x600.jpg?v=1734042712&amp;width=100&amp;crop=center</v>
      </c>
    </row>
    <row r="210" spans="1:11" x14ac:dyDescent="0.25">
      <c r="A210" t="s">
        <v>2788</v>
      </c>
      <c r="B210" t="s">
        <v>1089</v>
      </c>
      <c r="C210">
        <f>(_xlfn.XLOOKUP(B210,Sheet3!A:A,Sheet3!C:C,_xlfn.XLOOKUP(B210&amp;"B",Sheet3!A:A,Sheet3!C:C,_xlfn.XLOOKUP(B210&amp;"BT",Sheet3!A:A,Sheet3!C:C,_xlfn.XLOOKUP(B210&amp;"BTL",Sheet3!A:A,Sheet3!C:C)))))</f>
        <v>49</v>
      </c>
      <c r="D210" t="s">
        <v>1088</v>
      </c>
      <c r="E210" t="s">
        <v>2722</v>
      </c>
      <c r="F210" t="s">
        <v>3595</v>
      </c>
      <c r="G210" t="str">
        <f>_xlfn.XLOOKUP(E210,Sheet6!A:A,Sheet6!A:A)</f>
        <v>Power Supplies</v>
      </c>
      <c r="I210" t="e">
        <f>_xlfn.XLOOKUP(B210&amp;"B",Product!C:C,Product!H:H)</f>
        <v>#N/A</v>
      </c>
      <c r="J210" t="e">
        <f>_xlfn.XLOOKUP(B210&amp;"BTL",Product!C:C,Product!H:H)</f>
        <v>#N/A</v>
      </c>
      <c r="K210" t="str">
        <f t="shared" si="3"/>
        <v>https://cdn.shopify.com/s/files/1/0651/3668/9323/files/e8c7bbc2eb5242b1a38e7e5ba49acf00_600x600.jpg?v=1734043177&amp;width=100&amp;crop=center</v>
      </c>
    </row>
    <row r="211" spans="1:11" x14ac:dyDescent="0.25">
      <c r="A211" t="s">
        <v>2788</v>
      </c>
      <c r="B211" t="s">
        <v>1089</v>
      </c>
      <c r="C211">
        <f>(_xlfn.XLOOKUP(B211,Sheet3!A:A,Sheet3!C:C,_xlfn.XLOOKUP(B211&amp;"B",Sheet3!A:A,Sheet3!C:C,_xlfn.XLOOKUP(B211&amp;"BT",Sheet3!A:A,Sheet3!C:C,_xlfn.XLOOKUP(B211&amp;"BTL",Sheet3!A:A,Sheet3!C:C)))))</f>
        <v>49</v>
      </c>
      <c r="D211" t="s">
        <v>1088</v>
      </c>
      <c r="E211" t="s">
        <v>2722</v>
      </c>
      <c r="F211" t="s">
        <v>3595</v>
      </c>
      <c r="G211" t="str">
        <f>_xlfn.XLOOKUP(E211,Sheet6!A:A,Sheet6!A:A)</f>
        <v>Power Supplies</v>
      </c>
      <c r="H211" t="str">
        <f>_xlfn.XLOOKUP(B211,Product!C:C,Product!D:D)</f>
        <v>18V ONE+ 150-WATT POWER SOURCE</v>
      </c>
      <c r="I211" t="e">
        <f>_xlfn.XLOOKUP(B211&amp;"B",Product!C:C,Product!H:H)</f>
        <v>#N/A</v>
      </c>
      <c r="J211" t="e">
        <f>_xlfn.XLOOKUP(B211&amp;"BTL",Product!C:C,Product!H:H)</f>
        <v>#N/A</v>
      </c>
      <c r="K211" t="str">
        <f t="shared" si="3"/>
        <v>https://cdn.shopify.com/s/files/1/0651/3668/9323/files/e8c7bbc2eb5242b1a38e7e5ba49acf00_600x600.jpg?v=1734043177&amp;width=100&amp;crop=center</v>
      </c>
    </row>
    <row r="212" spans="1:11" x14ac:dyDescent="0.25">
      <c r="A212" t="s">
        <v>2788</v>
      </c>
      <c r="B212" t="s">
        <v>2169</v>
      </c>
      <c r="C212" t="e">
        <f>(_xlfn.XLOOKUP(B212,Sheet3!A:A,Sheet3!C:C,_xlfn.XLOOKUP(B212&amp;"B",Sheet3!A:A,Sheet3!C:C,_xlfn.XLOOKUP(B212&amp;"BT",Sheet3!A:A,Sheet3!C:C,_xlfn.XLOOKUP(B212&amp;"BTL",Sheet3!A:A,Sheet3!C:C)))))</f>
        <v>#N/A</v>
      </c>
      <c r="D212" t="s">
        <v>2476</v>
      </c>
      <c r="E212" t="s">
        <v>2722</v>
      </c>
      <c r="F212" t="s">
        <v>4057</v>
      </c>
      <c r="G212" t="str">
        <f>_xlfn.XLOOKUP(E212,Sheet6!A:A,Sheet6!A:A)</f>
        <v>Power Supplies</v>
      </c>
      <c r="I212" t="e">
        <f>_xlfn.XLOOKUP(B212&amp;"B",Product!C:C,Product!H:H)</f>
        <v>#N/A</v>
      </c>
      <c r="J212" t="e">
        <f>_xlfn.XLOOKUP(B212&amp;"BTL",Product!C:C,Product!H:H)</f>
        <v>#N/A</v>
      </c>
      <c r="K212" t="str">
        <f t="shared" si="3"/>
        <v>https://cdn.shopify.com/s/files/1/0651/3668/9323/files/c9768e556b0e4b588ea9073d39b3dc95_600x600.jpg?v=1734042880&amp;width=100&amp;crop=center</v>
      </c>
    </row>
    <row r="213" spans="1:11" x14ac:dyDescent="0.25">
      <c r="A213" t="s">
        <v>2788</v>
      </c>
      <c r="B213" t="s">
        <v>2293</v>
      </c>
      <c r="C213" t="e">
        <f>(_xlfn.XLOOKUP(B213,Sheet3!A:A,Sheet3!C:C,_xlfn.XLOOKUP(B213&amp;"B",Sheet3!A:A,Sheet3!C:C,_xlfn.XLOOKUP(B213&amp;"BT",Sheet3!A:A,Sheet3!C:C,_xlfn.XLOOKUP(B213&amp;"BTL",Sheet3!A:A,Sheet3!C:C)))))</f>
        <v>#N/A</v>
      </c>
      <c r="D213" t="s">
        <v>2513</v>
      </c>
      <c r="E213" t="s">
        <v>2722</v>
      </c>
      <c r="F213" t="s">
        <v>3530</v>
      </c>
      <c r="G213" t="str">
        <f>_xlfn.XLOOKUP(E213,Sheet6!A:A,Sheet6!A:A)</f>
        <v>Power Supplies</v>
      </c>
      <c r="H213" t="e">
        <f>_xlfn.XLOOKUP(B213,Product!C:C,Product!D:D)</f>
        <v>#N/A</v>
      </c>
      <c r="I213" t="e">
        <f>_xlfn.XLOOKUP(B213&amp;"B",Product!C:C,Product!H:H)</f>
        <v>#N/A</v>
      </c>
      <c r="J213" t="e">
        <f>_xlfn.XLOOKUP(B213&amp;"BTL",Product!C:C,Product!H:H)</f>
        <v>#N/A</v>
      </c>
      <c r="K213" t="str">
        <f t="shared" si="3"/>
        <v>https://cdn.shopify.com/s/files/1/0651/3668/9323/files/72fb7f27a17743fbaf6656b1349b79e9_600x600.jpg?v=1734041663&amp;width=100&amp;crop=center</v>
      </c>
    </row>
    <row r="214" spans="1:11" x14ac:dyDescent="0.25">
      <c r="A214" t="s">
        <v>2788</v>
      </c>
      <c r="B214" t="s">
        <v>1001</v>
      </c>
      <c r="C214">
        <f>(_xlfn.XLOOKUP(B214,Sheet3!A:A,Sheet3!C:C,_xlfn.XLOOKUP(B214&amp;"B",Sheet3!A:A,Sheet3!C:C,_xlfn.XLOOKUP(B214&amp;"BT",Sheet3!A:A,Sheet3!C:C,_xlfn.XLOOKUP(B214&amp;"BTL",Sheet3!A:A,Sheet3!C:C)))))</f>
        <v>149</v>
      </c>
      <c r="D214" t="s">
        <v>1000</v>
      </c>
      <c r="E214" t="s">
        <v>2695</v>
      </c>
      <c r="F214" t="s">
        <v>3652</v>
      </c>
      <c r="G214" t="str">
        <f>_xlfn.XLOOKUP(E214,Sheet6!A:A,Sheet6!A:A)</f>
        <v>Press Tools</v>
      </c>
      <c r="I214" t="e">
        <f>_xlfn.XLOOKUP(B214&amp;"B",Product!C:C,Product!H:H)</f>
        <v>#N/A</v>
      </c>
      <c r="J214" t="e">
        <f>_xlfn.XLOOKUP(B214&amp;"BTL",Product!C:C,Product!H:H)</f>
        <v>#N/A</v>
      </c>
      <c r="K214" t="str">
        <f t="shared" si="3"/>
        <v>https://cdn.shopify.com/s/files/1/0651/3668/9323/files/0db7a6e9390448b3ade194d252d10360_600x600.jpg?v=1734040736&amp;width=100&amp;crop=center</v>
      </c>
    </row>
    <row r="215" spans="1:11" x14ac:dyDescent="0.25">
      <c r="A215" t="s">
        <v>2788</v>
      </c>
      <c r="B215" t="s">
        <v>744</v>
      </c>
      <c r="C215">
        <f>(_xlfn.XLOOKUP(B215,Sheet3!A:A,Sheet3!C:C,_xlfn.XLOOKUP(B215&amp;"B",Sheet3!A:A,Sheet3!C:C,_xlfn.XLOOKUP(B215&amp;"BT",Sheet3!A:A,Sheet3!C:C,_xlfn.XLOOKUP(B215&amp;"BTL",Sheet3!A:A,Sheet3!C:C)))))</f>
        <v>229</v>
      </c>
      <c r="D215" t="s">
        <v>743</v>
      </c>
      <c r="E215" t="s">
        <v>2695</v>
      </c>
      <c r="F215" t="s">
        <v>3806</v>
      </c>
      <c r="G215" t="str">
        <f>_xlfn.XLOOKUP(E215,Sheet6!A:A,Sheet6!A:A)</f>
        <v>Press Tools</v>
      </c>
      <c r="I215" t="e">
        <f>_xlfn.XLOOKUP(B215&amp;"B",Product!C:C,Product!H:H)</f>
        <v>#N/A</v>
      </c>
      <c r="J215" t="e">
        <f>_xlfn.XLOOKUP(B215&amp;"BTL",Product!C:C,Product!H:H)</f>
        <v>#N/A</v>
      </c>
      <c r="K215" t="str">
        <f t="shared" si="3"/>
        <v>https://cdn.shopify.com/s/files/1/0651/3668/9323/files/209dd72a27474badbda752b4bed9ffc2_600x600.jpg?v=1734041830&amp;width=100&amp;crop=center</v>
      </c>
    </row>
    <row r="216" spans="1:11" x14ac:dyDescent="0.25">
      <c r="A216" t="s">
        <v>2788</v>
      </c>
      <c r="B216" t="s">
        <v>2271</v>
      </c>
      <c r="C216">
        <f>(_xlfn.XLOOKUP(B216,Sheet3!A:A,Sheet3!C:C,_xlfn.XLOOKUP(B216&amp;"B",Sheet3!A:A,Sheet3!C:C,_xlfn.XLOOKUP(B216&amp;"BT",Sheet3!A:A,Sheet3!C:C,_xlfn.XLOOKUP(B216&amp;"BTL",Sheet3!A:A,Sheet3!C:C)))))</f>
        <v>99</v>
      </c>
      <c r="D216" t="s">
        <v>1418</v>
      </c>
      <c r="E216" t="s">
        <v>2634</v>
      </c>
      <c r="F216" t="s">
        <v>3367</v>
      </c>
      <c r="G216" t="str">
        <f>_xlfn.XLOOKUP(E216,Sheet6!A:A,Sheet6!A:A)</f>
        <v>Pruning Saws</v>
      </c>
      <c r="I216" t="str">
        <f>_xlfn.XLOOKUP(B216&amp;"B",Product!C:C,Product!H:H)</f>
        <v>https://cdn.shopify.com/s/files/1/0651/3668/9323/files/b9568462896a4e53a308ed578306e110_600x600.jpg?v=1734042727&amp;width=100&amp;crop=center</v>
      </c>
      <c r="J216" t="e">
        <f>_xlfn.XLOOKUP(B216&amp;"BTL",Product!C:C,Product!H:H)</f>
        <v>#N/A</v>
      </c>
      <c r="K216" t="str">
        <f t="shared" si="3"/>
        <v>https://cdn.shopify.com/s/files/1/0651/3668/9323/files/b9568462896a4e53a308ed578306e110_600x600.jpg?v=1734042727&amp;width=100&amp;crop=center</v>
      </c>
    </row>
    <row r="217" spans="1:11" x14ac:dyDescent="0.25">
      <c r="A217" t="s">
        <v>2788</v>
      </c>
      <c r="B217" t="s">
        <v>2277</v>
      </c>
      <c r="C217">
        <f>(_xlfn.XLOOKUP(B217,Sheet3!A:A,Sheet3!C:C,_xlfn.XLOOKUP(B217&amp;"B",Sheet3!A:A,Sheet3!C:C,_xlfn.XLOOKUP(B217&amp;"BT",Sheet3!A:A,Sheet3!C:C,_xlfn.XLOOKUP(B217&amp;"BTL",Sheet3!A:A,Sheet3!C:C)))))</f>
        <v>149</v>
      </c>
      <c r="D217" t="s">
        <v>1424</v>
      </c>
      <c r="E217" t="s">
        <v>2634</v>
      </c>
      <c r="F217" t="s">
        <v>3361</v>
      </c>
      <c r="G217" t="str">
        <f>_xlfn.XLOOKUP(E217,Sheet6!A:A,Sheet6!A:A)</f>
        <v>Pruning Saws</v>
      </c>
      <c r="I217" t="str">
        <f>_xlfn.XLOOKUP(B217&amp;"B",Product!C:C,Product!H:H)</f>
        <v>https://cdn.shopify.com/s/files/1/0651/3668/9323/files/02f6cbcb3f7e47ddb7c44f54a2f13c95_600x600.jpg?v=1734040896&amp;width=100&amp;crop=center</v>
      </c>
      <c r="J217" t="e">
        <f>_xlfn.XLOOKUP(B217&amp;"BTL",Product!C:C,Product!H:H)</f>
        <v>#N/A</v>
      </c>
      <c r="K217" t="str">
        <f t="shared" si="3"/>
        <v>https://cdn.shopify.com/s/files/1/0651/3668/9323/files/02f6cbcb3f7e47ddb7c44f54a2f13c95_600x600.jpg?v=1734040896&amp;width=100&amp;crop=center</v>
      </c>
    </row>
    <row r="218" spans="1:11" x14ac:dyDescent="0.25">
      <c r="A218" t="s">
        <v>2788</v>
      </c>
      <c r="B218" t="s">
        <v>2158</v>
      </c>
      <c r="C218">
        <f>(_xlfn.XLOOKUP(B218,Sheet3!A:A,Sheet3!C:C,_xlfn.XLOOKUP(B218&amp;"B",Sheet3!A:A,Sheet3!C:C,_xlfn.XLOOKUP(B218&amp;"BT",Sheet3!A:A,Sheet3!C:C,_xlfn.XLOOKUP(B218&amp;"BTL",Sheet3!A:A,Sheet3!C:C)))))</f>
        <v>99</v>
      </c>
      <c r="D218" t="s">
        <v>2461</v>
      </c>
      <c r="E218" t="s">
        <v>2644</v>
      </c>
      <c r="F218" t="s">
        <v>3215</v>
      </c>
      <c r="G218" t="str">
        <f>_xlfn.XLOOKUP(E218,Sheet6!A:A,Sheet6!A:A)</f>
        <v>Pruning Shears</v>
      </c>
      <c r="H218" t="e">
        <f>_xlfn.XLOOKUP(B218,Product!C:C,Product!D:D)</f>
        <v>#N/A</v>
      </c>
      <c r="I218" t="e">
        <f>_xlfn.XLOOKUP(B218&amp;"B",Product!C:C,Product!H:H)</f>
        <v>#N/A</v>
      </c>
      <c r="J218" t="str">
        <f>_xlfn.XLOOKUP(B218&amp;"BTL",Product!C:C,Product!H:H)</f>
        <v>https://cdn.shopify.com/s/files/1/0651/3668/9323/files/b4b6aacc7975467b960a6d91a9657a7a_600x600.jpg?v=1736816184&amp;width=100&amp;crop=center</v>
      </c>
      <c r="K218" t="str">
        <f t="shared" si="3"/>
        <v>https://cdn.shopify.com/s/files/1/0651/3668/9323/files/b4b6aacc7975467b960a6d91a9657a7a_600x600.jpg?v=1736816184&amp;width=100&amp;crop=center</v>
      </c>
    </row>
    <row r="219" spans="1:11" x14ac:dyDescent="0.25">
      <c r="A219" t="s">
        <v>2788</v>
      </c>
      <c r="B219" t="s">
        <v>2559</v>
      </c>
      <c r="C219">
        <f>(_xlfn.XLOOKUP(B219,Sheet3!A:A,Sheet3!C:C,_xlfn.XLOOKUP(B219&amp;"B",Sheet3!A:A,Sheet3!C:C,_xlfn.XLOOKUP(B219&amp;"BT",Sheet3!A:A,Sheet3!C:C,_xlfn.XLOOKUP(B219&amp;"BTL",Sheet3!A:A,Sheet3!C:C)))))</f>
        <v>149</v>
      </c>
      <c r="D219" t="s">
        <v>2462</v>
      </c>
      <c r="E219" t="s">
        <v>2644</v>
      </c>
      <c r="F219" t="s">
        <v>3182</v>
      </c>
      <c r="G219" t="str">
        <f>_xlfn.XLOOKUP(E219,Sheet6!A:A,Sheet6!A:A)</f>
        <v>Pruning Shears</v>
      </c>
      <c r="H219" t="e">
        <f>_xlfn.XLOOKUP(B219,Product!C:C,Product!D:D)</f>
        <v>#N/A</v>
      </c>
      <c r="I219" t="e">
        <f>_xlfn.XLOOKUP(B219&amp;"B",Product!C:C,Product!H:H)</f>
        <v>#N/A</v>
      </c>
      <c r="J219" t="str">
        <f>_xlfn.XLOOKUP(B219&amp;"BTL",Product!C:C,Product!H:H)</f>
        <v>https://cdn.shopify.com/s/files/1/0651/3668/9323/files/97744205849443cea068d097e1a39d45_600x600.jpg?v=1734042463&amp;width=100&amp;crop=center</v>
      </c>
      <c r="K219" t="str">
        <f t="shared" si="3"/>
        <v>https://cdn.shopify.com/s/files/1/0651/3668/9323/files/97744205849443cea068d097e1a39d45_600x600.jpg?v=1734042463&amp;width=100&amp;crop=center</v>
      </c>
    </row>
    <row r="220" spans="1:11" x14ac:dyDescent="0.25">
      <c r="A220" t="s">
        <v>2788</v>
      </c>
      <c r="B220" t="s">
        <v>2560</v>
      </c>
      <c r="C220">
        <f>(_xlfn.XLOOKUP(B220,Sheet3!A:A,Sheet3!C:C,_xlfn.XLOOKUP(B220&amp;"B",Sheet3!A:A,Sheet3!C:C,_xlfn.XLOOKUP(B220&amp;"BT",Sheet3!A:A,Sheet3!C:C,_xlfn.XLOOKUP(B220&amp;"BTL",Sheet3!A:A,Sheet3!C:C)))))</f>
        <v>254</v>
      </c>
      <c r="D220" t="s">
        <v>2463</v>
      </c>
      <c r="E220" t="s">
        <v>2644</v>
      </c>
      <c r="F220" t="s">
        <v>3548</v>
      </c>
      <c r="G220" t="str">
        <f>_xlfn.XLOOKUP(E220,Sheet6!A:A,Sheet6!A:A)</f>
        <v>Pruning Shears</v>
      </c>
      <c r="H220" t="e">
        <f>_xlfn.XLOOKUP(B220,Product!C:C,Product!D:D)</f>
        <v>#N/A</v>
      </c>
      <c r="I220" t="e">
        <f>_xlfn.XLOOKUP(B220&amp;"B",Product!C:C,Product!H:H)</f>
        <v>#N/A</v>
      </c>
      <c r="J220" t="e">
        <f>_xlfn.XLOOKUP(B220&amp;"BTL",Product!C:C,Product!H:H)</f>
        <v>#N/A</v>
      </c>
      <c r="K220" t="str">
        <f t="shared" si="3"/>
        <v>https://cdn.shopify.com/s/files/1/0651/3668/9323/files/237d67078ff4401a94de43a22f998a92_600x600.jpg?v=1734041838&amp;width=100&amp;crop=center</v>
      </c>
    </row>
    <row r="221" spans="1:11" x14ac:dyDescent="0.25">
      <c r="A221" t="s">
        <v>2788</v>
      </c>
      <c r="B221" t="s">
        <v>2240</v>
      </c>
      <c r="C221">
        <f>(_xlfn.XLOOKUP(B221,Sheet3!A:A,Sheet3!C:C,_xlfn.XLOOKUP(B221&amp;"B",Sheet3!A:A,Sheet3!C:C,_xlfn.XLOOKUP(B221&amp;"BT",Sheet3!A:A,Sheet3!C:C,_xlfn.XLOOKUP(B221&amp;"BTL",Sheet3!A:A,Sheet3!C:C)))))</f>
        <v>59.97</v>
      </c>
      <c r="D221" t="s">
        <v>1311</v>
      </c>
      <c r="E221" t="s">
        <v>2723</v>
      </c>
      <c r="F221" t="s">
        <v>3440</v>
      </c>
      <c r="G221" t="str">
        <f>_xlfn.XLOOKUP(E221,Sheet6!A:A,Sheet6!A:A)</f>
        <v>Radios</v>
      </c>
      <c r="I221" t="str">
        <f>_xlfn.XLOOKUP(B221&amp;"B",Product!C:C,Product!H:H)</f>
        <v>https://cdn.shopify.com/s/files/1/0651/3668/9323/files/8721c9ed834e4e7298b3d693294abc6a_600x600.jpg?v=1737053653&amp;width=100&amp;crop=center</v>
      </c>
      <c r="J221" t="e">
        <f>_xlfn.XLOOKUP(B221&amp;"BTL",Product!C:C,Product!H:H)</f>
        <v>#N/A</v>
      </c>
      <c r="K221" t="str">
        <f t="shared" si="3"/>
        <v>https://cdn.shopify.com/s/files/1/0651/3668/9323/files/8721c9ed834e4e7298b3d693294abc6a_600x600.jpg?v=1737053653&amp;width=100&amp;crop=center</v>
      </c>
    </row>
    <row r="222" spans="1:11" x14ac:dyDescent="0.25">
      <c r="A222" t="s">
        <v>2788</v>
      </c>
      <c r="B222" t="s">
        <v>2300</v>
      </c>
      <c r="C222">
        <f>(_xlfn.XLOOKUP(B222,Sheet3!A:A,Sheet3!C:C,_xlfn.XLOOKUP(B222&amp;"B",Sheet3!A:A,Sheet3!C:C,_xlfn.XLOOKUP(B222&amp;"BT",Sheet3!A:A,Sheet3!C:C,_xlfn.XLOOKUP(B222&amp;"BTL",Sheet3!A:A,Sheet3!C:C)))))</f>
        <v>129</v>
      </c>
      <c r="D222" t="s">
        <v>1528</v>
      </c>
      <c r="E222" t="s">
        <v>2698</v>
      </c>
      <c r="F222" t="s">
        <v>3260</v>
      </c>
      <c r="G222" t="str">
        <f>_xlfn.XLOOKUP(E222,Sheet6!A:A,Sheet6!A:A)</f>
        <v>Random Orbit Sanders</v>
      </c>
      <c r="I222" t="str">
        <f>_xlfn.XLOOKUP(B222&amp;"B",Product!C:C,Product!H:H)</f>
        <v>https://cdn.shopify.com/s/files/1/0651/3668/9323/files/6fbf7284654441919c6a8e9db0b7681d_600x600.jpg?v=1734041189&amp;width=100&amp;crop=center</v>
      </c>
      <c r="J222" t="e">
        <f>_xlfn.XLOOKUP(B222&amp;"BTL",Product!C:C,Product!H:H)</f>
        <v>#N/A</v>
      </c>
      <c r="K222" t="str">
        <f t="shared" si="3"/>
        <v>https://cdn.shopify.com/s/files/1/0651/3668/9323/files/6fbf7284654441919c6a8e9db0b7681d_600x600.jpg?v=1734041189&amp;width=100&amp;crop=center</v>
      </c>
    </row>
    <row r="223" spans="1:11" x14ac:dyDescent="0.25">
      <c r="A223" t="s">
        <v>2788</v>
      </c>
      <c r="B223" t="s">
        <v>2227</v>
      </c>
      <c r="C223" t="str">
        <f>(_xlfn.XLOOKUP(B223,Sheet3!A:A,Sheet3!C:C,_xlfn.XLOOKUP(B223&amp;"B",Sheet3!A:A,Sheet3!C:C,_xlfn.XLOOKUP(B223&amp;"BT",Sheet3!A:A,Sheet3!C:C,_xlfn.XLOOKUP(B223&amp;"BTL",Sheet3!A:A,Sheet3!C:C)))))</f>
        <v/>
      </c>
      <c r="D223" t="s">
        <v>1857</v>
      </c>
      <c r="E223" t="s">
        <v>2698</v>
      </c>
      <c r="F223" t="s">
        <v>2979</v>
      </c>
      <c r="G223" t="str">
        <f>_xlfn.XLOOKUP(E223,Sheet6!A:A,Sheet6!A:A)</f>
        <v>Random Orbit Sanders</v>
      </c>
      <c r="I223" t="str">
        <f>_xlfn.XLOOKUP(B223&amp;"B",Product!C:C,Product!H:H)</f>
        <v>https://cdn.shopify.com/s/files/1/0651/3668/9323/files/785f5577d2814a358f04989dd21fdb60_600x600.jpg?v=1734041992&amp;width=100&amp;crop=center</v>
      </c>
      <c r="J223" t="e">
        <f>_xlfn.XLOOKUP(B223&amp;"BTL",Product!C:C,Product!H:H)</f>
        <v>#N/A</v>
      </c>
      <c r="K223" t="str">
        <f t="shared" si="3"/>
        <v>https://cdn.shopify.com/s/files/1/0651/3668/9323/files/785f5577d2814a358f04989dd21fdb60_600x600.jpg?v=1734041992&amp;width=100&amp;crop=center</v>
      </c>
    </row>
    <row r="224" spans="1:11" x14ac:dyDescent="0.25">
      <c r="A224" t="s">
        <v>2788</v>
      </c>
      <c r="B224" t="s">
        <v>1378</v>
      </c>
      <c r="C224">
        <f>(_xlfn.XLOOKUP(B224,Sheet3!A:A,Sheet3!C:C,_xlfn.XLOOKUP(B224&amp;"B",Sheet3!A:A,Sheet3!C:C,_xlfn.XLOOKUP(B224&amp;"BT",Sheet3!A:A,Sheet3!C:C,_xlfn.XLOOKUP(B224&amp;"BTL",Sheet3!A:A,Sheet3!C:C)))))</f>
        <v>89</v>
      </c>
      <c r="D224" t="s">
        <v>1377</v>
      </c>
      <c r="E224" t="s">
        <v>2674</v>
      </c>
      <c r="F224" t="s">
        <v>3403</v>
      </c>
      <c r="G224" t="str">
        <f>_xlfn.XLOOKUP(E224,Sheet6!A:A,Sheet6!A:A)</f>
        <v>Ratchets</v>
      </c>
      <c r="I224" t="e">
        <f>_xlfn.XLOOKUP(B224&amp;"B",Product!C:C,Product!H:H)</f>
        <v>#N/A</v>
      </c>
      <c r="J224" t="e">
        <f>_xlfn.XLOOKUP(B224&amp;"BTL",Product!C:C,Product!H:H)</f>
        <v>#N/A</v>
      </c>
      <c r="K224" t="str">
        <f t="shared" si="3"/>
        <v>https://cdn.shopify.com/s/files/1/0651/3668/9323/files/749820938b2348ca8047a8bcc9ae5518_600x600.jpg?v=1734042434&amp;width=100&amp;crop=center</v>
      </c>
    </row>
    <row r="225" spans="1:11" x14ac:dyDescent="0.25">
      <c r="A225" t="s">
        <v>2788</v>
      </c>
      <c r="B225" t="s">
        <v>2199</v>
      </c>
      <c r="C225">
        <f>(_xlfn.XLOOKUP(B225,Sheet3!A:A,Sheet3!C:C,_xlfn.XLOOKUP(B225&amp;"B",Sheet3!A:A,Sheet3!C:C,_xlfn.XLOOKUP(B225&amp;"BT",Sheet3!A:A,Sheet3!C:C,_xlfn.XLOOKUP(B225&amp;"BTL",Sheet3!A:A,Sheet3!C:C)))))</f>
        <v>169</v>
      </c>
      <c r="D225" t="s">
        <v>1817</v>
      </c>
      <c r="E225" t="s">
        <v>2674</v>
      </c>
      <c r="F225" t="s">
        <v>3009</v>
      </c>
      <c r="G225" t="str">
        <f>_xlfn.XLOOKUP(E225,Sheet6!A:A,Sheet6!A:A)</f>
        <v>Ratchets</v>
      </c>
      <c r="I225" t="str">
        <f>_xlfn.XLOOKUP(B225&amp;"B",Product!C:C,Product!H:H)</f>
        <v>https://cdn.shopify.com/s/files/1/0651/3668/9323/files/1a842f48f51f4204a1d8046bf02e0e44_600x600.jpg?v=1734040769&amp;width=100&amp;crop=center</v>
      </c>
      <c r="J225" t="e">
        <f>_xlfn.XLOOKUP(B225&amp;"BTL",Product!C:C,Product!H:H)</f>
        <v>#N/A</v>
      </c>
      <c r="K225" t="str">
        <f t="shared" si="3"/>
        <v>https://cdn.shopify.com/s/files/1/0651/3668/9323/files/1a842f48f51f4204a1d8046bf02e0e44_600x600.jpg?v=1734040769&amp;width=100&amp;crop=center</v>
      </c>
    </row>
    <row r="226" spans="1:11" x14ac:dyDescent="0.25">
      <c r="A226" t="s">
        <v>2788</v>
      </c>
      <c r="B226" t="s">
        <v>2200</v>
      </c>
      <c r="C226">
        <f>(_xlfn.XLOOKUP(B226,Sheet3!A:A,Sheet3!C:C,_xlfn.XLOOKUP(B226&amp;"B",Sheet3!A:A,Sheet3!C:C,_xlfn.XLOOKUP(B226&amp;"BT",Sheet3!A:A,Sheet3!C:C,_xlfn.XLOOKUP(B226&amp;"BTL",Sheet3!A:A,Sheet3!C:C)))))</f>
        <v>169</v>
      </c>
      <c r="D226" t="s">
        <v>1733</v>
      </c>
      <c r="E226" t="s">
        <v>2674</v>
      </c>
      <c r="F226" t="s">
        <v>3082</v>
      </c>
      <c r="G226" t="str">
        <f>_xlfn.XLOOKUP(E226,Sheet6!A:A,Sheet6!A:A)</f>
        <v>Ratchets</v>
      </c>
      <c r="I226" t="str">
        <f>_xlfn.XLOOKUP(B226&amp;"B",Product!C:C,Product!H:H)</f>
        <v>https://cdn.shopify.com/s/files/1/0651/3668/9323/files/575db398f40341a485246827426c85ab_600x600.jpg?v=1734041930&amp;width=100&amp;crop=center</v>
      </c>
      <c r="J226" t="e">
        <f>_xlfn.XLOOKUP(B226&amp;"BTL",Product!C:C,Product!H:H)</f>
        <v>#N/A</v>
      </c>
      <c r="K226" t="str">
        <f t="shared" si="3"/>
        <v>https://cdn.shopify.com/s/files/1/0651/3668/9323/files/575db398f40341a485246827426c85ab_600x600.jpg?v=1734041930&amp;width=100&amp;crop=center</v>
      </c>
    </row>
    <row r="227" spans="1:11" x14ac:dyDescent="0.25">
      <c r="A227" t="s">
        <v>2788</v>
      </c>
      <c r="B227" t="s">
        <v>2224</v>
      </c>
      <c r="C227">
        <f>(_xlfn.XLOOKUP(B227,Sheet3!A:A,Sheet3!C:C,_xlfn.XLOOKUP(B227&amp;"B",Sheet3!A:A,Sheet3!C:C,_xlfn.XLOOKUP(B227&amp;"BT",Sheet3!A:A,Sheet3!C:C,_xlfn.XLOOKUP(B227&amp;"BTL",Sheet3!A:A,Sheet3!C:C)))))</f>
        <v>119</v>
      </c>
      <c r="D227" t="s">
        <v>1478</v>
      </c>
      <c r="E227" t="s">
        <v>2674</v>
      </c>
      <c r="F227" t="s">
        <v>3308</v>
      </c>
      <c r="G227" t="str">
        <f>_xlfn.XLOOKUP(E227,Sheet6!A:A,Sheet6!A:A)</f>
        <v>Ratchets</v>
      </c>
      <c r="I227" t="str">
        <f>_xlfn.XLOOKUP(B227&amp;"B",Product!C:C,Product!H:H)</f>
        <v>https://cdn.shopify.com/s/files/1/0651/3668/9323/files/6f1264e709f64ca0bbb2896afa1a0142_600x600.jpg?v=1734041184&amp;width=100&amp;crop=center</v>
      </c>
      <c r="J227" t="e">
        <f>_xlfn.XLOOKUP(B227&amp;"BTL",Product!C:C,Product!H:H)</f>
        <v>#N/A</v>
      </c>
      <c r="K227" t="str">
        <f t="shared" si="3"/>
        <v>https://cdn.shopify.com/s/files/1/0651/3668/9323/files/6f1264e709f64ca0bbb2896afa1a0142_600x600.jpg?v=1734041184&amp;width=100&amp;crop=center</v>
      </c>
    </row>
    <row r="228" spans="1:11" x14ac:dyDescent="0.25">
      <c r="A228" t="s">
        <v>2788</v>
      </c>
      <c r="B228" t="s">
        <v>2603</v>
      </c>
      <c r="C228">
        <f>(_xlfn.XLOOKUP(B228,Sheet3!A:A,Sheet3!C:C,_xlfn.XLOOKUP(B228&amp;"B",Sheet3!A:A,Sheet3!C:C,_xlfn.XLOOKUP(B228&amp;"BT",Sheet3!A:A,Sheet3!C:C,_xlfn.XLOOKUP(B228&amp;"BTL",Sheet3!A:A,Sheet3!C:C)))))</f>
        <v>99</v>
      </c>
      <c r="D228" t="s">
        <v>966</v>
      </c>
      <c r="E228" t="s">
        <v>2674</v>
      </c>
      <c r="F228" t="s">
        <v>3670</v>
      </c>
      <c r="G228" t="str">
        <f>_xlfn.XLOOKUP(E228,Sheet6!A:A,Sheet6!A:A)</f>
        <v>Ratchets</v>
      </c>
      <c r="I228" t="str">
        <f>_xlfn.XLOOKUP(B228&amp;"B",Product!C:C,Product!H:H)</f>
        <v>https://cdn.shopify.com/s/files/1/0651/3668/9323/files/c402f354eeab47379dd567732719f3a0_600x600.jpg?v=1734042859&amp;width=100&amp;crop=center</v>
      </c>
      <c r="J228" t="e">
        <f>_xlfn.XLOOKUP(B228&amp;"BTL",Product!C:C,Product!H:H)</f>
        <v>#N/A</v>
      </c>
      <c r="K228" t="str">
        <f t="shared" si="3"/>
        <v>https://cdn.shopify.com/s/files/1/0651/3668/9323/files/c402f354eeab47379dd567732719f3a0_600x600.jpg?v=1734042859&amp;width=100&amp;crop=center</v>
      </c>
    </row>
    <row r="229" spans="1:11" x14ac:dyDescent="0.25">
      <c r="A229" t="s">
        <v>2788</v>
      </c>
      <c r="B229" t="s">
        <v>2274</v>
      </c>
      <c r="C229" t="e">
        <f>(_xlfn.XLOOKUP(B229,Sheet3!A:A,Sheet3!C:C,_xlfn.XLOOKUP(B229&amp;"B",Sheet3!A:A,Sheet3!C:C,_xlfn.XLOOKUP(B229&amp;"BT",Sheet3!A:A,Sheet3!C:C,_xlfn.XLOOKUP(B229&amp;"BTL",Sheet3!A:A,Sheet3!C:C)))))</f>
        <v>#N/A</v>
      </c>
      <c r="D229" t="s">
        <v>2510</v>
      </c>
      <c r="E229" t="s">
        <v>2674</v>
      </c>
      <c r="F229" t="s">
        <v>3670</v>
      </c>
      <c r="G229" t="str">
        <f>_xlfn.XLOOKUP(E229,Sheet6!A:A,Sheet6!A:A)</f>
        <v>Ratchets</v>
      </c>
      <c r="I229" t="e">
        <f>_xlfn.XLOOKUP(B229&amp;"B",Product!C:C,Product!H:H)</f>
        <v>#N/A</v>
      </c>
      <c r="J229" t="e">
        <f>_xlfn.XLOOKUP(B229&amp;"BTL",Product!C:C,Product!H:H)</f>
        <v>#N/A</v>
      </c>
      <c r="K229" t="str">
        <f t="shared" si="3"/>
        <v>https://cdn.shopify.com/s/files/1/0651/3668/9323/files/c402f354eeab47379dd567732719f3a0_600x600.jpg?v=1734042859&amp;width=100&amp;crop=center</v>
      </c>
    </row>
    <row r="230" spans="1:11" x14ac:dyDescent="0.25">
      <c r="A230" t="s">
        <v>2788</v>
      </c>
      <c r="B230" t="s">
        <v>2288</v>
      </c>
      <c r="C230">
        <f>(_xlfn.XLOOKUP(B230,Sheet3!A:A,Sheet3!C:C,_xlfn.XLOOKUP(B230&amp;"B",Sheet3!A:A,Sheet3!C:C,_xlfn.XLOOKUP(B230&amp;"BT",Sheet3!A:A,Sheet3!C:C,_xlfn.XLOOKUP(B230&amp;"BTL",Sheet3!A:A,Sheet3!C:C)))))</f>
        <v>122.55</v>
      </c>
      <c r="D230" t="s">
        <v>2546</v>
      </c>
      <c r="E230" t="s">
        <v>2674</v>
      </c>
      <c r="F230" t="s">
        <v>3239</v>
      </c>
      <c r="G230" t="str">
        <f>_xlfn.XLOOKUP(E230,Sheet6!A:A,Sheet6!A:A)</f>
        <v>Ratchets</v>
      </c>
      <c r="I230" t="str">
        <f>_xlfn.XLOOKUP(B230&amp;"B",Product!C:C,Product!H:H)</f>
        <v>https://cdn.shopify.com/s/files/1/0651/3668/9323/files/df7ea959aed94d7b8b3594c91adb263a_600x600.jpg?v=1734043138&amp;width=100&amp;crop=center</v>
      </c>
      <c r="J230" t="e">
        <f>_xlfn.XLOOKUP(B230&amp;"BTL",Product!C:C,Product!H:H)</f>
        <v>#N/A</v>
      </c>
      <c r="K230" t="str">
        <f t="shared" si="3"/>
        <v>https://cdn.shopify.com/s/files/1/0651/3668/9323/files/df7ea959aed94d7b8b3594c91adb263a_600x600.jpg?v=1734043138&amp;width=100&amp;crop=center</v>
      </c>
    </row>
    <row r="231" spans="1:11" x14ac:dyDescent="0.25">
      <c r="A231" t="s">
        <v>2788</v>
      </c>
      <c r="B231" t="s">
        <v>2289</v>
      </c>
      <c r="C231">
        <f>(_xlfn.XLOOKUP(B231,Sheet3!A:A,Sheet3!C:C,_xlfn.XLOOKUP(B231&amp;"B",Sheet3!A:A,Sheet3!C:C,_xlfn.XLOOKUP(B231&amp;"BT",Sheet3!A:A,Sheet3!C:C,_xlfn.XLOOKUP(B231&amp;"BTL",Sheet3!A:A,Sheet3!C:C)))))</f>
        <v>129</v>
      </c>
      <c r="D231" t="s">
        <v>2546</v>
      </c>
      <c r="E231" t="s">
        <v>2674</v>
      </c>
      <c r="F231" t="s">
        <v>3242</v>
      </c>
      <c r="G231" t="str">
        <f>_xlfn.XLOOKUP(E231,Sheet6!A:A,Sheet6!A:A)</f>
        <v>Ratchets</v>
      </c>
      <c r="I231" t="str">
        <f>_xlfn.XLOOKUP(B231&amp;"B",Product!C:C,Product!H:H)</f>
        <v>https://cdn.shopify.com/s/files/1/0651/3668/9323/files/75bc3daf7d544dc38eb8cccf2574d90d_600x600.jpg?v=1734041684&amp;width=100&amp;crop=center</v>
      </c>
      <c r="J231" t="e">
        <f>_xlfn.XLOOKUP(B231&amp;"BTL",Product!C:C,Product!H:H)</f>
        <v>#N/A</v>
      </c>
      <c r="K231" t="str">
        <f t="shared" si="3"/>
        <v>https://cdn.shopify.com/s/files/1/0651/3668/9323/files/75bc3daf7d544dc38eb8cccf2574d90d_600x600.jpg?v=1734041684&amp;width=100&amp;crop=center</v>
      </c>
    </row>
    <row r="232" spans="1:11" x14ac:dyDescent="0.25">
      <c r="A232" t="s">
        <v>2788</v>
      </c>
      <c r="B232" t="s">
        <v>753</v>
      </c>
      <c r="C232">
        <f>(_xlfn.XLOOKUP(B232,Sheet3!A:A,Sheet3!C:C,_xlfn.XLOOKUP(B232&amp;"B",Sheet3!A:A,Sheet3!C:C,_xlfn.XLOOKUP(B232&amp;"BT",Sheet3!A:A,Sheet3!C:C,_xlfn.XLOOKUP(B232&amp;"BTL",Sheet3!A:A,Sheet3!C:C)))))</f>
        <v>79</v>
      </c>
      <c r="D232" t="s">
        <v>752</v>
      </c>
      <c r="E232" t="s">
        <v>2705</v>
      </c>
      <c r="F232" t="s">
        <v>3800</v>
      </c>
      <c r="G232" t="str">
        <f>_xlfn.XLOOKUP(E232,Sheet6!A:A,Sheet6!A:A)</f>
        <v>Reciprocating Saws</v>
      </c>
      <c r="I232" t="e">
        <f>_xlfn.XLOOKUP(B232&amp;"B",Product!C:C,Product!H:H)</f>
        <v>#N/A</v>
      </c>
      <c r="J232" t="e">
        <f>_xlfn.XLOOKUP(B232&amp;"BTL",Product!C:C,Product!H:H)</f>
        <v>#N/A</v>
      </c>
      <c r="K232" t="str">
        <f t="shared" si="3"/>
        <v>https://cdn.shopify.com/s/files/1/0651/3668/9323/files/266aea2ae00a4a4db227bbdd2993bae4_600x600.jpg?v=1734041843&amp;width=100&amp;crop=center</v>
      </c>
    </row>
    <row r="233" spans="1:11" x14ac:dyDescent="0.25">
      <c r="A233" t="s">
        <v>2788</v>
      </c>
      <c r="B233" t="s">
        <v>2573</v>
      </c>
      <c r="C233">
        <f>(_xlfn.XLOOKUP(B233,Sheet3!A:A,Sheet3!C:C,_xlfn.XLOOKUP(B233&amp;"B",Sheet3!A:A,Sheet3!C:C,_xlfn.XLOOKUP(B233&amp;"BT",Sheet3!A:A,Sheet3!C:C,_xlfn.XLOOKUP(B233&amp;"BTL",Sheet3!A:A,Sheet3!C:C)))))</f>
        <v>99</v>
      </c>
      <c r="D233" t="s">
        <v>1621</v>
      </c>
      <c r="E233" t="s">
        <v>2705</v>
      </c>
      <c r="F233" t="s">
        <v>3179</v>
      </c>
      <c r="G233" t="str">
        <f>_xlfn.XLOOKUP(E233,Sheet6!A:A,Sheet6!A:A)</f>
        <v>Reciprocating Saws</v>
      </c>
      <c r="H233" t="e">
        <f>_xlfn.XLOOKUP(B233,Product!C:C,Product!D:D)</f>
        <v>#N/A</v>
      </c>
      <c r="I233" t="e">
        <f>_xlfn.XLOOKUP(B233&amp;"B",Product!C:C,Product!H:H)</f>
        <v>#N/A</v>
      </c>
      <c r="J233" t="str">
        <f>_xlfn.XLOOKUP(B233&amp;"BTL",Product!C:C,Product!H:H)</f>
        <v>https://cdn.shopify.com/s/files/1/0651/3668/9323/files/ec097817320b46b8a003ee0cd7530eb4_600x600.jpg?v=1736816534&amp;width=100&amp;crop=center</v>
      </c>
      <c r="K233" t="str">
        <f t="shared" si="3"/>
        <v>https://cdn.shopify.com/s/files/1/0651/3668/9323/files/ec097817320b46b8a003ee0cd7530eb4_600x600.jpg?v=1736816534&amp;width=100&amp;crop=center</v>
      </c>
    </row>
    <row r="234" spans="1:11" x14ac:dyDescent="0.25">
      <c r="A234" t="s">
        <v>2788</v>
      </c>
      <c r="B234" t="s">
        <v>2553</v>
      </c>
      <c r="C234" t="str">
        <f>(_xlfn.XLOOKUP(B234,Sheet3!A:A,Sheet3!C:C,_xlfn.XLOOKUP(B234&amp;"B",Sheet3!A:A,Sheet3!C:C,_xlfn.XLOOKUP(B234&amp;"BT",Sheet3!A:A,Sheet3!C:C,_xlfn.XLOOKUP(B234&amp;"BTL",Sheet3!A:A,Sheet3!C:C)))))</f>
        <v/>
      </c>
      <c r="D234" t="s">
        <v>81</v>
      </c>
      <c r="E234" t="s">
        <v>2705</v>
      </c>
      <c r="F234" t="s">
        <v>3073</v>
      </c>
      <c r="G234" t="str">
        <f>_xlfn.XLOOKUP(E234,Sheet6!A:A,Sheet6!A:A)</f>
        <v>Reciprocating Saws</v>
      </c>
      <c r="I234" t="str">
        <f>_xlfn.XLOOKUP(B234&amp;"B",Product!C:C,Product!H:H)</f>
        <v>https://cdn.shopify.com/s/files/1/0651/3668/9323/files/794657be4d924f68aaab2574bba66f9e_600x600.jpg?v=1734042364&amp;width=100&amp;crop=center</v>
      </c>
      <c r="J234" t="e">
        <f>_xlfn.XLOOKUP(B234&amp;"BTL",Product!C:C,Product!H:H)</f>
        <v>#N/A</v>
      </c>
      <c r="K234" t="str">
        <f t="shared" si="3"/>
        <v>https://cdn.shopify.com/s/files/1/0651/3668/9323/files/794657be4d924f68aaab2574bba66f9e_600x600.jpg?v=1734042364&amp;width=100&amp;crop=center</v>
      </c>
    </row>
    <row r="235" spans="1:11" x14ac:dyDescent="0.25">
      <c r="A235" t="s">
        <v>2788</v>
      </c>
      <c r="B235" t="s">
        <v>2202</v>
      </c>
      <c r="C235">
        <f>(_xlfn.XLOOKUP(B235,Sheet3!A:A,Sheet3!C:C,_xlfn.XLOOKUP(B235&amp;"B",Sheet3!A:A,Sheet3!C:C,_xlfn.XLOOKUP(B235&amp;"BT",Sheet3!A:A,Sheet3!C:C,_xlfn.XLOOKUP(B235&amp;"BTL",Sheet3!A:A,Sheet3!C:C)))))</f>
        <v>139</v>
      </c>
      <c r="D235" t="s">
        <v>81</v>
      </c>
      <c r="E235" t="s">
        <v>2705</v>
      </c>
      <c r="F235" t="s">
        <v>4184</v>
      </c>
      <c r="G235" t="str">
        <f>_xlfn.XLOOKUP(E235,Sheet6!A:A,Sheet6!A:A)</f>
        <v>Reciprocating Saws</v>
      </c>
      <c r="I235" t="str">
        <f>_xlfn.XLOOKUP(B235&amp;"B",Product!C:C,Product!H:H)</f>
        <v>https://cdn.shopify.com/s/files/1/0651/3668/9323/files/PBLRS02B_RT_600x600.jpg?v=1757430532&amp;width=100&amp;crop=center</v>
      </c>
      <c r="J235" t="e">
        <f>_xlfn.XLOOKUP(B235&amp;"BTL",Product!C:C,Product!H:H)</f>
        <v>#N/A</v>
      </c>
      <c r="K235" t="str">
        <f t="shared" si="3"/>
        <v>https://cdn.shopify.com/s/files/1/0651/3668/9323/files/PBLRS02B_RT_600x600.jpg?v=1757430532&amp;width=100&amp;crop=center</v>
      </c>
    </row>
    <row r="236" spans="1:11" x14ac:dyDescent="0.25">
      <c r="A236" t="s">
        <v>2788</v>
      </c>
      <c r="B236" t="s">
        <v>2237</v>
      </c>
      <c r="C236" t="str">
        <f>(_xlfn.XLOOKUP(B236,Sheet3!A:A,Sheet3!C:C,_xlfn.XLOOKUP(B236&amp;"B",Sheet3!A:A,Sheet3!C:C,_xlfn.XLOOKUP(B236&amp;"BT",Sheet3!A:A,Sheet3!C:C,_xlfn.XLOOKUP(B236&amp;"BTL",Sheet3!A:A,Sheet3!C:C)))))</f>
        <v/>
      </c>
      <c r="D236" t="s">
        <v>752</v>
      </c>
      <c r="E236" t="s">
        <v>2705</v>
      </c>
      <c r="F236" t="s">
        <v>3691</v>
      </c>
      <c r="G236" t="str">
        <f>_xlfn.XLOOKUP(E236,Sheet6!A:A,Sheet6!A:A)</f>
        <v>Reciprocating Saws</v>
      </c>
      <c r="I236" t="e">
        <f>_xlfn.XLOOKUP(B236&amp;"B",Product!C:C,Product!H:H)</f>
        <v>#N/A</v>
      </c>
      <c r="J236" t="e">
        <f>_xlfn.XLOOKUP(B236&amp;"BTL",Product!C:C,Product!H:H)</f>
        <v>#N/A</v>
      </c>
      <c r="K236" t="str">
        <f t="shared" si="3"/>
        <v>https://cdn.shopify.com/s/files/1/0651/3668/9323/files/9eef4af8b1a54a63b6434a0dd7e03ce7_600x600.jpg?v=1734041373&amp;width=100&amp;crop=center</v>
      </c>
    </row>
    <row r="237" spans="1:11" x14ac:dyDescent="0.25">
      <c r="A237" t="s">
        <v>2788</v>
      </c>
      <c r="B237" t="s">
        <v>2290</v>
      </c>
      <c r="C237">
        <f>(_xlfn.XLOOKUP(B237,Sheet3!A:A,Sheet3!C:C,_xlfn.XLOOKUP(B237&amp;"B",Sheet3!A:A,Sheet3!C:C,_xlfn.XLOOKUP(B237&amp;"BT",Sheet3!A:A,Sheet3!C:C,_xlfn.XLOOKUP(B237&amp;"BTL",Sheet3!A:A,Sheet3!C:C)))))</f>
        <v>119</v>
      </c>
      <c r="D237" t="s">
        <v>1469</v>
      </c>
      <c r="E237" t="s">
        <v>2705</v>
      </c>
      <c r="F237" t="s">
        <v>3097</v>
      </c>
      <c r="G237" t="str">
        <f>_xlfn.XLOOKUP(E237,Sheet6!A:A,Sheet6!A:A)</f>
        <v>Reciprocating Saws</v>
      </c>
      <c r="I237" t="str">
        <f>_xlfn.XLOOKUP(B237&amp;"B",Product!C:C,Product!H:H)</f>
        <v>https://cdn.shopify.com/s/files/1/0651/3668/9323/files/93c57e8c2b904163b53db12f7b958095_600x600.jpg?v=1734041772&amp;width=100&amp;crop=center</v>
      </c>
      <c r="J237" t="e">
        <f>_xlfn.XLOOKUP(B237&amp;"BTL",Product!C:C,Product!H:H)</f>
        <v>#N/A</v>
      </c>
      <c r="K237" t="str">
        <f t="shared" si="3"/>
        <v>https://cdn.shopify.com/s/files/1/0651/3668/9323/files/93c57e8c2b904163b53db12f7b958095_600x600.jpg?v=1734041772&amp;width=100&amp;crop=center</v>
      </c>
    </row>
    <row r="238" spans="1:11" x14ac:dyDescent="0.25">
      <c r="A238" t="s">
        <v>2788</v>
      </c>
      <c r="B238" t="s">
        <v>2291</v>
      </c>
      <c r="C238" t="str">
        <f>(_xlfn.XLOOKUP(B238,Sheet3!A:A,Sheet3!C:C,_xlfn.XLOOKUP(B238&amp;"B",Sheet3!A:A,Sheet3!C:C,_xlfn.XLOOKUP(B238&amp;"BT",Sheet3!A:A,Sheet3!C:C,_xlfn.XLOOKUP(B238&amp;"BTL",Sheet3!A:A,Sheet3!C:C)))))</f>
        <v/>
      </c>
      <c r="D238" t="s">
        <v>1469</v>
      </c>
      <c r="E238" t="s">
        <v>2705</v>
      </c>
      <c r="F238" t="s">
        <v>3317</v>
      </c>
      <c r="G238" t="str">
        <f>_xlfn.XLOOKUP(E238,Sheet6!A:A,Sheet6!A:A)</f>
        <v>Reciprocating Saws</v>
      </c>
      <c r="I238" t="str">
        <f>_xlfn.XLOOKUP(B238&amp;"B",Product!C:C,Product!H:H)</f>
        <v>https://cdn.shopify.com/s/files/1/0651/3668/9323/files/f1a1deb0707b4b1a9c4f5a52d457b567_600x600.jpg?v=1734043312&amp;width=100&amp;crop=center</v>
      </c>
      <c r="J238" t="e">
        <f>_xlfn.XLOOKUP(B238&amp;"BTL",Product!C:C,Product!H:H)</f>
        <v>#N/A</v>
      </c>
      <c r="K238" t="str">
        <f t="shared" si="3"/>
        <v>https://cdn.shopify.com/s/files/1/0651/3668/9323/files/f1a1deb0707b4b1a9c4f5a52d457b567_600x600.jpg?v=1734043312&amp;width=100&amp;crop=center</v>
      </c>
    </row>
    <row r="239" spans="1:11" x14ac:dyDescent="0.25">
      <c r="A239" t="s">
        <v>2788</v>
      </c>
      <c r="B239" t="s">
        <v>769</v>
      </c>
      <c r="C239">
        <f>(_xlfn.XLOOKUP(B239,Sheet3!A:A,Sheet3!C:C,_xlfn.XLOOKUP(B239&amp;"B",Sheet3!A:A,Sheet3!C:C,_xlfn.XLOOKUP(B239&amp;"BT",Sheet3!A:A,Sheet3!C:C,_xlfn.XLOOKUP(B239&amp;"BTL",Sheet3!A:A,Sheet3!C:C)))))</f>
        <v>79</v>
      </c>
      <c r="D239" t="s">
        <v>768</v>
      </c>
      <c r="E239" t="s">
        <v>2662</v>
      </c>
      <c r="F239" t="s">
        <v>3788</v>
      </c>
      <c r="G239" t="str">
        <f>_xlfn.XLOOKUP(E239,Sheet6!A:A,Sheet6!A:A)</f>
        <v>Right Angle Drills</v>
      </c>
      <c r="H239" t="str">
        <f>_xlfn.XLOOKUP(B239,Product!C:C,Product!D:D)</f>
        <v>18V ONE+ RIGHT ANGLE DRILL</v>
      </c>
      <c r="I239" t="e">
        <f>_xlfn.XLOOKUP(B239&amp;"B",Product!C:C,Product!H:H)</f>
        <v>#N/A</v>
      </c>
      <c r="J239" t="e">
        <f>_xlfn.XLOOKUP(B239&amp;"BTL",Product!C:C,Product!H:H)</f>
        <v>#N/A</v>
      </c>
      <c r="K239" t="str">
        <f t="shared" si="3"/>
        <v>https://cdn.shopify.com/s/files/1/0651/3668/9323/files/284f020c69c342d5a2e7f788604bfca1_600x600.jpg?v=1734041853&amp;width=100&amp;crop=center</v>
      </c>
    </row>
    <row r="240" spans="1:11" x14ac:dyDescent="0.25">
      <c r="A240" t="s">
        <v>2788</v>
      </c>
      <c r="B240" t="s">
        <v>2605</v>
      </c>
      <c r="C240">
        <f>(_xlfn.XLOOKUP(B240,Sheet3!A:A,Sheet3!C:C,_xlfn.XLOOKUP(B240&amp;"B",Sheet3!A:A,Sheet3!C:C,_xlfn.XLOOKUP(B240&amp;"BT",Sheet3!A:A,Sheet3!C:C,_xlfn.XLOOKUP(B240&amp;"BTL",Sheet3!A:A,Sheet3!C:C)))))</f>
        <v>119</v>
      </c>
      <c r="D240" t="s">
        <v>1833</v>
      </c>
      <c r="E240" t="s">
        <v>2662</v>
      </c>
      <c r="F240" t="s">
        <v>2997</v>
      </c>
      <c r="G240" t="str">
        <f>_xlfn.XLOOKUP(E240,Sheet6!A:A,Sheet6!A:A)</f>
        <v>Right Angle Drills</v>
      </c>
      <c r="I240" t="str">
        <f>_xlfn.XLOOKUP(B240&amp;"B",Product!C:C,Product!H:H)</f>
        <v>https://cdn.shopify.com/s/files/1/0651/3668/9323/files/18c93a2ae9034d8d879c98c27bb10b88_600x600.jpg?v=1734041428&amp;width=100&amp;crop=center</v>
      </c>
      <c r="J240" t="e">
        <f>_xlfn.XLOOKUP(B240&amp;"BTL",Product!C:C,Product!H:H)</f>
        <v>#N/A</v>
      </c>
      <c r="K240" t="str">
        <f t="shared" si="3"/>
        <v>https://cdn.shopify.com/s/files/1/0651/3668/9323/files/18c93a2ae9034d8d879c98c27bb10b88_600x600.jpg?v=1734041428&amp;width=100&amp;crop=center</v>
      </c>
    </row>
    <row r="241" spans="1:11" x14ac:dyDescent="0.25">
      <c r="A241" t="s">
        <v>2788</v>
      </c>
      <c r="B241" t="s">
        <v>1861</v>
      </c>
      <c r="C241">
        <f>(_xlfn.XLOOKUP(B241,Sheet3!A:A,Sheet3!C:C,_xlfn.XLOOKUP(B241&amp;"B",Sheet3!A:A,Sheet3!C:C,_xlfn.XLOOKUP(B241&amp;"BT",Sheet3!A:A,Sheet3!C:C,_xlfn.XLOOKUP(B241&amp;"BTL",Sheet3!A:A,Sheet3!C:C)))))</f>
        <v>189</v>
      </c>
      <c r="D241" t="s">
        <v>1860</v>
      </c>
      <c r="E241" t="s">
        <v>2654</v>
      </c>
      <c r="F241" t="s">
        <v>2976</v>
      </c>
      <c r="G241" t="str">
        <f>_xlfn.XLOOKUP(E241,Sheet6!A:A,Sheet6!A:A)</f>
        <v>Rotary Hammers</v>
      </c>
      <c r="H241" t="str">
        <f>_xlfn.XLOOKUP(B241,Product!C:C,Product!D:D)</f>
        <v>18V ONE+ HP BRUSHLESS 1" SDS-PLUS ROTARY HAMMER</v>
      </c>
      <c r="I241" t="e">
        <f>_xlfn.XLOOKUP(B241&amp;"B",Product!C:C,Product!H:H)</f>
        <v>#N/A</v>
      </c>
      <c r="J241" t="e">
        <f>_xlfn.XLOOKUP(B241&amp;"BTL",Product!C:C,Product!H:H)</f>
        <v>#N/A</v>
      </c>
      <c r="K241" t="str">
        <f t="shared" si="3"/>
        <v>https://cdn.shopify.com/s/files/1/0651/3668/9323/files/7804f289857d40b7b136acce48394380_600x600.jpg?v=1734042183&amp;width=100&amp;crop=center</v>
      </c>
    </row>
    <row r="242" spans="1:11" x14ac:dyDescent="0.25">
      <c r="A242" t="s">
        <v>2788</v>
      </c>
      <c r="B242" t="s">
        <v>2606</v>
      </c>
      <c r="C242">
        <f>(_xlfn.XLOOKUP(B242,Sheet3!A:A,Sheet3!C:C,_xlfn.XLOOKUP(B242&amp;"B",Sheet3!A:A,Sheet3!C:C,_xlfn.XLOOKUP(B242&amp;"BT",Sheet3!A:A,Sheet3!C:C,_xlfn.XLOOKUP(B242&amp;"BTL",Sheet3!A:A,Sheet3!C:C)))))</f>
        <v>134.1</v>
      </c>
      <c r="D242" t="s">
        <v>1599</v>
      </c>
      <c r="E242" t="s">
        <v>2654</v>
      </c>
      <c r="F242" t="s">
        <v>3197</v>
      </c>
      <c r="G242" t="str">
        <f>_xlfn.XLOOKUP(E242,Sheet6!A:A,Sheet6!A:A)</f>
        <v>Rotary Hammers</v>
      </c>
      <c r="I242" t="str">
        <f>_xlfn.XLOOKUP(B242&amp;"B",Product!C:C,Product!H:H)</f>
        <v>https://cdn.shopify.com/s/files/1/0651/3668/9323/files/4f60f0e34c354769a532a4653fbe6dd4_600x600.jpg?v=1734041023&amp;width=100&amp;crop=center</v>
      </c>
      <c r="J242" t="e">
        <f>_xlfn.XLOOKUP(B242&amp;"BTL",Product!C:C,Product!H:H)</f>
        <v>#N/A</v>
      </c>
      <c r="K242" t="str">
        <f t="shared" si="3"/>
        <v>https://cdn.shopify.com/s/files/1/0651/3668/9323/files/4f60f0e34c354769a532a4653fbe6dd4_600x600.jpg?v=1734041023&amp;width=100&amp;crop=center</v>
      </c>
    </row>
    <row r="243" spans="1:11" x14ac:dyDescent="0.25">
      <c r="A243" t="s">
        <v>2788</v>
      </c>
      <c r="B243" t="s">
        <v>2617</v>
      </c>
      <c r="C243" t="e">
        <f>(_xlfn.XLOOKUP(B243,Sheet3!A:A,Sheet3!C:C,_xlfn.XLOOKUP(B243&amp;"B",Sheet3!A:A,Sheet3!C:C,_xlfn.XLOOKUP(B243&amp;"BT",Sheet3!A:A,Sheet3!C:C,_xlfn.XLOOKUP(B243&amp;"BTL",Sheet3!A:A,Sheet3!C:C)))))</f>
        <v>#N/A</v>
      </c>
      <c r="D243" t="s">
        <v>2618</v>
      </c>
      <c r="E243" t="s">
        <v>2760</v>
      </c>
      <c r="G243" t="e">
        <f>_xlfn.XLOOKUP(E243,Sheet6!A:A,Sheet6!A:A)</f>
        <v>#N/A</v>
      </c>
      <c r="H243" t="e">
        <f>_xlfn.XLOOKUP(B243,Product!C:C,Product!D:D)</f>
        <v>#N/A</v>
      </c>
      <c r="I243" t="e">
        <f>_xlfn.XLOOKUP(B243&amp;"B",Product!C:C,Product!H:H)</f>
        <v>#N/A</v>
      </c>
      <c r="J243" t="e">
        <f>_xlfn.XLOOKUP(B243&amp;"BTL",Product!C:C,Product!H:H)</f>
        <v>#N/A</v>
      </c>
      <c r="K243">
        <f t="shared" si="3"/>
        <v>0</v>
      </c>
    </row>
    <row r="244" spans="1:11" x14ac:dyDescent="0.25">
      <c r="A244" t="s">
        <v>2788</v>
      </c>
      <c r="B244" t="s">
        <v>2552</v>
      </c>
      <c r="C244">
        <f>(_xlfn.XLOOKUP(B244,Sheet3!A:A,Sheet3!C:C,_xlfn.XLOOKUP(B244&amp;"B",Sheet3!A:A,Sheet3!C:C,_xlfn.XLOOKUP(B244&amp;"BT",Sheet3!A:A,Sheet3!C:C,_xlfn.XLOOKUP(B244&amp;"BTL",Sheet3!A:A,Sheet3!C:C)))))</f>
        <v>89</v>
      </c>
      <c r="D244" t="s">
        <v>1844</v>
      </c>
      <c r="E244" t="s">
        <v>2760</v>
      </c>
      <c r="F244" t="s">
        <v>2988</v>
      </c>
      <c r="G244" t="e">
        <f>_xlfn.XLOOKUP(E244,Sheet6!A:A,Sheet6!A:A)</f>
        <v>#N/A</v>
      </c>
      <c r="I244" t="str">
        <f>_xlfn.XLOOKUP(B244&amp;"B",Product!C:C,Product!H:H)</f>
        <v>https://cdn.shopify.com/s/files/1/0651/3668/9323/files/472b5b8634984c9e8358028e297b7b2a_600x600.jpg?v=1734041903&amp;width=100&amp;crop=center</v>
      </c>
      <c r="J244" t="e">
        <f>_xlfn.XLOOKUP(B244&amp;"BTL",Product!C:C,Product!H:H)</f>
        <v>#N/A</v>
      </c>
      <c r="K244" t="str">
        <f t="shared" si="3"/>
        <v>https://cdn.shopify.com/s/files/1/0651/3668/9323/files/472b5b8634984c9e8358028e297b7b2a_600x600.jpg?v=1734041903&amp;width=100&amp;crop=center</v>
      </c>
    </row>
    <row r="245" spans="1:11" x14ac:dyDescent="0.25">
      <c r="A245" t="s">
        <v>2788</v>
      </c>
      <c r="B245" t="s">
        <v>2551</v>
      </c>
      <c r="C245">
        <f>(_xlfn.XLOOKUP(B245,Sheet3!A:A,Sheet3!C:C,_xlfn.XLOOKUP(B245&amp;"B",Sheet3!A:A,Sheet3!C:C,_xlfn.XLOOKUP(B245&amp;"BT",Sheet3!A:A,Sheet3!C:C,_xlfn.XLOOKUP(B245&amp;"BTL",Sheet3!A:A,Sheet3!C:C)))))</f>
        <v>112.88</v>
      </c>
      <c r="D245" t="s">
        <v>1837</v>
      </c>
      <c r="E245" t="s">
        <v>2761</v>
      </c>
      <c r="F245" t="s">
        <v>2994</v>
      </c>
      <c r="G245" t="e">
        <f>_xlfn.XLOOKUP(E245,Sheet6!A:A,Sheet6!A:A)</f>
        <v>#N/A</v>
      </c>
      <c r="I245" t="str">
        <f>_xlfn.XLOOKUP(B245&amp;"B",Product!C:C,Product!H:H)</f>
        <v>https://cdn.shopify.com/s/files/1/0651/3668/9323/files/1aca97a400d8453181eed381e33603aa_600x600.jpg?v=1734040773&amp;width=100&amp;crop=center</v>
      </c>
      <c r="J245" t="e">
        <f>_xlfn.XLOOKUP(B245&amp;"BTL",Product!C:C,Product!H:H)</f>
        <v>#N/A</v>
      </c>
      <c r="K245" t="str">
        <f t="shared" si="3"/>
        <v>https://cdn.shopify.com/s/files/1/0651/3668/9323/files/1aca97a400d8453181eed381e33603aa_600x600.jpg?v=1734040773&amp;width=100&amp;crop=center</v>
      </c>
    </row>
    <row r="246" spans="1:11" x14ac:dyDescent="0.25">
      <c r="A246" t="s">
        <v>2788</v>
      </c>
      <c r="B246" t="s">
        <v>2301</v>
      </c>
      <c r="C246">
        <f>(_xlfn.XLOOKUP(B246,Sheet3!A:A,Sheet3!C:C,_xlfn.XLOOKUP(B246&amp;"B",Sheet3!A:A,Sheet3!C:C,_xlfn.XLOOKUP(B246&amp;"BT",Sheet3!A:A,Sheet3!C:C,_xlfn.XLOOKUP(B246&amp;"BTL",Sheet3!A:A,Sheet3!C:C)))))</f>
        <v>49.97</v>
      </c>
      <c r="D246" t="s">
        <v>1741</v>
      </c>
      <c r="E246" t="s">
        <v>2761</v>
      </c>
      <c r="F246" t="s">
        <v>3076</v>
      </c>
      <c r="G246" t="e">
        <f>_xlfn.XLOOKUP(E246,Sheet6!A:A,Sheet6!A:A)</f>
        <v>#N/A</v>
      </c>
      <c r="I246" t="str">
        <f>_xlfn.XLOOKUP(B246&amp;"B",Product!C:C,Product!H:H)</f>
        <v>https://cdn.shopify.com/s/files/1/0651/3668/9323/files/29c87bf81c3f4c71b8625087f2c7329e_600x600.jpg?v=1734041472&amp;width=100&amp;crop=center</v>
      </c>
      <c r="J246" t="e">
        <f>_xlfn.XLOOKUP(B246&amp;"BTL",Product!C:C,Product!H:H)</f>
        <v>#N/A</v>
      </c>
      <c r="K246" t="str">
        <f t="shared" si="3"/>
        <v>https://cdn.shopify.com/s/files/1/0651/3668/9323/files/29c87bf81c3f4c71b8625087f2c7329e_600x600.jpg?v=1734041472&amp;width=100&amp;crop=center</v>
      </c>
    </row>
    <row r="247" spans="1:11" x14ac:dyDescent="0.25">
      <c r="A247" t="s">
        <v>2788</v>
      </c>
      <c r="B247" t="s">
        <v>2201</v>
      </c>
      <c r="C247">
        <f>(_xlfn.XLOOKUP(B247,Sheet3!A:A,Sheet3!C:C,_xlfn.XLOOKUP(B247&amp;"B",Sheet3!A:A,Sheet3!C:C,_xlfn.XLOOKUP(B247&amp;"BT",Sheet3!A:A,Sheet3!C:C,_xlfn.XLOOKUP(B247&amp;"BTL",Sheet3!A:A,Sheet3!C:C)))))</f>
        <v>129</v>
      </c>
      <c r="D247" t="s">
        <v>1525</v>
      </c>
      <c r="E247" t="s">
        <v>2710</v>
      </c>
      <c r="F247" t="s">
        <v>3263</v>
      </c>
      <c r="G247" t="str">
        <f>_xlfn.XLOOKUP(E247,Sheet6!A:A,Sheet6!A:A)</f>
        <v>Routers</v>
      </c>
      <c r="I247" t="str">
        <f>_xlfn.XLOOKUP(B247&amp;"B",Product!C:C,Product!H:H)</f>
        <v>https://cdn.shopify.com/s/files/1/0651/3668/9323/files/11c7d36d2f1d4036b87ca8fbb0385b0f_600x600.jpg?v=1734041388&amp;width=100&amp;crop=center</v>
      </c>
      <c r="J247" t="e">
        <f>_xlfn.XLOOKUP(B247&amp;"BTL",Product!C:C,Product!H:H)</f>
        <v>#N/A</v>
      </c>
      <c r="K247" t="str">
        <f t="shared" si="3"/>
        <v>https://cdn.shopify.com/s/files/1/0651/3668/9323/files/11c7d36d2f1d4036b87ca8fbb0385b0f_600x600.jpg?v=1734041388&amp;width=100&amp;crop=center</v>
      </c>
    </row>
    <row r="248" spans="1:11" x14ac:dyDescent="0.25">
      <c r="A248" t="s">
        <v>2788</v>
      </c>
      <c r="B248" t="s">
        <v>2229</v>
      </c>
      <c r="C248">
        <f>(_xlfn.XLOOKUP(B248,Sheet3!A:A,Sheet3!C:C,_xlfn.XLOOKUP(B248&amp;"B",Sheet3!A:A,Sheet3!C:C,_xlfn.XLOOKUP(B248&amp;"BT",Sheet3!A:A,Sheet3!C:C,_xlfn.XLOOKUP(B248&amp;"BTL",Sheet3!A:A,Sheet3!C:C)))))</f>
        <v>99</v>
      </c>
      <c r="D248" t="s">
        <v>1764</v>
      </c>
      <c r="E248" t="s">
        <v>2710</v>
      </c>
      <c r="F248" t="s">
        <v>3054</v>
      </c>
      <c r="G248" t="str">
        <f>_xlfn.XLOOKUP(E248,Sheet6!A:A,Sheet6!A:A)</f>
        <v>Routers</v>
      </c>
      <c r="I248" t="str">
        <f>_xlfn.XLOOKUP(B248&amp;"B",Product!C:C,Product!H:H)</f>
        <v>https://cdn.shopify.com/s/files/1/0651/3668/9323/files/1ea5f999221040248d9c297b33582dca_600x600.jpg?v=1734040819&amp;width=100&amp;crop=center</v>
      </c>
      <c r="J248" t="e">
        <f>_xlfn.XLOOKUP(B248&amp;"BTL",Product!C:C,Product!H:H)</f>
        <v>#N/A</v>
      </c>
      <c r="K248" t="str">
        <f t="shared" si="3"/>
        <v>https://cdn.shopify.com/s/files/1/0651/3668/9323/files/1ea5f999221040248d9c297b33582dca_600x600.jpg?v=1734040819&amp;width=100&amp;crop=center</v>
      </c>
    </row>
    <row r="249" spans="1:11" x14ac:dyDescent="0.25">
      <c r="A249" t="s">
        <v>2788</v>
      </c>
      <c r="B249" t="s">
        <v>1042</v>
      </c>
      <c r="C249">
        <f>(_xlfn.XLOOKUP(B249,Sheet3!A:A,Sheet3!C:C,_xlfn.XLOOKUP(B249&amp;"B",Sheet3!A:A,Sheet3!C:C,_xlfn.XLOOKUP(B249&amp;"BT",Sheet3!A:A,Sheet3!C:C,_xlfn.XLOOKUP(B249&amp;"BTL",Sheet3!A:A,Sheet3!C:C)))))</f>
        <v>44.96</v>
      </c>
      <c r="D249" t="s">
        <v>1041</v>
      </c>
      <c r="E249" t="s">
        <v>2684</v>
      </c>
      <c r="F249" t="s">
        <v>3625</v>
      </c>
      <c r="G249" t="str">
        <f>_xlfn.XLOOKUP(E249,Sheet6!A:A,Sheet6!A:A)</f>
        <v>Sanders and Polishers</v>
      </c>
      <c r="I249" t="e">
        <f>_xlfn.XLOOKUP(B249&amp;"B",Product!C:C,Product!H:H)</f>
        <v>#N/A</v>
      </c>
      <c r="J249" t="e">
        <f>_xlfn.XLOOKUP(B249&amp;"BTL",Product!C:C,Product!H:H)</f>
        <v>#N/A</v>
      </c>
      <c r="K249" t="str">
        <f t="shared" si="3"/>
        <v>https://cdn.shopify.com/s/files/1/0651/3668/9323/files/36f6e6a949c2434bbd2861aad712fb68_600x600.jpg?v=1734041500&amp;width=100&amp;crop=center</v>
      </c>
    </row>
    <row r="250" spans="1:11" x14ac:dyDescent="0.25">
      <c r="A250" t="s">
        <v>2788</v>
      </c>
      <c r="B250" t="s">
        <v>1062</v>
      </c>
      <c r="C250">
        <f>(_xlfn.XLOOKUP(B250,Sheet3!A:A,Sheet3!C:C,_xlfn.XLOOKUP(B250&amp;"B",Sheet3!A:A,Sheet3!C:C,_xlfn.XLOOKUP(B250&amp;"BT",Sheet3!A:A,Sheet3!C:C,_xlfn.XLOOKUP(B250&amp;"BTL",Sheet3!A:A,Sheet3!C:C)))))</f>
        <v>39.97</v>
      </c>
      <c r="D250" t="s">
        <v>1061</v>
      </c>
      <c r="E250" t="s">
        <v>2684</v>
      </c>
      <c r="F250" t="s">
        <v>3613</v>
      </c>
      <c r="G250" t="str">
        <f>_xlfn.XLOOKUP(E250,Sheet6!A:A,Sheet6!A:A)</f>
        <v>Sanders and Polishers</v>
      </c>
      <c r="I250" t="e">
        <f>_xlfn.XLOOKUP(B250&amp;"B",Product!C:C,Product!H:H)</f>
        <v>#N/A</v>
      </c>
      <c r="J250" t="e">
        <f>_xlfn.XLOOKUP(B250&amp;"BTL",Product!C:C,Product!H:H)</f>
        <v>#N/A</v>
      </c>
      <c r="K250" t="str">
        <f t="shared" si="3"/>
        <v>https://cdn.shopify.com/s/files/1/0651/3668/9323/files/d81091e5673d40c69170bf935f915404_600x600.jpg?v=1734043065&amp;width=100&amp;crop=center</v>
      </c>
    </row>
    <row r="251" spans="1:11" x14ac:dyDescent="0.25">
      <c r="A251" t="s">
        <v>2788</v>
      </c>
      <c r="B251" t="s">
        <v>2590</v>
      </c>
      <c r="C251">
        <f>(_xlfn.XLOOKUP(B251,Sheet3!A:A,Sheet3!C:C,_xlfn.XLOOKUP(B251&amp;"B",Sheet3!A:A,Sheet3!C:C,_xlfn.XLOOKUP(B251&amp;"BT",Sheet3!A:A,Sheet3!C:C,_xlfn.XLOOKUP(B251&amp;"BTL",Sheet3!A:A,Sheet3!C:C)))))</f>
        <v>159</v>
      </c>
      <c r="D251" t="s">
        <v>901</v>
      </c>
      <c r="E251" t="s">
        <v>2684</v>
      </c>
      <c r="F251" t="s">
        <v>3709</v>
      </c>
      <c r="G251" t="str">
        <f>_xlfn.XLOOKUP(E251,Sheet6!A:A,Sheet6!A:A)</f>
        <v>Sanders and Polishers</v>
      </c>
      <c r="I251" t="str">
        <f>_xlfn.XLOOKUP(B251&amp;"B",Product!C:C,Product!H:H)</f>
        <v>https://cdn.shopify.com/s/files/1/0651/3668/9323/files/26227a803db14d75b14bc6b3a2813429_600x600.jpg?v=1737055969&amp;width=100&amp;crop=center</v>
      </c>
      <c r="J251" t="e">
        <f>_xlfn.XLOOKUP(B251&amp;"BTL",Product!C:C,Product!H:H)</f>
        <v>#N/A</v>
      </c>
      <c r="K251" t="str">
        <f t="shared" si="3"/>
        <v>https://cdn.shopify.com/s/files/1/0651/3668/9323/files/26227a803db14d75b14bc6b3a2813429_600x600.jpg?v=1737055969&amp;width=100&amp;crop=center</v>
      </c>
    </row>
    <row r="252" spans="1:11" x14ac:dyDescent="0.25">
      <c r="A252" t="s">
        <v>2788</v>
      </c>
      <c r="B252" t="s">
        <v>2172</v>
      </c>
      <c r="C252">
        <f>(_xlfn.XLOOKUP(B252,Sheet3!A:A,Sheet3!C:C,_xlfn.XLOOKUP(B252&amp;"B",Sheet3!A:A,Sheet3!C:C,_xlfn.XLOOKUP(B252&amp;"BT",Sheet3!A:A,Sheet3!C:C,_xlfn.XLOOKUP(B252&amp;"BTL",Sheet3!A:A,Sheet3!C:C)))))</f>
        <v>129</v>
      </c>
      <c r="D252" t="s">
        <v>2611</v>
      </c>
      <c r="E252" t="s">
        <v>2684</v>
      </c>
      <c r="F252" t="s">
        <v>3427</v>
      </c>
      <c r="G252" t="str">
        <f>_xlfn.XLOOKUP(E252,Sheet6!A:A,Sheet6!A:A)</f>
        <v>Sanders and Polishers</v>
      </c>
      <c r="I252" t="str">
        <f>_xlfn.XLOOKUP(B252&amp;"B",Product!C:C,Product!H:H)</f>
        <v>https://cdn.shopify.com/s/files/1/0651/3668/9323/files/1fdf6dcd3203426d8709c792a08ddb6a_600x600.jpg?v=1737051958&amp;width=100&amp;crop=center</v>
      </c>
      <c r="J252" t="e">
        <f>_xlfn.XLOOKUP(B252&amp;"BTL",Product!C:C,Product!H:H)</f>
        <v>#N/A</v>
      </c>
      <c r="K252" t="str">
        <f t="shared" si="3"/>
        <v>https://cdn.shopify.com/s/files/1/0651/3668/9323/files/1fdf6dcd3203426d8709c792a08ddb6a_600x600.jpg?v=1737051958&amp;width=100&amp;crop=center</v>
      </c>
    </row>
    <row r="253" spans="1:11" x14ac:dyDescent="0.25">
      <c r="A253" t="s">
        <v>2788</v>
      </c>
      <c r="B253" t="s">
        <v>2234</v>
      </c>
      <c r="C253">
        <f>(_xlfn.XLOOKUP(B253,Sheet3!A:A,Sheet3!C:C,_xlfn.XLOOKUP(B253&amp;"B",Sheet3!A:A,Sheet3!C:C,_xlfn.XLOOKUP(B253&amp;"BT",Sheet3!A:A,Sheet3!C:C,_xlfn.XLOOKUP(B253&amp;"BTL",Sheet3!A:A,Sheet3!C:C)))))</f>
        <v>44.97</v>
      </c>
      <c r="D253" t="s">
        <v>1571</v>
      </c>
      <c r="E253" t="s">
        <v>2684</v>
      </c>
      <c r="F253" t="s">
        <v>3221</v>
      </c>
      <c r="G253" t="str">
        <f>_xlfn.XLOOKUP(E253,Sheet6!A:A,Sheet6!A:A)</f>
        <v>Sanders and Polishers</v>
      </c>
      <c r="I253" t="str">
        <f>_xlfn.XLOOKUP(B253&amp;"B",Product!C:C,Product!H:H)</f>
        <v>https://cdn.shopify.com/s/files/1/0651/3668/9323/files/bef721885e7e443d891b7ce2a0465398_600x600.jpg?v=1737055759&amp;width=100&amp;crop=center</v>
      </c>
      <c r="J253" t="e">
        <f>_xlfn.XLOOKUP(B253&amp;"BTL",Product!C:C,Product!H:H)</f>
        <v>#N/A</v>
      </c>
      <c r="K253" t="str">
        <f t="shared" si="3"/>
        <v>https://cdn.shopify.com/s/files/1/0651/3668/9323/files/bef721885e7e443d891b7ce2a0465398_600x600.jpg?v=1737055759&amp;width=100&amp;crop=center</v>
      </c>
    </row>
    <row r="254" spans="1:11" x14ac:dyDescent="0.25">
      <c r="A254" t="s">
        <v>2788</v>
      </c>
      <c r="B254" t="s">
        <v>2235</v>
      </c>
      <c r="C254">
        <f>(_xlfn.XLOOKUP(B254,Sheet3!A:A,Sheet3!C:C,_xlfn.XLOOKUP(B254&amp;"B",Sheet3!A:A,Sheet3!C:C,_xlfn.XLOOKUP(B254&amp;"BT",Sheet3!A:A,Sheet3!C:C,_xlfn.XLOOKUP(B254&amp;"BTL",Sheet3!A:A,Sheet3!C:C)))))</f>
        <v>59.97</v>
      </c>
      <c r="D254" t="s">
        <v>1544</v>
      </c>
      <c r="E254" t="s">
        <v>2684</v>
      </c>
      <c r="F254" t="s">
        <v>3245</v>
      </c>
      <c r="G254" t="str">
        <f>_xlfn.XLOOKUP(E254,Sheet6!A:A,Sheet6!A:A)</f>
        <v>Sanders and Polishers</v>
      </c>
      <c r="I254" t="str">
        <f>_xlfn.XLOOKUP(B254&amp;"B",Product!C:C,Product!H:H)</f>
        <v>https://cdn.shopify.com/s/files/1/0651/3668/9323/files/fe4d9881f2f846138e6f83e5ca816487_600x600.jpg?v=1734043455&amp;width=100&amp;crop=center</v>
      </c>
      <c r="J254" t="e">
        <f>_xlfn.XLOOKUP(B254&amp;"BTL",Product!C:C,Product!H:H)</f>
        <v>#N/A</v>
      </c>
      <c r="K254" t="str">
        <f t="shared" si="3"/>
        <v>https://cdn.shopify.com/s/files/1/0651/3668/9323/files/fe4d9881f2f846138e6f83e5ca816487_600x600.jpg?v=1734043455&amp;width=100&amp;crop=center</v>
      </c>
    </row>
    <row r="255" spans="1:11" x14ac:dyDescent="0.25">
      <c r="A255" t="s">
        <v>2788</v>
      </c>
      <c r="B255" t="s">
        <v>1158</v>
      </c>
      <c r="C255">
        <f>(_xlfn.XLOOKUP(B255,Sheet3!A:A,Sheet3!C:C,_xlfn.XLOOKUP(B255&amp;"B",Sheet3!A:A,Sheet3!C:C,_xlfn.XLOOKUP(B255&amp;"BT",Sheet3!A:A,Sheet3!C:C,_xlfn.XLOOKUP(B255&amp;"BTL",Sheet3!A:A,Sheet3!C:C)))))</f>
        <v>119</v>
      </c>
      <c r="D255" t="s">
        <v>1157</v>
      </c>
      <c r="E255" t="s">
        <v>2675</v>
      </c>
      <c r="F255" t="s">
        <v>3551</v>
      </c>
      <c r="G255" t="str">
        <f>_xlfn.XLOOKUP(E255,Sheet6!A:A,Sheet6!A:A)</f>
        <v>Screwdrivers</v>
      </c>
      <c r="H255" t="e">
        <f>_xlfn.XLOOKUP(B255,Product!C:C,Product!D:D)</f>
        <v>#N/A</v>
      </c>
      <c r="I255" t="e">
        <f>_xlfn.XLOOKUP(B255&amp;"B",Product!C:C,Product!H:H)</f>
        <v>#N/A</v>
      </c>
      <c r="J255" t="e">
        <f>_xlfn.XLOOKUP(B255&amp;"BTL",Product!C:C,Product!H:H)</f>
        <v>#N/A</v>
      </c>
      <c r="K255" t="str">
        <f t="shared" si="3"/>
        <v>https://cdn.shopify.com/s/files/1/0651/3668/9323/files/74f2261097374eccbd0ae7e034f974ef_600x600.jpg?v=1734041679&amp;width=100&amp;crop=center</v>
      </c>
    </row>
    <row r="256" spans="1:11" x14ac:dyDescent="0.25">
      <c r="A256" t="s">
        <v>2788</v>
      </c>
      <c r="B256" t="s">
        <v>2219</v>
      </c>
      <c r="C256" t="e">
        <f>(_xlfn.XLOOKUP(B256,Sheet3!A:A,Sheet3!C:C,_xlfn.XLOOKUP(B256&amp;"B",Sheet3!A:A,Sheet3!C:C,_xlfn.XLOOKUP(B256&amp;"BT",Sheet3!A:A,Sheet3!C:C,_xlfn.XLOOKUP(B256&amp;"BTL",Sheet3!A:A,Sheet3!C:C)))))</f>
        <v>#N/A</v>
      </c>
      <c r="D256" t="s">
        <v>2487</v>
      </c>
      <c r="E256" t="s">
        <v>2675</v>
      </c>
      <c r="F256" t="s">
        <v>4136</v>
      </c>
      <c r="G256" t="str">
        <f>_xlfn.XLOOKUP(E256,Sheet6!A:A,Sheet6!A:A)</f>
        <v>Screwdrivers</v>
      </c>
      <c r="I256" t="e">
        <f>_xlfn.XLOOKUP(B256&amp;"B",Product!C:C,Product!H:H)</f>
        <v>#N/A</v>
      </c>
      <c r="J256" t="e">
        <f>_xlfn.XLOOKUP(B256&amp;"BTL",Product!C:C,Product!H:H)</f>
        <v>#N/A</v>
      </c>
      <c r="K256" t="str">
        <f t="shared" si="3"/>
        <v>https://cdn.shopify.com/s/files/1/0651/3668/9323/files/a766b6f5ef2c4fc9b1da927560e49411_600x600.jpg?v=1734042544&amp;width=100&amp;crop=center</v>
      </c>
    </row>
    <row r="257" spans="1:11" x14ac:dyDescent="0.25">
      <c r="A257" t="s">
        <v>2788</v>
      </c>
      <c r="B257" t="s">
        <v>2226</v>
      </c>
      <c r="C257">
        <f>(_xlfn.XLOOKUP(B257,Sheet3!A:A,Sheet3!C:C,_xlfn.XLOOKUP(B257&amp;"B",Sheet3!A:A,Sheet3!C:C,_xlfn.XLOOKUP(B257&amp;"BT",Sheet3!A:A,Sheet3!C:C,_xlfn.XLOOKUP(B257&amp;"BTL",Sheet3!A:A,Sheet3!C:C)))))</f>
        <v>59</v>
      </c>
      <c r="D257" t="s">
        <v>1853</v>
      </c>
      <c r="E257" t="s">
        <v>2699</v>
      </c>
      <c r="F257" t="s">
        <v>2982</v>
      </c>
      <c r="G257" t="str">
        <f>_xlfn.XLOOKUP(E257,Sheet6!A:A,Sheet6!A:A)</f>
        <v>Sheet Sanders</v>
      </c>
      <c r="I257" t="str">
        <f>_xlfn.XLOOKUP(B257&amp;"B",Product!C:C,Product!H:H)</f>
        <v>https://cdn.shopify.com/s/files/1/0651/3668/9323/files/9a3dbce43b3b456abb5cb1f7483d5a40_600x600.jpg?v=1734041325&amp;width=100&amp;crop=center</v>
      </c>
      <c r="J257" t="e">
        <f>_xlfn.XLOOKUP(B257&amp;"BTL",Product!C:C,Product!H:H)</f>
        <v>#N/A</v>
      </c>
      <c r="K257" t="str">
        <f t="shared" si="3"/>
        <v>https://cdn.shopify.com/s/files/1/0651/3668/9323/files/9a3dbce43b3b456abb5cb1f7483d5a40_600x600.jpg?v=1734041325&amp;width=100&amp;crop=center</v>
      </c>
    </row>
    <row r="258" spans="1:11" x14ac:dyDescent="0.25">
      <c r="A258" t="s">
        <v>2788</v>
      </c>
      <c r="B258" t="s">
        <v>2170</v>
      </c>
      <c r="C258">
        <f>(_xlfn.XLOOKUP(B258,Sheet3!A:A,Sheet3!C:C,_xlfn.XLOOKUP(B258&amp;"B",Sheet3!A:A,Sheet3!C:C,_xlfn.XLOOKUP(B258&amp;"BT",Sheet3!A:A,Sheet3!C:C,_xlfn.XLOOKUP(B258&amp;"BTL",Sheet3!A:A,Sheet3!C:C)))))</f>
        <v>29.97</v>
      </c>
      <c r="D258" t="s">
        <v>1317</v>
      </c>
      <c r="E258" t="s">
        <v>2718</v>
      </c>
      <c r="F258" t="s">
        <v>3437</v>
      </c>
      <c r="G258" t="str">
        <f>_xlfn.XLOOKUP(E258,Sheet6!A:A,Sheet6!A:A)</f>
        <v>Site Lights</v>
      </c>
      <c r="I258" t="str">
        <f>_xlfn.XLOOKUP(B258&amp;"B",Product!C:C,Product!H:H)</f>
        <v>https://cdn.shopify.com/s/files/1/0651/3668/9323/files/086bb99ec5a84c65b72905ffd12305b6_600x600.jpg?v=1734041735&amp;width=100&amp;crop=center</v>
      </c>
      <c r="J258" t="e">
        <f>_xlfn.XLOOKUP(B258&amp;"BTL",Product!C:C,Product!H:H)</f>
        <v>#N/A</v>
      </c>
      <c r="K258" t="str">
        <f t="shared" si="3"/>
        <v>https://cdn.shopify.com/s/files/1/0651/3668/9323/files/086bb99ec5a84c65b72905ffd12305b6_600x600.jpg?v=1734041735&amp;width=100&amp;crop=center</v>
      </c>
    </row>
    <row r="259" spans="1:11" x14ac:dyDescent="0.25">
      <c r="A259" t="s">
        <v>2788</v>
      </c>
      <c r="B259" t="s">
        <v>2243</v>
      </c>
      <c r="C259">
        <f>(_xlfn.XLOOKUP(B259,Sheet3!A:A,Sheet3!C:C,_xlfn.XLOOKUP(B259&amp;"B",Sheet3!A:A,Sheet3!C:C,_xlfn.XLOOKUP(B259&amp;"BT",Sheet3!A:A,Sheet3!C:C,_xlfn.XLOOKUP(B259&amp;"BTL",Sheet3!A:A,Sheet3!C:C)))))</f>
        <v>96.92</v>
      </c>
      <c r="D259" t="s">
        <v>1323</v>
      </c>
      <c r="E259" t="s">
        <v>2718</v>
      </c>
      <c r="F259" t="s">
        <v>3430</v>
      </c>
      <c r="G259" t="str">
        <f>_xlfn.XLOOKUP(E259,Sheet6!A:A,Sheet6!A:A)</f>
        <v>Site Lights</v>
      </c>
      <c r="I259" t="str">
        <f>_xlfn.XLOOKUP(B259&amp;"B",Product!C:C,Product!H:H)</f>
        <v>https://cdn.shopify.com/s/files/1/0651/3668/9323/files/fc6f052219c4497ca5657d8b57baef47_600x600.jpg?v=1734043437&amp;width=100&amp;crop=center</v>
      </c>
      <c r="J259" t="e">
        <f>_xlfn.XLOOKUP(B259&amp;"BTL",Product!C:C,Product!H:H)</f>
        <v>#N/A</v>
      </c>
      <c r="K259" t="str">
        <f t="shared" ref="K259:K310" si="4">_xlfn.IFNA(I259,_xlfn.IFNA(J259,F259))</f>
        <v>https://cdn.shopify.com/s/files/1/0651/3668/9323/files/fc6f052219c4497ca5657d8b57baef47_600x600.jpg?v=1734043437&amp;width=100&amp;crop=center</v>
      </c>
    </row>
    <row r="260" spans="1:11" x14ac:dyDescent="0.25">
      <c r="A260" t="s">
        <v>2788</v>
      </c>
      <c r="B260" t="s">
        <v>2244</v>
      </c>
      <c r="C260">
        <f>(_xlfn.XLOOKUP(B260,Sheet3!A:A,Sheet3!C:C,_xlfn.XLOOKUP(B260&amp;"B",Sheet3!A:A,Sheet3!C:C,_xlfn.XLOOKUP(B260&amp;"BT",Sheet3!A:A,Sheet3!C:C,_xlfn.XLOOKUP(B260&amp;"BTL",Sheet3!A:A,Sheet3!C:C)))))</f>
        <v>99</v>
      </c>
      <c r="D260" t="s">
        <v>1150</v>
      </c>
      <c r="E260" t="s">
        <v>2718</v>
      </c>
      <c r="F260" t="s">
        <v>3557</v>
      </c>
      <c r="G260" t="str">
        <f>_xlfn.XLOOKUP(E260,Sheet6!A:A,Sheet6!A:A)</f>
        <v>Site Lights</v>
      </c>
      <c r="I260" t="str">
        <f>_xlfn.XLOOKUP(B260&amp;"B",Product!C:C,Product!H:H)</f>
        <v>https://cdn.shopify.com/s/files/1/0651/3668/9323/files/8d7a083878bc449f9af2e909517af092_600x600.jpg?v=1734041283&amp;width=100&amp;crop=center</v>
      </c>
      <c r="J260" t="e">
        <f>_xlfn.XLOOKUP(B260&amp;"BTL",Product!C:C,Product!H:H)</f>
        <v>#N/A</v>
      </c>
      <c r="K260" t="str">
        <f t="shared" si="4"/>
        <v>https://cdn.shopify.com/s/files/1/0651/3668/9323/files/8d7a083878bc449f9af2e909517af092_600x600.jpg?v=1734041283&amp;width=100&amp;crop=center</v>
      </c>
    </row>
    <row r="261" spans="1:11" x14ac:dyDescent="0.25">
      <c r="A261" t="s">
        <v>2788</v>
      </c>
      <c r="B261" t="s">
        <v>2554</v>
      </c>
      <c r="C261">
        <f>(_xlfn.XLOOKUP(B261,Sheet3!A:A,Sheet3!C:C,_xlfn.XLOOKUP(B261&amp;"B",Sheet3!A:A,Sheet3!C:C,_xlfn.XLOOKUP(B261&amp;"BT",Sheet3!A:A,Sheet3!C:C,_xlfn.XLOOKUP(B261&amp;"BTL",Sheet3!A:A,Sheet3!C:C)))))</f>
        <v>39.97</v>
      </c>
      <c r="D261" t="s">
        <v>1270</v>
      </c>
      <c r="E261" t="s">
        <v>2718</v>
      </c>
      <c r="F261" t="s">
        <v>3470</v>
      </c>
      <c r="G261" t="str">
        <f>_xlfn.XLOOKUP(E261,Sheet6!A:A,Sheet6!A:A)</f>
        <v>Site Lights</v>
      </c>
      <c r="I261" t="str">
        <f>_xlfn.XLOOKUP(B261&amp;"B",Product!C:C,Product!H:H)</f>
        <v>https://cdn.shopify.com/s/files/1/0651/3668/9323/files/PCL662B_600x600.png?v=1737563592&amp;width=100&amp;crop=center</v>
      </c>
      <c r="J261" t="e">
        <f>_xlfn.XLOOKUP(B261&amp;"BTL",Product!C:C,Product!H:H)</f>
        <v>#N/A</v>
      </c>
      <c r="K261" t="str">
        <f t="shared" si="4"/>
        <v>https://cdn.shopify.com/s/files/1/0651/3668/9323/files/PCL662B_600x600.png?v=1737563592&amp;width=100&amp;crop=center</v>
      </c>
    </row>
    <row r="262" spans="1:11" x14ac:dyDescent="0.25">
      <c r="A262" t="s">
        <v>2788</v>
      </c>
      <c r="B262" t="s">
        <v>2203</v>
      </c>
      <c r="C262" t="e">
        <f>(_xlfn.XLOOKUP(B262,Sheet3!A:A,Sheet3!C:C,_xlfn.XLOOKUP(B262&amp;"B",Sheet3!A:A,Sheet3!C:C,_xlfn.XLOOKUP(B262&amp;"BT",Sheet3!A:A,Sheet3!C:C,_xlfn.XLOOKUP(B262&amp;"BTL",Sheet3!A:A,Sheet3!C:C)))))</f>
        <v>#N/A</v>
      </c>
      <c r="D262" t="s">
        <v>2610</v>
      </c>
      <c r="E262" t="s">
        <v>2763</v>
      </c>
      <c r="F262" t="s">
        <v>4214</v>
      </c>
      <c r="G262" t="e">
        <f>_xlfn.XLOOKUP(E262,Sheet6!A:A,Sheet6!A:A)</f>
        <v>#N/A</v>
      </c>
      <c r="I262" t="e">
        <f>_xlfn.XLOOKUP(B262&amp;"B",Product!C:C,Product!H:H)</f>
        <v>#N/A</v>
      </c>
      <c r="J262" t="e">
        <f>_xlfn.XLOOKUP(B262&amp;"BTL",Product!C:C,Product!H:H)</f>
        <v>#N/A</v>
      </c>
      <c r="K262" t="str">
        <f t="shared" si="4"/>
        <v>https://cdn.shopify.com/s/files/1/0651/3668/9323/files/PBLSN01_f3abeb4c-c6ca-4141-bb98-3c2c6f96d52d_600x600.jpg?v=1755097460&amp;width=100&amp;crop=center</v>
      </c>
    </row>
    <row r="263" spans="1:11" x14ac:dyDescent="0.25">
      <c r="A263" t="s">
        <v>2788</v>
      </c>
      <c r="B263" t="s">
        <v>2162</v>
      </c>
      <c r="C263">
        <f>(_xlfn.XLOOKUP(B263,Sheet3!A:A,Sheet3!C:C,_xlfn.XLOOKUP(B263&amp;"B",Sheet3!A:A,Sheet3!C:C,_xlfn.XLOOKUP(B263&amp;"BT",Sheet3!A:A,Sheet3!C:C,_xlfn.XLOOKUP(B263&amp;"BTL",Sheet3!A:A,Sheet3!C:C)))))</f>
        <v>119</v>
      </c>
      <c r="D263" t="s">
        <v>1564</v>
      </c>
      <c r="E263" t="s">
        <v>2767</v>
      </c>
      <c r="F263" t="s">
        <v>3227</v>
      </c>
      <c r="G263" t="e">
        <f>_xlfn.XLOOKUP(E263,Sheet6!A:A,Sheet6!A:A)</f>
        <v>#N/A</v>
      </c>
      <c r="H263" t="e">
        <f>_xlfn.XLOOKUP(B263,Product!C:C,Product!D:D)</f>
        <v>#N/A</v>
      </c>
      <c r="I263" t="e">
        <f>_xlfn.XLOOKUP(B263&amp;"B",Product!C:C,Product!H:H)</f>
        <v>#N/A</v>
      </c>
      <c r="J263" t="str">
        <f>_xlfn.XLOOKUP(B263&amp;"BTL",Product!C:C,Product!H:H)</f>
        <v>https://cdn.shopify.com/s/files/1/0651/3668/9323/files/7c7f6b5d678c4d55844529abc593c1e4_600x600.jpg?v=1737127597&amp;width=100&amp;crop=center</v>
      </c>
      <c r="K263" t="str">
        <f t="shared" si="4"/>
        <v>https://cdn.shopify.com/s/files/1/0651/3668/9323/files/7c7f6b5d678c4d55844529abc593c1e4_600x600.jpg?v=1737127597&amp;width=100&amp;crop=center</v>
      </c>
    </row>
    <row r="264" spans="1:11" x14ac:dyDescent="0.25">
      <c r="A264" t="s">
        <v>2788</v>
      </c>
      <c r="B264" t="s">
        <v>1015</v>
      </c>
      <c r="C264">
        <f>(_xlfn.XLOOKUP(B264,Sheet3!A:A,Sheet3!C:C,_xlfn.XLOOKUP(B264&amp;"B",Sheet3!A:A,Sheet3!C:C,_xlfn.XLOOKUP(B264&amp;"BT",Sheet3!A:A,Sheet3!C:C,_xlfn.XLOOKUP(B264&amp;"BTL",Sheet3!A:A,Sheet3!C:C)))))</f>
        <v>79</v>
      </c>
      <c r="D264" t="s">
        <v>1014</v>
      </c>
      <c r="E264" t="s">
        <v>2773</v>
      </c>
      <c r="F264" t="s">
        <v>3643</v>
      </c>
      <c r="G264" t="e">
        <f>_xlfn.XLOOKUP(E264,Sheet6!A:A,Sheet6!A:A)</f>
        <v>#N/A</v>
      </c>
      <c r="H264" t="str">
        <f>_xlfn.XLOOKUP(B264,Product!C:C,Product!D:D)</f>
        <v>18V ONE+ 45W HYBRID SOLDERING STATION</v>
      </c>
      <c r="I264" t="e">
        <f>_xlfn.XLOOKUP(B264&amp;"B",Product!C:C,Product!H:H)</f>
        <v>#N/A</v>
      </c>
      <c r="J264" t="e">
        <f>_xlfn.XLOOKUP(B264&amp;"BTL",Product!C:C,Product!H:H)</f>
        <v>#N/A</v>
      </c>
      <c r="K264" t="str">
        <f t="shared" si="4"/>
        <v>https://cdn.shopify.com/s/files/1/0651/3668/9323/files/c7ab46ca14e24607be59122fe3f106ef_600x600.jpg?v=1734042812&amp;width=100&amp;crop=center</v>
      </c>
    </row>
    <row r="265" spans="1:11" x14ac:dyDescent="0.25">
      <c r="A265" t="s">
        <v>2788</v>
      </c>
      <c r="B265" t="s">
        <v>2166</v>
      </c>
      <c r="C265" t="e">
        <f>(_xlfn.XLOOKUP(B265,Sheet3!A:A,Sheet3!C:C,_xlfn.XLOOKUP(B265&amp;"B",Sheet3!A:A,Sheet3!C:C,_xlfn.XLOOKUP(B265&amp;"BT",Sheet3!A:A,Sheet3!C:C,_xlfn.XLOOKUP(B265&amp;"BTL",Sheet3!A:A,Sheet3!C:C)))))</f>
        <v>#N/A</v>
      </c>
      <c r="D265" t="s">
        <v>2518</v>
      </c>
      <c r="E265" t="s">
        <v>2773</v>
      </c>
      <c r="F265" t="s">
        <v>2885</v>
      </c>
      <c r="G265" t="e">
        <f>_xlfn.XLOOKUP(E265,Sheet6!A:A,Sheet6!A:A)</f>
        <v>#N/A</v>
      </c>
      <c r="H265" t="e">
        <f>_xlfn.XLOOKUP(B265,Product!C:C,Product!D:D)</f>
        <v>#N/A</v>
      </c>
      <c r="I265" t="e">
        <f>_xlfn.XLOOKUP(B265&amp;"B",Product!C:C,Product!H:H)</f>
        <v>#N/A</v>
      </c>
      <c r="J265" t="e">
        <f>_xlfn.XLOOKUP(B265&amp;"BTL",Product!C:C,Product!H:H)</f>
        <v>#N/A</v>
      </c>
      <c r="K265" t="str">
        <f t="shared" si="4"/>
        <v>https://cdn.shopify.com/s/files/1/0651/3668/9323/files/d7da764b369442ef845e92624ea51024_600x600.jpg?v=1734042986&amp;width=100&amp;crop=center</v>
      </c>
    </row>
    <row r="266" spans="1:11" x14ac:dyDescent="0.25">
      <c r="A266" t="s">
        <v>2788</v>
      </c>
      <c r="B266" t="s">
        <v>2270</v>
      </c>
      <c r="C266">
        <f>(_xlfn.XLOOKUP(B266,Sheet3!A:A,Sheet3!C:C,_xlfn.XLOOKUP(B266&amp;"B",Sheet3!A:A,Sheet3!C:C,_xlfn.XLOOKUP(B266&amp;"BT",Sheet3!A:A,Sheet3!C:C,_xlfn.XLOOKUP(B266&amp;"BTL",Sheet3!A:A,Sheet3!C:C)))))</f>
        <v>59.97</v>
      </c>
      <c r="D266" t="s">
        <v>1841</v>
      </c>
      <c r="E266" t="s">
        <v>2773</v>
      </c>
      <c r="F266" t="s">
        <v>2991</v>
      </c>
      <c r="G266" t="e">
        <f>_xlfn.XLOOKUP(E266,Sheet6!A:A,Sheet6!A:A)</f>
        <v>#N/A</v>
      </c>
      <c r="I266" t="str">
        <f>_xlfn.XLOOKUP(B266&amp;"B",Product!C:C,Product!H:H)</f>
        <v>https://cdn.shopify.com/s/files/1/0651/3668/9323/files/cc30f8be013349b0959d51f55685b1c1_600x600.jpg?v=1734042917&amp;width=100&amp;crop=center</v>
      </c>
      <c r="J266" t="e">
        <f>_xlfn.XLOOKUP(B266&amp;"BTL",Product!C:C,Product!H:H)</f>
        <v>#N/A</v>
      </c>
      <c r="K266" t="str">
        <f t="shared" si="4"/>
        <v>https://cdn.shopify.com/s/files/1/0651/3668/9323/files/cc30f8be013349b0959d51f55685b1c1_600x600.jpg?v=1734042917&amp;width=100&amp;crop=center</v>
      </c>
    </row>
    <row r="267" spans="1:11" x14ac:dyDescent="0.25">
      <c r="A267" t="s">
        <v>2788</v>
      </c>
      <c r="B267" t="s">
        <v>2589</v>
      </c>
      <c r="C267">
        <f>(_xlfn.XLOOKUP(B267,Sheet3!A:A,Sheet3!C:C,_xlfn.XLOOKUP(B267&amp;"B",Sheet3!A:A,Sheet3!C:C,_xlfn.XLOOKUP(B267&amp;"BT",Sheet3!A:A,Sheet3!C:C,_xlfn.XLOOKUP(B267&amp;"BTL",Sheet3!A:A,Sheet3!C:C)))))</f>
        <v>89</v>
      </c>
      <c r="D267" t="s">
        <v>758</v>
      </c>
      <c r="E267" t="s">
        <v>2724</v>
      </c>
      <c r="F267" t="s">
        <v>3797</v>
      </c>
      <c r="G267" t="str">
        <f>_xlfn.XLOOKUP(E267,Sheet6!A:A,Sheet6!A:A)</f>
        <v>Speakers</v>
      </c>
      <c r="I267" t="str">
        <f>_xlfn.XLOOKUP(B267&amp;"B",Product!C:C,Product!H:H)</f>
        <v>https://cdn.shopify.com/s/files/1/0651/3668/9323/files/PAD01B_600x600.png?v=1737564217&amp;width=100&amp;crop=center</v>
      </c>
      <c r="J267" t="e">
        <f>_xlfn.XLOOKUP(B267&amp;"BTL",Product!C:C,Product!H:H)</f>
        <v>#N/A</v>
      </c>
      <c r="K267" t="str">
        <f t="shared" si="4"/>
        <v>https://cdn.shopify.com/s/files/1/0651/3668/9323/files/PAD01B_600x600.png?v=1737564217&amp;width=100&amp;crop=center</v>
      </c>
    </row>
    <row r="268" spans="1:11" x14ac:dyDescent="0.25">
      <c r="A268" t="s">
        <v>2788</v>
      </c>
      <c r="B268" t="s">
        <v>2171</v>
      </c>
      <c r="C268">
        <f>(_xlfn.XLOOKUP(B268,Sheet3!A:A,Sheet3!C:C,_xlfn.XLOOKUP(B268&amp;"B",Sheet3!A:A,Sheet3!C:C,_xlfn.XLOOKUP(B268&amp;"BT",Sheet3!A:A,Sheet3!C:C,_xlfn.XLOOKUP(B268&amp;"BTL",Sheet3!A:A,Sheet3!C:C)))))</f>
        <v>28.93</v>
      </c>
      <c r="D268" t="s">
        <v>2477</v>
      </c>
      <c r="E268" t="s">
        <v>2724</v>
      </c>
      <c r="F268" t="s">
        <v>3809</v>
      </c>
      <c r="G268" t="str">
        <f>_xlfn.XLOOKUP(E268,Sheet6!A:A,Sheet6!A:A)</f>
        <v>Speakers</v>
      </c>
      <c r="I268" t="str">
        <f>_xlfn.XLOOKUP(B268&amp;"B",Product!C:C,Product!H:H)</f>
        <v>https://cdn.shopify.com/s/files/1/0651/3668/9323/files/2f8f16b478c64186b9059f1956db2d9c_600x600.jpg?v=1737052914&amp;width=100&amp;crop=center</v>
      </c>
      <c r="J268" t="e">
        <f>_xlfn.XLOOKUP(B268&amp;"BTL",Product!C:C,Product!H:H)</f>
        <v>#N/A</v>
      </c>
      <c r="K268" t="str">
        <f t="shared" si="4"/>
        <v>https://cdn.shopify.com/s/files/1/0651/3668/9323/files/2f8f16b478c64186b9059f1956db2d9c_600x600.jpg?v=1737052914&amp;width=100&amp;crop=center</v>
      </c>
    </row>
    <row r="269" spans="1:11" x14ac:dyDescent="0.25">
      <c r="A269" t="s">
        <v>2788</v>
      </c>
      <c r="B269" t="s">
        <v>2241</v>
      </c>
      <c r="C269">
        <f>(_xlfn.XLOOKUP(B269,Sheet3!A:A,Sheet3!C:C,_xlfn.XLOOKUP(B269&amp;"B",Sheet3!A:A,Sheet3!C:C,_xlfn.XLOOKUP(B269&amp;"BT",Sheet3!A:A,Sheet3!C:C,_xlfn.XLOOKUP(B269&amp;"BTL",Sheet3!A:A,Sheet3!C:C)))))</f>
        <v>199</v>
      </c>
      <c r="D269" t="s">
        <v>2543</v>
      </c>
      <c r="E269" t="s">
        <v>2724</v>
      </c>
      <c r="F269" t="s">
        <v>4082</v>
      </c>
      <c r="G269" t="str">
        <f>_xlfn.XLOOKUP(E269,Sheet6!A:A,Sheet6!A:A)</f>
        <v>Speakers</v>
      </c>
      <c r="I269" t="str">
        <f>_xlfn.XLOOKUP(B269&amp;"B",Product!C:C,Product!H:H)</f>
        <v>https://cdn.shopify.com/s/files/1/0651/3668/9323/files/1be294ce3bee497d832624669794f3a3_600x600.jpg?v=1734040786&amp;width=100&amp;crop=center</v>
      </c>
      <c r="J269" t="e">
        <f>_xlfn.XLOOKUP(B269&amp;"BTL",Product!C:C,Product!H:H)</f>
        <v>#N/A</v>
      </c>
      <c r="K269" t="str">
        <f t="shared" si="4"/>
        <v>https://cdn.shopify.com/s/files/1/0651/3668/9323/files/1be294ce3bee497d832624669794f3a3_600x600.jpg?v=1734040786&amp;width=100&amp;crop=center</v>
      </c>
    </row>
    <row r="270" spans="1:11" x14ac:dyDescent="0.25">
      <c r="A270" t="s">
        <v>2788</v>
      </c>
      <c r="B270" t="s">
        <v>2242</v>
      </c>
      <c r="C270" t="str">
        <f>(_xlfn.XLOOKUP(B270,Sheet3!A:A,Sheet3!C:C,_xlfn.XLOOKUP(B270&amp;"B",Sheet3!A:A,Sheet3!C:C,_xlfn.XLOOKUP(B270&amp;"BT",Sheet3!A:A,Sheet3!C:C,_xlfn.XLOOKUP(B270&amp;"BTL",Sheet3!A:A,Sheet3!C:C)))))</f>
        <v/>
      </c>
      <c r="D270" t="s">
        <v>2544</v>
      </c>
      <c r="E270" t="s">
        <v>2724</v>
      </c>
      <c r="F270" t="s">
        <v>3349</v>
      </c>
      <c r="G270" t="str">
        <f>_xlfn.XLOOKUP(E270,Sheet6!A:A,Sheet6!A:A)</f>
        <v>Speakers</v>
      </c>
      <c r="I270" t="str">
        <f>_xlfn.XLOOKUP(B270&amp;"B",Product!C:C,Product!H:H)</f>
        <v>https://cdn.shopify.com/s/files/1/0651/3668/9323/files/e773e52bfeea418d94107e0b0cb6c795_600x600.jpg?v=1734043220&amp;width=100&amp;crop=center</v>
      </c>
      <c r="J270" t="e">
        <f>_xlfn.XLOOKUP(B270&amp;"BTL",Product!C:C,Product!H:H)</f>
        <v>#N/A</v>
      </c>
      <c r="K270" t="str">
        <f t="shared" si="4"/>
        <v>https://cdn.shopify.com/s/files/1/0651/3668/9323/files/e773e52bfeea418d94107e0b0cb6c795_600x600.jpg?v=1734043220&amp;width=100&amp;crop=center</v>
      </c>
    </row>
    <row r="271" spans="1:11" x14ac:dyDescent="0.25">
      <c r="A271" t="s">
        <v>2788</v>
      </c>
      <c r="B271" t="s">
        <v>2571</v>
      </c>
      <c r="C271">
        <f>(_xlfn.XLOOKUP(B271,Sheet3!A:A,Sheet3!C:C,_xlfn.XLOOKUP(B271&amp;"B",Sheet3!A:A,Sheet3!C:C,_xlfn.XLOOKUP(B271&amp;"BT",Sheet3!A:A,Sheet3!C:C,_xlfn.XLOOKUP(B271&amp;"BTL",Sheet3!A:A,Sheet3!C:C)))))</f>
        <v>59.97</v>
      </c>
      <c r="D271" t="s">
        <v>1258</v>
      </c>
      <c r="E271" t="s">
        <v>2764</v>
      </c>
      <c r="F271" t="s">
        <v>3480</v>
      </c>
      <c r="G271" t="e">
        <f>_xlfn.XLOOKUP(E271,Sheet6!A:A,Sheet6!A:A)</f>
        <v>#N/A</v>
      </c>
      <c r="H271" t="e">
        <f>_xlfn.XLOOKUP(B271,Product!C:C,Product!D:D)</f>
        <v>#N/A</v>
      </c>
      <c r="I271" t="e">
        <f>_xlfn.XLOOKUP(B271&amp;"B",Product!C:C,Product!H:H)</f>
        <v>#N/A</v>
      </c>
      <c r="J271" t="str">
        <f>_xlfn.XLOOKUP(B271&amp;"BTL",Product!C:C,Product!H:H)</f>
        <v>https://cdn.shopify.com/s/files/1/0651/3668/9323/files/3381f3939a1540ce94161b121fbc310c_600x600.jpg?v=1734042097&amp;width=100&amp;crop=center</v>
      </c>
      <c r="K271" t="str">
        <f t="shared" si="4"/>
        <v>https://cdn.shopify.com/s/files/1/0651/3668/9323/files/3381f3939a1540ce94161b121fbc310c_600x600.jpg?v=1734042097&amp;width=100&amp;crop=center</v>
      </c>
    </row>
    <row r="272" spans="1:11" x14ac:dyDescent="0.25">
      <c r="A272" t="s">
        <v>2788</v>
      </c>
      <c r="B272" t="s">
        <v>1759</v>
      </c>
      <c r="C272">
        <f>(_xlfn.XLOOKUP(B272,Sheet3!A:A,Sheet3!C:C,_xlfn.XLOOKUP(B272&amp;"B",Sheet3!A:A,Sheet3!C:C,_xlfn.XLOOKUP(B272&amp;"BT",Sheet3!A:A,Sheet3!C:C,_xlfn.XLOOKUP(B272&amp;"BTL",Sheet3!A:A,Sheet3!C:C)))))</f>
        <v>169</v>
      </c>
      <c r="D272" t="s">
        <v>1758</v>
      </c>
      <c r="E272" t="s">
        <v>2693</v>
      </c>
      <c r="F272" t="s">
        <v>3060</v>
      </c>
      <c r="G272" t="str">
        <f>_xlfn.XLOOKUP(E272,Sheet6!A:A,Sheet6!A:A)</f>
        <v>Staplers</v>
      </c>
      <c r="I272" t="e">
        <f>_xlfn.XLOOKUP(B272&amp;"B",Product!C:C,Product!H:H)</f>
        <v>#N/A</v>
      </c>
      <c r="J272" t="e">
        <f>_xlfn.XLOOKUP(B272&amp;"BTL",Product!C:C,Product!H:H)</f>
        <v>#N/A</v>
      </c>
      <c r="K272" t="str">
        <f t="shared" si="4"/>
        <v>https://cdn.shopify.com/s/files/1/0651/3668/9323/files/9783e4a2dcc9470dbf49a7ff839e49f5_600x600.jpg?v=1734042214&amp;width=100&amp;crop=center</v>
      </c>
    </row>
    <row r="273" spans="1:11" x14ac:dyDescent="0.25">
      <c r="A273" t="s">
        <v>2788</v>
      </c>
      <c r="B273" t="s">
        <v>977</v>
      </c>
      <c r="C273">
        <f>(_xlfn.XLOOKUP(B273,Sheet3!A:A,Sheet3!C:C,_xlfn.XLOOKUP(B273&amp;"B",Sheet3!A:A,Sheet3!C:C,_xlfn.XLOOKUP(B273&amp;"BT",Sheet3!A:A,Sheet3!C:C,_xlfn.XLOOKUP(B273&amp;"BTL",Sheet3!A:A,Sheet3!C:C)))))</f>
        <v>79</v>
      </c>
      <c r="D273" t="s">
        <v>976</v>
      </c>
      <c r="E273" t="s">
        <v>2693</v>
      </c>
      <c r="F273" t="s">
        <v>3661</v>
      </c>
      <c r="G273" t="str">
        <f>_xlfn.XLOOKUP(E273,Sheet6!A:A,Sheet6!A:A)</f>
        <v>Staplers</v>
      </c>
      <c r="H273" t="str">
        <f>_xlfn.XLOOKUP(B273,Product!C:C,Product!D:D)</f>
        <v>18V ONE+ 3/8" CROWN STAPLER</v>
      </c>
      <c r="I273" t="e">
        <f>_xlfn.XLOOKUP(B273&amp;"B",Product!C:C,Product!H:H)</f>
        <v>#N/A</v>
      </c>
      <c r="J273" t="e">
        <f>_xlfn.XLOOKUP(B273&amp;"BTL",Product!C:C,Product!H:H)</f>
        <v>#N/A</v>
      </c>
      <c r="K273" t="str">
        <f t="shared" si="4"/>
        <v>https://cdn.shopify.com/s/files/1/0651/3668/9323/files/b8177f61794e4ba48651f24251f51630_600x600.jpg?v=1734042711&amp;width=100&amp;crop=center</v>
      </c>
    </row>
    <row r="274" spans="1:11" x14ac:dyDescent="0.25">
      <c r="A274" t="s">
        <v>2788</v>
      </c>
      <c r="B274" t="s">
        <v>2173</v>
      </c>
      <c r="C274">
        <f>(_xlfn.XLOOKUP(B274,Sheet3!A:A,Sheet3!C:C,_xlfn.XLOOKUP(B274&amp;"B",Sheet3!A:A,Sheet3!C:C,_xlfn.XLOOKUP(B274&amp;"BT",Sheet3!A:A,Sheet3!C:C,_xlfn.XLOOKUP(B274&amp;"BTL",Sheet3!A:A,Sheet3!C:C)))))</f>
        <v>219</v>
      </c>
      <c r="D274" t="s">
        <v>62</v>
      </c>
      <c r="E274" t="s">
        <v>2693</v>
      </c>
      <c r="F274" t="s">
        <v>4196</v>
      </c>
      <c r="G274" t="str">
        <f>_xlfn.XLOOKUP(E274,Sheet6!A:A,Sheet6!A:A)</f>
        <v>Staplers</v>
      </c>
      <c r="I274" t="str">
        <f>_xlfn.XLOOKUP(B274&amp;"B",Product!C:C,Product!H:H)</f>
        <v>https://cdn.shopify.com/s/files/1/0651/3668/9323/files/PBL324_2v1_Final_600x600.jpg?v=1738790313&amp;width=100&amp;crop=center</v>
      </c>
      <c r="J274" t="e">
        <f>_xlfn.XLOOKUP(B274&amp;"BTL",Product!C:C,Product!H:H)</f>
        <v>#N/A</v>
      </c>
      <c r="K274" t="str">
        <f t="shared" si="4"/>
        <v>https://cdn.shopify.com/s/files/1/0651/3668/9323/files/PBL324_2v1_Final_600x600.jpg?v=1738790313&amp;width=100&amp;crop=center</v>
      </c>
    </row>
    <row r="275" spans="1:11" x14ac:dyDescent="0.25">
      <c r="A275" t="s">
        <v>2788</v>
      </c>
      <c r="B275" t="s">
        <v>2204</v>
      </c>
      <c r="C275" t="str">
        <f>(_xlfn.XLOOKUP(B275,Sheet3!A:A,Sheet3!C:C,_xlfn.XLOOKUP(B275&amp;"B",Sheet3!A:A,Sheet3!C:C,_xlfn.XLOOKUP(B275&amp;"BT",Sheet3!A:A,Sheet3!C:C,_xlfn.XLOOKUP(B275&amp;"BTL",Sheet3!A:A,Sheet3!C:C)))))</f>
        <v/>
      </c>
      <c r="D275" t="s">
        <v>1624</v>
      </c>
      <c r="E275" t="s">
        <v>2777</v>
      </c>
      <c r="F275" t="s">
        <v>3176</v>
      </c>
      <c r="G275" t="e">
        <f>_xlfn.XLOOKUP(E275,Sheet6!A:A,Sheet6!A:A)</f>
        <v>#N/A</v>
      </c>
      <c r="I275" t="str">
        <f>_xlfn.XLOOKUP(B275&amp;"B",Product!C:C,Product!H:H)</f>
        <v>https://cdn.shopify.com/s/files/1/0651/3668/9323/files/1be9bdaaf0d443edba7a71f908360964_600x600.jpg?v=1734040785&amp;width=100&amp;crop=center</v>
      </c>
      <c r="J275" t="e">
        <f>_xlfn.XLOOKUP(B275&amp;"BTL",Product!C:C,Product!H:H)</f>
        <v>#N/A</v>
      </c>
      <c r="K275" t="str">
        <f t="shared" si="4"/>
        <v>https://cdn.shopify.com/s/files/1/0651/3668/9323/files/1be9bdaaf0d443edba7a71f908360964_600x600.jpg?v=1734040785&amp;width=100&amp;crop=center</v>
      </c>
    </row>
    <row r="276" spans="1:11" x14ac:dyDescent="0.25">
      <c r="A276" t="s">
        <v>2788</v>
      </c>
      <c r="B276" t="s">
        <v>2205</v>
      </c>
      <c r="C276">
        <f>(_xlfn.XLOOKUP(B276,Sheet3!A:A,Sheet3!C:C,_xlfn.XLOOKUP(B276&amp;"B",Sheet3!A:A,Sheet3!C:C,_xlfn.XLOOKUP(B276&amp;"BT",Sheet3!A:A,Sheet3!C:C,_xlfn.XLOOKUP(B276&amp;"BTL",Sheet3!A:A,Sheet3!C:C)))))</f>
        <v>229</v>
      </c>
      <c r="D276" t="s">
        <v>1509</v>
      </c>
      <c r="E276" t="s">
        <v>2777</v>
      </c>
      <c r="F276" t="s">
        <v>3278</v>
      </c>
      <c r="G276" t="e">
        <f>_xlfn.XLOOKUP(E276,Sheet6!A:A,Sheet6!A:A)</f>
        <v>#N/A</v>
      </c>
      <c r="I276" t="str">
        <f>_xlfn.XLOOKUP(B276&amp;"B",Product!C:C,Product!H:H)</f>
        <v>https://cdn.shopify.com/s/files/1/0651/3668/9323/files/612601cff4684b1db55c445116d08088_600x600.jpg?v=1734042346&amp;width=100&amp;crop=center</v>
      </c>
      <c r="J276" t="e">
        <f>_xlfn.XLOOKUP(B276&amp;"BTL",Product!C:C,Product!H:H)</f>
        <v>#N/A</v>
      </c>
      <c r="K276" t="str">
        <f t="shared" si="4"/>
        <v>https://cdn.shopify.com/s/files/1/0651/3668/9323/files/612601cff4684b1db55c445116d08088_600x600.jpg?v=1734042346&amp;width=100&amp;crop=center</v>
      </c>
    </row>
    <row r="277" spans="1:11" x14ac:dyDescent="0.25">
      <c r="A277" t="s">
        <v>2788</v>
      </c>
      <c r="B277" t="s">
        <v>2206</v>
      </c>
      <c r="C277">
        <f>(_xlfn.XLOOKUP(B277,Sheet3!A:A,Sheet3!C:C,_xlfn.XLOOKUP(B277&amp;"B",Sheet3!A:A,Sheet3!C:C,_xlfn.XLOOKUP(B277&amp;"BT",Sheet3!A:A,Sheet3!C:C,_xlfn.XLOOKUP(B277&amp;"BTL",Sheet3!A:A,Sheet3!C:C)))))</f>
        <v>299</v>
      </c>
      <c r="D277" t="s">
        <v>1512</v>
      </c>
      <c r="E277" t="s">
        <v>2777</v>
      </c>
      <c r="F277" t="s">
        <v>3275</v>
      </c>
      <c r="G277" t="e">
        <f>_xlfn.XLOOKUP(E277,Sheet6!A:A,Sheet6!A:A)</f>
        <v>#N/A</v>
      </c>
      <c r="I277" t="str">
        <f>_xlfn.XLOOKUP(B277&amp;"B",Product!C:C,Product!H:H)</f>
        <v>https://cdn.shopify.com/s/files/1/0651/3668/9323/files/33c70dc2679343ffa1d5bd370bbbc839_600x600.jpg?v=1734041485&amp;width=100&amp;crop=center</v>
      </c>
      <c r="J277" t="e">
        <f>_xlfn.XLOOKUP(B277&amp;"BTL",Product!C:C,Product!H:H)</f>
        <v>#N/A</v>
      </c>
      <c r="K277" t="str">
        <f t="shared" si="4"/>
        <v>https://cdn.shopify.com/s/files/1/0651/3668/9323/files/33c70dc2679343ffa1d5bd370bbbc839_600x600.jpg?v=1734041485&amp;width=100&amp;crop=center</v>
      </c>
    </row>
    <row r="278" spans="1:11" x14ac:dyDescent="0.25">
      <c r="A278" t="s">
        <v>2788</v>
      </c>
      <c r="B278" t="s">
        <v>2207</v>
      </c>
      <c r="C278">
        <f>(_xlfn.XLOOKUP(B278,Sheet3!A:A,Sheet3!C:C,_xlfn.XLOOKUP(B278&amp;"B",Sheet3!A:A,Sheet3!C:C,_xlfn.XLOOKUP(B278&amp;"BT",Sheet3!A:A,Sheet3!C:C,_xlfn.XLOOKUP(B278&amp;"BTL",Sheet3!A:A,Sheet3!C:C)))))</f>
        <v>329</v>
      </c>
      <c r="D278" t="s">
        <v>1465</v>
      </c>
      <c r="E278" t="s">
        <v>2777</v>
      </c>
      <c r="F278" t="s">
        <v>3324</v>
      </c>
      <c r="G278" t="e">
        <f>_xlfn.XLOOKUP(E278,Sheet6!A:A,Sheet6!A:A)</f>
        <v>#N/A</v>
      </c>
      <c r="I278" t="str">
        <f>_xlfn.XLOOKUP(B278&amp;"B",Product!C:C,Product!H:H)</f>
        <v>https://cdn.shopify.com/s/files/1/0651/3668/9323/files/69099bcac7554416b96c6fcaa9b99a51_600x600.jpg?v=1734042284&amp;width=100&amp;crop=center</v>
      </c>
      <c r="J278" t="e">
        <f>_xlfn.XLOOKUP(B278&amp;"BTL",Product!C:C,Product!H:H)</f>
        <v>#N/A</v>
      </c>
      <c r="K278" t="str">
        <f t="shared" si="4"/>
        <v>https://cdn.shopify.com/s/files/1/0651/3668/9323/files/69099bcac7554416b96c6fcaa9b99a51_600x600.jpg?v=1734042284&amp;width=100&amp;crop=center</v>
      </c>
    </row>
    <row r="279" spans="1:11" x14ac:dyDescent="0.25">
      <c r="A279" t="s">
        <v>2788</v>
      </c>
      <c r="B279" t="s">
        <v>2256</v>
      </c>
      <c r="C279">
        <f>(_xlfn.XLOOKUP(B279,Sheet3!A:A,Sheet3!C:C,_xlfn.XLOOKUP(B279&amp;"B",Sheet3!A:A,Sheet3!C:C,_xlfn.XLOOKUP(B279&amp;"BT",Sheet3!A:A,Sheet3!C:C,_xlfn.XLOOKUP(B279&amp;"BTL",Sheet3!A:A,Sheet3!C:C)))))</f>
        <v>159</v>
      </c>
      <c r="D279" t="s">
        <v>1627</v>
      </c>
      <c r="E279" t="s">
        <v>2777</v>
      </c>
      <c r="F279" t="s">
        <v>3173</v>
      </c>
      <c r="G279" t="e">
        <f>_xlfn.XLOOKUP(E279,Sheet6!A:A,Sheet6!A:A)</f>
        <v>#N/A</v>
      </c>
      <c r="I279" t="str">
        <f>_xlfn.XLOOKUP(B279&amp;"B",Product!C:C,Product!H:H)</f>
        <v>https://cdn.shopify.com/s/files/1/0651/3668/9323/files/24fc11f45a964a7699f63b9a7d2f7d4e_600x600.jpg?v=1734041451&amp;width=100&amp;crop=center</v>
      </c>
      <c r="J279" t="e">
        <f>_xlfn.XLOOKUP(B279&amp;"BTL",Product!C:C,Product!H:H)</f>
        <v>#N/A</v>
      </c>
      <c r="K279" t="str">
        <f t="shared" si="4"/>
        <v>https://cdn.shopify.com/s/files/1/0651/3668/9323/files/24fc11f45a964a7699f63b9a7d2f7d4e_600x600.jpg?v=1734041451&amp;width=100&amp;crop=center</v>
      </c>
    </row>
    <row r="280" spans="1:11" x14ac:dyDescent="0.25">
      <c r="A280" t="s">
        <v>2788</v>
      </c>
      <c r="B280" t="s">
        <v>2564</v>
      </c>
      <c r="C280">
        <f>(_xlfn.XLOOKUP(B280,Sheet3!A:A,Sheet3!C:C,_xlfn.XLOOKUP(B280&amp;"B",Sheet3!A:A,Sheet3!C:C,_xlfn.XLOOKUP(B280&amp;"BT",Sheet3!A:A,Sheet3!C:C,_xlfn.XLOOKUP(B280&amp;"BTL",Sheet3!A:A,Sheet3!C:C)))))</f>
        <v>69.97</v>
      </c>
      <c r="D280" t="s">
        <v>886</v>
      </c>
      <c r="E280" t="s">
        <v>2645</v>
      </c>
      <c r="F280" t="s">
        <v>3718</v>
      </c>
      <c r="G280" t="str">
        <f>_xlfn.XLOOKUP(E280,Sheet6!A:A,Sheet6!A:A)</f>
        <v>String Trimmers</v>
      </c>
      <c r="H280" t="e">
        <f>_xlfn.XLOOKUP(B280,Product!C:C,Product!D:D)</f>
        <v>#N/A</v>
      </c>
      <c r="I280" t="e">
        <f>_xlfn.XLOOKUP(B280&amp;"B",Product!C:C,Product!H:H)</f>
        <v>#N/A</v>
      </c>
      <c r="J280" t="str">
        <f>_xlfn.XLOOKUP(B280&amp;"BTL",Product!C:C,Product!H:H)</f>
        <v>https://cdn.shopify.com/s/files/1/0651/3668/9323/files/7b68f0782df44f44be335a391008a4c2_600x600.jpg?v=1734041207&amp;width=100&amp;crop=center</v>
      </c>
      <c r="K280" t="str">
        <f t="shared" si="4"/>
        <v>https://cdn.shopify.com/s/files/1/0651/3668/9323/files/7b68f0782df44f44be335a391008a4c2_600x600.jpg?v=1734041207&amp;width=100&amp;crop=center</v>
      </c>
    </row>
    <row r="281" spans="1:11" x14ac:dyDescent="0.25">
      <c r="A281" t="s">
        <v>2788</v>
      </c>
      <c r="B281" t="s">
        <v>2149</v>
      </c>
      <c r="C281">
        <f>(_xlfn.XLOOKUP(B281,Sheet3!A:A,Sheet3!C:C,_xlfn.XLOOKUP(B281&amp;"B",Sheet3!A:A,Sheet3!C:C,_xlfn.XLOOKUP(B281&amp;"BT",Sheet3!A:A,Sheet3!C:C,_xlfn.XLOOKUP(B281&amp;"BTL",Sheet3!A:A,Sheet3!C:C)))))</f>
        <v>149</v>
      </c>
      <c r="D281" t="s">
        <v>2516</v>
      </c>
      <c r="E281" t="s">
        <v>2645</v>
      </c>
      <c r="F281" t="s">
        <v>3161</v>
      </c>
      <c r="G281" t="str">
        <f>_xlfn.XLOOKUP(E281,Sheet6!A:A,Sheet6!A:A)</f>
        <v>String Trimmers</v>
      </c>
      <c r="H281" t="e">
        <f>_xlfn.XLOOKUP(B281,Product!C:C,Product!D:D)</f>
        <v>#N/A</v>
      </c>
      <c r="I281" t="e">
        <f>_xlfn.XLOOKUP(B281&amp;"B",Product!C:C,Product!H:H)</f>
        <v>#N/A</v>
      </c>
      <c r="J281" t="str">
        <f>_xlfn.XLOOKUP(B281&amp;"BTL",Product!C:C,Product!H:H)</f>
        <v>https://cdn.shopify.com/s/files/1/0651/3668/9323/files/4df413e934414bc9abe2f3d644905c06_600x600.jpg?v=1734041002&amp;width=100&amp;crop=center</v>
      </c>
      <c r="K281" t="str">
        <f t="shared" si="4"/>
        <v>https://cdn.shopify.com/s/files/1/0651/3668/9323/files/4df413e934414bc9abe2f3d644905c06_600x600.jpg?v=1734041002&amp;width=100&amp;crop=center</v>
      </c>
    </row>
    <row r="282" spans="1:11" x14ac:dyDescent="0.25">
      <c r="A282" t="s">
        <v>2788</v>
      </c>
      <c r="B282" t="s">
        <v>2150</v>
      </c>
      <c r="C282">
        <f>(_xlfn.XLOOKUP(B282,Sheet3!A:A,Sheet3!C:C,_xlfn.XLOOKUP(B282&amp;"B",Sheet3!A:A,Sheet3!C:C,_xlfn.XLOOKUP(B282&amp;"BT",Sheet3!A:A,Sheet3!C:C,_xlfn.XLOOKUP(B282&amp;"BTL",Sheet3!A:A,Sheet3!C:C)))))</f>
        <v>99</v>
      </c>
      <c r="D282" t="s">
        <v>2456</v>
      </c>
      <c r="E282" t="s">
        <v>2645</v>
      </c>
      <c r="F282" t="s">
        <v>3164</v>
      </c>
      <c r="G282" t="str">
        <f>_xlfn.XLOOKUP(E282,Sheet6!A:A,Sheet6!A:A)</f>
        <v>String Trimmers</v>
      </c>
      <c r="H282" t="e">
        <f>_xlfn.XLOOKUP(B282,Product!C:C,Product!D:D)</f>
        <v>#N/A</v>
      </c>
      <c r="I282" t="e">
        <f>_xlfn.XLOOKUP(B282&amp;"B",Product!C:C,Product!H:H)</f>
        <v>#N/A</v>
      </c>
      <c r="J282" t="str">
        <f>_xlfn.XLOOKUP(B282&amp;"BTL",Product!C:C,Product!H:H)</f>
        <v>https://cdn.shopify.com/s/files/1/0651/3668/9323/files/89d32cbb35264b66b5719c13e6c262f3_600x600.jpg?v=1734041748&amp;width=100&amp;crop=center</v>
      </c>
      <c r="K282" t="str">
        <f t="shared" si="4"/>
        <v>https://cdn.shopify.com/s/files/1/0651/3668/9323/files/89d32cbb35264b66b5719c13e6c262f3_600x600.jpg?v=1734041748&amp;width=100&amp;crop=center</v>
      </c>
    </row>
    <row r="283" spans="1:11" x14ac:dyDescent="0.25">
      <c r="A283" t="s">
        <v>2788</v>
      </c>
      <c r="B283" t="s">
        <v>2151</v>
      </c>
      <c r="C283" t="str">
        <f>(_xlfn.XLOOKUP(B283,Sheet3!A:A,Sheet3!C:C,_xlfn.XLOOKUP(B283&amp;"B",Sheet3!A:A,Sheet3!C:C,_xlfn.XLOOKUP(B283&amp;"BT",Sheet3!A:A,Sheet3!C:C,_xlfn.XLOOKUP(B283&amp;"BTL",Sheet3!A:A,Sheet3!C:C)))))</f>
        <v/>
      </c>
      <c r="D283" t="s">
        <v>2457</v>
      </c>
      <c r="E283" t="s">
        <v>2645</v>
      </c>
      <c r="F283" t="s">
        <v>3167</v>
      </c>
      <c r="G283" t="str">
        <f>_xlfn.XLOOKUP(E283,Sheet6!A:A,Sheet6!A:A)</f>
        <v>String Trimmers</v>
      </c>
      <c r="H283" t="e">
        <f>_xlfn.XLOOKUP(B283,Product!C:C,Product!D:D)</f>
        <v>#N/A</v>
      </c>
      <c r="I283" t="e">
        <f>_xlfn.XLOOKUP(B283&amp;"B",Product!C:C,Product!H:H)</f>
        <v>#N/A</v>
      </c>
      <c r="J283" t="str">
        <f>_xlfn.XLOOKUP(B283&amp;"BTL",Product!C:C,Product!H:H)</f>
        <v>https://cdn.shopify.com/s/files/1/0651/3668/9323/files/df8b792eacf24e4ebc541ba2e36b1079_600x600.jpg?v=1734043138&amp;width=100&amp;crop=center</v>
      </c>
      <c r="K283" t="str">
        <f t="shared" si="4"/>
        <v>https://cdn.shopify.com/s/files/1/0651/3668/9323/files/df8b792eacf24e4ebc541ba2e36b1079_600x600.jpg?v=1734043138&amp;width=100&amp;crop=center</v>
      </c>
    </row>
    <row r="284" spans="1:11" x14ac:dyDescent="0.25">
      <c r="A284" t="s">
        <v>2788</v>
      </c>
      <c r="B284" t="s">
        <v>2152</v>
      </c>
      <c r="C284" t="e">
        <f>(_xlfn.XLOOKUP(B284,Sheet3!A:A,Sheet3!C:C,_xlfn.XLOOKUP(B284&amp;"B",Sheet3!A:A,Sheet3!C:C,_xlfn.XLOOKUP(B284&amp;"BT",Sheet3!A:A,Sheet3!C:C,_xlfn.XLOOKUP(B284&amp;"BTL",Sheet3!A:A,Sheet3!C:C)))))</f>
        <v>#N/A</v>
      </c>
      <c r="D284" t="s">
        <v>2516</v>
      </c>
      <c r="E284" t="s">
        <v>2645</v>
      </c>
      <c r="F284" t="s">
        <v>3161</v>
      </c>
      <c r="G284" t="str">
        <f>_xlfn.XLOOKUP(E284,Sheet6!A:A,Sheet6!A:A)</f>
        <v>String Trimmers</v>
      </c>
      <c r="H284" t="e">
        <f>_xlfn.XLOOKUP(B284,Product!C:C,Product!D:D)</f>
        <v>#N/A</v>
      </c>
      <c r="I284" t="e">
        <f>_xlfn.XLOOKUP(B284&amp;"B",Product!C:C,Product!H:H)</f>
        <v>#N/A</v>
      </c>
      <c r="J284" t="e">
        <f>_xlfn.XLOOKUP(B284&amp;"BTL",Product!C:C,Product!H:H)</f>
        <v>#N/A</v>
      </c>
      <c r="K284" t="str">
        <f t="shared" si="4"/>
        <v>https://cdn.shopify.com/s/files/1/0651/3668/9323/files/4df413e934414bc9abe2f3d644905c06_600x600.jpg?v=1734041002&amp;width=100&amp;crop=center</v>
      </c>
    </row>
    <row r="285" spans="1:11" x14ac:dyDescent="0.25">
      <c r="A285" t="s">
        <v>2788</v>
      </c>
      <c r="B285" t="s">
        <v>2579</v>
      </c>
      <c r="C285" t="str">
        <f>(_xlfn.XLOOKUP(B285,Sheet3!A:A,Sheet3!C:C,_xlfn.XLOOKUP(B285&amp;"B",Sheet3!A:A,Sheet3!C:C,_xlfn.XLOOKUP(B285&amp;"BT",Sheet3!A:A,Sheet3!C:C,_xlfn.XLOOKUP(B285&amp;"BTL",Sheet3!A:A,Sheet3!C:C)))))</f>
        <v/>
      </c>
      <c r="D285" t="s">
        <v>886</v>
      </c>
      <c r="E285" t="s">
        <v>2645</v>
      </c>
      <c r="F285" t="s">
        <v>3477</v>
      </c>
      <c r="G285" t="str">
        <f>_xlfn.XLOOKUP(E285,Sheet6!A:A,Sheet6!A:A)</f>
        <v>String Trimmers</v>
      </c>
      <c r="H285" t="e">
        <f>_xlfn.XLOOKUP(B285,Product!C:C,Product!D:D)</f>
        <v>#N/A</v>
      </c>
      <c r="I285" t="e">
        <f>_xlfn.XLOOKUP(B285&amp;"B",Product!C:C,Product!H:H)</f>
        <v>#N/A</v>
      </c>
      <c r="J285" t="str">
        <f>_xlfn.XLOOKUP(B285&amp;"BTL",Product!C:C,Product!H:H)</f>
        <v>https://cdn.shopify.com/s/files/1/0651/3668/9323/files/91e78d294d9e42969716792245d56b91_600x600.jpg?v=1734041757&amp;width=100&amp;crop=center</v>
      </c>
      <c r="K285" t="str">
        <f t="shared" si="4"/>
        <v>https://cdn.shopify.com/s/files/1/0651/3668/9323/files/91e78d294d9e42969716792245d56b91_600x600.jpg?v=1734041757&amp;width=100&amp;crop=center</v>
      </c>
    </row>
    <row r="286" spans="1:11" x14ac:dyDescent="0.25">
      <c r="A286" t="s">
        <v>2788</v>
      </c>
      <c r="B286" t="s">
        <v>2153</v>
      </c>
      <c r="C286" t="e">
        <f>(_xlfn.XLOOKUP(B286,Sheet3!A:A,Sheet3!C:C,_xlfn.XLOOKUP(B286&amp;"B",Sheet3!A:A,Sheet3!C:C,_xlfn.XLOOKUP(B286&amp;"BT",Sheet3!A:A,Sheet3!C:C,_xlfn.XLOOKUP(B286&amp;"BTL",Sheet3!A:A,Sheet3!C:C)))))</f>
        <v>#N/A</v>
      </c>
      <c r="D286" t="s">
        <v>2458</v>
      </c>
      <c r="E286" t="s">
        <v>2645</v>
      </c>
      <c r="F286" t="s">
        <v>3477</v>
      </c>
      <c r="G286" t="str">
        <f>_xlfn.XLOOKUP(E286,Sheet6!A:A,Sheet6!A:A)</f>
        <v>String Trimmers</v>
      </c>
      <c r="H286" t="e">
        <f>_xlfn.XLOOKUP(B286,Product!C:C,Product!D:D)</f>
        <v>#N/A</v>
      </c>
      <c r="I286" t="e">
        <f>_xlfn.XLOOKUP(B286&amp;"B",Product!C:C,Product!H:H)</f>
        <v>#N/A</v>
      </c>
      <c r="J286" t="e">
        <f>_xlfn.XLOOKUP(B286&amp;"BTL",Product!C:C,Product!H:H)</f>
        <v>#N/A</v>
      </c>
      <c r="K286" t="str">
        <f t="shared" si="4"/>
        <v>https://cdn.shopify.com/s/files/1/0651/3668/9323/files/91e78d294d9e42969716792245d56b91_600x600.jpg?v=1734041757&amp;width=100&amp;crop=center</v>
      </c>
    </row>
    <row r="287" spans="1:11" x14ac:dyDescent="0.25">
      <c r="A287" t="s">
        <v>2788</v>
      </c>
      <c r="B287" t="s">
        <v>2179</v>
      </c>
      <c r="C287">
        <f>(_xlfn.XLOOKUP(B287,Sheet3!A:A,Sheet3!C:C,_xlfn.XLOOKUP(B287&amp;"B",Sheet3!A:A,Sheet3!C:C,_xlfn.XLOOKUP(B287&amp;"BT",Sheet3!A:A,Sheet3!C:C,_xlfn.XLOOKUP(B287&amp;"BTL",Sheet3!A:A,Sheet3!C:C)))))</f>
        <v>349</v>
      </c>
      <c r="D287" t="s">
        <v>1391</v>
      </c>
      <c r="E287" t="s">
        <v>2645</v>
      </c>
      <c r="F287" t="s">
        <v>3391</v>
      </c>
      <c r="G287" t="str">
        <f>_xlfn.XLOOKUP(E287,Sheet6!A:A,Sheet6!A:A)</f>
        <v>String Trimmers</v>
      </c>
      <c r="I287" t="str">
        <f>_xlfn.XLOOKUP(B287&amp;"B",Product!C:C,Product!H:H)</f>
        <v>https://cdn.shopify.com/s/files/1/0651/3668/9323/files/6004d137640b43f58199228059405603_600x600.jpg?v=1734042151&amp;width=100&amp;crop=center</v>
      </c>
      <c r="J287" t="e">
        <f>_xlfn.XLOOKUP(B287&amp;"BTL",Product!C:C,Product!H:H)</f>
        <v>#N/A</v>
      </c>
      <c r="K287" t="str">
        <f t="shared" si="4"/>
        <v>https://cdn.shopify.com/s/files/1/0651/3668/9323/files/6004d137640b43f58199228059405603_600x600.jpg?v=1734042151&amp;width=100&amp;crop=center</v>
      </c>
    </row>
    <row r="288" spans="1:11" x14ac:dyDescent="0.25">
      <c r="A288" t="s">
        <v>2788</v>
      </c>
      <c r="B288" t="s">
        <v>2598</v>
      </c>
      <c r="C288" t="str">
        <f>(_xlfn.XLOOKUP(B288,Sheet3!A:A,Sheet3!C:C,_xlfn.XLOOKUP(B288&amp;"B",Sheet3!A:A,Sheet3!C:C,_xlfn.XLOOKUP(B288&amp;"BT",Sheet3!A:A,Sheet3!C:C,_xlfn.XLOOKUP(B288&amp;"BTL",Sheet3!A:A,Sheet3!C:C)))))</f>
        <v/>
      </c>
      <c r="D288" t="s">
        <v>16</v>
      </c>
      <c r="E288" t="s">
        <v>2645</v>
      </c>
      <c r="G288" t="str">
        <f>_xlfn.XLOOKUP(E288,Sheet6!A:A,Sheet6!A:A)</f>
        <v>String Trimmers</v>
      </c>
      <c r="I288" t="e">
        <f>_xlfn.XLOOKUP(B288&amp;"B",Product!C:C,Product!H:H)</f>
        <v>#N/A</v>
      </c>
      <c r="J288" t="e">
        <f>_xlfn.XLOOKUP(B288&amp;"BTL",Product!C:C,Product!H:H)</f>
        <v>#N/A</v>
      </c>
      <c r="K288">
        <f t="shared" si="4"/>
        <v>0</v>
      </c>
    </row>
    <row r="289" spans="1:11" x14ac:dyDescent="0.25">
      <c r="A289" t="s">
        <v>2788</v>
      </c>
      <c r="B289" t="s">
        <v>2273</v>
      </c>
      <c r="C289">
        <f>(_xlfn.XLOOKUP(B289,Sheet3!A:A,Sheet3!C:C,_xlfn.XLOOKUP(B289&amp;"B",Sheet3!A:A,Sheet3!C:C,_xlfn.XLOOKUP(B289&amp;"BT",Sheet3!A:A,Sheet3!C:C,_xlfn.XLOOKUP(B289&amp;"BTL",Sheet3!A:A,Sheet3!C:C)))))</f>
        <v>59</v>
      </c>
      <c r="D289" t="s">
        <v>2509</v>
      </c>
      <c r="E289" t="s">
        <v>2645</v>
      </c>
      <c r="F289" t="s">
        <v>3370</v>
      </c>
      <c r="G289" t="str">
        <f>_xlfn.XLOOKUP(E289,Sheet6!A:A,Sheet6!A:A)</f>
        <v>String Trimmers</v>
      </c>
      <c r="I289" t="str">
        <f>_xlfn.XLOOKUP(B289&amp;"B",Product!C:C,Product!H:H)</f>
        <v>https://cdn.shopify.com/s/files/1/0651/3668/9323/files/93b6189b68a94c8b94a4fce7a581a0cd_600x600.jpg?v=1734041766&amp;width=100&amp;crop=center</v>
      </c>
      <c r="J289" t="e">
        <f>_xlfn.XLOOKUP(B289&amp;"BTL",Product!C:C,Product!H:H)</f>
        <v>#N/A</v>
      </c>
      <c r="K289" t="str">
        <f t="shared" si="4"/>
        <v>https://cdn.shopify.com/s/files/1/0651/3668/9323/files/93b6189b68a94c8b94a4fce7a581a0cd_600x600.jpg?v=1734041766&amp;width=100&amp;crop=center</v>
      </c>
    </row>
    <row r="290" spans="1:11" x14ac:dyDescent="0.25">
      <c r="A290" t="s">
        <v>2788</v>
      </c>
      <c r="B290" t="s">
        <v>2208</v>
      </c>
      <c r="C290" t="str">
        <f>(_xlfn.XLOOKUP(B290,Sheet3!A:A,Sheet3!C:C,_xlfn.XLOOKUP(B290&amp;"B",Sheet3!A:A,Sheet3!C:C,_xlfn.XLOOKUP(B290&amp;"BT",Sheet3!A:A,Sheet3!C:C,_xlfn.XLOOKUP(B290&amp;"BTL",Sheet3!A:A,Sheet3!C:C)))))</f>
        <v/>
      </c>
      <c r="D290" t="s">
        <v>1681</v>
      </c>
      <c r="E290" t="s">
        <v>2706</v>
      </c>
      <c r="F290" t="s">
        <v>3128</v>
      </c>
      <c r="G290" t="str">
        <f>_xlfn.XLOOKUP(E290,Sheet6!A:A,Sheet6!A:A)</f>
        <v>Table Saws</v>
      </c>
      <c r="I290" t="str">
        <f>_xlfn.XLOOKUP(B290&amp;"B",Product!C:C,Product!H:H)</f>
        <v>https://cdn.shopify.com/s/files/1/0651/3668/9323/files/ce8fb905722540c09c44228757aa7050_600x600.jpg?v=1734042943&amp;width=100&amp;crop=center</v>
      </c>
      <c r="J290" t="e">
        <f>_xlfn.XLOOKUP(B290&amp;"BTL",Product!C:C,Product!H:H)</f>
        <v>#N/A</v>
      </c>
      <c r="K290" t="str">
        <f t="shared" si="4"/>
        <v>https://cdn.shopify.com/s/files/1/0651/3668/9323/files/ce8fb905722540c09c44228757aa7050_600x600.jpg?v=1734042943&amp;width=100&amp;crop=center</v>
      </c>
    </row>
    <row r="291" spans="1:11" x14ac:dyDescent="0.25">
      <c r="A291" t="s">
        <v>2788</v>
      </c>
      <c r="B291" t="s">
        <v>2246</v>
      </c>
      <c r="C291">
        <f>(_xlfn.XLOOKUP(B291,Sheet3!A:A,Sheet3!C:C,_xlfn.XLOOKUP(B291&amp;"B",Sheet3!A:A,Sheet3!C:C,_xlfn.XLOOKUP(B291&amp;"BT",Sheet3!A:A,Sheet3!C:C,_xlfn.XLOOKUP(B291&amp;"BTL",Sheet3!A:A,Sheet3!C:C)))))</f>
        <v>79.97</v>
      </c>
      <c r="D291" t="s">
        <v>121</v>
      </c>
      <c r="E291" t="s">
        <v>2720</v>
      </c>
      <c r="F291" t="s">
        <v>4160</v>
      </c>
      <c r="G291" t="str">
        <f>_xlfn.XLOOKUP(E291,Sheet6!A:A,Sheet6!A:A)</f>
        <v>Task Lighting</v>
      </c>
      <c r="I291" t="str">
        <f>_xlfn.XLOOKUP(B291&amp;"B",Product!C:C,Product!H:H)</f>
        <v>https://cdn.shopify.com/s/files/1/0651/3668/9323/files/PCL635B_600x600.jpg?v=1738013683&amp;width=100&amp;crop=center</v>
      </c>
      <c r="J291" t="e">
        <f>_xlfn.XLOOKUP(B291&amp;"BTL",Product!C:C,Product!H:H)</f>
        <v>#N/A</v>
      </c>
      <c r="K291" t="str">
        <f t="shared" si="4"/>
        <v>https://cdn.shopify.com/s/files/1/0651/3668/9323/files/PCL635B_600x600.jpg?v=1738013683&amp;width=100&amp;crop=center</v>
      </c>
    </row>
    <row r="292" spans="1:11" x14ac:dyDescent="0.25">
      <c r="A292" t="s">
        <v>2788</v>
      </c>
      <c r="B292" t="s">
        <v>2248</v>
      </c>
      <c r="C292">
        <f>(_xlfn.XLOOKUP(B292,Sheet3!A:A,Sheet3!C:C,_xlfn.XLOOKUP(B292&amp;"B",Sheet3!A:A,Sheet3!C:C,_xlfn.XLOOKUP(B292&amp;"BT",Sheet3!A:A,Sheet3!C:C,_xlfn.XLOOKUP(B292&amp;"BTL",Sheet3!A:A,Sheet3!C:C)))))</f>
        <v>39.97</v>
      </c>
      <c r="D292" t="s">
        <v>1606</v>
      </c>
      <c r="E292" t="s">
        <v>2720</v>
      </c>
      <c r="F292" t="s">
        <v>3191</v>
      </c>
      <c r="G292" t="str">
        <f>_xlfn.XLOOKUP(E292,Sheet6!A:A,Sheet6!A:A)</f>
        <v>Task Lighting</v>
      </c>
      <c r="I292" t="str">
        <f>_xlfn.XLOOKUP(B292&amp;"B",Product!C:C,Product!H:H)</f>
        <v>https://cdn.shopify.com/s/files/1/0651/3668/9323/files/db559b08791b4b94a60fd8425f779b90_600x600.jpg?v=1734043097&amp;width=100&amp;crop=center</v>
      </c>
      <c r="J292" t="e">
        <f>_xlfn.XLOOKUP(B292&amp;"BTL",Product!C:C,Product!H:H)</f>
        <v>#N/A</v>
      </c>
      <c r="K292" t="str">
        <f t="shared" si="4"/>
        <v>https://cdn.shopify.com/s/files/1/0651/3668/9323/files/db559b08791b4b94a60fd8425f779b90_600x600.jpg?v=1734043097&amp;width=100&amp;crop=center</v>
      </c>
    </row>
    <row r="293" spans="1:11" x14ac:dyDescent="0.25">
      <c r="A293" t="s">
        <v>2788</v>
      </c>
      <c r="B293" t="s">
        <v>2555</v>
      </c>
      <c r="C293">
        <f>(_xlfn.XLOOKUP(B293,Sheet3!A:A,Sheet3!C:C,_xlfn.XLOOKUP(B293&amp;"B",Sheet3!A:A,Sheet3!C:C,_xlfn.XLOOKUP(B293&amp;"BT",Sheet3!A:A,Sheet3!C:C,_xlfn.XLOOKUP(B293&amp;"BTL",Sheet3!A:A,Sheet3!C:C)))))</f>
        <v>44.97</v>
      </c>
      <c r="D293" t="s">
        <v>1403</v>
      </c>
      <c r="E293" t="s">
        <v>2720</v>
      </c>
      <c r="F293" t="s">
        <v>3982</v>
      </c>
      <c r="G293" t="str">
        <f>_xlfn.XLOOKUP(E293,Sheet6!A:A,Sheet6!A:A)</f>
        <v>Task Lighting</v>
      </c>
      <c r="I293" t="e">
        <f>_xlfn.XLOOKUP(B293&amp;"B",Product!C:C,Product!H:H)</f>
        <v>#N/A</v>
      </c>
      <c r="J293" t="e">
        <f>_xlfn.XLOOKUP(B293&amp;"BTL",Product!C:C,Product!H:H)</f>
        <v>#N/A</v>
      </c>
      <c r="K293" t="str">
        <f t="shared" si="4"/>
        <v>https://cdn.shopify.com/s/files/1/0651/3668/9323/files/7f0ab29ac171463e85bf28365c320d6e_600x600.jpg?v=1734041238&amp;width=100&amp;crop=center</v>
      </c>
    </row>
    <row r="294" spans="1:11" x14ac:dyDescent="0.25">
      <c r="A294" t="s">
        <v>2788</v>
      </c>
      <c r="B294" t="s">
        <v>2249</v>
      </c>
      <c r="C294">
        <f>(_xlfn.XLOOKUP(B294,Sheet3!A:A,Sheet3!C:C,_xlfn.XLOOKUP(B294&amp;"B",Sheet3!A:A,Sheet3!C:C,_xlfn.XLOOKUP(B294&amp;"BT",Sheet3!A:A,Sheet3!C:C,_xlfn.XLOOKUP(B294&amp;"BTL",Sheet3!A:A,Sheet3!C:C)))))</f>
        <v>39.97</v>
      </c>
      <c r="D294" t="s">
        <v>1603</v>
      </c>
      <c r="E294" t="s">
        <v>2720</v>
      </c>
      <c r="F294" t="s">
        <v>3194</v>
      </c>
      <c r="G294" t="str">
        <f>_xlfn.XLOOKUP(E294,Sheet6!A:A,Sheet6!A:A)</f>
        <v>Task Lighting</v>
      </c>
      <c r="I294" t="str">
        <f>_xlfn.XLOOKUP(B294&amp;"B",Product!C:C,Product!H:H)</f>
        <v>https://cdn.shopify.com/s/files/1/0651/3668/9323/files/916d973665f941d787ad13a8e233aff6_600x600.jpg?v=1734042034&amp;width=100&amp;crop=center</v>
      </c>
      <c r="J294" t="e">
        <f>_xlfn.XLOOKUP(B294&amp;"BTL",Product!C:C,Product!H:H)</f>
        <v>#N/A</v>
      </c>
      <c r="K294" t="str">
        <f t="shared" si="4"/>
        <v>https://cdn.shopify.com/s/files/1/0651/3668/9323/files/916d973665f941d787ad13a8e233aff6_600x600.jpg?v=1734042034&amp;width=100&amp;crop=center</v>
      </c>
    </row>
    <row r="295" spans="1:11" x14ac:dyDescent="0.25">
      <c r="A295" t="s">
        <v>2788</v>
      </c>
      <c r="B295" t="s">
        <v>2250</v>
      </c>
      <c r="C295">
        <f>(_xlfn.XLOOKUP(B295,Sheet3!A:A,Sheet3!C:C,_xlfn.XLOOKUP(B295&amp;"B",Sheet3!A:A,Sheet3!C:C,_xlfn.XLOOKUP(B295&amp;"BT",Sheet3!A:A,Sheet3!C:C,_xlfn.XLOOKUP(B295&amp;"BTL",Sheet3!A:A,Sheet3!C:C)))))</f>
        <v>69</v>
      </c>
      <c r="D295" t="s">
        <v>341</v>
      </c>
      <c r="E295" t="s">
        <v>2720</v>
      </c>
      <c r="F295" t="s">
        <v>4042</v>
      </c>
      <c r="G295" t="str">
        <f>_xlfn.XLOOKUP(E295,Sheet6!A:A,Sheet6!A:A)</f>
        <v>Task Lighting</v>
      </c>
      <c r="I295" t="str">
        <f>_xlfn.XLOOKUP(B295&amp;"B",Product!C:C,Product!H:H)</f>
        <v>https://cdn.shopify.com/s/files/1/0651/3668/9323/files/15def236aea94c66aefb6a7cbe54b529_600x600.jpg?v=1734041418&amp;width=100&amp;crop=center</v>
      </c>
      <c r="J295" t="e">
        <f>_xlfn.XLOOKUP(B295&amp;"BTL",Product!C:C,Product!H:H)</f>
        <v>#N/A</v>
      </c>
      <c r="K295" t="str">
        <f t="shared" si="4"/>
        <v>https://cdn.shopify.com/s/files/1/0651/3668/9323/files/15def236aea94c66aefb6a7cbe54b529_600x600.jpg?v=1734041418&amp;width=100&amp;crop=center</v>
      </c>
    </row>
    <row r="296" spans="1:11" x14ac:dyDescent="0.25">
      <c r="A296" t="s">
        <v>2788</v>
      </c>
      <c r="B296" t="s">
        <v>2251</v>
      </c>
      <c r="C296">
        <f>(_xlfn.XLOOKUP(B296,Sheet3!A:A,Sheet3!C:C,_xlfn.XLOOKUP(B296&amp;"B",Sheet3!A:A,Sheet3!C:C,_xlfn.XLOOKUP(B296&amp;"BT",Sheet3!A:A,Sheet3!C:C,_xlfn.XLOOKUP(B296&amp;"BTL",Sheet3!A:A,Sheet3!C:C)))))</f>
        <v>39.97</v>
      </c>
      <c r="D296" t="s">
        <v>175</v>
      </c>
      <c r="E296" t="s">
        <v>2720</v>
      </c>
      <c r="F296" t="s">
        <v>4133</v>
      </c>
      <c r="G296" t="str">
        <f>_xlfn.XLOOKUP(E296,Sheet6!A:A,Sheet6!A:A)</f>
        <v>Task Lighting</v>
      </c>
      <c r="I296" t="str">
        <f>_xlfn.XLOOKUP(B296&amp;"B",Product!C:C,Product!H:H)</f>
        <v>https://cdn.shopify.com/s/files/1/0651/3668/9323/files/dc3104dea1e84663ac21b605f4ab0604_600x600.jpg?v=1734043109&amp;width=100&amp;crop=center</v>
      </c>
      <c r="J296" t="e">
        <f>_xlfn.XLOOKUP(B296&amp;"BTL",Product!C:C,Product!H:H)</f>
        <v>#N/A</v>
      </c>
      <c r="K296" t="str">
        <f t="shared" si="4"/>
        <v>https://cdn.shopify.com/s/files/1/0651/3668/9323/files/dc3104dea1e84663ac21b605f4ab0604_600x600.jpg?v=1734043109&amp;width=100&amp;crop=center</v>
      </c>
    </row>
    <row r="297" spans="1:11" x14ac:dyDescent="0.25">
      <c r="A297" t="s">
        <v>2788</v>
      </c>
      <c r="B297" t="s">
        <v>973</v>
      </c>
      <c r="C297">
        <f>(_xlfn.XLOOKUP(B297,Sheet3!A:A,Sheet3!C:C,_xlfn.XLOOKUP(B297&amp;"B",Sheet3!A:A,Sheet3!C:C,_xlfn.XLOOKUP(B297&amp;"BT",Sheet3!A:A,Sheet3!C:C,_xlfn.XLOOKUP(B297&amp;"BTL",Sheet3!A:A,Sheet3!C:C)))))</f>
        <v>139</v>
      </c>
      <c r="D297" t="s">
        <v>972</v>
      </c>
      <c r="E297" t="s">
        <v>2721</v>
      </c>
      <c r="F297" t="s">
        <v>3664</v>
      </c>
      <c r="G297" t="str">
        <f>_xlfn.XLOOKUP(E297,Sheet6!A:A,Sheet6!A:A)</f>
        <v>Tower Lights</v>
      </c>
      <c r="I297" t="e">
        <f>_xlfn.XLOOKUP(B297&amp;"B",Product!C:C,Product!H:H)</f>
        <v>#N/A</v>
      </c>
      <c r="J297" t="e">
        <f>_xlfn.XLOOKUP(B297&amp;"BTL",Product!C:C,Product!H:H)</f>
        <v>#N/A</v>
      </c>
      <c r="K297" t="str">
        <f t="shared" si="4"/>
        <v>https://cdn.shopify.com/s/files/1/0651/3668/9323/files/a1c02834ac3b498192c5dba96e5ce5e3_600x600.jpg?v=1737127906&amp;width=100&amp;crop=center</v>
      </c>
    </row>
    <row r="298" spans="1:11" x14ac:dyDescent="0.25">
      <c r="A298" t="s">
        <v>2788</v>
      </c>
      <c r="B298" t="s">
        <v>2252</v>
      </c>
      <c r="C298" t="e">
        <f>(_xlfn.XLOOKUP(B298,Sheet3!A:A,Sheet3!C:C,_xlfn.XLOOKUP(B298&amp;"B",Sheet3!A:A,Sheet3!C:C,_xlfn.XLOOKUP(B298&amp;"BT",Sheet3!A:A,Sheet3!C:C,_xlfn.XLOOKUP(B298&amp;"BTL",Sheet3!A:A,Sheet3!C:C)))))</f>
        <v>#N/A</v>
      </c>
      <c r="D298" t="s">
        <v>2501</v>
      </c>
      <c r="E298" t="s">
        <v>2721</v>
      </c>
      <c r="F298" t="s">
        <v>4072</v>
      </c>
      <c r="G298" t="str">
        <f>_xlfn.XLOOKUP(E298,Sheet6!A:A,Sheet6!A:A)</f>
        <v>Tower Lights</v>
      </c>
      <c r="I298" t="e">
        <f>_xlfn.XLOOKUP(B298&amp;"B",Product!C:C,Product!H:H)</f>
        <v>#N/A</v>
      </c>
      <c r="J298" t="e">
        <f>_xlfn.XLOOKUP(B298&amp;"BTL",Product!C:C,Product!H:H)</f>
        <v>#N/A</v>
      </c>
      <c r="K298" t="str">
        <f t="shared" si="4"/>
        <v>https://cdn.shopify.com/s/files/1/0651/3668/9323/files/d317bd19d1794886933d3b104adc4289_600x600.jpg?v=1734043035&amp;width=100&amp;crop=center</v>
      </c>
    </row>
    <row r="299" spans="1:11" x14ac:dyDescent="0.25">
      <c r="A299" t="s">
        <v>2788</v>
      </c>
      <c r="B299" t="s">
        <v>2596</v>
      </c>
      <c r="C299" t="str">
        <f>(_xlfn.XLOOKUP(B299,Sheet3!A:A,Sheet3!C:C,_xlfn.XLOOKUP(B299&amp;"B",Sheet3!A:A,Sheet3!C:C,_xlfn.XLOOKUP(B299&amp;"BT",Sheet3!A:A,Sheet3!C:C,_xlfn.XLOOKUP(B299&amp;"BTL",Sheet3!A:A,Sheet3!C:C)))))</f>
        <v/>
      </c>
      <c r="D299" t="s">
        <v>290</v>
      </c>
      <c r="E299" t="s">
        <v>2721</v>
      </c>
      <c r="F299" t="s">
        <v>4072</v>
      </c>
      <c r="G299" t="str">
        <f>_xlfn.XLOOKUP(E299,Sheet6!A:A,Sheet6!A:A)</f>
        <v>Tower Lights</v>
      </c>
      <c r="I299" t="str">
        <f>_xlfn.XLOOKUP(B299&amp;"B",Product!C:C,Product!H:H)</f>
        <v>https://cdn.shopify.com/s/files/1/0651/3668/9323/files/d317bd19d1794886933d3b104adc4289_600x600.jpg?v=1734043035&amp;width=100&amp;crop=center</v>
      </c>
      <c r="J299" t="e">
        <f>_xlfn.XLOOKUP(B299&amp;"BTL",Product!C:C,Product!H:H)</f>
        <v>#N/A</v>
      </c>
      <c r="K299" t="str">
        <f t="shared" si="4"/>
        <v>https://cdn.shopify.com/s/files/1/0651/3668/9323/files/d317bd19d1794886933d3b104adc4289_600x600.jpg?v=1734043035&amp;width=100&amp;crop=center</v>
      </c>
    </row>
    <row r="300" spans="1:11" x14ac:dyDescent="0.25">
      <c r="A300" t="s">
        <v>2788</v>
      </c>
      <c r="B300" t="s">
        <v>1669</v>
      </c>
      <c r="C300">
        <f>(_xlfn.XLOOKUP(B300,Sheet3!A:A,Sheet3!C:C,_xlfn.XLOOKUP(B300&amp;"B",Sheet3!A:A,Sheet3!C:C,_xlfn.XLOOKUP(B300&amp;"BT",Sheet3!A:A,Sheet3!C:C,_xlfn.XLOOKUP(B300&amp;"BTL",Sheet3!A:A,Sheet3!C:C)))))</f>
        <v>169</v>
      </c>
      <c r="D300" t="s">
        <v>1668</v>
      </c>
      <c r="E300" t="s">
        <v>2696</v>
      </c>
      <c r="F300" t="s">
        <v>3140</v>
      </c>
      <c r="G300" t="str">
        <f>_xlfn.XLOOKUP(E300,Sheet6!A:A,Sheet6!A:A)</f>
        <v>Transfer Pumps</v>
      </c>
      <c r="I300" t="e">
        <f>_xlfn.XLOOKUP(B300&amp;"B",Product!C:C,Product!H:H)</f>
        <v>#N/A</v>
      </c>
      <c r="J300" t="e">
        <f>_xlfn.XLOOKUP(B300&amp;"BTL",Product!C:C,Product!H:H)</f>
        <v>#N/A</v>
      </c>
      <c r="K300" t="str">
        <f t="shared" si="4"/>
        <v>https://cdn.shopify.com/s/files/1/0651/3668/9323/files/7413c9014b024d94a844e55930405d24_600x600.jpg?v=1737494376&amp;width=100&amp;crop=center</v>
      </c>
    </row>
    <row r="301" spans="1:11" x14ac:dyDescent="0.25">
      <c r="A301" t="s">
        <v>2788</v>
      </c>
      <c r="B301" t="s">
        <v>2165</v>
      </c>
      <c r="C301">
        <f>(_xlfn.XLOOKUP(B301,Sheet3!A:A,Sheet3!C:C,_xlfn.XLOOKUP(B301&amp;"B",Sheet3!A:A,Sheet3!C:C,_xlfn.XLOOKUP(B301&amp;"BT",Sheet3!A:A,Sheet3!C:C,_xlfn.XLOOKUP(B301&amp;"BTL",Sheet3!A:A,Sheet3!C:C)))))</f>
        <v>179</v>
      </c>
      <c r="D301" t="s">
        <v>2472</v>
      </c>
      <c r="E301" t="s">
        <v>2696</v>
      </c>
      <c r="F301" t="s">
        <v>3248</v>
      </c>
      <c r="G301" t="str">
        <f>_xlfn.XLOOKUP(E301,Sheet6!A:A,Sheet6!A:A)</f>
        <v>Transfer Pumps</v>
      </c>
      <c r="H301" t="e">
        <f>_xlfn.XLOOKUP(B301,Product!C:C,Product!D:D)</f>
        <v>#N/A</v>
      </c>
      <c r="I301" t="e">
        <f>_xlfn.XLOOKUP(B301&amp;"B",Product!C:C,Product!H:H)</f>
        <v>#N/A</v>
      </c>
      <c r="J301" t="str">
        <f>_xlfn.XLOOKUP(B301&amp;"BTL",Product!C:C,Product!H:H)</f>
        <v>https://cdn.shopify.com/s/files/1/0651/3668/9323/files/652d8ab2a50c4816ac0af4a1a35ce84f_600x600.jpg?v=1734041965&amp;width=100&amp;crop=center</v>
      </c>
      <c r="K301" t="str">
        <f t="shared" si="4"/>
        <v>https://cdn.shopify.com/s/files/1/0651/3668/9323/files/652d8ab2a50c4816ac0af4a1a35ce84f_600x600.jpg?v=1734041965&amp;width=100&amp;crop=center</v>
      </c>
    </row>
    <row r="302" spans="1:11" x14ac:dyDescent="0.25">
      <c r="A302" t="s">
        <v>2788</v>
      </c>
      <c r="B302" t="s">
        <v>2568</v>
      </c>
      <c r="C302">
        <f>(_xlfn.XLOOKUP(B302,Sheet3!A:A,Sheet3!C:C,_xlfn.XLOOKUP(B302&amp;"B",Sheet3!A:A,Sheet3!C:C,_xlfn.XLOOKUP(B302&amp;"BT",Sheet3!A:A,Sheet3!C:C,_xlfn.XLOOKUP(B302&amp;"BTL",Sheet3!A:A,Sheet3!C:C)))))</f>
        <v>169</v>
      </c>
      <c r="D302" t="s">
        <v>1557</v>
      </c>
      <c r="E302" t="s">
        <v>2696</v>
      </c>
      <c r="F302" t="s">
        <v>3233</v>
      </c>
      <c r="G302" t="str">
        <f>_xlfn.XLOOKUP(E302,Sheet6!A:A,Sheet6!A:A)</f>
        <v>Transfer Pumps</v>
      </c>
      <c r="I302" t="e">
        <f>_xlfn.XLOOKUP(B302&amp;"B",Product!C:C,Product!H:H)</f>
        <v>#N/A</v>
      </c>
      <c r="J302" t="str">
        <f>_xlfn.XLOOKUP(B302&amp;"BTL",Product!C:C,Product!H:H)</f>
        <v>https://cdn.shopify.com/s/files/1/0651/3668/9323/files/bc11610f49a5400bb824b994362e4dc4_600x600.jpg?v=1734042754&amp;width=100&amp;crop=center</v>
      </c>
      <c r="K302" t="str">
        <f t="shared" si="4"/>
        <v>https://cdn.shopify.com/s/files/1/0651/3668/9323/files/bc11610f49a5400bb824b994362e4dc4_600x600.jpg?v=1734042754&amp;width=100&amp;crop=center</v>
      </c>
    </row>
    <row r="303" spans="1:11" x14ac:dyDescent="0.25">
      <c r="A303" t="s">
        <v>2788</v>
      </c>
      <c r="B303" t="s">
        <v>2212</v>
      </c>
      <c r="C303">
        <f>(_xlfn.XLOOKUP(B303,Sheet3!A:A,Sheet3!C:C,_xlfn.XLOOKUP(B303&amp;"B",Sheet3!A:A,Sheet3!C:C,_xlfn.XLOOKUP(B303&amp;"BT",Sheet3!A:A,Sheet3!C:C,_xlfn.XLOOKUP(B303&amp;"BTL",Sheet3!A:A,Sheet3!C:C)))))</f>
        <v>59.97</v>
      </c>
      <c r="D303" t="s">
        <v>1958</v>
      </c>
      <c r="E303" t="s">
        <v>2728</v>
      </c>
      <c r="F303" t="s">
        <v>2915</v>
      </c>
      <c r="G303" t="str">
        <f>_xlfn.XLOOKUP(E303,Sheet6!A:A,Sheet6!A:A)</f>
        <v>Vacuum Accessories</v>
      </c>
      <c r="I303" t="str">
        <f>_xlfn.XLOOKUP(B303&amp;"B",Product!C:C,Product!H:H)</f>
        <v>https://cdn.shopify.com/s/files/1/0651/3668/9323/files/d71ad0b5a76245d492f44a2fe0e9a719_600x600.jpg?v=1734043018&amp;width=100&amp;crop=center</v>
      </c>
      <c r="J303" t="e">
        <f>_xlfn.XLOOKUP(B303&amp;"BTL",Product!C:C,Product!H:H)</f>
        <v>#N/A</v>
      </c>
      <c r="K303" t="str">
        <f t="shared" si="4"/>
        <v>https://cdn.shopify.com/s/files/1/0651/3668/9323/files/d71ad0b5a76245d492f44a2fe0e9a719_600x600.jpg?v=1734043018&amp;width=100&amp;crop=center</v>
      </c>
    </row>
    <row r="304" spans="1:11" x14ac:dyDescent="0.25">
      <c r="A304" t="s">
        <v>2788</v>
      </c>
      <c r="B304" t="s">
        <v>2557</v>
      </c>
      <c r="C304" t="str">
        <f>(_xlfn.XLOOKUP(B304,Sheet3!A:A,Sheet3!C:C,_xlfn.XLOOKUP(B304&amp;"B",Sheet3!A:A,Sheet3!C:C,_xlfn.XLOOKUP(B304&amp;"BT",Sheet3!A:A,Sheet3!C:C,_xlfn.XLOOKUP(B304&amp;"BTL",Sheet3!A:A,Sheet3!C:C)))))</f>
        <v/>
      </c>
      <c r="D304" t="s">
        <v>2120</v>
      </c>
      <c r="E304" t="s">
        <v>2729</v>
      </c>
      <c r="F304" t="s">
        <v>2809</v>
      </c>
      <c r="G304" t="str">
        <f>_xlfn.XLOOKUP(E304,Sheet6!A:A,Sheet6!A:A)</f>
        <v>Wet Dry Vacuums</v>
      </c>
      <c r="I304" t="str">
        <f>_xlfn.XLOOKUP(B304&amp;"B",Product!C:C,Product!H:H)</f>
        <v>https://cdn.shopify.com/s/files/1/0651/3668/9323/files/147f888157bc4de1816caaf4a97fae8f_600x600.jpg?v=1734041820&amp;width=100&amp;crop=center</v>
      </c>
      <c r="J304" t="e">
        <f>_xlfn.XLOOKUP(B304&amp;"BTL",Product!C:C,Product!H:H)</f>
        <v>#N/A</v>
      </c>
      <c r="K304" t="str">
        <f t="shared" si="4"/>
        <v>https://cdn.shopify.com/s/files/1/0651/3668/9323/files/147f888157bc4de1816caaf4a97fae8f_600x600.jpg?v=1734041820&amp;width=100&amp;crop=center</v>
      </c>
    </row>
    <row r="305" spans="1:11" x14ac:dyDescent="0.25">
      <c r="A305" t="s">
        <v>2788</v>
      </c>
      <c r="B305" t="s">
        <v>2257</v>
      </c>
      <c r="C305">
        <f>(_xlfn.XLOOKUP(B305,Sheet3!A:A,Sheet3!C:C,_xlfn.XLOOKUP(B305&amp;"B",Sheet3!A:A,Sheet3!C:C,_xlfn.XLOOKUP(B305&amp;"BT",Sheet3!A:A,Sheet3!C:C,_xlfn.XLOOKUP(B305&amp;"BTL",Sheet3!A:A,Sheet3!C:C)))))</f>
        <v>59.97</v>
      </c>
      <c r="D305" t="s">
        <v>1490</v>
      </c>
      <c r="E305" t="s">
        <v>2729</v>
      </c>
      <c r="F305" t="s">
        <v>3296</v>
      </c>
      <c r="G305" t="str">
        <f>_xlfn.XLOOKUP(E305,Sheet6!A:A,Sheet6!A:A)</f>
        <v>Wet Dry Vacuums</v>
      </c>
      <c r="I305" t="str">
        <f>_xlfn.XLOOKUP(B305&amp;"B",Product!C:C,Product!H:H)</f>
        <v>https://cdn.shopify.com/s/files/1/0651/3668/9323/files/014e562e84084642884aeb6b63f351df_600x600.jpg?v=1734041411&amp;width=100&amp;crop=center</v>
      </c>
      <c r="J305" t="e">
        <f>_xlfn.XLOOKUP(B305&amp;"BTL",Product!C:C,Product!H:H)</f>
        <v>#N/A</v>
      </c>
      <c r="K305" t="str">
        <f t="shared" si="4"/>
        <v>https://cdn.shopify.com/s/files/1/0651/3668/9323/files/014e562e84084642884aeb6b63f351df_600x600.jpg?v=1734041411&amp;width=100&amp;crop=center</v>
      </c>
    </row>
    <row r="306" spans="1:11" x14ac:dyDescent="0.25">
      <c r="A306" t="s">
        <v>2788</v>
      </c>
      <c r="B306" t="s">
        <v>2258</v>
      </c>
      <c r="C306">
        <f>(_xlfn.XLOOKUP(B306,Sheet3!A:A,Sheet3!C:C,_xlfn.XLOOKUP(B306&amp;"B",Sheet3!A:A,Sheet3!C:C,_xlfn.XLOOKUP(B306&amp;"BT",Sheet3!A:A,Sheet3!C:C,_xlfn.XLOOKUP(B306&amp;"BTL",Sheet3!A:A,Sheet3!C:C)))))</f>
        <v>79.97</v>
      </c>
      <c r="D306" t="s">
        <v>1447</v>
      </c>
      <c r="E306" t="s">
        <v>2729</v>
      </c>
      <c r="F306" t="s">
        <v>3340</v>
      </c>
      <c r="G306" t="str">
        <f>_xlfn.XLOOKUP(E306,Sheet6!A:A,Sheet6!A:A)</f>
        <v>Wet Dry Vacuums</v>
      </c>
      <c r="I306" t="str">
        <f>_xlfn.XLOOKUP(B306&amp;"B",Product!C:C,Product!H:H)</f>
        <v>https://cdn.shopify.com/s/files/1/0651/3668/9323/files/e4efbe6d2b7a41fb856da4f49bd3f30c_600x600.jpg?v=1734043163&amp;width=100&amp;crop=center</v>
      </c>
      <c r="J306" t="e">
        <f>_xlfn.XLOOKUP(B306&amp;"BTL",Product!C:C,Product!H:H)</f>
        <v>#N/A</v>
      </c>
      <c r="K306" t="str">
        <f t="shared" si="4"/>
        <v>https://cdn.shopify.com/s/files/1/0651/3668/9323/files/e4efbe6d2b7a41fb856da4f49bd3f30c_600x600.jpg?v=1734043163&amp;width=100&amp;crop=center</v>
      </c>
    </row>
    <row r="307" spans="1:11" x14ac:dyDescent="0.25">
      <c r="A307" t="s">
        <v>2788</v>
      </c>
      <c r="B307" t="s">
        <v>2259</v>
      </c>
      <c r="C307">
        <f>(_xlfn.XLOOKUP(B307,Sheet3!A:A,Sheet3!C:C,_xlfn.XLOOKUP(B307&amp;"B",Sheet3!A:A,Sheet3!C:C,_xlfn.XLOOKUP(B307&amp;"BT",Sheet3!A:A,Sheet3!C:C,_xlfn.XLOOKUP(B307&amp;"BTL",Sheet3!A:A,Sheet3!C:C)))))</f>
        <v>129</v>
      </c>
      <c r="D307" t="s">
        <v>2545</v>
      </c>
      <c r="E307" t="s">
        <v>2729</v>
      </c>
      <c r="F307" t="s">
        <v>3346</v>
      </c>
      <c r="G307" t="str">
        <f>_xlfn.XLOOKUP(E307,Sheet6!A:A,Sheet6!A:A)</f>
        <v>Wet Dry Vacuums</v>
      </c>
      <c r="I307" t="str">
        <f>_xlfn.XLOOKUP(B307&amp;"B",Product!C:C,Product!H:H)</f>
        <v>https://cdn.shopify.com/s/files/1/0651/3668/9323/files/2b6a5f3f87c147ad910f70715445e1b0_600x600.jpg?v=1734040858&amp;width=100&amp;crop=center</v>
      </c>
      <c r="J307" t="e">
        <f>_xlfn.XLOOKUP(B307&amp;"BTL",Product!C:C,Product!H:H)</f>
        <v>#N/A</v>
      </c>
      <c r="K307" t="str">
        <f t="shared" si="4"/>
        <v>https://cdn.shopify.com/s/files/1/0651/3668/9323/files/2b6a5f3f87c147ad910f70715445e1b0_600x600.jpg?v=1734040858&amp;width=100&amp;crop=center</v>
      </c>
    </row>
    <row r="308" spans="1:11" x14ac:dyDescent="0.25">
      <c r="A308" t="s">
        <v>2788</v>
      </c>
      <c r="B308" t="s">
        <v>2260</v>
      </c>
      <c r="C308">
        <f>(_xlfn.XLOOKUP(B308,Sheet3!A:A,Sheet3!C:C,_xlfn.XLOOKUP(B308&amp;"B",Sheet3!A:A,Sheet3!C:C,_xlfn.XLOOKUP(B308&amp;"BT",Sheet3!A:A,Sheet3!C:C,_xlfn.XLOOKUP(B308&amp;"BTL",Sheet3!A:A,Sheet3!C:C)))))</f>
        <v>149</v>
      </c>
      <c r="D308" t="s">
        <v>1444</v>
      </c>
      <c r="E308" t="s">
        <v>2729</v>
      </c>
      <c r="F308" t="s">
        <v>3343</v>
      </c>
      <c r="G308" t="str">
        <f>_xlfn.XLOOKUP(E308,Sheet6!A:A,Sheet6!A:A)</f>
        <v>Wet Dry Vacuums</v>
      </c>
      <c r="I308" t="str">
        <f>_xlfn.XLOOKUP(B308&amp;"B",Product!C:C,Product!H:H)</f>
        <v>https://cdn.shopify.com/s/files/1/0651/3668/9323/files/4db43141017a42d6a84e011d4dc2b068_600x600.jpg?v=1734040997&amp;width=100&amp;crop=center</v>
      </c>
      <c r="J308" t="e">
        <f>_xlfn.XLOOKUP(B308&amp;"BTL",Product!C:C,Product!H:H)</f>
        <v>#N/A</v>
      </c>
      <c r="K308" t="str">
        <f t="shared" si="4"/>
        <v>https://cdn.shopify.com/s/files/1/0651/3668/9323/files/4db43141017a42d6a84e011d4dc2b068_600x600.jpg?v=1734040997&amp;width=100&amp;crop=center</v>
      </c>
    </row>
    <row r="309" spans="1:11" x14ac:dyDescent="0.25">
      <c r="A309" t="s">
        <v>2788</v>
      </c>
      <c r="B309" t="s">
        <v>2262</v>
      </c>
      <c r="C309">
        <f>(_xlfn.XLOOKUP(B309,Sheet3!A:A,Sheet3!C:C,_xlfn.XLOOKUP(B309&amp;"B",Sheet3!A:A,Sheet3!C:C,_xlfn.XLOOKUP(B309&amp;"BT",Sheet3!A:A,Sheet3!C:C,_xlfn.XLOOKUP(B309&amp;"BTL",Sheet3!A:A,Sheet3!C:C)))))</f>
        <v>149</v>
      </c>
      <c r="D309" t="s">
        <v>1400</v>
      </c>
      <c r="E309" t="s">
        <v>2729</v>
      </c>
      <c r="F309" t="s">
        <v>3385</v>
      </c>
      <c r="G309" t="str">
        <f>_xlfn.XLOOKUP(E309,Sheet6!A:A,Sheet6!A:A)</f>
        <v>Wet Dry Vacuums</v>
      </c>
      <c r="I309" t="str">
        <f>_xlfn.XLOOKUP(B309&amp;"B",Product!C:C,Product!H:H)</f>
        <v>https://cdn.shopify.com/s/files/1/0651/3668/9323/files/PCL780_2_Final_600x600.jpg?v=1738680978&amp;width=100&amp;crop=center</v>
      </c>
      <c r="J309" t="e">
        <f>_xlfn.XLOOKUP(B309&amp;"BTL",Product!C:C,Product!H:H)</f>
        <v>#N/A</v>
      </c>
      <c r="K309" t="str">
        <f t="shared" si="4"/>
        <v>https://cdn.shopify.com/s/files/1/0651/3668/9323/files/PCL780_2_Final_600x600.jpg?v=1738680978&amp;width=100&amp;crop=center</v>
      </c>
    </row>
    <row r="310" spans="1:11" x14ac:dyDescent="0.25">
      <c r="A310" t="s">
        <v>2788</v>
      </c>
      <c r="B310" t="s">
        <v>2609</v>
      </c>
      <c r="C310">
        <f>(_xlfn.XLOOKUP(B310,Sheet3!A:A,Sheet3!C:C,_xlfn.XLOOKUP(B310&amp;"B",Sheet3!A:A,Sheet3!C:C,_xlfn.XLOOKUP(B310&amp;"BT",Sheet3!A:A,Sheet3!C:C,_xlfn.XLOOKUP(B310&amp;"BTL",Sheet3!A:A,Sheet3!C:C)))))</f>
        <v>99.97</v>
      </c>
      <c r="D310" t="s">
        <v>2615</v>
      </c>
      <c r="E310" t="s">
        <v>2729</v>
      </c>
      <c r="F310" t="s">
        <v>3745</v>
      </c>
      <c r="G310" t="str">
        <f>_xlfn.XLOOKUP(E310,Sheet6!A:A,Sheet6!A:A)</f>
        <v>Wet Dry Vacuums</v>
      </c>
      <c r="I310" t="str">
        <f>_xlfn.XLOOKUP(B310&amp;"B",Product!C:C,Product!H:H)</f>
        <v>https://cdn.shopify.com/s/files/1/0651/3668/9323/files/8023a83f6bc240f4b17758572538c126_600x600.jpg?v=1734042183&amp;width=100&amp;crop=center</v>
      </c>
      <c r="J310" t="e">
        <f>_xlfn.XLOOKUP(B310&amp;"BTL",Product!C:C,Product!H:H)</f>
        <v>#N/A</v>
      </c>
      <c r="K310" t="str">
        <f t="shared" si="4"/>
        <v>https://cdn.shopify.com/s/files/1/0651/3668/9323/files/8023a83f6bc240f4b17758572538c126_600x600.jpg?v=1734042183&amp;width=100&amp;crop=center</v>
      </c>
    </row>
    <row r="311" spans="1:11" x14ac:dyDescent="0.25">
      <c r="B311" t="s">
        <v>4239</v>
      </c>
      <c r="C311" t="e">
        <f>(_xlfn.XLOOKUP(B311,Sheet3!A:A,Sheet3!C:C,_xlfn.XLOOKUP(B311&amp;"B",Sheet3!A:A,Sheet3!C:C,_xlfn.XLOOKUP(B311&amp;"BT",Sheet3!A:A,Sheet3!C:C,_xlfn.XLOOKUP(B311&amp;"BTL",Sheet3!A:A,Sheet3!C:C)))))</f>
        <v>#N/A</v>
      </c>
    </row>
    <row r="312" spans="1:11" x14ac:dyDescent="0.25">
      <c r="B312" t="s">
        <v>2133</v>
      </c>
      <c r="C312" t="e">
        <f>(_xlfn.XLOOKUP(B312,Sheet3!A:A,Sheet3!C:C,_xlfn.XLOOKUP(B312&amp;"B",Sheet3!A:A,Sheet3!C:C,_xlfn.XLOOKUP(B312&amp;"BT",Sheet3!A:A,Sheet3!C:C,_xlfn.XLOOKUP(B312&amp;"BTL",Sheet3!A:A,Sheet3!C:C)))))</f>
        <v>#N/A</v>
      </c>
    </row>
    <row r="313" spans="1:11" x14ac:dyDescent="0.25">
      <c r="B313" t="s">
        <v>2135</v>
      </c>
      <c r="C313" t="e">
        <f>(_xlfn.XLOOKUP(B313,Sheet3!A:A,Sheet3!C:C,_xlfn.XLOOKUP(B313&amp;"B",Sheet3!A:A,Sheet3!C:C,_xlfn.XLOOKUP(B313&amp;"BT",Sheet3!A:A,Sheet3!C:C,_xlfn.XLOOKUP(B313&amp;"BTL",Sheet3!A:A,Sheet3!C:C)))))</f>
        <v>#N/A</v>
      </c>
    </row>
    <row r="314" spans="1:11" x14ac:dyDescent="0.25">
      <c r="B314" t="s">
        <v>4241</v>
      </c>
      <c r="C314" t="e">
        <f>(_xlfn.XLOOKUP(B314,Sheet3!A:A,Sheet3!C:C,_xlfn.XLOOKUP(B314&amp;"B",Sheet3!A:A,Sheet3!C:C,_xlfn.XLOOKUP(B314&amp;"BT",Sheet3!A:A,Sheet3!C:C,_xlfn.XLOOKUP(B314&amp;"BTL",Sheet3!A:A,Sheet3!C:C)))))</f>
        <v>#N/A</v>
      </c>
    </row>
    <row r="315" spans="1:11" x14ac:dyDescent="0.25">
      <c r="B315" t="s">
        <v>723</v>
      </c>
      <c r="C315">
        <f>(_xlfn.XLOOKUP(B315,Sheet3!A:A,Sheet3!C:C,_xlfn.XLOOKUP(B315&amp;"B",Sheet3!A:A,Sheet3!C:C,_xlfn.XLOOKUP(B315&amp;"BT",Sheet3!A:A,Sheet3!C:C,_xlfn.XLOOKUP(B315&amp;"BTL",Sheet3!A:A,Sheet3!C:C)))))</f>
        <v>229</v>
      </c>
    </row>
    <row r="316" spans="1:11" x14ac:dyDescent="0.25">
      <c r="B316" s="4" t="s">
        <v>4237</v>
      </c>
      <c r="C316" t="e">
        <f>(_xlfn.XLOOKUP(B316,Sheet3!A:A,Sheet3!C:C,_xlfn.XLOOKUP(B316&amp;"B",Sheet3!A:A,Sheet3!C:C,_xlfn.XLOOKUP(B316&amp;"BT",Sheet3!A:A,Sheet3!C:C,_xlfn.XLOOKUP(B316&amp;"BTL",Sheet3!A:A,Sheet3!C:C)))))</f>
        <v>#N/A</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B73E-B0B2-4B67-9C02-1F85809CBEFF}">
  <dimension ref="A1:H473"/>
  <sheetViews>
    <sheetView topLeftCell="B1" workbookViewId="0">
      <selection activeCell="C25" sqref="C25"/>
    </sheetView>
  </sheetViews>
  <sheetFormatPr defaultRowHeight="15.75" x14ac:dyDescent="0.25"/>
  <cols>
    <col min="1" max="1" width="82.75" bestFit="1" customWidth="1"/>
    <col min="2" max="2" width="44" bestFit="1" customWidth="1"/>
    <col min="3" max="3" width="163.625" bestFit="1" customWidth="1"/>
    <col min="4" max="4" width="12.75" bestFit="1" customWidth="1"/>
    <col min="5" max="5" width="42" bestFit="1" customWidth="1"/>
    <col min="6" max="6" width="7.375" bestFit="1" customWidth="1"/>
    <col min="7" max="7" width="12" bestFit="1" customWidth="1"/>
    <col min="8" max="8" width="10" bestFit="1" customWidth="1"/>
  </cols>
  <sheetData>
    <row r="1" spans="1:8" x14ac:dyDescent="0.25">
      <c r="A1" t="s">
        <v>4232</v>
      </c>
      <c r="B1" t="s">
        <v>4231</v>
      </c>
      <c r="C1" t="s">
        <v>4230</v>
      </c>
      <c r="D1" t="s">
        <v>4229</v>
      </c>
      <c r="E1" t="s">
        <v>4228</v>
      </c>
      <c r="F1" t="s">
        <v>4227</v>
      </c>
      <c r="G1" t="s">
        <v>4226</v>
      </c>
      <c r="H1" t="s">
        <v>4225</v>
      </c>
    </row>
    <row r="2" spans="1:8" x14ac:dyDescent="0.25">
      <c r="A2" t="s">
        <v>5</v>
      </c>
      <c r="B2" t="s">
        <v>4224</v>
      </c>
      <c r="C2" t="s">
        <v>4223</v>
      </c>
      <c r="D2" t="s">
        <v>6</v>
      </c>
      <c r="E2" t="s">
        <v>4222</v>
      </c>
      <c r="F2" t="s">
        <v>7</v>
      </c>
      <c r="G2" t="s">
        <v>18</v>
      </c>
      <c r="H2" t="s">
        <v>2796</v>
      </c>
    </row>
    <row r="3" spans="1:8" x14ac:dyDescent="0.25">
      <c r="A3" t="s">
        <v>16</v>
      </c>
      <c r="B3" t="s">
        <v>4221</v>
      </c>
      <c r="C3" t="s">
        <v>4220</v>
      </c>
      <c r="D3" t="s">
        <v>17</v>
      </c>
      <c r="E3" t="s">
        <v>18</v>
      </c>
      <c r="F3" t="s">
        <v>18</v>
      </c>
      <c r="G3" t="s">
        <v>2797</v>
      </c>
      <c r="H3" t="s">
        <v>18</v>
      </c>
    </row>
    <row r="4" spans="1:8" x14ac:dyDescent="0.25">
      <c r="A4" t="s">
        <v>19</v>
      </c>
      <c r="B4" t="s">
        <v>4219</v>
      </c>
      <c r="C4" t="s">
        <v>4218</v>
      </c>
      <c r="D4" t="s">
        <v>20</v>
      </c>
      <c r="E4" t="s">
        <v>18</v>
      </c>
      <c r="F4" t="s">
        <v>18</v>
      </c>
      <c r="G4" t="s">
        <v>2797</v>
      </c>
      <c r="H4" t="s">
        <v>18</v>
      </c>
    </row>
    <row r="5" spans="1:8" x14ac:dyDescent="0.25">
      <c r="A5" t="s">
        <v>21</v>
      </c>
      <c r="B5" t="s">
        <v>4217</v>
      </c>
      <c r="C5" t="s">
        <v>4216</v>
      </c>
      <c r="D5" t="s">
        <v>22</v>
      </c>
      <c r="E5" t="s">
        <v>18</v>
      </c>
      <c r="F5" t="s">
        <v>18</v>
      </c>
      <c r="G5" t="s">
        <v>18</v>
      </c>
      <c r="H5" t="s">
        <v>18</v>
      </c>
    </row>
    <row r="6" spans="1:8" x14ac:dyDescent="0.25">
      <c r="A6" t="s">
        <v>23</v>
      </c>
      <c r="B6" t="s">
        <v>4215</v>
      </c>
      <c r="C6" t="s">
        <v>4214</v>
      </c>
      <c r="D6" t="s">
        <v>24</v>
      </c>
      <c r="E6" t="s">
        <v>4213</v>
      </c>
      <c r="F6" t="s">
        <v>25</v>
      </c>
      <c r="G6" t="s">
        <v>18</v>
      </c>
      <c r="H6" t="s">
        <v>2796</v>
      </c>
    </row>
    <row r="7" spans="1:8" x14ac:dyDescent="0.25">
      <c r="A7" t="s">
        <v>30</v>
      </c>
      <c r="B7" t="s">
        <v>4212</v>
      </c>
      <c r="C7" t="s">
        <v>4211</v>
      </c>
      <c r="D7" t="s">
        <v>31</v>
      </c>
      <c r="E7" t="s">
        <v>4210</v>
      </c>
      <c r="F7" t="s">
        <v>32</v>
      </c>
      <c r="G7" t="s">
        <v>18</v>
      </c>
      <c r="H7" t="s">
        <v>2796</v>
      </c>
    </row>
    <row r="8" spans="1:8" x14ac:dyDescent="0.25">
      <c r="A8" t="s">
        <v>36</v>
      </c>
      <c r="B8" t="s">
        <v>4209</v>
      </c>
      <c r="C8" t="s">
        <v>4208</v>
      </c>
      <c r="D8" t="s">
        <v>37</v>
      </c>
      <c r="E8" t="s">
        <v>4207</v>
      </c>
      <c r="F8" t="s">
        <v>38</v>
      </c>
      <c r="G8" t="s">
        <v>18</v>
      </c>
      <c r="H8" t="s">
        <v>2796</v>
      </c>
    </row>
    <row r="9" spans="1:8" x14ac:dyDescent="0.25">
      <c r="A9" t="s">
        <v>41</v>
      </c>
      <c r="B9" t="s">
        <v>4206</v>
      </c>
      <c r="C9" t="s">
        <v>4205</v>
      </c>
      <c r="D9" t="s">
        <v>42</v>
      </c>
      <c r="E9" t="s">
        <v>4204</v>
      </c>
      <c r="F9" t="s">
        <v>43</v>
      </c>
      <c r="G9" t="s">
        <v>18</v>
      </c>
      <c r="H9" t="s">
        <v>2796</v>
      </c>
    </row>
    <row r="10" spans="1:8" x14ac:dyDescent="0.25">
      <c r="A10" t="s">
        <v>48</v>
      </c>
      <c r="B10" t="s">
        <v>4203</v>
      </c>
      <c r="C10" t="s">
        <v>4202</v>
      </c>
      <c r="D10" t="s">
        <v>49</v>
      </c>
      <c r="E10" t="s">
        <v>4201</v>
      </c>
      <c r="F10" t="s">
        <v>50</v>
      </c>
      <c r="G10" t="s">
        <v>2797</v>
      </c>
      <c r="H10" t="s">
        <v>2796</v>
      </c>
    </row>
    <row r="11" spans="1:8" x14ac:dyDescent="0.25">
      <c r="A11" t="s">
        <v>58</v>
      </c>
      <c r="B11" t="s">
        <v>4200</v>
      </c>
      <c r="C11" t="s">
        <v>4199</v>
      </c>
      <c r="D11" t="s">
        <v>59</v>
      </c>
      <c r="E11" t="s">
        <v>4198</v>
      </c>
      <c r="F11" t="s">
        <v>60</v>
      </c>
      <c r="G11" t="s">
        <v>2797</v>
      </c>
      <c r="H11" t="s">
        <v>2796</v>
      </c>
    </row>
    <row r="12" spans="1:8" x14ac:dyDescent="0.25">
      <c r="A12" t="s">
        <v>62</v>
      </c>
      <c r="B12" t="s">
        <v>4197</v>
      </c>
      <c r="C12" t="s">
        <v>4196</v>
      </c>
      <c r="D12" t="s">
        <v>63</v>
      </c>
      <c r="E12" t="s">
        <v>4195</v>
      </c>
      <c r="F12" t="s">
        <v>64</v>
      </c>
      <c r="G12" t="s">
        <v>18</v>
      </c>
      <c r="H12" t="s">
        <v>2796</v>
      </c>
    </row>
    <row r="13" spans="1:8" x14ac:dyDescent="0.25">
      <c r="A13" t="s">
        <v>67</v>
      </c>
      <c r="B13" t="s">
        <v>4194</v>
      </c>
      <c r="C13" t="s">
        <v>4193</v>
      </c>
      <c r="D13" t="s">
        <v>68</v>
      </c>
      <c r="E13" t="s">
        <v>4192</v>
      </c>
      <c r="F13" t="s">
        <v>69</v>
      </c>
      <c r="G13" t="s">
        <v>18</v>
      </c>
      <c r="H13" t="s">
        <v>2796</v>
      </c>
    </row>
    <row r="14" spans="1:8" x14ac:dyDescent="0.25">
      <c r="A14" t="s">
        <v>72</v>
      </c>
      <c r="B14" t="s">
        <v>4191</v>
      </c>
      <c r="C14" t="s">
        <v>4190</v>
      </c>
      <c r="D14" t="s">
        <v>73</v>
      </c>
      <c r="E14" t="s">
        <v>4189</v>
      </c>
      <c r="F14" t="s">
        <v>74</v>
      </c>
      <c r="G14" t="s">
        <v>2797</v>
      </c>
      <c r="H14" t="s">
        <v>2796</v>
      </c>
    </row>
    <row r="15" spans="1:8" x14ac:dyDescent="0.25">
      <c r="A15" t="s">
        <v>77</v>
      </c>
      <c r="B15" t="s">
        <v>4188</v>
      </c>
      <c r="C15" t="s">
        <v>4187</v>
      </c>
      <c r="D15" t="s">
        <v>78</v>
      </c>
      <c r="E15" t="s">
        <v>4186</v>
      </c>
      <c r="F15" t="s">
        <v>74</v>
      </c>
      <c r="G15" t="s">
        <v>18</v>
      </c>
      <c r="H15" t="s">
        <v>2796</v>
      </c>
    </row>
    <row r="16" spans="1:8" x14ac:dyDescent="0.25">
      <c r="A16" t="s">
        <v>81</v>
      </c>
      <c r="B16" t="s">
        <v>4185</v>
      </c>
      <c r="C16" t="s">
        <v>4184</v>
      </c>
      <c r="D16" t="s">
        <v>82</v>
      </c>
      <c r="E16" t="s">
        <v>4183</v>
      </c>
      <c r="F16" t="s">
        <v>83</v>
      </c>
      <c r="G16" t="s">
        <v>18</v>
      </c>
      <c r="H16" t="s">
        <v>2796</v>
      </c>
    </row>
    <row r="17" spans="1:8" x14ac:dyDescent="0.25">
      <c r="A17" t="s">
        <v>5</v>
      </c>
      <c r="B17" t="s">
        <v>4182</v>
      </c>
      <c r="C17" t="s">
        <v>4181</v>
      </c>
      <c r="D17" t="s">
        <v>86</v>
      </c>
      <c r="E17" t="s">
        <v>4180</v>
      </c>
      <c r="F17" t="s">
        <v>87</v>
      </c>
      <c r="G17" t="s">
        <v>18</v>
      </c>
      <c r="H17" t="s">
        <v>2796</v>
      </c>
    </row>
    <row r="18" spans="1:8" x14ac:dyDescent="0.25">
      <c r="A18" t="s">
        <v>93</v>
      </c>
      <c r="B18" t="s">
        <v>4179</v>
      </c>
      <c r="C18" t="s">
        <v>4178</v>
      </c>
      <c r="D18" t="s">
        <v>94</v>
      </c>
      <c r="E18" t="s">
        <v>4177</v>
      </c>
      <c r="F18" t="s">
        <v>83</v>
      </c>
      <c r="G18" t="s">
        <v>18</v>
      </c>
      <c r="H18" t="s">
        <v>2796</v>
      </c>
    </row>
    <row r="19" spans="1:8" x14ac:dyDescent="0.25">
      <c r="A19" t="s">
        <v>97</v>
      </c>
      <c r="B19" t="s">
        <v>4176</v>
      </c>
      <c r="C19" t="s">
        <v>4175</v>
      </c>
      <c r="D19" t="s">
        <v>98</v>
      </c>
      <c r="E19" t="s">
        <v>4174</v>
      </c>
      <c r="F19" t="s">
        <v>87</v>
      </c>
      <c r="G19" t="s">
        <v>18</v>
      </c>
      <c r="H19" t="s">
        <v>2796</v>
      </c>
    </row>
    <row r="20" spans="1:8" x14ac:dyDescent="0.25">
      <c r="A20" t="s">
        <v>102</v>
      </c>
      <c r="B20" t="s">
        <v>4173</v>
      </c>
      <c r="C20" t="s">
        <v>4172</v>
      </c>
      <c r="D20" t="s">
        <v>103</v>
      </c>
      <c r="E20" t="s">
        <v>4171</v>
      </c>
      <c r="F20" t="s">
        <v>104</v>
      </c>
      <c r="G20" t="s">
        <v>18</v>
      </c>
      <c r="H20" t="s">
        <v>2796</v>
      </c>
    </row>
    <row r="21" spans="1:8" x14ac:dyDescent="0.25">
      <c r="A21" t="s">
        <v>109</v>
      </c>
      <c r="B21" t="s">
        <v>4170</v>
      </c>
      <c r="C21" t="s">
        <v>4169</v>
      </c>
      <c r="D21" t="s">
        <v>110</v>
      </c>
      <c r="E21" t="s">
        <v>4168</v>
      </c>
      <c r="F21" t="s">
        <v>83</v>
      </c>
      <c r="G21" t="s">
        <v>18</v>
      </c>
      <c r="H21" t="s">
        <v>2796</v>
      </c>
    </row>
    <row r="22" spans="1:8" x14ac:dyDescent="0.25">
      <c r="A22" t="s">
        <v>112</v>
      </c>
      <c r="B22" t="s">
        <v>4167</v>
      </c>
      <c r="C22" t="s">
        <v>4166</v>
      </c>
      <c r="D22" t="s">
        <v>113</v>
      </c>
      <c r="E22" t="s">
        <v>4165</v>
      </c>
      <c r="F22" t="s">
        <v>83</v>
      </c>
      <c r="G22" t="s">
        <v>2797</v>
      </c>
      <c r="H22" t="s">
        <v>2796</v>
      </c>
    </row>
    <row r="23" spans="1:8" x14ac:dyDescent="0.25">
      <c r="A23" t="s">
        <v>117</v>
      </c>
      <c r="B23" t="s">
        <v>4164</v>
      </c>
      <c r="C23" t="s">
        <v>4163</v>
      </c>
      <c r="D23" t="s">
        <v>118</v>
      </c>
      <c r="E23" t="s">
        <v>4162</v>
      </c>
      <c r="F23" t="s">
        <v>32</v>
      </c>
      <c r="G23" t="s">
        <v>2797</v>
      </c>
      <c r="H23" t="s">
        <v>2796</v>
      </c>
    </row>
    <row r="24" spans="1:8" x14ac:dyDescent="0.25">
      <c r="A24" t="s">
        <v>121</v>
      </c>
      <c r="B24" t="s">
        <v>4161</v>
      </c>
      <c r="C24" t="s">
        <v>4160</v>
      </c>
      <c r="D24" t="s">
        <v>122</v>
      </c>
      <c r="E24" t="s">
        <v>4159</v>
      </c>
      <c r="F24" t="s">
        <v>123</v>
      </c>
      <c r="G24" t="s">
        <v>18</v>
      </c>
      <c r="H24" t="s">
        <v>2796</v>
      </c>
    </row>
    <row r="25" spans="1:8" x14ac:dyDescent="0.25">
      <c r="A25" t="s">
        <v>126</v>
      </c>
      <c r="B25" t="s">
        <v>4158</v>
      </c>
      <c r="C25" t="s">
        <v>4157</v>
      </c>
      <c r="D25" t="s">
        <v>127</v>
      </c>
      <c r="E25" t="s">
        <v>4156</v>
      </c>
      <c r="F25" t="s">
        <v>552</v>
      </c>
      <c r="G25" t="s">
        <v>18</v>
      </c>
      <c r="H25" t="s">
        <v>2796</v>
      </c>
    </row>
    <row r="26" spans="1:8" x14ac:dyDescent="0.25">
      <c r="A26" t="s">
        <v>132</v>
      </c>
      <c r="B26" t="s">
        <v>4155</v>
      </c>
      <c r="C26" t="s">
        <v>4154</v>
      </c>
      <c r="D26" t="s">
        <v>133</v>
      </c>
      <c r="E26" t="s">
        <v>4153</v>
      </c>
      <c r="F26" t="s">
        <v>32</v>
      </c>
      <c r="G26" t="s">
        <v>2797</v>
      </c>
      <c r="H26" t="s">
        <v>2796</v>
      </c>
    </row>
    <row r="27" spans="1:8" x14ac:dyDescent="0.25">
      <c r="A27" t="s">
        <v>5</v>
      </c>
      <c r="B27" t="s">
        <v>4152</v>
      </c>
      <c r="C27" t="s">
        <v>4151</v>
      </c>
      <c r="D27" t="s">
        <v>135</v>
      </c>
      <c r="E27" t="s">
        <v>4150</v>
      </c>
      <c r="F27" t="s">
        <v>136</v>
      </c>
      <c r="G27" t="s">
        <v>18</v>
      </c>
      <c r="H27" t="s">
        <v>2796</v>
      </c>
    </row>
    <row r="28" spans="1:8" x14ac:dyDescent="0.25">
      <c r="A28" t="s">
        <v>141</v>
      </c>
      <c r="B28" t="s">
        <v>4149</v>
      </c>
      <c r="C28" t="s">
        <v>4148</v>
      </c>
      <c r="D28" t="s">
        <v>142</v>
      </c>
      <c r="E28" t="s">
        <v>4147</v>
      </c>
      <c r="F28" t="s">
        <v>143</v>
      </c>
      <c r="G28" t="s">
        <v>18</v>
      </c>
      <c r="H28" t="s">
        <v>2796</v>
      </c>
    </row>
    <row r="29" spans="1:8" x14ac:dyDescent="0.25">
      <c r="A29" t="s">
        <v>152</v>
      </c>
      <c r="B29" t="s">
        <v>4146</v>
      </c>
      <c r="C29" t="s">
        <v>4145</v>
      </c>
      <c r="D29" t="s">
        <v>153</v>
      </c>
      <c r="E29" t="s">
        <v>4144</v>
      </c>
      <c r="F29" t="s">
        <v>136</v>
      </c>
      <c r="G29" t="s">
        <v>18</v>
      </c>
      <c r="H29" t="s">
        <v>2796</v>
      </c>
    </row>
    <row r="30" spans="1:8" x14ac:dyDescent="0.25">
      <c r="A30" t="s">
        <v>155</v>
      </c>
      <c r="B30" t="s">
        <v>4143</v>
      </c>
      <c r="C30" t="s">
        <v>4142</v>
      </c>
      <c r="D30" t="s">
        <v>156</v>
      </c>
      <c r="E30" t="s">
        <v>4141</v>
      </c>
      <c r="F30" t="s">
        <v>157</v>
      </c>
      <c r="G30" t="s">
        <v>2797</v>
      </c>
      <c r="H30" t="s">
        <v>2796</v>
      </c>
    </row>
    <row r="31" spans="1:8" x14ac:dyDescent="0.25">
      <c r="A31" t="s">
        <v>161</v>
      </c>
      <c r="B31" t="s">
        <v>4140</v>
      </c>
      <c r="C31" t="s">
        <v>4139</v>
      </c>
      <c r="D31" t="s">
        <v>162</v>
      </c>
      <c r="E31" t="s">
        <v>4138</v>
      </c>
      <c r="F31" t="s">
        <v>163</v>
      </c>
      <c r="G31" t="s">
        <v>2797</v>
      </c>
      <c r="H31" t="s">
        <v>2796</v>
      </c>
    </row>
    <row r="32" spans="1:8" x14ac:dyDescent="0.25">
      <c r="A32" t="s">
        <v>168</v>
      </c>
      <c r="B32" t="s">
        <v>4137</v>
      </c>
      <c r="C32" t="s">
        <v>4136</v>
      </c>
      <c r="D32" t="s">
        <v>169</v>
      </c>
      <c r="E32" t="s">
        <v>4135</v>
      </c>
      <c r="F32" t="s">
        <v>170</v>
      </c>
      <c r="G32" t="s">
        <v>18</v>
      </c>
      <c r="H32" t="s">
        <v>2796</v>
      </c>
    </row>
    <row r="33" spans="1:8" x14ac:dyDescent="0.25">
      <c r="A33" t="s">
        <v>175</v>
      </c>
      <c r="B33" t="s">
        <v>4134</v>
      </c>
      <c r="C33" t="s">
        <v>4133</v>
      </c>
      <c r="D33" t="s">
        <v>176</v>
      </c>
      <c r="E33" t="s">
        <v>4132</v>
      </c>
      <c r="F33" t="s">
        <v>177</v>
      </c>
      <c r="G33" t="s">
        <v>18</v>
      </c>
      <c r="H33" t="s">
        <v>2796</v>
      </c>
    </row>
    <row r="34" spans="1:8" x14ac:dyDescent="0.25">
      <c r="A34" t="s">
        <v>181</v>
      </c>
      <c r="B34" t="s">
        <v>4131</v>
      </c>
      <c r="C34" t="s">
        <v>4130</v>
      </c>
      <c r="D34" t="s">
        <v>182</v>
      </c>
      <c r="E34" t="s">
        <v>4129</v>
      </c>
      <c r="F34" t="s">
        <v>74</v>
      </c>
      <c r="G34" t="s">
        <v>2797</v>
      </c>
      <c r="H34" t="s">
        <v>2796</v>
      </c>
    </row>
    <row r="35" spans="1:8" x14ac:dyDescent="0.25">
      <c r="A35" t="s">
        <v>186</v>
      </c>
      <c r="B35" t="s">
        <v>4128</v>
      </c>
      <c r="C35" t="s">
        <v>4127</v>
      </c>
      <c r="D35" t="s">
        <v>187</v>
      </c>
      <c r="E35" t="s">
        <v>4126</v>
      </c>
      <c r="F35" t="s">
        <v>32</v>
      </c>
      <c r="G35" t="s">
        <v>2797</v>
      </c>
      <c r="H35" t="s">
        <v>2796</v>
      </c>
    </row>
    <row r="36" spans="1:8" x14ac:dyDescent="0.25">
      <c r="A36" t="s">
        <v>190</v>
      </c>
      <c r="B36" t="s">
        <v>4125</v>
      </c>
      <c r="C36" t="s">
        <v>4124</v>
      </c>
      <c r="D36" t="s">
        <v>191</v>
      </c>
      <c r="E36" t="s">
        <v>4123</v>
      </c>
      <c r="F36" t="s">
        <v>587</v>
      </c>
      <c r="G36" t="s">
        <v>18</v>
      </c>
      <c r="H36" t="s">
        <v>2796</v>
      </c>
    </row>
    <row r="37" spans="1:8" x14ac:dyDescent="0.25">
      <c r="A37" t="s">
        <v>196</v>
      </c>
      <c r="B37" t="s">
        <v>4122</v>
      </c>
      <c r="C37" t="s">
        <v>4121</v>
      </c>
      <c r="D37" t="s">
        <v>197</v>
      </c>
      <c r="E37" t="s">
        <v>4120</v>
      </c>
      <c r="F37" t="s">
        <v>32</v>
      </c>
      <c r="G37" t="s">
        <v>2797</v>
      </c>
      <c r="H37" t="s">
        <v>2796</v>
      </c>
    </row>
    <row r="38" spans="1:8" x14ac:dyDescent="0.25">
      <c r="A38" t="s">
        <v>200</v>
      </c>
      <c r="B38" t="s">
        <v>4119</v>
      </c>
      <c r="C38" t="s">
        <v>4118</v>
      </c>
      <c r="D38" t="s">
        <v>201</v>
      </c>
      <c r="E38" t="s">
        <v>4117</v>
      </c>
      <c r="F38" t="s">
        <v>202</v>
      </c>
      <c r="G38" t="s">
        <v>2797</v>
      </c>
      <c r="H38" t="s">
        <v>2796</v>
      </c>
    </row>
    <row r="39" spans="1:8" x14ac:dyDescent="0.25">
      <c r="A39" t="s">
        <v>206</v>
      </c>
      <c r="B39" t="s">
        <v>4116</v>
      </c>
      <c r="C39" t="s">
        <v>4115</v>
      </c>
      <c r="D39" t="s">
        <v>207</v>
      </c>
      <c r="E39" t="s">
        <v>4114</v>
      </c>
      <c r="F39" t="s">
        <v>208</v>
      </c>
      <c r="G39" t="s">
        <v>18</v>
      </c>
      <c r="H39" t="s">
        <v>2796</v>
      </c>
    </row>
    <row r="40" spans="1:8" x14ac:dyDescent="0.25">
      <c r="A40" t="s">
        <v>212</v>
      </c>
      <c r="B40" t="s">
        <v>4113</v>
      </c>
      <c r="C40" t="s">
        <v>4112</v>
      </c>
      <c r="D40" t="s">
        <v>213</v>
      </c>
      <c r="E40" t="s">
        <v>4111</v>
      </c>
      <c r="F40" t="s">
        <v>87</v>
      </c>
      <c r="G40" t="s">
        <v>2797</v>
      </c>
      <c r="H40" t="s">
        <v>2796</v>
      </c>
    </row>
    <row r="41" spans="1:8" x14ac:dyDescent="0.25">
      <c r="A41" t="s">
        <v>222</v>
      </c>
      <c r="B41" t="s">
        <v>4110</v>
      </c>
      <c r="C41" t="s">
        <v>4109</v>
      </c>
      <c r="D41" t="s">
        <v>223</v>
      </c>
      <c r="E41" t="s">
        <v>4108</v>
      </c>
      <c r="F41" t="s">
        <v>74</v>
      </c>
      <c r="G41" t="s">
        <v>2797</v>
      </c>
      <c r="H41" t="s">
        <v>2796</v>
      </c>
    </row>
    <row r="42" spans="1:8" x14ac:dyDescent="0.25">
      <c r="A42" t="s">
        <v>226</v>
      </c>
      <c r="B42" t="s">
        <v>4107</v>
      </c>
      <c r="C42" t="s">
        <v>4106</v>
      </c>
      <c r="D42" t="s">
        <v>227</v>
      </c>
      <c r="E42" t="s">
        <v>4105</v>
      </c>
      <c r="F42" t="s">
        <v>228</v>
      </c>
      <c r="G42" t="s">
        <v>2797</v>
      </c>
      <c r="H42" t="s">
        <v>2796</v>
      </c>
    </row>
    <row r="43" spans="1:8" x14ac:dyDescent="0.25">
      <c r="A43" t="s">
        <v>232</v>
      </c>
      <c r="B43" t="s">
        <v>4104</v>
      </c>
      <c r="C43" t="s">
        <v>4103</v>
      </c>
      <c r="D43" t="s">
        <v>233</v>
      </c>
      <c r="E43" t="s">
        <v>4102</v>
      </c>
      <c r="F43" t="s">
        <v>87</v>
      </c>
      <c r="G43" t="s">
        <v>18</v>
      </c>
      <c r="H43" t="s">
        <v>2796</v>
      </c>
    </row>
    <row r="44" spans="1:8" x14ac:dyDescent="0.25">
      <c r="A44" t="s">
        <v>236</v>
      </c>
      <c r="B44" t="s">
        <v>4101</v>
      </c>
      <c r="C44" t="s">
        <v>4100</v>
      </c>
      <c r="D44" t="s">
        <v>237</v>
      </c>
      <c r="E44" t="s">
        <v>4099</v>
      </c>
      <c r="F44" t="s">
        <v>170</v>
      </c>
      <c r="G44" t="s">
        <v>18</v>
      </c>
      <c r="H44" t="s">
        <v>2796</v>
      </c>
    </row>
    <row r="45" spans="1:8" x14ac:dyDescent="0.25">
      <c r="A45" t="s">
        <v>232</v>
      </c>
      <c r="B45" t="s">
        <v>4098</v>
      </c>
      <c r="C45" t="s">
        <v>4097</v>
      </c>
      <c r="D45" t="s">
        <v>240</v>
      </c>
      <c r="E45" t="s">
        <v>4096</v>
      </c>
      <c r="F45" t="s">
        <v>241</v>
      </c>
      <c r="G45" t="s">
        <v>18</v>
      </c>
      <c r="H45" t="s">
        <v>2796</v>
      </c>
    </row>
    <row r="46" spans="1:8" x14ac:dyDescent="0.25">
      <c r="A46" t="s">
        <v>247</v>
      </c>
      <c r="B46" t="s">
        <v>4095</v>
      </c>
      <c r="C46" t="s">
        <v>4094</v>
      </c>
      <c r="D46" t="s">
        <v>248</v>
      </c>
      <c r="E46" t="s">
        <v>4093</v>
      </c>
      <c r="F46" t="s">
        <v>249</v>
      </c>
      <c r="G46" t="s">
        <v>2797</v>
      </c>
      <c r="H46" t="s">
        <v>2796</v>
      </c>
    </row>
    <row r="47" spans="1:8" x14ac:dyDescent="0.25">
      <c r="A47" t="s">
        <v>254</v>
      </c>
      <c r="B47" t="s">
        <v>4092</v>
      </c>
      <c r="C47" t="s">
        <v>4091</v>
      </c>
      <c r="D47" t="s">
        <v>255</v>
      </c>
      <c r="E47" t="s">
        <v>4090</v>
      </c>
      <c r="F47" t="s">
        <v>163</v>
      </c>
      <c r="G47" t="s">
        <v>2797</v>
      </c>
      <c r="H47" t="s">
        <v>2796</v>
      </c>
    </row>
    <row r="48" spans="1:8" x14ac:dyDescent="0.25">
      <c r="A48" t="s">
        <v>260</v>
      </c>
      <c r="B48" t="s">
        <v>4089</v>
      </c>
      <c r="C48" t="s">
        <v>4088</v>
      </c>
      <c r="D48" t="s">
        <v>261</v>
      </c>
      <c r="E48" t="s">
        <v>4087</v>
      </c>
      <c r="F48" t="s">
        <v>352</v>
      </c>
      <c r="G48" t="s">
        <v>2797</v>
      </c>
      <c r="H48" t="s">
        <v>2796</v>
      </c>
    </row>
    <row r="49" spans="1:8" x14ac:dyDescent="0.25">
      <c r="A49" t="s">
        <v>267</v>
      </c>
      <c r="B49" t="s">
        <v>4086</v>
      </c>
      <c r="C49" t="s">
        <v>4085</v>
      </c>
      <c r="D49" t="s">
        <v>268</v>
      </c>
      <c r="E49" t="s">
        <v>4084</v>
      </c>
      <c r="F49" t="s">
        <v>269</v>
      </c>
      <c r="G49" t="s">
        <v>18</v>
      </c>
      <c r="H49" t="s">
        <v>2796</v>
      </c>
    </row>
    <row r="50" spans="1:8" x14ac:dyDescent="0.25">
      <c r="A50" t="s">
        <v>272</v>
      </c>
      <c r="B50" t="s">
        <v>4083</v>
      </c>
      <c r="C50" t="s">
        <v>4082</v>
      </c>
      <c r="D50" t="s">
        <v>273</v>
      </c>
      <c r="E50" t="s">
        <v>4081</v>
      </c>
      <c r="F50" t="s">
        <v>87</v>
      </c>
      <c r="G50" t="s">
        <v>18</v>
      </c>
      <c r="H50" t="s">
        <v>2796</v>
      </c>
    </row>
    <row r="51" spans="1:8" x14ac:dyDescent="0.25">
      <c r="A51" t="s">
        <v>276</v>
      </c>
      <c r="B51" t="s">
        <v>4080</v>
      </c>
      <c r="C51" t="s">
        <v>4079</v>
      </c>
      <c r="D51" t="s">
        <v>4078</v>
      </c>
      <c r="E51" t="s">
        <v>4077</v>
      </c>
      <c r="F51" t="s">
        <v>278</v>
      </c>
      <c r="G51" t="s">
        <v>2797</v>
      </c>
      <c r="H51" t="s">
        <v>2796</v>
      </c>
    </row>
    <row r="52" spans="1:8" x14ac:dyDescent="0.25">
      <c r="A52" t="s">
        <v>283</v>
      </c>
      <c r="B52" t="s">
        <v>4076</v>
      </c>
      <c r="C52" t="s">
        <v>4075</v>
      </c>
      <c r="D52" t="s">
        <v>284</v>
      </c>
      <c r="E52" t="s">
        <v>4074</v>
      </c>
      <c r="F52" t="s">
        <v>285</v>
      </c>
      <c r="G52" t="s">
        <v>2797</v>
      </c>
      <c r="H52" t="s">
        <v>2796</v>
      </c>
    </row>
    <row r="53" spans="1:8" x14ac:dyDescent="0.25">
      <c r="A53" t="s">
        <v>290</v>
      </c>
      <c r="B53" t="s">
        <v>4073</v>
      </c>
      <c r="C53" t="s">
        <v>4072</v>
      </c>
      <c r="D53" t="s">
        <v>291</v>
      </c>
      <c r="E53" t="s">
        <v>4071</v>
      </c>
      <c r="F53" t="s">
        <v>43</v>
      </c>
      <c r="G53" t="s">
        <v>18</v>
      </c>
      <c r="H53" t="s">
        <v>2796</v>
      </c>
    </row>
    <row r="54" spans="1:8" x14ac:dyDescent="0.25">
      <c r="A54" t="s">
        <v>295</v>
      </c>
      <c r="B54" t="s">
        <v>4070</v>
      </c>
      <c r="C54" t="s">
        <v>4069</v>
      </c>
      <c r="D54" t="s">
        <v>296</v>
      </c>
      <c r="E54" t="s">
        <v>4068</v>
      </c>
      <c r="F54" t="s">
        <v>587</v>
      </c>
      <c r="G54" t="s">
        <v>18</v>
      </c>
      <c r="H54" t="s">
        <v>2796</v>
      </c>
    </row>
    <row r="55" spans="1:8" x14ac:dyDescent="0.25">
      <c r="A55" t="s">
        <v>299</v>
      </c>
      <c r="B55" t="s">
        <v>4067</v>
      </c>
      <c r="C55" t="s">
        <v>4066</v>
      </c>
      <c r="D55" t="s">
        <v>300</v>
      </c>
      <c r="E55" t="s">
        <v>4065</v>
      </c>
      <c r="F55" t="s">
        <v>301</v>
      </c>
      <c r="G55" t="s">
        <v>2797</v>
      </c>
      <c r="H55" t="s">
        <v>2796</v>
      </c>
    </row>
    <row r="56" spans="1:8" x14ac:dyDescent="0.25">
      <c r="A56" t="s">
        <v>308</v>
      </c>
      <c r="B56" t="s">
        <v>4064</v>
      </c>
      <c r="C56" t="s">
        <v>4063</v>
      </c>
      <c r="D56" t="s">
        <v>309</v>
      </c>
      <c r="E56" t="s">
        <v>4062</v>
      </c>
      <c r="F56" t="s">
        <v>83</v>
      </c>
      <c r="G56" t="s">
        <v>2797</v>
      </c>
      <c r="H56" t="s">
        <v>2796</v>
      </c>
    </row>
    <row r="57" spans="1:8" x14ac:dyDescent="0.25">
      <c r="A57" t="s">
        <v>313</v>
      </c>
      <c r="B57" t="s">
        <v>4061</v>
      </c>
      <c r="C57" t="s">
        <v>4060</v>
      </c>
      <c r="D57" t="s">
        <v>314</v>
      </c>
      <c r="E57" t="s">
        <v>4059</v>
      </c>
      <c r="F57" t="s">
        <v>315</v>
      </c>
      <c r="G57" t="s">
        <v>2797</v>
      </c>
      <c r="H57" t="s">
        <v>2796</v>
      </c>
    </row>
    <row r="58" spans="1:8" x14ac:dyDescent="0.25">
      <c r="A58" t="s">
        <v>319</v>
      </c>
      <c r="B58" t="s">
        <v>4058</v>
      </c>
      <c r="C58" t="s">
        <v>4057</v>
      </c>
      <c r="D58" t="s">
        <v>320</v>
      </c>
      <c r="E58" t="s">
        <v>4056</v>
      </c>
      <c r="F58" t="s">
        <v>87</v>
      </c>
      <c r="G58" t="s">
        <v>2797</v>
      </c>
      <c r="H58" t="s">
        <v>2796</v>
      </c>
    </row>
    <row r="59" spans="1:8" x14ac:dyDescent="0.25">
      <c r="A59" t="s">
        <v>324</v>
      </c>
      <c r="B59" t="s">
        <v>4055</v>
      </c>
      <c r="C59" t="s">
        <v>4054</v>
      </c>
      <c r="D59" t="s">
        <v>325</v>
      </c>
      <c r="E59" t="s">
        <v>4053</v>
      </c>
      <c r="F59" t="s">
        <v>241</v>
      </c>
      <c r="G59" t="s">
        <v>2797</v>
      </c>
      <c r="H59" t="s">
        <v>2796</v>
      </c>
    </row>
    <row r="60" spans="1:8" x14ac:dyDescent="0.25">
      <c r="A60" t="s">
        <v>329</v>
      </c>
      <c r="B60" t="s">
        <v>4052</v>
      </c>
      <c r="C60" t="s">
        <v>4051</v>
      </c>
      <c r="D60" t="s">
        <v>330</v>
      </c>
      <c r="E60" t="s">
        <v>4050</v>
      </c>
      <c r="F60" t="s">
        <v>87</v>
      </c>
      <c r="G60" t="s">
        <v>2797</v>
      </c>
      <c r="H60" t="s">
        <v>2796</v>
      </c>
    </row>
    <row r="61" spans="1:8" x14ac:dyDescent="0.25">
      <c r="A61" t="s">
        <v>333</v>
      </c>
      <c r="B61" t="s">
        <v>4049</v>
      </c>
      <c r="C61" t="s">
        <v>4048</v>
      </c>
      <c r="D61" t="s">
        <v>334</v>
      </c>
      <c r="E61" t="s">
        <v>4047</v>
      </c>
      <c r="F61" t="s">
        <v>32</v>
      </c>
      <c r="G61" t="s">
        <v>2797</v>
      </c>
      <c r="H61" t="s">
        <v>2796</v>
      </c>
    </row>
    <row r="62" spans="1:8" x14ac:dyDescent="0.25">
      <c r="A62" t="s">
        <v>337</v>
      </c>
      <c r="B62" t="s">
        <v>4046</v>
      </c>
      <c r="C62" t="s">
        <v>4045</v>
      </c>
      <c r="D62" t="s">
        <v>338</v>
      </c>
      <c r="E62" t="s">
        <v>4044</v>
      </c>
      <c r="F62" t="s">
        <v>163</v>
      </c>
      <c r="G62" t="s">
        <v>2797</v>
      </c>
      <c r="H62" t="s">
        <v>2796</v>
      </c>
    </row>
    <row r="63" spans="1:8" x14ac:dyDescent="0.25">
      <c r="A63" t="s">
        <v>341</v>
      </c>
      <c r="B63" t="s">
        <v>4043</v>
      </c>
      <c r="C63" t="s">
        <v>4042</v>
      </c>
      <c r="D63" t="s">
        <v>342</v>
      </c>
      <c r="E63" t="s">
        <v>4041</v>
      </c>
      <c r="F63" t="s">
        <v>343</v>
      </c>
      <c r="G63" t="s">
        <v>18</v>
      </c>
      <c r="H63" t="s">
        <v>2796</v>
      </c>
    </row>
    <row r="64" spans="1:8" x14ac:dyDescent="0.25">
      <c r="A64" t="s">
        <v>346</v>
      </c>
      <c r="B64" t="s">
        <v>4040</v>
      </c>
      <c r="C64" t="s">
        <v>4039</v>
      </c>
      <c r="D64" t="s">
        <v>347</v>
      </c>
      <c r="E64" t="s">
        <v>4038</v>
      </c>
      <c r="F64" t="s">
        <v>64</v>
      </c>
      <c r="G64" t="s">
        <v>2797</v>
      </c>
      <c r="H64" t="s">
        <v>2796</v>
      </c>
    </row>
    <row r="65" spans="1:8" x14ac:dyDescent="0.25">
      <c r="A65" t="s">
        <v>350</v>
      </c>
      <c r="B65" t="s">
        <v>4037</v>
      </c>
      <c r="C65" t="s">
        <v>4036</v>
      </c>
      <c r="D65" t="s">
        <v>351</v>
      </c>
      <c r="E65" t="s">
        <v>4035</v>
      </c>
      <c r="F65" t="s">
        <v>352</v>
      </c>
      <c r="G65" t="s">
        <v>2797</v>
      </c>
      <c r="H65" t="s">
        <v>2796</v>
      </c>
    </row>
    <row r="66" spans="1:8" x14ac:dyDescent="0.25">
      <c r="A66" t="s">
        <v>357</v>
      </c>
      <c r="B66" t="s">
        <v>4034</v>
      </c>
      <c r="C66" t="s">
        <v>4033</v>
      </c>
      <c r="D66" t="s">
        <v>358</v>
      </c>
      <c r="E66" t="s">
        <v>4032</v>
      </c>
      <c r="F66" t="s">
        <v>359</v>
      </c>
      <c r="G66" t="s">
        <v>2797</v>
      </c>
      <c r="H66" t="s">
        <v>2796</v>
      </c>
    </row>
    <row r="67" spans="1:8" x14ac:dyDescent="0.25">
      <c r="A67" t="s">
        <v>365</v>
      </c>
      <c r="B67" t="s">
        <v>4031</v>
      </c>
      <c r="C67" t="s">
        <v>4030</v>
      </c>
      <c r="D67" t="s">
        <v>366</v>
      </c>
      <c r="E67" t="s">
        <v>4029</v>
      </c>
      <c r="F67" t="s">
        <v>60</v>
      </c>
      <c r="G67" t="s">
        <v>2797</v>
      </c>
      <c r="H67" t="s">
        <v>2796</v>
      </c>
    </row>
    <row r="68" spans="1:8" x14ac:dyDescent="0.25">
      <c r="A68" t="s">
        <v>370</v>
      </c>
      <c r="B68" t="s">
        <v>4028</v>
      </c>
      <c r="C68" t="s">
        <v>4027</v>
      </c>
      <c r="D68" t="s">
        <v>371</v>
      </c>
      <c r="E68" t="s">
        <v>4026</v>
      </c>
      <c r="F68" t="s">
        <v>60</v>
      </c>
      <c r="G68" t="s">
        <v>2797</v>
      </c>
      <c r="H68" t="s">
        <v>2796</v>
      </c>
    </row>
    <row r="69" spans="1:8" x14ac:dyDescent="0.25">
      <c r="A69" t="s">
        <v>380</v>
      </c>
      <c r="B69" t="s">
        <v>4025</v>
      </c>
      <c r="C69" t="s">
        <v>4024</v>
      </c>
      <c r="D69" t="s">
        <v>381</v>
      </c>
      <c r="E69" t="s">
        <v>4023</v>
      </c>
      <c r="F69" t="s">
        <v>202</v>
      </c>
      <c r="G69" t="s">
        <v>2797</v>
      </c>
      <c r="H69" t="s">
        <v>2796</v>
      </c>
    </row>
    <row r="70" spans="1:8" x14ac:dyDescent="0.25">
      <c r="A70" t="s">
        <v>384</v>
      </c>
      <c r="B70" t="s">
        <v>4022</v>
      </c>
      <c r="C70" t="s">
        <v>4021</v>
      </c>
      <c r="D70" t="s">
        <v>385</v>
      </c>
      <c r="E70" t="s">
        <v>4020</v>
      </c>
      <c r="F70" t="s">
        <v>359</v>
      </c>
      <c r="G70" t="s">
        <v>2797</v>
      </c>
      <c r="H70" t="s">
        <v>2796</v>
      </c>
    </row>
    <row r="71" spans="1:8" x14ac:dyDescent="0.25">
      <c r="A71" t="s">
        <v>390</v>
      </c>
      <c r="B71" t="s">
        <v>4019</v>
      </c>
      <c r="C71" t="s">
        <v>4018</v>
      </c>
      <c r="D71" t="s">
        <v>391</v>
      </c>
      <c r="E71" t="s">
        <v>4017</v>
      </c>
      <c r="F71" t="s">
        <v>83</v>
      </c>
      <c r="G71" t="s">
        <v>2797</v>
      </c>
      <c r="H71" t="s">
        <v>2796</v>
      </c>
    </row>
    <row r="72" spans="1:8" x14ac:dyDescent="0.25">
      <c r="A72" t="s">
        <v>395</v>
      </c>
      <c r="B72" t="s">
        <v>4016</v>
      </c>
      <c r="C72" t="s">
        <v>4015</v>
      </c>
      <c r="D72" t="s">
        <v>396</v>
      </c>
      <c r="E72" t="s">
        <v>4014</v>
      </c>
      <c r="F72" t="s">
        <v>202</v>
      </c>
      <c r="G72" t="s">
        <v>2797</v>
      </c>
      <c r="H72" t="s">
        <v>2796</v>
      </c>
    </row>
    <row r="73" spans="1:8" x14ac:dyDescent="0.25">
      <c r="A73" t="s">
        <v>399</v>
      </c>
      <c r="B73" t="s">
        <v>4013</v>
      </c>
      <c r="C73" t="s">
        <v>4012</v>
      </c>
      <c r="D73" t="s">
        <v>400</v>
      </c>
      <c r="E73" t="s">
        <v>4011</v>
      </c>
      <c r="F73" t="s">
        <v>83</v>
      </c>
      <c r="G73" t="s">
        <v>2797</v>
      </c>
      <c r="H73" t="s">
        <v>2796</v>
      </c>
    </row>
    <row r="74" spans="1:8" x14ac:dyDescent="0.25">
      <c r="A74" t="s">
        <v>403</v>
      </c>
      <c r="B74" t="s">
        <v>4010</v>
      </c>
      <c r="C74" t="s">
        <v>4009</v>
      </c>
      <c r="D74" t="s">
        <v>404</v>
      </c>
      <c r="E74" t="s">
        <v>4008</v>
      </c>
      <c r="F74" t="s">
        <v>32</v>
      </c>
      <c r="G74" t="s">
        <v>18</v>
      </c>
      <c r="H74" t="s">
        <v>2796</v>
      </c>
    </row>
    <row r="75" spans="1:8" x14ac:dyDescent="0.25">
      <c r="A75" t="s">
        <v>406</v>
      </c>
      <c r="B75" t="s">
        <v>4007</v>
      </c>
      <c r="C75" t="s">
        <v>4006</v>
      </c>
      <c r="D75" t="s">
        <v>407</v>
      </c>
      <c r="E75" t="s">
        <v>4005</v>
      </c>
      <c r="F75" t="s">
        <v>163</v>
      </c>
      <c r="G75" t="s">
        <v>18</v>
      </c>
      <c r="H75" t="s">
        <v>2796</v>
      </c>
    </row>
    <row r="76" spans="1:8" x14ac:dyDescent="0.25">
      <c r="A76" t="s">
        <v>410</v>
      </c>
      <c r="B76" t="s">
        <v>4004</v>
      </c>
      <c r="C76" t="s">
        <v>4003</v>
      </c>
      <c r="D76" t="s">
        <v>411</v>
      </c>
      <c r="E76" t="s">
        <v>4002</v>
      </c>
      <c r="F76" t="s">
        <v>69</v>
      </c>
      <c r="G76" t="s">
        <v>2797</v>
      </c>
      <c r="H76" t="s">
        <v>2796</v>
      </c>
    </row>
    <row r="77" spans="1:8" x14ac:dyDescent="0.25">
      <c r="A77" t="s">
        <v>414</v>
      </c>
      <c r="B77" t="s">
        <v>4001</v>
      </c>
      <c r="C77" t="s">
        <v>4000</v>
      </c>
      <c r="D77" t="s">
        <v>415</v>
      </c>
      <c r="E77" t="s">
        <v>3999</v>
      </c>
      <c r="F77" t="s">
        <v>416</v>
      </c>
      <c r="G77" t="s">
        <v>2797</v>
      </c>
      <c r="H77" t="s">
        <v>2796</v>
      </c>
    </row>
    <row r="78" spans="1:8" x14ac:dyDescent="0.25">
      <c r="A78" t="s">
        <v>423</v>
      </c>
      <c r="B78" t="s">
        <v>3998</v>
      </c>
      <c r="C78" t="s">
        <v>3997</v>
      </c>
      <c r="D78" t="s">
        <v>424</v>
      </c>
      <c r="E78" t="s">
        <v>3996</v>
      </c>
      <c r="F78" t="s">
        <v>163</v>
      </c>
      <c r="G78" t="s">
        <v>2797</v>
      </c>
      <c r="H78" t="s">
        <v>2796</v>
      </c>
    </row>
    <row r="79" spans="1:8" x14ac:dyDescent="0.25">
      <c r="A79" t="s">
        <v>431</v>
      </c>
      <c r="B79" t="s">
        <v>3995</v>
      </c>
      <c r="C79" t="s">
        <v>3994</v>
      </c>
      <c r="D79" t="s">
        <v>432</v>
      </c>
      <c r="E79" t="s">
        <v>3993</v>
      </c>
      <c r="F79" t="s">
        <v>352</v>
      </c>
      <c r="G79" t="s">
        <v>2797</v>
      </c>
      <c r="H79" t="s">
        <v>2796</v>
      </c>
    </row>
    <row r="80" spans="1:8" x14ac:dyDescent="0.25">
      <c r="A80" t="s">
        <v>438</v>
      </c>
      <c r="B80" t="s">
        <v>3992</v>
      </c>
      <c r="C80" t="s">
        <v>3991</v>
      </c>
      <c r="D80" t="s">
        <v>439</v>
      </c>
      <c r="E80" t="s">
        <v>3990</v>
      </c>
      <c r="F80" t="s">
        <v>64</v>
      </c>
      <c r="G80" t="s">
        <v>2797</v>
      </c>
      <c r="H80" t="s">
        <v>2796</v>
      </c>
    </row>
    <row r="81" spans="1:8" x14ac:dyDescent="0.25">
      <c r="A81" t="s">
        <v>444</v>
      </c>
      <c r="B81" t="s">
        <v>3989</v>
      </c>
      <c r="C81" t="s">
        <v>3988</v>
      </c>
      <c r="D81" t="s">
        <v>445</v>
      </c>
      <c r="E81" t="s">
        <v>3987</v>
      </c>
      <c r="F81" t="s">
        <v>83</v>
      </c>
      <c r="G81" t="s">
        <v>2797</v>
      </c>
      <c r="H81" t="s">
        <v>2796</v>
      </c>
    </row>
    <row r="82" spans="1:8" x14ac:dyDescent="0.25">
      <c r="A82" t="s">
        <v>448</v>
      </c>
      <c r="B82" t="s">
        <v>3986</v>
      </c>
      <c r="C82" t="s">
        <v>3985</v>
      </c>
      <c r="D82" t="s">
        <v>449</v>
      </c>
      <c r="E82" t="s">
        <v>3984</v>
      </c>
      <c r="F82" t="s">
        <v>202</v>
      </c>
      <c r="G82" t="s">
        <v>2797</v>
      </c>
      <c r="H82" t="s">
        <v>2796</v>
      </c>
    </row>
    <row r="83" spans="1:8" x14ac:dyDescent="0.25">
      <c r="A83" t="s">
        <v>453</v>
      </c>
      <c r="B83" t="s">
        <v>3983</v>
      </c>
      <c r="C83" t="s">
        <v>3982</v>
      </c>
      <c r="D83" t="s">
        <v>454</v>
      </c>
      <c r="E83" t="s">
        <v>3981</v>
      </c>
      <c r="F83" t="s">
        <v>455</v>
      </c>
      <c r="G83" t="s">
        <v>2797</v>
      </c>
      <c r="H83" t="s">
        <v>2796</v>
      </c>
    </row>
    <row r="84" spans="1:8" x14ac:dyDescent="0.25">
      <c r="A84" t="s">
        <v>459</v>
      </c>
      <c r="B84" t="s">
        <v>3980</v>
      </c>
      <c r="C84" t="s">
        <v>3979</v>
      </c>
      <c r="D84" t="s">
        <v>460</v>
      </c>
      <c r="E84" t="s">
        <v>3978</v>
      </c>
      <c r="F84" t="s">
        <v>74</v>
      </c>
      <c r="G84" t="s">
        <v>18</v>
      </c>
      <c r="H84" t="s">
        <v>2796</v>
      </c>
    </row>
    <row r="85" spans="1:8" x14ac:dyDescent="0.25">
      <c r="A85" t="s">
        <v>465</v>
      </c>
      <c r="B85" t="s">
        <v>3977</v>
      </c>
      <c r="C85" t="s">
        <v>3976</v>
      </c>
      <c r="D85" t="s">
        <v>466</v>
      </c>
      <c r="E85" t="s">
        <v>3975</v>
      </c>
      <c r="F85" t="s">
        <v>64</v>
      </c>
      <c r="G85" t="s">
        <v>2797</v>
      </c>
      <c r="H85" t="s">
        <v>2796</v>
      </c>
    </row>
    <row r="86" spans="1:8" x14ac:dyDescent="0.25">
      <c r="A86" t="s">
        <v>471</v>
      </c>
      <c r="B86" t="s">
        <v>3974</v>
      </c>
      <c r="C86" t="s">
        <v>3973</v>
      </c>
      <c r="D86" t="s">
        <v>472</v>
      </c>
      <c r="E86" t="s">
        <v>3972</v>
      </c>
      <c r="F86" t="s">
        <v>87</v>
      </c>
      <c r="G86" t="s">
        <v>2797</v>
      </c>
      <c r="H86" t="s">
        <v>2796</v>
      </c>
    </row>
    <row r="87" spans="1:8" x14ac:dyDescent="0.25">
      <c r="A87" t="s">
        <v>475</v>
      </c>
      <c r="B87" t="s">
        <v>3971</v>
      </c>
      <c r="C87" t="s">
        <v>3970</v>
      </c>
      <c r="D87" t="s">
        <v>476</v>
      </c>
      <c r="E87" t="s">
        <v>3969</v>
      </c>
      <c r="F87" t="s">
        <v>587</v>
      </c>
      <c r="G87" t="s">
        <v>18</v>
      </c>
      <c r="H87" t="s">
        <v>2796</v>
      </c>
    </row>
    <row r="88" spans="1:8" x14ac:dyDescent="0.25">
      <c r="A88" t="s">
        <v>481</v>
      </c>
      <c r="B88" t="s">
        <v>3968</v>
      </c>
      <c r="C88" t="s">
        <v>3967</v>
      </c>
      <c r="D88" t="s">
        <v>482</v>
      </c>
      <c r="E88" t="s">
        <v>3966</v>
      </c>
      <c r="F88" t="s">
        <v>163</v>
      </c>
      <c r="G88" t="s">
        <v>2797</v>
      </c>
      <c r="H88" t="s">
        <v>2796</v>
      </c>
    </row>
    <row r="89" spans="1:8" x14ac:dyDescent="0.25">
      <c r="A89" t="s">
        <v>485</v>
      </c>
      <c r="B89" t="s">
        <v>3965</v>
      </c>
      <c r="C89" t="s">
        <v>3964</v>
      </c>
      <c r="D89" t="s">
        <v>486</v>
      </c>
      <c r="E89" t="s">
        <v>3963</v>
      </c>
      <c r="F89" t="s">
        <v>163</v>
      </c>
      <c r="G89" t="s">
        <v>2797</v>
      </c>
      <c r="H89" t="s">
        <v>2796</v>
      </c>
    </row>
    <row r="90" spans="1:8" x14ac:dyDescent="0.25">
      <c r="A90" t="s">
        <v>489</v>
      </c>
      <c r="B90" t="s">
        <v>3962</v>
      </c>
      <c r="C90" t="s">
        <v>3961</v>
      </c>
      <c r="D90" t="s">
        <v>490</v>
      </c>
      <c r="E90" t="s">
        <v>3960</v>
      </c>
      <c r="F90" t="s">
        <v>87</v>
      </c>
      <c r="G90" t="s">
        <v>2797</v>
      </c>
      <c r="H90" t="s">
        <v>2796</v>
      </c>
    </row>
    <row r="91" spans="1:8" x14ac:dyDescent="0.25">
      <c r="A91" t="s">
        <v>494</v>
      </c>
      <c r="B91" t="s">
        <v>3959</v>
      </c>
      <c r="C91" t="s">
        <v>3958</v>
      </c>
      <c r="D91" t="s">
        <v>495</v>
      </c>
      <c r="E91" t="s">
        <v>3957</v>
      </c>
      <c r="F91" t="s">
        <v>87</v>
      </c>
      <c r="G91" t="s">
        <v>2797</v>
      </c>
      <c r="H91" t="s">
        <v>2796</v>
      </c>
    </row>
    <row r="92" spans="1:8" x14ac:dyDescent="0.25">
      <c r="A92" t="s">
        <v>498</v>
      </c>
      <c r="B92" t="s">
        <v>3956</v>
      </c>
      <c r="C92" t="s">
        <v>3955</v>
      </c>
      <c r="D92" t="s">
        <v>3954</v>
      </c>
      <c r="E92" t="s">
        <v>3953</v>
      </c>
      <c r="F92" t="s">
        <v>25</v>
      </c>
      <c r="G92" t="s">
        <v>18</v>
      </c>
      <c r="H92" t="s">
        <v>2796</v>
      </c>
    </row>
    <row r="93" spans="1:8" x14ac:dyDescent="0.25">
      <c r="A93" t="s">
        <v>503</v>
      </c>
      <c r="B93" t="s">
        <v>3952</v>
      </c>
      <c r="C93" t="s">
        <v>3951</v>
      </c>
      <c r="D93" t="s">
        <v>504</v>
      </c>
      <c r="E93" t="s">
        <v>3950</v>
      </c>
      <c r="F93" t="s">
        <v>352</v>
      </c>
      <c r="G93" t="s">
        <v>2797</v>
      </c>
      <c r="H93" t="s">
        <v>2796</v>
      </c>
    </row>
    <row r="94" spans="1:8" x14ac:dyDescent="0.25">
      <c r="A94" t="s">
        <v>509</v>
      </c>
      <c r="B94" t="s">
        <v>3949</v>
      </c>
      <c r="C94" t="s">
        <v>3948</v>
      </c>
      <c r="D94" t="s">
        <v>510</v>
      </c>
      <c r="E94" t="s">
        <v>3947</v>
      </c>
      <c r="F94" t="s">
        <v>511</v>
      </c>
      <c r="G94" t="s">
        <v>2797</v>
      </c>
      <c r="H94" t="s">
        <v>2796</v>
      </c>
    </row>
    <row r="95" spans="1:8" x14ac:dyDescent="0.25">
      <c r="A95" t="s">
        <v>514</v>
      </c>
      <c r="B95" t="s">
        <v>3946</v>
      </c>
      <c r="C95" t="s">
        <v>3945</v>
      </c>
      <c r="D95" t="s">
        <v>515</v>
      </c>
      <c r="E95" t="s">
        <v>3944</v>
      </c>
      <c r="F95" t="s">
        <v>516</v>
      </c>
      <c r="G95" t="s">
        <v>2797</v>
      </c>
      <c r="H95" t="s">
        <v>2796</v>
      </c>
    </row>
    <row r="96" spans="1:8" x14ac:dyDescent="0.25">
      <c r="A96" t="s">
        <v>519</v>
      </c>
      <c r="B96" t="s">
        <v>3943</v>
      </c>
      <c r="C96" t="s">
        <v>3942</v>
      </c>
      <c r="D96" t="s">
        <v>520</v>
      </c>
      <c r="E96" t="s">
        <v>3941</v>
      </c>
      <c r="F96" t="s">
        <v>43</v>
      </c>
      <c r="G96" t="s">
        <v>2797</v>
      </c>
      <c r="H96" t="s">
        <v>2796</v>
      </c>
    </row>
    <row r="97" spans="1:8" x14ac:dyDescent="0.25">
      <c r="A97" t="s">
        <v>523</v>
      </c>
      <c r="B97" t="s">
        <v>3940</v>
      </c>
      <c r="C97" t="s">
        <v>3939</v>
      </c>
      <c r="D97" t="s">
        <v>524</v>
      </c>
      <c r="E97" t="s">
        <v>3938</v>
      </c>
      <c r="F97" t="s">
        <v>87</v>
      </c>
      <c r="G97" t="s">
        <v>18</v>
      </c>
      <c r="H97" t="s">
        <v>2796</v>
      </c>
    </row>
    <row r="98" spans="1:8" x14ac:dyDescent="0.25">
      <c r="A98" t="s">
        <v>532</v>
      </c>
      <c r="B98" t="s">
        <v>3937</v>
      </c>
      <c r="C98" t="s">
        <v>3936</v>
      </c>
      <c r="D98" t="s">
        <v>533</v>
      </c>
      <c r="E98" t="s">
        <v>3935</v>
      </c>
      <c r="F98" t="s">
        <v>64</v>
      </c>
      <c r="G98" t="s">
        <v>2797</v>
      </c>
      <c r="H98" t="s">
        <v>2796</v>
      </c>
    </row>
    <row r="99" spans="1:8" x14ac:dyDescent="0.25">
      <c r="A99" t="s">
        <v>537</v>
      </c>
      <c r="B99" t="s">
        <v>3934</v>
      </c>
      <c r="C99" t="s">
        <v>3933</v>
      </c>
      <c r="D99" t="s">
        <v>538</v>
      </c>
      <c r="E99" t="s">
        <v>3932</v>
      </c>
      <c r="F99" t="s">
        <v>539</v>
      </c>
      <c r="G99" t="s">
        <v>2797</v>
      </c>
      <c r="H99" t="s">
        <v>2796</v>
      </c>
    </row>
    <row r="100" spans="1:8" x14ac:dyDescent="0.25">
      <c r="A100" t="s">
        <v>543</v>
      </c>
      <c r="B100" t="s">
        <v>3931</v>
      </c>
      <c r="C100" t="s">
        <v>3930</v>
      </c>
      <c r="D100" t="s">
        <v>544</v>
      </c>
      <c r="E100" t="s">
        <v>3929</v>
      </c>
      <c r="F100" t="s">
        <v>241</v>
      </c>
      <c r="G100" t="s">
        <v>2797</v>
      </c>
      <c r="H100" t="s">
        <v>2796</v>
      </c>
    </row>
    <row r="101" spans="1:8" x14ac:dyDescent="0.25">
      <c r="A101" t="s">
        <v>547</v>
      </c>
      <c r="B101" t="s">
        <v>3928</v>
      </c>
      <c r="C101" t="s">
        <v>3927</v>
      </c>
      <c r="D101" t="s">
        <v>548</v>
      </c>
      <c r="E101" t="s">
        <v>3926</v>
      </c>
      <c r="F101" t="s">
        <v>83</v>
      </c>
      <c r="G101" t="s">
        <v>2797</v>
      </c>
      <c r="H101" t="s">
        <v>2796</v>
      </c>
    </row>
    <row r="102" spans="1:8" x14ac:dyDescent="0.25">
      <c r="A102" t="s">
        <v>550</v>
      </c>
      <c r="B102" t="s">
        <v>3925</v>
      </c>
      <c r="C102" t="s">
        <v>3924</v>
      </c>
      <c r="D102" t="s">
        <v>551</v>
      </c>
      <c r="E102" t="s">
        <v>3923</v>
      </c>
      <c r="F102" t="s">
        <v>552</v>
      </c>
      <c r="G102" t="s">
        <v>18</v>
      </c>
      <c r="H102" t="s">
        <v>2796</v>
      </c>
    </row>
    <row r="103" spans="1:8" x14ac:dyDescent="0.25">
      <c r="A103" t="s">
        <v>555</v>
      </c>
      <c r="B103" t="s">
        <v>3922</v>
      </c>
      <c r="C103" t="s">
        <v>3921</v>
      </c>
      <c r="D103" t="s">
        <v>556</v>
      </c>
      <c r="E103" t="s">
        <v>3920</v>
      </c>
      <c r="F103" t="s">
        <v>241</v>
      </c>
      <c r="G103" t="s">
        <v>2797</v>
      </c>
      <c r="H103" t="s">
        <v>2796</v>
      </c>
    </row>
    <row r="104" spans="1:8" x14ac:dyDescent="0.25">
      <c r="A104" t="s">
        <v>559</v>
      </c>
      <c r="B104" t="s">
        <v>3919</v>
      </c>
      <c r="C104" t="s">
        <v>3918</v>
      </c>
      <c r="D104" t="s">
        <v>3917</v>
      </c>
      <c r="E104" t="s">
        <v>3916</v>
      </c>
      <c r="F104" t="s">
        <v>87</v>
      </c>
      <c r="G104" t="s">
        <v>18</v>
      </c>
      <c r="H104" t="s">
        <v>2796</v>
      </c>
    </row>
    <row r="105" spans="1:8" x14ac:dyDescent="0.25">
      <c r="A105" t="s">
        <v>564</v>
      </c>
      <c r="B105" t="s">
        <v>3915</v>
      </c>
      <c r="C105" t="s">
        <v>3914</v>
      </c>
      <c r="D105" t="s">
        <v>565</v>
      </c>
      <c r="E105" t="s">
        <v>3913</v>
      </c>
      <c r="F105" t="s">
        <v>74</v>
      </c>
      <c r="G105" t="s">
        <v>2797</v>
      </c>
      <c r="H105" t="s">
        <v>2796</v>
      </c>
    </row>
    <row r="106" spans="1:8" x14ac:dyDescent="0.25">
      <c r="A106" t="s">
        <v>569</v>
      </c>
      <c r="B106" t="s">
        <v>3912</v>
      </c>
      <c r="C106" t="s">
        <v>3911</v>
      </c>
      <c r="D106" t="s">
        <v>570</v>
      </c>
      <c r="E106" t="s">
        <v>3910</v>
      </c>
      <c r="F106" t="s">
        <v>343</v>
      </c>
      <c r="G106" t="s">
        <v>18</v>
      </c>
      <c r="H106" t="s">
        <v>2796</v>
      </c>
    </row>
    <row r="107" spans="1:8" x14ac:dyDescent="0.25">
      <c r="A107" t="s">
        <v>573</v>
      </c>
      <c r="B107" t="s">
        <v>3909</v>
      </c>
      <c r="C107" t="s">
        <v>3908</v>
      </c>
      <c r="D107" t="s">
        <v>574</v>
      </c>
      <c r="E107" t="s">
        <v>3907</v>
      </c>
      <c r="F107" t="s">
        <v>163</v>
      </c>
      <c r="G107" t="s">
        <v>2797</v>
      </c>
      <c r="H107" t="s">
        <v>2796</v>
      </c>
    </row>
    <row r="108" spans="1:8" x14ac:dyDescent="0.25">
      <c r="A108" t="s">
        <v>578</v>
      </c>
      <c r="B108" t="s">
        <v>3906</v>
      </c>
      <c r="C108" t="s">
        <v>3905</v>
      </c>
      <c r="D108" t="s">
        <v>579</v>
      </c>
      <c r="E108" t="s">
        <v>3904</v>
      </c>
      <c r="F108" t="s">
        <v>580</v>
      </c>
      <c r="G108" t="s">
        <v>18</v>
      </c>
      <c r="H108" t="s">
        <v>2796</v>
      </c>
    </row>
    <row r="109" spans="1:8" x14ac:dyDescent="0.25">
      <c r="A109" t="s">
        <v>585</v>
      </c>
      <c r="B109" t="s">
        <v>3903</v>
      </c>
      <c r="C109" t="s">
        <v>3902</v>
      </c>
      <c r="D109" t="s">
        <v>586</v>
      </c>
      <c r="E109" t="s">
        <v>3901</v>
      </c>
      <c r="F109" t="s">
        <v>587</v>
      </c>
      <c r="G109" t="s">
        <v>18</v>
      </c>
      <c r="H109" t="s">
        <v>2796</v>
      </c>
    </row>
    <row r="110" spans="1:8" x14ac:dyDescent="0.25">
      <c r="A110" t="s">
        <v>592</v>
      </c>
      <c r="B110" t="s">
        <v>3900</v>
      </c>
      <c r="C110" t="s">
        <v>3899</v>
      </c>
      <c r="D110" t="s">
        <v>593</v>
      </c>
      <c r="E110" t="s">
        <v>3898</v>
      </c>
      <c r="F110" t="s">
        <v>241</v>
      </c>
      <c r="G110" t="s">
        <v>18</v>
      </c>
      <c r="H110" t="s">
        <v>2796</v>
      </c>
    </row>
    <row r="111" spans="1:8" x14ac:dyDescent="0.25">
      <c r="A111" t="s">
        <v>598</v>
      </c>
      <c r="B111" t="s">
        <v>3897</v>
      </c>
      <c r="C111" t="s">
        <v>3896</v>
      </c>
      <c r="D111" t="s">
        <v>599</v>
      </c>
      <c r="E111" t="s">
        <v>3895</v>
      </c>
      <c r="F111" t="s">
        <v>600</v>
      </c>
      <c r="G111" t="s">
        <v>2797</v>
      </c>
      <c r="H111" t="s">
        <v>2796</v>
      </c>
    </row>
    <row r="112" spans="1:8" x14ac:dyDescent="0.25">
      <c r="A112" t="s">
        <v>604</v>
      </c>
      <c r="B112" t="s">
        <v>3894</v>
      </c>
      <c r="C112" t="s">
        <v>3893</v>
      </c>
      <c r="D112" t="s">
        <v>605</v>
      </c>
      <c r="E112" t="s">
        <v>3892</v>
      </c>
      <c r="F112" t="s">
        <v>606</v>
      </c>
      <c r="G112" t="s">
        <v>18</v>
      </c>
      <c r="H112" t="s">
        <v>2796</v>
      </c>
    </row>
    <row r="113" spans="1:8" x14ac:dyDescent="0.25">
      <c r="A113" t="s">
        <v>609</v>
      </c>
      <c r="B113" t="s">
        <v>3891</v>
      </c>
      <c r="C113" t="s">
        <v>3890</v>
      </c>
      <c r="D113" t="s">
        <v>610</v>
      </c>
      <c r="E113" t="s">
        <v>3889</v>
      </c>
      <c r="F113" t="s">
        <v>69</v>
      </c>
      <c r="G113" t="s">
        <v>2797</v>
      </c>
      <c r="H113" t="s">
        <v>2796</v>
      </c>
    </row>
    <row r="114" spans="1:8" x14ac:dyDescent="0.25">
      <c r="A114" t="s">
        <v>613</v>
      </c>
      <c r="B114" t="s">
        <v>3888</v>
      </c>
      <c r="C114" t="s">
        <v>3887</v>
      </c>
      <c r="D114" t="s">
        <v>614</v>
      </c>
      <c r="E114" t="s">
        <v>3886</v>
      </c>
      <c r="F114" t="s">
        <v>3885</v>
      </c>
      <c r="G114" t="s">
        <v>2797</v>
      </c>
      <c r="H114" t="s">
        <v>2796</v>
      </c>
    </row>
    <row r="115" spans="1:8" x14ac:dyDescent="0.25">
      <c r="A115" t="s">
        <v>617</v>
      </c>
      <c r="B115" t="s">
        <v>3884</v>
      </c>
      <c r="C115" t="s">
        <v>3883</v>
      </c>
      <c r="D115" t="s">
        <v>618</v>
      </c>
      <c r="E115" t="s">
        <v>3882</v>
      </c>
      <c r="F115" t="s">
        <v>3881</v>
      </c>
      <c r="G115" t="s">
        <v>2797</v>
      </c>
      <c r="H115" t="s">
        <v>2796</v>
      </c>
    </row>
    <row r="116" spans="1:8" x14ac:dyDescent="0.25">
      <c r="A116" t="s">
        <v>620</v>
      </c>
      <c r="B116" t="s">
        <v>3880</v>
      </c>
      <c r="C116" t="s">
        <v>3879</v>
      </c>
      <c r="D116" t="s">
        <v>621</v>
      </c>
      <c r="E116" t="s">
        <v>3878</v>
      </c>
      <c r="F116" t="s">
        <v>622</v>
      </c>
      <c r="G116" t="s">
        <v>2797</v>
      </c>
      <c r="H116" t="s">
        <v>2796</v>
      </c>
    </row>
    <row r="117" spans="1:8" x14ac:dyDescent="0.25">
      <c r="A117" t="s">
        <v>626</v>
      </c>
      <c r="B117" t="s">
        <v>3877</v>
      </c>
      <c r="C117" t="s">
        <v>3876</v>
      </c>
      <c r="D117" t="s">
        <v>627</v>
      </c>
      <c r="E117" t="s">
        <v>3875</v>
      </c>
      <c r="F117" t="s">
        <v>249</v>
      </c>
      <c r="G117" t="s">
        <v>2797</v>
      </c>
      <c r="H117" t="s">
        <v>2796</v>
      </c>
    </row>
    <row r="118" spans="1:8" x14ac:dyDescent="0.25">
      <c r="A118" t="s">
        <v>633</v>
      </c>
      <c r="B118" t="s">
        <v>3874</v>
      </c>
      <c r="C118" t="s">
        <v>3873</v>
      </c>
      <c r="D118" t="s">
        <v>634</v>
      </c>
      <c r="E118" t="s">
        <v>3872</v>
      </c>
      <c r="F118" t="s">
        <v>38</v>
      </c>
      <c r="G118" t="s">
        <v>2797</v>
      </c>
      <c r="H118" t="s">
        <v>2796</v>
      </c>
    </row>
    <row r="119" spans="1:8" x14ac:dyDescent="0.25">
      <c r="A119" t="s">
        <v>638</v>
      </c>
      <c r="B119" t="s">
        <v>3871</v>
      </c>
      <c r="C119" t="s">
        <v>3870</v>
      </c>
      <c r="D119" t="s">
        <v>639</v>
      </c>
      <c r="E119" t="s">
        <v>3869</v>
      </c>
      <c r="F119" t="s">
        <v>640</v>
      </c>
      <c r="G119" t="s">
        <v>18</v>
      </c>
      <c r="H119" t="s">
        <v>2796</v>
      </c>
    </row>
    <row r="120" spans="1:8" x14ac:dyDescent="0.25">
      <c r="A120" t="s">
        <v>645</v>
      </c>
      <c r="B120" t="s">
        <v>3868</v>
      </c>
      <c r="C120" t="s">
        <v>3867</v>
      </c>
      <c r="D120" t="s">
        <v>646</v>
      </c>
      <c r="E120" t="s">
        <v>3866</v>
      </c>
      <c r="F120" t="s">
        <v>38</v>
      </c>
      <c r="G120" t="s">
        <v>2797</v>
      </c>
      <c r="H120" t="s">
        <v>2796</v>
      </c>
    </row>
    <row r="121" spans="1:8" x14ac:dyDescent="0.25">
      <c r="A121" t="s">
        <v>650</v>
      </c>
      <c r="B121" t="s">
        <v>3865</v>
      </c>
      <c r="C121" t="s">
        <v>3864</v>
      </c>
      <c r="D121" t="s">
        <v>651</v>
      </c>
      <c r="E121" t="s">
        <v>3863</v>
      </c>
      <c r="F121" t="s">
        <v>50</v>
      </c>
      <c r="G121" t="s">
        <v>2797</v>
      </c>
      <c r="H121" t="s">
        <v>2796</v>
      </c>
    </row>
    <row r="122" spans="1:8" x14ac:dyDescent="0.25">
      <c r="A122" t="s">
        <v>655</v>
      </c>
      <c r="B122" t="s">
        <v>3862</v>
      </c>
      <c r="C122" t="s">
        <v>3861</v>
      </c>
      <c r="D122" t="s">
        <v>656</v>
      </c>
      <c r="E122" t="s">
        <v>3860</v>
      </c>
      <c r="F122" t="s">
        <v>3859</v>
      </c>
      <c r="G122" t="s">
        <v>2797</v>
      </c>
      <c r="H122" t="s">
        <v>2796</v>
      </c>
    </row>
    <row r="123" spans="1:8" x14ac:dyDescent="0.25">
      <c r="A123" t="s">
        <v>659</v>
      </c>
      <c r="B123" t="s">
        <v>3858</v>
      </c>
      <c r="C123" t="s">
        <v>3857</v>
      </c>
      <c r="D123" t="s">
        <v>660</v>
      </c>
      <c r="E123" t="s">
        <v>3856</v>
      </c>
      <c r="F123" t="s">
        <v>50</v>
      </c>
      <c r="G123" t="s">
        <v>2797</v>
      </c>
      <c r="H123" t="s">
        <v>2796</v>
      </c>
    </row>
    <row r="124" spans="1:8" x14ac:dyDescent="0.25">
      <c r="A124" t="s">
        <v>664</v>
      </c>
      <c r="B124" t="s">
        <v>3855</v>
      </c>
      <c r="C124" t="s">
        <v>3854</v>
      </c>
      <c r="D124" t="s">
        <v>665</v>
      </c>
      <c r="E124" t="s">
        <v>3853</v>
      </c>
      <c r="F124" t="s">
        <v>580</v>
      </c>
      <c r="G124" t="s">
        <v>18</v>
      </c>
      <c r="H124" t="s">
        <v>2796</v>
      </c>
    </row>
    <row r="125" spans="1:8" x14ac:dyDescent="0.25">
      <c r="A125" t="s">
        <v>668</v>
      </c>
      <c r="B125" t="s">
        <v>3852</v>
      </c>
      <c r="C125" t="s">
        <v>3851</v>
      </c>
      <c r="D125" t="s">
        <v>669</v>
      </c>
      <c r="E125" t="s">
        <v>3850</v>
      </c>
      <c r="F125" t="s">
        <v>352</v>
      </c>
      <c r="G125" t="s">
        <v>2797</v>
      </c>
      <c r="H125" t="s">
        <v>2796</v>
      </c>
    </row>
    <row r="126" spans="1:8" x14ac:dyDescent="0.25">
      <c r="A126" t="s">
        <v>673</v>
      </c>
      <c r="B126" t="s">
        <v>3849</v>
      </c>
      <c r="C126" t="s">
        <v>3848</v>
      </c>
      <c r="D126" t="s">
        <v>674</v>
      </c>
      <c r="E126" t="s">
        <v>3847</v>
      </c>
      <c r="F126" t="s">
        <v>163</v>
      </c>
      <c r="G126" t="s">
        <v>2797</v>
      </c>
      <c r="H126" t="s">
        <v>2796</v>
      </c>
    </row>
    <row r="127" spans="1:8" x14ac:dyDescent="0.25">
      <c r="A127" t="s">
        <v>677</v>
      </c>
      <c r="B127" t="s">
        <v>3846</v>
      </c>
      <c r="C127" t="s">
        <v>3845</v>
      </c>
      <c r="D127" t="s">
        <v>678</v>
      </c>
      <c r="E127" t="s">
        <v>3844</v>
      </c>
      <c r="F127" t="s">
        <v>163</v>
      </c>
      <c r="G127" t="s">
        <v>2797</v>
      </c>
      <c r="H127" t="s">
        <v>2796</v>
      </c>
    </row>
    <row r="128" spans="1:8" x14ac:dyDescent="0.25">
      <c r="A128" t="s">
        <v>682</v>
      </c>
      <c r="B128" t="s">
        <v>3843</v>
      </c>
      <c r="C128" t="s">
        <v>3842</v>
      </c>
      <c r="D128" t="s">
        <v>683</v>
      </c>
      <c r="E128" t="s">
        <v>3841</v>
      </c>
      <c r="F128" t="s">
        <v>87</v>
      </c>
      <c r="G128" t="s">
        <v>2797</v>
      </c>
      <c r="H128" t="s">
        <v>2796</v>
      </c>
    </row>
    <row r="129" spans="1:8" x14ac:dyDescent="0.25">
      <c r="A129" t="s">
        <v>686</v>
      </c>
      <c r="B129" t="s">
        <v>3840</v>
      </c>
      <c r="C129" t="s">
        <v>3839</v>
      </c>
      <c r="D129" t="s">
        <v>687</v>
      </c>
      <c r="E129" t="s">
        <v>3838</v>
      </c>
      <c r="F129" t="s">
        <v>163</v>
      </c>
      <c r="G129" t="s">
        <v>2797</v>
      </c>
      <c r="H129" t="s">
        <v>2796</v>
      </c>
    </row>
    <row r="130" spans="1:8" x14ac:dyDescent="0.25">
      <c r="A130" t="s">
        <v>692</v>
      </c>
      <c r="B130" t="s">
        <v>3837</v>
      </c>
      <c r="C130" t="s">
        <v>3836</v>
      </c>
      <c r="D130" t="s">
        <v>693</v>
      </c>
      <c r="E130" t="s">
        <v>3835</v>
      </c>
      <c r="F130" t="s">
        <v>123</v>
      </c>
      <c r="G130" t="s">
        <v>18</v>
      </c>
      <c r="H130" t="s">
        <v>2796</v>
      </c>
    </row>
    <row r="131" spans="1:8" x14ac:dyDescent="0.25">
      <c r="A131" t="s">
        <v>696</v>
      </c>
      <c r="B131" t="s">
        <v>3834</v>
      </c>
      <c r="C131" t="s">
        <v>3833</v>
      </c>
      <c r="D131" t="s">
        <v>697</v>
      </c>
      <c r="E131" t="s">
        <v>3832</v>
      </c>
      <c r="F131" t="s">
        <v>74</v>
      </c>
      <c r="G131" t="s">
        <v>18</v>
      </c>
      <c r="H131" t="s">
        <v>2796</v>
      </c>
    </row>
    <row r="132" spans="1:8" x14ac:dyDescent="0.25">
      <c r="A132" t="s">
        <v>699</v>
      </c>
      <c r="B132" t="s">
        <v>3831</v>
      </c>
      <c r="C132" t="s">
        <v>3830</v>
      </c>
      <c r="D132" t="s">
        <v>700</v>
      </c>
      <c r="E132" t="s">
        <v>3829</v>
      </c>
      <c r="F132" t="s">
        <v>701</v>
      </c>
      <c r="G132" t="s">
        <v>2797</v>
      </c>
      <c r="H132" t="s">
        <v>2796</v>
      </c>
    </row>
    <row r="133" spans="1:8" x14ac:dyDescent="0.25">
      <c r="A133" t="s">
        <v>707</v>
      </c>
      <c r="B133" t="s">
        <v>3828</v>
      </c>
      <c r="C133" t="s">
        <v>3827</v>
      </c>
      <c r="D133" t="s">
        <v>708</v>
      </c>
      <c r="E133" t="s">
        <v>3826</v>
      </c>
      <c r="F133" t="s">
        <v>87</v>
      </c>
      <c r="G133" t="s">
        <v>2797</v>
      </c>
      <c r="H133" t="s">
        <v>2796</v>
      </c>
    </row>
    <row r="134" spans="1:8" x14ac:dyDescent="0.25">
      <c r="A134" t="s">
        <v>712</v>
      </c>
      <c r="B134" t="s">
        <v>3825</v>
      </c>
      <c r="C134" t="s">
        <v>3824</v>
      </c>
      <c r="D134" t="s">
        <v>713</v>
      </c>
      <c r="E134" t="s">
        <v>3823</v>
      </c>
      <c r="F134" t="s">
        <v>202</v>
      </c>
      <c r="G134" t="s">
        <v>2797</v>
      </c>
      <c r="H134" t="s">
        <v>2796</v>
      </c>
    </row>
    <row r="135" spans="1:8" x14ac:dyDescent="0.25">
      <c r="A135" t="s">
        <v>718</v>
      </c>
      <c r="B135" t="s">
        <v>3822</v>
      </c>
      <c r="C135" t="s">
        <v>3821</v>
      </c>
      <c r="D135" t="s">
        <v>719</v>
      </c>
      <c r="E135" t="s">
        <v>3820</v>
      </c>
      <c r="F135" t="s">
        <v>87</v>
      </c>
      <c r="G135" t="s">
        <v>2797</v>
      </c>
      <c r="H135" t="s">
        <v>2796</v>
      </c>
    </row>
    <row r="136" spans="1:8" x14ac:dyDescent="0.25">
      <c r="A136" t="s">
        <v>722</v>
      </c>
      <c r="B136" t="s">
        <v>3819</v>
      </c>
      <c r="C136" t="s">
        <v>3818</v>
      </c>
      <c r="D136" t="s">
        <v>723</v>
      </c>
      <c r="E136" t="s">
        <v>3817</v>
      </c>
      <c r="F136" t="s">
        <v>249</v>
      </c>
      <c r="G136" t="s">
        <v>18</v>
      </c>
      <c r="H136" t="s">
        <v>2796</v>
      </c>
    </row>
    <row r="137" spans="1:8" x14ac:dyDescent="0.25">
      <c r="A137" t="s">
        <v>727</v>
      </c>
      <c r="B137" t="s">
        <v>3816</v>
      </c>
      <c r="C137" t="s">
        <v>3815</v>
      </c>
      <c r="D137" t="s">
        <v>728</v>
      </c>
      <c r="E137" t="s">
        <v>3814</v>
      </c>
      <c r="F137" t="s">
        <v>552</v>
      </c>
      <c r="G137" t="s">
        <v>2797</v>
      </c>
      <c r="H137" t="s">
        <v>2796</v>
      </c>
    </row>
    <row r="138" spans="1:8" x14ac:dyDescent="0.25">
      <c r="A138" t="s">
        <v>734</v>
      </c>
      <c r="B138" t="s">
        <v>3813</v>
      </c>
      <c r="C138" t="s">
        <v>3812</v>
      </c>
      <c r="D138" t="s">
        <v>735</v>
      </c>
      <c r="E138" t="s">
        <v>3811</v>
      </c>
      <c r="F138" t="s">
        <v>202</v>
      </c>
      <c r="G138" t="s">
        <v>18</v>
      </c>
      <c r="H138" t="s">
        <v>2796</v>
      </c>
    </row>
    <row r="139" spans="1:8" x14ac:dyDescent="0.25">
      <c r="A139" t="s">
        <v>738</v>
      </c>
      <c r="B139" t="s">
        <v>3810</v>
      </c>
      <c r="C139" t="s">
        <v>3809</v>
      </c>
      <c r="D139" t="s">
        <v>739</v>
      </c>
      <c r="E139" t="s">
        <v>3808</v>
      </c>
      <c r="F139" t="s">
        <v>740</v>
      </c>
      <c r="G139" t="s">
        <v>18</v>
      </c>
      <c r="H139" t="s">
        <v>2796</v>
      </c>
    </row>
    <row r="140" spans="1:8" x14ac:dyDescent="0.25">
      <c r="A140" t="s">
        <v>743</v>
      </c>
      <c r="B140" t="s">
        <v>3807</v>
      </c>
      <c r="C140" t="s">
        <v>3806</v>
      </c>
      <c r="D140" t="s">
        <v>744</v>
      </c>
      <c r="E140" t="s">
        <v>3805</v>
      </c>
      <c r="F140" t="s">
        <v>249</v>
      </c>
      <c r="G140" t="s">
        <v>18</v>
      </c>
      <c r="H140" t="s">
        <v>2796</v>
      </c>
    </row>
    <row r="141" spans="1:8" x14ac:dyDescent="0.25">
      <c r="A141" t="s">
        <v>746</v>
      </c>
      <c r="B141" t="s">
        <v>3804</v>
      </c>
      <c r="C141" t="s">
        <v>3803</v>
      </c>
      <c r="D141" t="s">
        <v>747</v>
      </c>
      <c r="E141" t="s">
        <v>3802</v>
      </c>
      <c r="F141" t="s">
        <v>587</v>
      </c>
      <c r="G141" t="s">
        <v>18</v>
      </c>
      <c r="H141" t="s">
        <v>2796</v>
      </c>
    </row>
    <row r="142" spans="1:8" x14ac:dyDescent="0.25">
      <c r="A142" t="s">
        <v>752</v>
      </c>
      <c r="B142" t="s">
        <v>3801</v>
      </c>
      <c r="C142" t="s">
        <v>3800</v>
      </c>
      <c r="D142" t="s">
        <v>753</v>
      </c>
      <c r="E142" t="s">
        <v>3799</v>
      </c>
      <c r="F142" t="s">
        <v>587</v>
      </c>
      <c r="G142" t="s">
        <v>18</v>
      </c>
      <c r="H142" t="s">
        <v>2796</v>
      </c>
    </row>
    <row r="143" spans="1:8" x14ac:dyDescent="0.25">
      <c r="A143" t="s">
        <v>758</v>
      </c>
      <c r="B143" t="s">
        <v>3798</v>
      </c>
      <c r="C143" t="s">
        <v>3797</v>
      </c>
      <c r="D143" t="s">
        <v>759</v>
      </c>
      <c r="E143" t="s">
        <v>3796</v>
      </c>
      <c r="F143" t="s">
        <v>38</v>
      </c>
      <c r="G143" t="s">
        <v>18</v>
      </c>
      <c r="H143" t="s">
        <v>2796</v>
      </c>
    </row>
    <row r="144" spans="1:8" x14ac:dyDescent="0.25">
      <c r="A144" t="s">
        <v>762</v>
      </c>
      <c r="B144" t="s">
        <v>3795</v>
      </c>
      <c r="C144" t="s">
        <v>3794</v>
      </c>
      <c r="D144" t="s">
        <v>763</v>
      </c>
      <c r="E144" t="s">
        <v>3793</v>
      </c>
      <c r="F144" t="s">
        <v>170</v>
      </c>
      <c r="G144" t="s">
        <v>18</v>
      </c>
      <c r="H144" t="s">
        <v>2796</v>
      </c>
    </row>
    <row r="145" spans="1:8" x14ac:dyDescent="0.25">
      <c r="A145" t="s">
        <v>765</v>
      </c>
      <c r="B145" t="s">
        <v>3792</v>
      </c>
      <c r="C145" t="s">
        <v>3791</v>
      </c>
      <c r="D145" t="s">
        <v>766</v>
      </c>
      <c r="E145" t="s">
        <v>3790</v>
      </c>
      <c r="F145" t="s">
        <v>552</v>
      </c>
      <c r="G145" t="s">
        <v>18</v>
      </c>
      <c r="H145" t="s">
        <v>2796</v>
      </c>
    </row>
    <row r="146" spans="1:8" x14ac:dyDescent="0.25">
      <c r="A146" t="s">
        <v>768</v>
      </c>
      <c r="B146" t="s">
        <v>3789</v>
      </c>
      <c r="C146" t="s">
        <v>3788</v>
      </c>
      <c r="D146" t="s">
        <v>769</v>
      </c>
      <c r="E146" t="s">
        <v>3787</v>
      </c>
      <c r="F146" t="s">
        <v>587</v>
      </c>
      <c r="G146" t="s">
        <v>18</v>
      </c>
      <c r="H146" t="s">
        <v>2796</v>
      </c>
    </row>
    <row r="147" spans="1:8" x14ac:dyDescent="0.25">
      <c r="A147" t="s">
        <v>772</v>
      </c>
      <c r="B147" t="s">
        <v>3786</v>
      </c>
      <c r="C147" t="s">
        <v>3785</v>
      </c>
      <c r="D147" t="s">
        <v>773</v>
      </c>
      <c r="E147" t="s">
        <v>3784</v>
      </c>
      <c r="F147" t="s">
        <v>241</v>
      </c>
      <c r="G147" t="s">
        <v>18</v>
      </c>
      <c r="H147" t="s">
        <v>2796</v>
      </c>
    </row>
    <row r="148" spans="1:8" x14ac:dyDescent="0.25">
      <c r="A148" t="s">
        <v>775</v>
      </c>
      <c r="B148" t="s">
        <v>3783</v>
      </c>
      <c r="C148" t="s">
        <v>3782</v>
      </c>
      <c r="D148" t="s">
        <v>776</v>
      </c>
      <c r="E148" t="s">
        <v>3781</v>
      </c>
      <c r="F148" t="s">
        <v>552</v>
      </c>
      <c r="G148" t="s">
        <v>18</v>
      </c>
      <c r="H148" t="s">
        <v>2796</v>
      </c>
    </row>
    <row r="149" spans="1:8" x14ac:dyDescent="0.25">
      <c r="A149" t="s">
        <v>781</v>
      </c>
      <c r="B149" t="s">
        <v>3780</v>
      </c>
      <c r="C149" t="s">
        <v>3779</v>
      </c>
      <c r="D149" t="s">
        <v>782</v>
      </c>
      <c r="E149" t="s">
        <v>3778</v>
      </c>
      <c r="F149" t="s">
        <v>783</v>
      </c>
      <c r="G149" t="s">
        <v>18</v>
      </c>
      <c r="H149" t="s">
        <v>2796</v>
      </c>
    </row>
    <row r="150" spans="1:8" x14ac:dyDescent="0.25">
      <c r="A150" t="s">
        <v>789</v>
      </c>
      <c r="B150" t="s">
        <v>3777</v>
      </c>
      <c r="C150" t="s">
        <v>3776</v>
      </c>
      <c r="D150" t="s">
        <v>790</v>
      </c>
      <c r="E150" t="s">
        <v>3775</v>
      </c>
      <c r="F150" t="s">
        <v>587</v>
      </c>
      <c r="G150" t="s">
        <v>18</v>
      </c>
      <c r="H150" t="s">
        <v>2796</v>
      </c>
    </row>
    <row r="151" spans="1:8" x14ac:dyDescent="0.25">
      <c r="A151" t="s">
        <v>793</v>
      </c>
      <c r="B151" t="s">
        <v>3774</v>
      </c>
      <c r="C151" t="s">
        <v>3773</v>
      </c>
      <c r="D151" t="s">
        <v>794</v>
      </c>
      <c r="E151" t="s">
        <v>3772</v>
      </c>
      <c r="F151" t="s">
        <v>64</v>
      </c>
      <c r="G151" t="s">
        <v>2797</v>
      </c>
      <c r="H151" t="s">
        <v>2796</v>
      </c>
    </row>
    <row r="152" spans="1:8" x14ac:dyDescent="0.25">
      <c r="A152" t="s">
        <v>797</v>
      </c>
      <c r="B152" t="s">
        <v>3771</v>
      </c>
      <c r="C152" t="s">
        <v>3770</v>
      </c>
      <c r="D152" t="s">
        <v>798</v>
      </c>
      <c r="E152" t="s">
        <v>3769</v>
      </c>
      <c r="F152" t="s">
        <v>74</v>
      </c>
      <c r="G152" t="s">
        <v>2797</v>
      </c>
      <c r="H152" t="s">
        <v>2796</v>
      </c>
    </row>
    <row r="153" spans="1:8" x14ac:dyDescent="0.25">
      <c r="A153" t="s">
        <v>801</v>
      </c>
      <c r="B153" t="s">
        <v>3768</v>
      </c>
      <c r="C153" t="s">
        <v>3767</v>
      </c>
      <c r="D153" t="s">
        <v>802</v>
      </c>
      <c r="E153" t="s">
        <v>3766</v>
      </c>
      <c r="F153" t="s">
        <v>803</v>
      </c>
      <c r="G153" t="s">
        <v>18</v>
      </c>
      <c r="H153" t="s">
        <v>2796</v>
      </c>
    </row>
    <row r="154" spans="1:8" x14ac:dyDescent="0.25">
      <c r="A154" t="s">
        <v>808</v>
      </c>
      <c r="B154" t="s">
        <v>3765</v>
      </c>
      <c r="C154" t="s">
        <v>3764</v>
      </c>
      <c r="D154" t="s">
        <v>3763</v>
      </c>
      <c r="E154" t="s">
        <v>3762</v>
      </c>
      <c r="F154" t="s">
        <v>810</v>
      </c>
      <c r="G154" t="s">
        <v>18</v>
      </c>
      <c r="H154" t="s">
        <v>2796</v>
      </c>
    </row>
    <row r="155" spans="1:8" x14ac:dyDescent="0.25">
      <c r="A155" t="s">
        <v>814</v>
      </c>
      <c r="B155" t="s">
        <v>3761</v>
      </c>
      <c r="C155" t="s">
        <v>3760</v>
      </c>
      <c r="D155" t="s">
        <v>815</v>
      </c>
      <c r="E155" t="s">
        <v>3759</v>
      </c>
      <c r="F155" t="s">
        <v>241</v>
      </c>
      <c r="G155" t="s">
        <v>18</v>
      </c>
      <c r="H155" t="s">
        <v>2796</v>
      </c>
    </row>
    <row r="156" spans="1:8" x14ac:dyDescent="0.25">
      <c r="A156" t="s">
        <v>826</v>
      </c>
      <c r="B156" t="s">
        <v>3758</v>
      </c>
      <c r="C156" t="s">
        <v>3757</v>
      </c>
      <c r="D156" t="s">
        <v>827</v>
      </c>
      <c r="E156" t="s">
        <v>3756</v>
      </c>
      <c r="F156" t="s">
        <v>828</v>
      </c>
      <c r="G156" t="s">
        <v>2797</v>
      </c>
      <c r="H156" t="s">
        <v>2796</v>
      </c>
    </row>
    <row r="157" spans="1:8" x14ac:dyDescent="0.25">
      <c r="A157" t="s">
        <v>833</v>
      </c>
      <c r="B157" t="s">
        <v>3755</v>
      </c>
      <c r="C157" t="s">
        <v>3754</v>
      </c>
      <c r="D157" t="s">
        <v>834</v>
      </c>
      <c r="E157" t="s">
        <v>3753</v>
      </c>
      <c r="F157" t="s">
        <v>835</v>
      </c>
      <c r="G157" t="s">
        <v>18</v>
      </c>
      <c r="H157" t="s">
        <v>2796</v>
      </c>
    </row>
    <row r="158" spans="1:8" x14ac:dyDescent="0.25">
      <c r="A158" t="s">
        <v>837</v>
      </c>
      <c r="B158" t="s">
        <v>3752</v>
      </c>
      <c r="C158" t="s">
        <v>3751</v>
      </c>
      <c r="D158" t="s">
        <v>838</v>
      </c>
      <c r="E158" t="s">
        <v>3750</v>
      </c>
      <c r="F158" t="s">
        <v>163</v>
      </c>
      <c r="G158" t="s">
        <v>2797</v>
      </c>
      <c r="H158" t="s">
        <v>2796</v>
      </c>
    </row>
    <row r="159" spans="1:8" x14ac:dyDescent="0.25">
      <c r="A159" t="s">
        <v>206</v>
      </c>
      <c r="B159" t="s">
        <v>3749</v>
      </c>
      <c r="C159" t="s">
        <v>3748</v>
      </c>
      <c r="D159" t="s">
        <v>842</v>
      </c>
      <c r="E159" t="s">
        <v>3747</v>
      </c>
      <c r="F159" t="s">
        <v>163</v>
      </c>
      <c r="G159" t="s">
        <v>2797</v>
      </c>
      <c r="H159" t="s">
        <v>2796</v>
      </c>
    </row>
    <row r="160" spans="1:8" x14ac:dyDescent="0.25">
      <c r="A160" t="s">
        <v>846</v>
      </c>
      <c r="B160" t="s">
        <v>3746</v>
      </c>
      <c r="C160" t="s">
        <v>3745</v>
      </c>
      <c r="D160" t="s">
        <v>847</v>
      </c>
      <c r="E160" t="s">
        <v>3744</v>
      </c>
      <c r="F160" t="s">
        <v>359</v>
      </c>
      <c r="G160" t="s">
        <v>18</v>
      </c>
      <c r="H160" t="s">
        <v>2796</v>
      </c>
    </row>
    <row r="161" spans="1:8" x14ac:dyDescent="0.25">
      <c r="A161" t="s">
        <v>853</v>
      </c>
      <c r="B161" t="s">
        <v>3743</v>
      </c>
      <c r="C161" t="s">
        <v>3742</v>
      </c>
      <c r="D161" t="s">
        <v>854</v>
      </c>
      <c r="E161" t="s">
        <v>3741</v>
      </c>
      <c r="F161" t="s">
        <v>241</v>
      </c>
      <c r="G161" t="s">
        <v>2797</v>
      </c>
      <c r="H161" t="s">
        <v>2796</v>
      </c>
    </row>
    <row r="162" spans="1:8" x14ac:dyDescent="0.25">
      <c r="A162" t="s">
        <v>857</v>
      </c>
      <c r="B162" t="s">
        <v>3740</v>
      </c>
      <c r="C162" t="s">
        <v>3739</v>
      </c>
      <c r="D162" t="s">
        <v>858</v>
      </c>
      <c r="E162" t="s">
        <v>3738</v>
      </c>
      <c r="F162" t="s">
        <v>74</v>
      </c>
      <c r="G162" t="s">
        <v>2797</v>
      </c>
      <c r="H162" t="s">
        <v>2796</v>
      </c>
    </row>
    <row r="163" spans="1:8" x14ac:dyDescent="0.25">
      <c r="A163" t="s">
        <v>862</v>
      </c>
      <c r="B163" t="s">
        <v>3737</v>
      </c>
      <c r="C163" t="s">
        <v>3736</v>
      </c>
      <c r="D163" t="s">
        <v>863</v>
      </c>
      <c r="E163" t="s">
        <v>3735</v>
      </c>
      <c r="F163" t="s">
        <v>163</v>
      </c>
      <c r="G163" t="s">
        <v>18</v>
      </c>
      <c r="H163" t="s">
        <v>2796</v>
      </c>
    </row>
    <row r="164" spans="1:8" x14ac:dyDescent="0.25">
      <c r="A164" t="s">
        <v>865</v>
      </c>
      <c r="B164" t="s">
        <v>3734</v>
      </c>
      <c r="C164" t="s">
        <v>3733</v>
      </c>
      <c r="D164" t="s">
        <v>866</v>
      </c>
      <c r="E164" t="s">
        <v>3732</v>
      </c>
      <c r="F164" t="s">
        <v>587</v>
      </c>
      <c r="G164" t="s">
        <v>2797</v>
      </c>
      <c r="H164" t="s">
        <v>2796</v>
      </c>
    </row>
    <row r="165" spans="1:8" x14ac:dyDescent="0.25">
      <c r="A165" t="s">
        <v>868</v>
      </c>
      <c r="B165" t="s">
        <v>3731</v>
      </c>
      <c r="C165" t="s">
        <v>3730</v>
      </c>
      <c r="D165" t="s">
        <v>869</v>
      </c>
      <c r="E165" t="s">
        <v>3729</v>
      </c>
      <c r="F165" t="s">
        <v>552</v>
      </c>
      <c r="G165" t="s">
        <v>2797</v>
      </c>
      <c r="H165" t="s">
        <v>2796</v>
      </c>
    </row>
    <row r="166" spans="1:8" x14ac:dyDescent="0.25">
      <c r="A166" t="s">
        <v>873</v>
      </c>
      <c r="B166" t="s">
        <v>3728</v>
      </c>
      <c r="C166" t="s">
        <v>3727</v>
      </c>
      <c r="D166" t="s">
        <v>874</v>
      </c>
      <c r="E166" t="s">
        <v>3726</v>
      </c>
      <c r="F166" t="s">
        <v>241</v>
      </c>
      <c r="G166" t="s">
        <v>2797</v>
      </c>
      <c r="H166" t="s">
        <v>2796</v>
      </c>
    </row>
    <row r="167" spans="1:8" x14ac:dyDescent="0.25">
      <c r="A167" t="s">
        <v>877</v>
      </c>
      <c r="B167" t="s">
        <v>3725</v>
      </c>
      <c r="C167" t="s">
        <v>3724</v>
      </c>
      <c r="D167" t="s">
        <v>878</v>
      </c>
      <c r="E167" t="s">
        <v>3723</v>
      </c>
      <c r="F167" t="s">
        <v>163</v>
      </c>
      <c r="G167" t="s">
        <v>2797</v>
      </c>
      <c r="H167" t="s">
        <v>2796</v>
      </c>
    </row>
    <row r="168" spans="1:8" x14ac:dyDescent="0.25">
      <c r="A168" t="s">
        <v>881</v>
      </c>
      <c r="B168" t="s">
        <v>3722</v>
      </c>
      <c r="C168" t="s">
        <v>3721</v>
      </c>
      <c r="D168" t="s">
        <v>882</v>
      </c>
      <c r="E168" t="s">
        <v>3720</v>
      </c>
      <c r="F168" t="s">
        <v>163</v>
      </c>
      <c r="G168" t="s">
        <v>18</v>
      </c>
      <c r="H168" t="s">
        <v>2796</v>
      </c>
    </row>
    <row r="169" spans="1:8" x14ac:dyDescent="0.25">
      <c r="A169" t="s">
        <v>886</v>
      </c>
      <c r="B169" t="s">
        <v>3719</v>
      </c>
      <c r="C169" t="s">
        <v>3718</v>
      </c>
      <c r="D169" t="s">
        <v>887</v>
      </c>
      <c r="E169" t="s">
        <v>3717</v>
      </c>
      <c r="F169" t="s">
        <v>606</v>
      </c>
      <c r="G169" t="s">
        <v>18</v>
      </c>
      <c r="H169" t="s">
        <v>2796</v>
      </c>
    </row>
    <row r="170" spans="1:8" x14ac:dyDescent="0.25">
      <c r="A170" t="s">
        <v>890</v>
      </c>
      <c r="B170" t="s">
        <v>3716</v>
      </c>
      <c r="C170" t="s">
        <v>3715</v>
      </c>
      <c r="D170" t="s">
        <v>891</v>
      </c>
      <c r="E170" t="s">
        <v>3714</v>
      </c>
      <c r="F170" t="s">
        <v>43</v>
      </c>
      <c r="G170" t="s">
        <v>2797</v>
      </c>
      <c r="H170" t="s">
        <v>2796</v>
      </c>
    </row>
    <row r="171" spans="1:8" x14ac:dyDescent="0.25">
      <c r="A171" t="s">
        <v>896</v>
      </c>
      <c r="B171" t="s">
        <v>3713</v>
      </c>
      <c r="C171" t="s">
        <v>3712</v>
      </c>
      <c r="D171" t="s">
        <v>897</v>
      </c>
      <c r="E171" t="s">
        <v>3711</v>
      </c>
      <c r="F171" t="s">
        <v>60</v>
      </c>
      <c r="G171" t="s">
        <v>18</v>
      </c>
      <c r="H171" t="s">
        <v>2796</v>
      </c>
    </row>
    <row r="172" spans="1:8" x14ac:dyDescent="0.25">
      <c r="A172" t="s">
        <v>901</v>
      </c>
      <c r="B172" t="s">
        <v>3710</v>
      </c>
      <c r="C172" t="s">
        <v>3709</v>
      </c>
      <c r="D172" t="s">
        <v>902</v>
      </c>
      <c r="E172" t="s">
        <v>3708</v>
      </c>
      <c r="F172" t="s">
        <v>552</v>
      </c>
      <c r="G172" t="s">
        <v>18</v>
      </c>
      <c r="H172" t="s">
        <v>2796</v>
      </c>
    </row>
    <row r="173" spans="1:8" x14ac:dyDescent="0.25">
      <c r="A173" t="s">
        <v>909</v>
      </c>
      <c r="B173" t="s">
        <v>3707</v>
      </c>
      <c r="C173" t="s">
        <v>3706</v>
      </c>
      <c r="D173" t="s">
        <v>910</v>
      </c>
      <c r="E173" t="s">
        <v>3705</v>
      </c>
      <c r="F173" t="s">
        <v>43</v>
      </c>
      <c r="G173" t="s">
        <v>18</v>
      </c>
      <c r="H173" t="s">
        <v>2796</v>
      </c>
    </row>
    <row r="174" spans="1:8" x14ac:dyDescent="0.25">
      <c r="A174" t="s">
        <v>915</v>
      </c>
      <c r="B174" t="s">
        <v>3704</v>
      </c>
      <c r="C174" t="s">
        <v>3703</v>
      </c>
      <c r="D174" t="s">
        <v>916</v>
      </c>
      <c r="E174" t="s">
        <v>3702</v>
      </c>
      <c r="F174" t="s">
        <v>917</v>
      </c>
      <c r="G174" t="s">
        <v>18</v>
      </c>
      <c r="H174" t="s">
        <v>2796</v>
      </c>
    </row>
    <row r="175" spans="1:8" x14ac:dyDescent="0.25">
      <c r="A175" t="s">
        <v>918</v>
      </c>
      <c r="B175" t="s">
        <v>3701</v>
      </c>
      <c r="C175" t="s">
        <v>3700</v>
      </c>
      <c r="D175" t="s">
        <v>919</v>
      </c>
      <c r="E175" t="s">
        <v>3699</v>
      </c>
      <c r="F175" t="s">
        <v>920</v>
      </c>
      <c r="G175" t="s">
        <v>2797</v>
      </c>
      <c r="H175" t="s">
        <v>2796</v>
      </c>
    </row>
    <row r="176" spans="1:8" x14ac:dyDescent="0.25">
      <c r="A176" t="s">
        <v>924</v>
      </c>
      <c r="B176" t="s">
        <v>3698</v>
      </c>
      <c r="C176" t="s">
        <v>3697</v>
      </c>
      <c r="D176" t="s">
        <v>925</v>
      </c>
      <c r="E176" t="s">
        <v>3696</v>
      </c>
      <c r="F176" t="s">
        <v>7</v>
      </c>
      <c r="G176" t="s">
        <v>18</v>
      </c>
      <c r="H176" t="s">
        <v>2796</v>
      </c>
    </row>
    <row r="177" spans="1:8" x14ac:dyDescent="0.25">
      <c r="A177" t="s">
        <v>926</v>
      </c>
      <c r="B177" t="s">
        <v>3695</v>
      </c>
      <c r="C177" t="s">
        <v>3694</v>
      </c>
      <c r="D177" t="s">
        <v>927</v>
      </c>
      <c r="E177" t="s">
        <v>3693</v>
      </c>
      <c r="F177" t="s">
        <v>32</v>
      </c>
      <c r="G177" t="s">
        <v>2797</v>
      </c>
      <c r="H177" t="s">
        <v>2796</v>
      </c>
    </row>
    <row r="178" spans="1:8" x14ac:dyDescent="0.25">
      <c r="A178" t="s">
        <v>931</v>
      </c>
      <c r="B178" t="s">
        <v>3692</v>
      </c>
      <c r="C178" t="s">
        <v>3691</v>
      </c>
      <c r="D178" t="s">
        <v>932</v>
      </c>
      <c r="E178" t="s">
        <v>3690</v>
      </c>
      <c r="F178" t="s">
        <v>74</v>
      </c>
      <c r="G178" t="s">
        <v>2797</v>
      </c>
      <c r="H178" t="s">
        <v>2796</v>
      </c>
    </row>
    <row r="179" spans="1:8" x14ac:dyDescent="0.25">
      <c r="A179" t="s">
        <v>232</v>
      </c>
      <c r="B179" t="s">
        <v>3689</v>
      </c>
      <c r="C179" t="s">
        <v>3688</v>
      </c>
      <c r="D179" t="s">
        <v>935</v>
      </c>
      <c r="E179" t="s">
        <v>3687</v>
      </c>
      <c r="F179" t="s">
        <v>83</v>
      </c>
      <c r="G179" t="s">
        <v>18</v>
      </c>
      <c r="H179" t="s">
        <v>2796</v>
      </c>
    </row>
    <row r="180" spans="1:8" x14ac:dyDescent="0.25">
      <c r="A180" t="s">
        <v>940</v>
      </c>
      <c r="B180" t="s">
        <v>3686</v>
      </c>
      <c r="C180" t="s">
        <v>3685</v>
      </c>
      <c r="D180" t="s">
        <v>941</v>
      </c>
      <c r="E180" t="s">
        <v>3684</v>
      </c>
      <c r="F180" t="s">
        <v>202</v>
      </c>
      <c r="G180" t="s">
        <v>2797</v>
      </c>
      <c r="H180" t="s">
        <v>2796</v>
      </c>
    </row>
    <row r="181" spans="1:8" x14ac:dyDescent="0.25">
      <c r="A181" t="s">
        <v>126</v>
      </c>
      <c r="B181" t="s">
        <v>3683</v>
      </c>
      <c r="C181" t="s">
        <v>3682</v>
      </c>
      <c r="D181" t="s">
        <v>944</v>
      </c>
      <c r="E181" t="s">
        <v>3681</v>
      </c>
      <c r="F181" t="s">
        <v>552</v>
      </c>
      <c r="G181" t="s">
        <v>2797</v>
      </c>
      <c r="H181" t="s">
        <v>2796</v>
      </c>
    </row>
    <row r="182" spans="1:8" x14ac:dyDescent="0.25">
      <c r="A182" t="s">
        <v>5</v>
      </c>
      <c r="B182" t="s">
        <v>3680</v>
      </c>
      <c r="C182" t="s">
        <v>3679</v>
      </c>
      <c r="D182" t="s">
        <v>948</v>
      </c>
      <c r="E182" t="s">
        <v>3678</v>
      </c>
      <c r="F182" t="s">
        <v>87</v>
      </c>
      <c r="G182" t="s">
        <v>18</v>
      </c>
      <c r="H182" t="s">
        <v>2796</v>
      </c>
    </row>
    <row r="183" spans="1:8" x14ac:dyDescent="0.25">
      <c r="A183" t="s">
        <v>953</v>
      </c>
      <c r="B183" t="s">
        <v>3677</v>
      </c>
      <c r="C183" t="s">
        <v>3676</v>
      </c>
      <c r="D183" t="s">
        <v>954</v>
      </c>
      <c r="E183" t="s">
        <v>3675</v>
      </c>
      <c r="F183" t="s">
        <v>249</v>
      </c>
      <c r="G183" t="s">
        <v>18</v>
      </c>
      <c r="H183" t="s">
        <v>2796</v>
      </c>
    </row>
    <row r="184" spans="1:8" x14ac:dyDescent="0.25">
      <c r="A184" t="s">
        <v>960</v>
      </c>
      <c r="B184" t="s">
        <v>3674</v>
      </c>
      <c r="C184" t="s">
        <v>3673</v>
      </c>
      <c r="D184" t="s">
        <v>961</v>
      </c>
      <c r="E184" t="s">
        <v>3672</v>
      </c>
      <c r="F184" t="s">
        <v>962</v>
      </c>
      <c r="G184" t="s">
        <v>18</v>
      </c>
      <c r="H184" t="s">
        <v>2796</v>
      </c>
    </row>
    <row r="185" spans="1:8" x14ac:dyDescent="0.25">
      <c r="A185" t="s">
        <v>966</v>
      </c>
      <c r="B185" t="s">
        <v>3671</v>
      </c>
      <c r="C185" t="s">
        <v>3670</v>
      </c>
      <c r="D185" t="s">
        <v>967</v>
      </c>
      <c r="E185" t="s">
        <v>3669</v>
      </c>
      <c r="F185" t="s">
        <v>202</v>
      </c>
      <c r="G185" t="s">
        <v>18</v>
      </c>
      <c r="H185" t="s">
        <v>2796</v>
      </c>
    </row>
    <row r="186" spans="1:8" x14ac:dyDescent="0.25">
      <c r="A186" t="s">
        <v>970</v>
      </c>
      <c r="B186" t="s">
        <v>3668</v>
      </c>
      <c r="C186" t="s">
        <v>3667</v>
      </c>
      <c r="D186" t="s">
        <v>971</v>
      </c>
      <c r="E186" t="s">
        <v>3666</v>
      </c>
      <c r="F186" t="s">
        <v>74</v>
      </c>
      <c r="G186" t="s">
        <v>18</v>
      </c>
      <c r="H186" t="s">
        <v>2796</v>
      </c>
    </row>
    <row r="187" spans="1:8" x14ac:dyDescent="0.25">
      <c r="A187" t="s">
        <v>972</v>
      </c>
      <c r="B187" t="s">
        <v>3665</v>
      </c>
      <c r="C187" t="s">
        <v>3664</v>
      </c>
      <c r="D187" t="s">
        <v>973</v>
      </c>
      <c r="E187" t="s">
        <v>3663</v>
      </c>
      <c r="F187" t="s">
        <v>83</v>
      </c>
      <c r="G187" t="s">
        <v>18</v>
      </c>
      <c r="H187" t="s">
        <v>2796</v>
      </c>
    </row>
    <row r="188" spans="1:8" x14ac:dyDescent="0.25">
      <c r="A188" t="s">
        <v>976</v>
      </c>
      <c r="B188" t="s">
        <v>3662</v>
      </c>
      <c r="C188" t="s">
        <v>3661</v>
      </c>
      <c r="D188" t="s">
        <v>977</v>
      </c>
      <c r="E188" t="s">
        <v>3660</v>
      </c>
      <c r="F188" t="s">
        <v>587</v>
      </c>
      <c r="G188" t="s">
        <v>18</v>
      </c>
      <c r="H188" t="s">
        <v>2796</v>
      </c>
    </row>
    <row r="189" spans="1:8" x14ac:dyDescent="0.25">
      <c r="A189" t="s">
        <v>983</v>
      </c>
      <c r="B189" t="s">
        <v>3659</v>
      </c>
      <c r="C189" t="s">
        <v>3658</v>
      </c>
      <c r="D189" t="s">
        <v>984</v>
      </c>
      <c r="E189" t="s">
        <v>3657</v>
      </c>
      <c r="F189" t="s">
        <v>985</v>
      </c>
      <c r="G189" t="s">
        <v>18</v>
      </c>
      <c r="H189" t="s">
        <v>2796</v>
      </c>
    </row>
    <row r="190" spans="1:8" x14ac:dyDescent="0.25">
      <c r="A190" t="s">
        <v>993</v>
      </c>
      <c r="B190" t="s">
        <v>3656</v>
      </c>
      <c r="C190" t="s">
        <v>3655</v>
      </c>
      <c r="D190" t="s">
        <v>994</v>
      </c>
      <c r="E190" t="s">
        <v>3654</v>
      </c>
      <c r="F190" t="s">
        <v>352</v>
      </c>
      <c r="G190" t="s">
        <v>18</v>
      </c>
      <c r="H190" t="s">
        <v>2796</v>
      </c>
    </row>
    <row r="191" spans="1:8" x14ac:dyDescent="0.25">
      <c r="A191" t="s">
        <v>1000</v>
      </c>
      <c r="B191" t="s">
        <v>3653</v>
      </c>
      <c r="C191" t="s">
        <v>3652</v>
      </c>
      <c r="D191" t="s">
        <v>1001</v>
      </c>
      <c r="E191" t="s">
        <v>3651</v>
      </c>
      <c r="F191" t="s">
        <v>163</v>
      </c>
      <c r="G191" t="s">
        <v>18</v>
      </c>
      <c r="H191" t="s">
        <v>2796</v>
      </c>
    </row>
    <row r="192" spans="1:8" x14ac:dyDescent="0.25">
      <c r="A192" t="s">
        <v>1004</v>
      </c>
      <c r="B192" t="s">
        <v>3650</v>
      </c>
      <c r="C192" t="s">
        <v>3649</v>
      </c>
      <c r="D192" t="s">
        <v>1005</v>
      </c>
      <c r="E192" t="s">
        <v>3648</v>
      </c>
      <c r="F192" t="s">
        <v>835</v>
      </c>
      <c r="G192" t="s">
        <v>18</v>
      </c>
      <c r="H192" t="s">
        <v>2796</v>
      </c>
    </row>
    <row r="193" spans="1:8" x14ac:dyDescent="0.25">
      <c r="A193" t="s">
        <v>1008</v>
      </c>
      <c r="B193" t="s">
        <v>3647</v>
      </c>
      <c r="C193" t="s">
        <v>3646</v>
      </c>
      <c r="D193" t="s">
        <v>1009</v>
      </c>
      <c r="E193" t="s">
        <v>3645</v>
      </c>
      <c r="F193" t="s">
        <v>1010</v>
      </c>
      <c r="G193" t="s">
        <v>18</v>
      </c>
      <c r="H193" t="s">
        <v>2796</v>
      </c>
    </row>
    <row r="194" spans="1:8" x14ac:dyDescent="0.25">
      <c r="A194" t="s">
        <v>1014</v>
      </c>
      <c r="B194" t="s">
        <v>3644</v>
      </c>
      <c r="C194" t="s">
        <v>3643</v>
      </c>
      <c r="D194" t="s">
        <v>1015</v>
      </c>
      <c r="E194" t="s">
        <v>3642</v>
      </c>
      <c r="F194" t="s">
        <v>587</v>
      </c>
      <c r="G194" t="s">
        <v>18</v>
      </c>
      <c r="H194" t="s">
        <v>2796</v>
      </c>
    </row>
    <row r="195" spans="1:8" x14ac:dyDescent="0.25">
      <c r="A195" t="s">
        <v>1022</v>
      </c>
      <c r="B195" t="s">
        <v>3641</v>
      </c>
      <c r="C195" t="s">
        <v>3640</v>
      </c>
      <c r="D195" t="s">
        <v>1023</v>
      </c>
      <c r="E195" t="s">
        <v>3639</v>
      </c>
      <c r="F195" t="s">
        <v>163</v>
      </c>
      <c r="G195" t="s">
        <v>18</v>
      </c>
      <c r="H195" t="s">
        <v>2796</v>
      </c>
    </row>
    <row r="196" spans="1:8" x14ac:dyDescent="0.25">
      <c r="A196" t="s">
        <v>1026</v>
      </c>
      <c r="B196" t="s">
        <v>3638</v>
      </c>
      <c r="C196" t="s">
        <v>3637</v>
      </c>
      <c r="D196" t="s">
        <v>1027</v>
      </c>
      <c r="E196" t="s">
        <v>3636</v>
      </c>
      <c r="F196" t="s">
        <v>580</v>
      </c>
      <c r="G196" t="s">
        <v>18</v>
      </c>
      <c r="H196" t="s">
        <v>2796</v>
      </c>
    </row>
    <row r="197" spans="1:8" x14ac:dyDescent="0.25">
      <c r="A197" t="s">
        <v>1030</v>
      </c>
      <c r="B197" t="s">
        <v>3635</v>
      </c>
      <c r="C197" t="s">
        <v>3634</v>
      </c>
      <c r="D197" t="s">
        <v>1031</v>
      </c>
      <c r="E197" t="s">
        <v>3633</v>
      </c>
      <c r="F197" t="s">
        <v>1032</v>
      </c>
      <c r="G197" t="s">
        <v>18</v>
      </c>
      <c r="H197" t="s">
        <v>2796</v>
      </c>
    </row>
    <row r="198" spans="1:8" x14ac:dyDescent="0.25">
      <c r="A198" t="s">
        <v>1033</v>
      </c>
      <c r="B198" t="s">
        <v>3632</v>
      </c>
      <c r="C198" t="s">
        <v>3631</v>
      </c>
      <c r="D198" t="s">
        <v>1034</v>
      </c>
      <c r="E198" t="s">
        <v>3630</v>
      </c>
      <c r="F198" t="s">
        <v>1035</v>
      </c>
      <c r="G198" t="s">
        <v>18</v>
      </c>
      <c r="H198" t="s">
        <v>2796</v>
      </c>
    </row>
    <row r="199" spans="1:8" x14ac:dyDescent="0.25">
      <c r="A199" t="s">
        <v>1037</v>
      </c>
      <c r="B199" t="s">
        <v>3629</v>
      </c>
      <c r="C199" t="s">
        <v>3628</v>
      </c>
      <c r="D199" t="s">
        <v>1038</v>
      </c>
      <c r="E199" t="s">
        <v>3627</v>
      </c>
      <c r="F199" t="s">
        <v>249</v>
      </c>
      <c r="G199" t="s">
        <v>2797</v>
      </c>
      <c r="H199" t="s">
        <v>2796</v>
      </c>
    </row>
    <row r="200" spans="1:8" x14ac:dyDescent="0.25">
      <c r="A200" t="s">
        <v>1041</v>
      </c>
      <c r="B200" t="s">
        <v>3626</v>
      </c>
      <c r="C200" t="s">
        <v>3625</v>
      </c>
      <c r="D200" t="s">
        <v>1042</v>
      </c>
      <c r="E200" t="s">
        <v>3624</v>
      </c>
      <c r="F200" t="s">
        <v>1043</v>
      </c>
      <c r="G200" t="s">
        <v>18</v>
      </c>
      <c r="H200" t="s">
        <v>2796</v>
      </c>
    </row>
    <row r="201" spans="1:8" x14ac:dyDescent="0.25">
      <c r="A201" t="s">
        <v>1046</v>
      </c>
      <c r="B201" t="s">
        <v>3623</v>
      </c>
      <c r="C201" t="s">
        <v>3622</v>
      </c>
      <c r="D201" t="s">
        <v>1047</v>
      </c>
      <c r="E201" t="s">
        <v>3621</v>
      </c>
      <c r="F201" t="s">
        <v>25</v>
      </c>
      <c r="G201" t="s">
        <v>18</v>
      </c>
      <c r="H201" t="s">
        <v>2796</v>
      </c>
    </row>
    <row r="202" spans="1:8" x14ac:dyDescent="0.25">
      <c r="A202" t="s">
        <v>1051</v>
      </c>
      <c r="B202" t="s">
        <v>3620</v>
      </c>
      <c r="C202" t="s">
        <v>3619</v>
      </c>
      <c r="D202" t="s">
        <v>1052</v>
      </c>
      <c r="E202" t="s">
        <v>3618</v>
      </c>
      <c r="F202" t="s">
        <v>552</v>
      </c>
      <c r="G202" t="s">
        <v>2797</v>
      </c>
      <c r="H202" t="s">
        <v>2796</v>
      </c>
    </row>
    <row r="203" spans="1:8" x14ac:dyDescent="0.25">
      <c r="A203" t="s">
        <v>1057</v>
      </c>
      <c r="B203" t="s">
        <v>3617</v>
      </c>
      <c r="C203" t="s">
        <v>3616</v>
      </c>
      <c r="D203" t="s">
        <v>1058</v>
      </c>
      <c r="E203" t="s">
        <v>3615</v>
      </c>
      <c r="F203" t="s">
        <v>87</v>
      </c>
      <c r="G203" t="s">
        <v>2797</v>
      </c>
      <c r="H203" t="s">
        <v>2796</v>
      </c>
    </row>
    <row r="204" spans="1:8" x14ac:dyDescent="0.25">
      <c r="A204" t="s">
        <v>1061</v>
      </c>
      <c r="B204" t="s">
        <v>3614</v>
      </c>
      <c r="C204" t="s">
        <v>3613</v>
      </c>
      <c r="D204" t="s">
        <v>1062</v>
      </c>
      <c r="E204" t="s">
        <v>3612</v>
      </c>
      <c r="F204" t="s">
        <v>177</v>
      </c>
      <c r="G204" t="s">
        <v>18</v>
      </c>
      <c r="H204" t="s">
        <v>2796</v>
      </c>
    </row>
    <row r="205" spans="1:8" x14ac:dyDescent="0.25">
      <c r="A205" t="s">
        <v>1067</v>
      </c>
      <c r="B205" t="s">
        <v>3611</v>
      </c>
      <c r="C205" t="s">
        <v>3610</v>
      </c>
      <c r="D205" t="s">
        <v>1068</v>
      </c>
      <c r="E205" t="s">
        <v>3609</v>
      </c>
      <c r="F205" t="s">
        <v>43</v>
      </c>
      <c r="G205" t="s">
        <v>2797</v>
      </c>
      <c r="H205" t="s">
        <v>2796</v>
      </c>
    </row>
    <row r="206" spans="1:8" x14ac:dyDescent="0.25">
      <c r="A206" t="s">
        <v>1071</v>
      </c>
      <c r="B206" t="s">
        <v>3608</v>
      </c>
      <c r="C206" t="s">
        <v>3607</v>
      </c>
      <c r="D206" t="s">
        <v>1072</v>
      </c>
      <c r="E206" t="s">
        <v>3606</v>
      </c>
      <c r="F206" t="s">
        <v>249</v>
      </c>
      <c r="G206" t="s">
        <v>18</v>
      </c>
      <c r="H206" t="s">
        <v>2796</v>
      </c>
    </row>
    <row r="207" spans="1:8" x14ac:dyDescent="0.25">
      <c r="A207" t="s">
        <v>1074</v>
      </c>
      <c r="B207" t="s">
        <v>3605</v>
      </c>
      <c r="C207" t="s">
        <v>3604</v>
      </c>
      <c r="D207" t="s">
        <v>1075</v>
      </c>
      <c r="E207" t="s">
        <v>3603</v>
      </c>
      <c r="F207" t="s">
        <v>69</v>
      </c>
      <c r="G207" t="s">
        <v>2797</v>
      </c>
      <c r="H207" t="s">
        <v>2796</v>
      </c>
    </row>
    <row r="208" spans="1:8" x14ac:dyDescent="0.25">
      <c r="A208" t="s">
        <v>1079</v>
      </c>
      <c r="B208" t="s">
        <v>3602</v>
      </c>
      <c r="C208" t="s">
        <v>3601</v>
      </c>
      <c r="D208" t="s">
        <v>1080</v>
      </c>
      <c r="E208" t="s">
        <v>3600</v>
      </c>
      <c r="F208" t="s">
        <v>163</v>
      </c>
      <c r="G208" t="s">
        <v>2797</v>
      </c>
      <c r="H208" t="s">
        <v>2796</v>
      </c>
    </row>
    <row r="209" spans="1:8" x14ac:dyDescent="0.25">
      <c r="A209" t="s">
        <v>1085</v>
      </c>
      <c r="B209" t="s">
        <v>3599</v>
      </c>
      <c r="C209" t="s">
        <v>3598</v>
      </c>
      <c r="D209" t="s">
        <v>1086</v>
      </c>
      <c r="E209" t="s">
        <v>3597</v>
      </c>
      <c r="F209" t="s">
        <v>43</v>
      </c>
      <c r="G209" t="s">
        <v>18</v>
      </c>
      <c r="H209" t="s">
        <v>2796</v>
      </c>
    </row>
    <row r="210" spans="1:8" x14ac:dyDescent="0.25">
      <c r="A210" t="s">
        <v>1088</v>
      </c>
      <c r="B210" t="s">
        <v>3596</v>
      </c>
      <c r="C210" t="s">
        <v>3595</v>
      </c>
      <c r="D210" t="s">
        <v>3594</v>
      </c>
      <c r="E210" t="s">
        <v>3593</v>
      </c>
      <c r="F210" t="s">
        <v>1090</v>
      </c>
      <c r="G210" t="s">
        <v>18</v>
      </c>
      <c r="H210" t="s">
        <v>2796</v>
      </c>
    </row>
    <row r="211" spans="1:8" x14ac:dyDescent="0.25">
      <c r="A211" t="s">
        <v>1093</v>
      </c>
      <c r="B211" t="s">
        <v>3592</v>
      </c>
      <c r="C211" t="s">
        <v>3591</v>
      </c>
      <c r="D211" t="s">
        <v>1094</v>
      </c>
      <c r="E211" t="s">
        <v>3590</v>
      </c>
      <c r="F211" t="s">
        <v>828</v>
      </c>
      <c r="G211" t="s">
        <v>18</v>
      </c>
      <c r="H211" t="s">
        <v>2796</v>
      </c>
    </row>
    <row r="212" spans="1:8" x14ac:dyDescent="0.25">
      <c r="A212" t="s">
        <v>1100</v>
      </c>
      <c r="B212" t="s">
        <v>3589</v>
      </c>
      <c r="C212" t="s">
        <v>3588</v>
      </c>
      <c r="D212" t="s">
        <v>1101</v>
      </c>
      <c r="E212" t="s">
        <v>3587</v>
      </c>
      <c r="F212" t="s">
        <v>74</v>
      </c>
      <c r="G212" t="s">
        <v>2797</v>
      </c>
      <c r="H212" t="s">
        <v>2796</v>
      </c>
    </row>
    <row r="213" spans="1:8" x14ac:dyDescent="0.25">
      <c r="A213" t="s">
        <v>1104</v>
      </c>
      <c r="B213" t="s">
        <v>3586</v>
      </c>
      <c r="C213" t="s">
        <v>3585</v>
      </c>
      <c r="D213" t="s">
        <v>1105</v>
      </c>
      <c r="E213" t="s">
        <v>3584</v>
      </c>
      <c r="F213" t="s">
        <v>1106</v>
      </c>
      <c r="G213" t="s">
        <v>2797</v>
      </c>
      <c r="H213" t="s">
        <v>2796</v>
      </c>
    </row>
    <row r="214" spans="1:8" x14ac:dyDescent="0.25">
      <c r="A214" t="s">
        <v>1110</v>
      </c>
      <c r="B214" t="s">
        <v>3583</v>
      </c>
      <c r="C214" t="s">
        <v>3582</v>
      </c>
      <c r="D214" t="s">
        <v>1111</v>
      </c>
      <c r="E214" t="s">
        <v>3581</v>
      </c>
      <c r="F214" t="s">
        <v>202</v>
      </c>
      <c r="G214" t="s">
        <v>2797</v>
      </c>
      <c r="H214" t="s">
        <v>2796</v>
      </c>
    </row>
    <row r="215" spans="1:8" x14ac:dyDescent="0.25">
      <c r="A215" t="s">
        <v>1114</v>
      </c>
      <c r="B215" t="s">
        <v>3580</v>
      </c>
      <c r="C215" t="s">
        <v>3579</v>
      </c>
      <c r="D215" t="s">
        <v>1115</v>
      </c>
      <c r="E215" t="s">
        <v>3578</v>
      </c>
      <c r="F215" t="s">
        <v>87</v>
      </c>
      <c r="G215" t="s">
        <v>2797</v>
      </c>
      <c r="H215" t="s">
        <v>2796</v>
      </c>
    </row>
    <row r="216" spans="1:8" x14ac:dyDescent="0.25">
      <c r="A216" t="s">
        <v>1120</v>
      </c>
      <c r="B216" t="s">
        <v>3577</v>
      </c>
      <c r="C216" t="s">
        <v>3576</v>
      </c>
      <c r="D216" t="s">
        <v>1121</v>
      </c>
      <c r="E216" t="s">
        <v>3575</v>
      </c>
      <c r="F216" t="s">
        <v>202</v>
      </c>
      <c r="G216" t="s">
        <v>2797</v>
      </c>
      <c r="H216" t="s">
        <v>2796</v>
      </c>
    </row>
    <row r="217" spans="1:8" x14ac:dyDescent="0.25">
      <c r="A217" t="s">
        <v>1126</v>
      </c>
      <c r="B217" t="s">
        <v>3574</v>
      </c>
      <c r="C217" t="s">
        <v>3573</v>
      </c>
      <c r="D217" t="s">
        <v>1127</v>
      </c>
      <c r="E217" t="s">
        <v>3572</v>
      </c>
      <c r="F217" t="s">
        <v>1128</v>
      </c>
      <c r="G217" t="s">
        <v>2797</v>
      </c>
      <c r="H217" t="s">
        <v>2796</v>
      </c>
    </row>
    <row r="218" spans="1:8" x14ac:dyDescent="0.25">
      <c r="A218" t="s">
        <v>1132</v>
      </c>
      <c r="B218" t="s">
        <v>3571</v>
      </c>
      <c r="C218" t="s">
        <v>3570</v>
      </c>
      <c r="D218" t="s">
        <v>1133</v>
      </c>
      <c r="E218" t="s">
        <v>3569</v>
      </c>
      <c r="F218" t="s">
        <v>3568</v>
      </c>
      <c r="G218" t="s">
        <v>2797</v>
      </c>
      <c r="H218" t="s">
        <v>2796</v>
      </c>
    </row>
    <row r="219" spans="1:8" x14ac:dyDescent="0.25">
      <c r="A219" t="s">
        <v>1136</v>
      </c>
      <c r="B219" t="s">
        <v>3567</v>
      </c>
      <c r="C219" t="s">
        <v>3566</v>
      </c>
      <c r="D219" t="s">
        <v>1137</v>
      </c>
      <c r="E219" t="s">
        <v>3565</v>
      </c>
      <c r="F219" t="s">
        <v>1138</v>
      </c>
      <c r="G219" t="s">
        <v>18</v>
      </c>
      <c r="H219" t="s">
        <v>2796</v>
      </c>
    </row>
    <row r="220" spans="1:8" x14ac:dyDescent="0.25">
      <c r="A220" t="s">
        <v>1141</v>
      </c>
      <c r="B220" t="s">
        <v>3564</v>
      </c>
      <c r="C220" t="s">
        <v>3563</v>
      </c>
      <c r="D220" t="s">
        <v>1142</v>
      </c>
      <c r="E220" t="s">
        <v>3562</v>
      </c>
      <c r="F220" t="s">
        <v>136</v>
      </c>
      <c r="G220" t="s">
        <v>2797</v>
      </c>
      <c r="H220" t="s">
        <v>2796</v>
      </c>
    </row>
    <row r="221" spans="1:8" x14ac:dyDescent="0.25">
      <c r="A221" t="s">
        <v>1145</v>
      </c>
      <c r="B221" t="s">
        <v>3561</v>
      </c>
      <c r="C221" t="s">
        <v>3560</v>
      </c>
      <c r="D221" t="s">
        <v>1146</v>
      </c>
      <c r="E221" t="s">
        <v>3559</v>
      </c>
      <c r="F221" t="s">
        <v>241</v>
      </c>
      <c r="G221" t="s">
        <v>2797</v>
      </c>
      <c r="H221" t="s">
        <v>2796</v>
      </c>
    </row>
    <row r="222" spans="1:8" x14ac:dyDescent="0.25">
      <c r="A222" t="s">
        <v>1150</v>
      </c>
      <c r="B222" t="s">
        <v>3558</v>
      </c>
      <c r="C222" t="s">
        <v>3557</v>
      </c>
      <c r="D222" t="s">
        <v>1151</v>
      </c>
      <c r="E222" t="s">
        <v>3556</v>
      </c>
      <c r="F222" t="s">
        <v>202</v>
      </c>
      <c r="G222" t="s">
        <v>18</v>
      </c>
      <c r="H222" t="s">
        <v>2796</v>
      </c>
    </row>
    <row r="223" spans="1:8" x14ac:dyDescent="0.25">
      <c r="A223" t="s">
        <v>1153</v>
      </c>
      <c r="B223" t="s">
        <v>3555</v>
      </c>
      <c r="C223" t="s">
        <v>3554</v>
      </c>
      <c r="D223" t="s">
        <v>1154</v>
      </c>
      <c r="E223" t="s">
        <v>3553</v>
      </c>
      <c r="F223" t="s">
        <v>83</v>
      </c>
      <c r="G223" t="s">
        <v>18</v>
      </c>
      <c r="H223" t="s">
        <v>2796</v>
      </c>
    </row>
    <row r="224" spans="1:8" x14ac:dyDescent="0.25">
      <c r="A224" t="s">
        <v>1157</v>
      </c>
      <c r="B224" t="s">
        <v>3552</v>
      </c>
      <c r="C224" t="s">
        <v>3551</v>
      </c>
      <c r="D224" t="s">
        <v>1158</v>
      </c>
      <c r="E224" t="s">
        <v>3550</v>
      </c>
      <c r="F224" t="s">
        <v>241</v>
      </c>
      <c r="G224" t="s">
        <v>18</v>
      </c>
      <c r="H224" t="s">
        <v>2796</v>
      </c>
    </row>
    <row r="225" spans="1:8" x14ac:dyDescent="0.25">
      <c r="A225" t="s">
        <v>1159</v>
      </c>
      <c r="B225" t="s">
        <v>3549</v>
      </c>
      <c r="C225" t="s">
        <v>3548</v>
      </c>
      <c r="D225" t="s">
        <v>1160</v>
      </c>
      <c r="E225" t="s">
        <v>3547</v>
      </c>
      <c r="F225" t="s">
        <v>136</v>
      </c>
      <c r="G225" t="s">
        <v>2797</v>
      </c>
      <c r="H225" t="s">
        <v>2796</v>
      </c>
    </row>
    <row r="226" spans="1:8" x14ac:dyDescent="0.25">
      <c r="A226" t="s">
        <v>1163</v>
      </c>
      <c r="B226" t="s">
        <v>3546</v>
      </c>
      <c r="C226" t="s">
        <v>3545</v>
      </c>
      <c r="D226" t="s">
        <v>1164</v>
      </c>
      <c r="E226" t="s">
        <v>3544</v>
      </c>
      <c r="F226" t="s">
        <v>74</v>
      </c>
      <c r="G226" t="s">
        <v>2797</v>
      </c>
      <c r="H226" t="s">
        <v>2796</v>
      </c>
    </row>
    <row r="227" spans="1:8" x14ac:dyDescent="0.25">
      <c r="A227" t="s">
        <v>1168</v>
      </c>
      <c r="B227" t="s">
        <v>3543</v>
      </c>
      <c r="C227" t="s">
        <v>3542</v>
      </c>
      <c r="D227" t="s">
        <v>1169</v>
      </c>
      <c r="E227" t="s">
        <v>3541</v>
      </c>
      <c r="F227" t="s">
        <v>43</v>
      </c>
      <c r="G227" t="s">
        <v>2797</v>
      </c>
      <c r="H227" t="s">
        <v>2796</v>
      </c>
    </row>
    <row r="228" spans="1:8" x14ac:dyDescent="0.25">
      <c r="A228" t="s">
        <v>1172</v>
      </c>
      <c r="B228" t="s">
        <v>3540</v>
      </c>
      <c r="C228" t="s">
        <v>3539</v>
      </c>
      <c r="D228" t="s">
        <v>1173</v>
      </c>
      <c r="E228" t="s">
        <v>3538</v>
      </c>
      <c r="F228" t="s">
        <v>1174</v>
      </c>
      <c r="G228" t="s">
        <v>2797</v>
      </c>
      <c r="H228" t="s">
        <v>2796</v>
      </c>
    </row>
    <row r="229" spans="1:8" x14ac:dyDescent="0.25">
      <c r="A229" t="s">
        <v>1178</v>
      </c>
      <c r="B229" t="s">
        <v>3537</v>
      </c>
      <c r="C229" t="s">
        <v>3536</v>
      </c>
      <c r="D229" t="s">
        <v>1179</v>
      </c>
      <c r="E229" t="s">
        <v>3535</v>
      </c>
      <c r="F229" t="s">
        <v>136</v>
      </c>
      <c r="G229" t="s">
        <v>2797</v>
      </c>
      <c r="H229" t="s">
        <v>2796</v>
      </c>
    </row>
    <row r="230" spans="1:8" x14ac:dyDescent="0.25">
      <c r="A230" t="s">
        <v>1182</v>
      </c>
      <c r="B230" t="s">
        <v>3534</v>
      </c>
      <c r="C230" t="s">
        <v>3533</v>
      </c>
      <c r="D230" t="s">
        <v>1183</v>
      </c>
      <c r="E230" t="s">
        <v>3532</v>
      </c>
      <c r="F230" t="s">
        <v>202</v>
      </c>
      <c r="G230" t="s">
        <v>18</v>
      </c>
      <c r="H230" t="s">
        <v>2796</v>
      </c>
    </row>
    <row r="231" spans="1:8" x14ac:dyDescent="0.25">
      <c r="A231" t="s">
        <v>1185</v>
      </c>
      <c r="B231" t="s">
        <v>3531</v>
      </c>
      <c r="C231" t="s">
        <v>3530</v>
      </c>
      <c r="D231" t="s">
        <v>1186</v>
      </c>
      <c r="E231" t="s">
        <v>3529</v>
      </c>
      <c r="F231" t="s">
        <v>1187</v>
      </c>
      <c r="G231" t="s">
        <v>18</v>
      </c>
      <c r="H231" t="s">
        <v>2796</v>
      </c>
    </row>
    <row r="232" spans="1:8" x14ac:dyDescent="0.25">
      <c r="A232" t="s">
        <v>1190</v>
      </c>
      <c r="B232" t="s">
        <v>3528</v>
      </c>
      <c r="C232" t="s">
        <v>3527</v>
      </c>
      <c r="D232" t="s">
        <v>3526</v>
      </c>
      <c r="E232" t="s">
        <v>3525</v>
      </c>
      <c r="F232" t="s">
        <v>74</v>
      </c>
      <c r="G232" t="s">
        <v>2797</v>
      </c>
      <c r="H232" t="s">
        <v>2796</v>
      </c>
    </row>
    <row r="233" spans="1:8" x14ac:dyDescent="0.25">
      <c r="A233" t="s">
        <v>1196</v>
      </c>
      <c r="B233" t="s">
        <v>3524</v>
      </c>
      <c r="C233" t="s">
        <v>3523</v>
      </c>
      <c r="D233" t="s">
        <v>1197</v>
      </c>
      <c r="E233" t="s">
        <v>3522</v>
      </c>
      <c r="F233" t="s">
        <v>241</v>
      </c>
      <c r="G233" t="s">
        <v>18</v>
      </c>
      <c r="H233" t="s">
        <v>2796</v>
      </c>
    </row>
    <row r="234" spans="1:8" x14ac:dyDescent="0.25">
      <c r="A234" t="s">
        <v>1199</v>
      </c>
      <c r="B234" t="s">
        <v>3521</v>
      </c>
      <c r="C234" t="s">
        <v>3520</v>
      </c>
      <c r="D234" t="s">
        <v>1200</v>
      </c>
      <c r="E234" t="s">
        <v>3519</v>
      </c>
      <c r="F234" t="s">
        <v>83</v>
      </c>
      <c r="G234" t="s">
        <v>2797</v>
      </c>
      <c r="H234" t="s">
        <v>2796</v>
      </c>
    </row>
    <row r="235" spans="1:8" x14ac:dyDescent="0.25">
      <c r="A235" t="s">
        <v>1203</v>
      </c>
      <c r="B235" t="s">
        <v>3518</v>
      </c>
      <c r="C235" t="s">
        <v>3517</v>
      </c>
      <c r="D235" t="s">
        <v>1204</v>
      </c>
      <c r="E235" t="s">
        <v>3516</v>
      </c>
      <c r="F235" t="s">
        <v>202</v>
      </c>
      <c r="G235" t="s">
        <v>2797</v>
      </c>
      <c r="H235" t="s">
        <v>2796</v>
      </c>
    </row>
    <row r="236" spans="1:8" x14ac:dyDescent="0.25">
      <c r="A236" t="s">
        <v>1208</v>
      </c>
      <c r="B236" t="s">
        <v>3515</v>
      </c>
      <c r="C236" t="s">
        <v>3514</v>
      </c>
      <c r="D236" t="s">
        <v>1209</v>
      </c>
      <c r="E236" t="s">
        <v>3513</v>
      </c>
      <c r="F236" t="s">
        <v>1210</v>
      </c>
      <c r="G236" t="s">
        <v>18</v>
      </c>
      <c r="H236" t="s">
        <v>2796</v>
      </c>
    </row>
    <row r="237" spans="1:8" x14ac:dyDescent="0.25">
      <c r="A237" t="s">
        <v>1212</v>
      </c>
      <c r="B237" t="s">
        <v>3512</v>
      </c>
      <c r="C237" t="s">
        <v>3511</v>
      </c>
      <c r="D237" t="s">
        <v>1213</v>
      </c>
      <c r="E237" t="s">
        <v>3510</v>
      </c>
      <c r="F237" t="s">
        <v>1214</v>
      </c>
      <c r="G237" t="s">
        <v>2797</v>
      </c>
      <c r="H237" t="s">
        <v>2796</v>
      </c>
    </row>
    <row r="238" spans="1:8" x14ac:dyDescent="0.25">
      <c r="A238" t="s">
        <v>1220</v>
      </c>
      <c r="B238" t="s">
        <v>3509</v>
      </c>
      <c r="C238" t="s">
        <v>3508</v>
      </c>
      <c r="D238" t="s">
        <v>1221</v>
      </c>
      <c r="E238" t="s">
        <v>3507</v>
      </c>
      <c r="F238" t="s">
        <v>803</v>
      </c>
      <c r="G238" t="s">
        <v>18</v>
      </c>
      <c r="H238" t="s">
        <v>2796</v>
      </c>
    </row>
    <row r="239" spans="1:8" x14ac:dyDescent="0.25">
      <c r="A239" t="s">
        <v>1224</v>
      </c>
      <c r="B239" t="s">
        <v>3506</v>
      </c>
      <c r="C239" t="s">
        <v>3505</v>
      </c>
      <c r="D239" t="s">
        <v>1225</v>
      </c>
      <c r="E239" t="s">
        <v>3504</v>
      </c>
      <c r="F239" t="s">
        <v>552</v>
      </c>
      <c r="G239" t="s">
        <v>2797</v>
      </c>
      <c r="H239" t="s">
        <v>2796</v>
      </c>
    </row>
    <row r="240" spans="1:8" x14ac:dyDescent="0.25">
      <c r="A240" t="s">
        <v>1229</v>
      </c>
      <c r="B240" t="s">
        <v>3503</v>
      </c>
      <c r="C240" t="s">
        <v>3502</v>
      </c>
      <c r="D240" t="s">
        <v>1230</v>
      </c>
      <c r="E240" t="s">
        <v>3501</v>
      </c>
      <c r="F240" t="s">
        <v>552</v>
      </c>
      <c r="G240" t="s">
        <v>2797</v>
      </c>
      <c r="H240" t="s">
        <v>2796</v>
      </c>
    </row>
    <row r="241" spans="1:8" x14ac:dyDescent="0.25">
      <c r="A241" t="s">
        <v>1233</v>
      </c>
      <c r="B241" t="s">
        <v>3500</v>
      </c>
      <c r="C241" t="s">
        <v>3499</v>
      </c>
      <c r="D241" t="s">
        <v>1234</v>
      </c>
      <c r="E241" t="s">
        <v>3498</v>
      </c>
      <c r="F241" t="s">
        <v>1214</v>
      </c>
      <c r="G241" t="s">
        <v>18</v>
      </c>
      <c r="H241" t="s">
        <v>2796</v>
      </c>
    </row>
    <row r="242" spans="1:8" x14ac:dyDescent="0.25">
      <c r="A242" t="s">
        <v>1229</v>
      </c>
      <c r="B242" t="s">
        <v>3497</v>
      </c>
      <c r="C242" t="s">
        <v>3496</v>
      </c>
      <c r="D242" t="s">
        <v>1237</v>
      </c>
      <c r="E242" t="s">
        <v>3495</v>
      </c>
      <c r="F242" t="s">
        <v>74</v>
      </c>
      <c r="G242" t="s">
        <v>2797</v>
      </c>
      <c r="H242" t="s">
        <v>2796</v>
      </c>
    </row>
    <row r="243" spans="1:8" x14ac:dyDescent="0.25">
      <c r="A243" t="s">
        <v>1241</v>
      </c>
      <c r="B243" t="s">
        <v>3494</v>
      </c>
      <c r="C243" t="s">
        <v>3493</v>
      </c>
      <c r="D243" t="s">
        <v>3492</v>
      </c>
      <c r="E243" t="s">
        <v>3491</v>
      </c>
      <c r="F243" t="s">
        <v>163</v>
      </c>
      <c r="G243" t="s">
        <v>18</v>
      </c>
      <c r="H243" t="s">
        <v>2796</v>
      </c>
    </row>
    <row r="244" spans="1:8" x14ac:dyDescent="0.25">
      <c r="A244" t="s">
        <v>1246</v>
      </c>
      <c r="B244" t="s">
        <v>3490</v>
      </c>
      <c r="C244" t="s">
        <v>3489</v>
      </c>
      <c r="D244" t="s">
        <v>1247</v>
      </c>
      <c r="E244" t="s">
        <v>3488</v>
      </c>
      <c r="F244" t="s">
        <v>69</v>
      </c>
      <c r="G244" t="s">
        <v>2797</v>
      </c>
      <c r="H244" t="s">
        <v>2796</v>
      </c>
    </row>
    <row r="245" spans="1:8" x14ac:dyDescent="0.25">
      <c r="A245" t="s">
        <v>1250</v>
      </c>
      <c r="B245" t="s">
        <v>3487</v>
      </c>
      <c r="C245" t="s">
        <v>3486</v>
      </c>
      <c r="D245" t="s">
        <v>1251</v>
      </c>
      <c r="E245" t="s">
        <v>3485</v>
      </c>
      <c r="F245" t="s">
        <v>1252</v>
      </c>
      <c r="G245" t="s">
        <v>2797</v>
      </c>
      <c r="H245" t="s">
        <v>2796</v>
      </c>
    </row>
    <row r="246" spans="1:8" x14ac:dyDescent="0.25">
      <c r="A246" t="s">
        <v>1255</v>
      </c>
      <c r="B246" t="s">
        <v>3484</v>
      </c>
      <c r="C246" t="s">
        <v>3483</v>
      </c>
      <c r="D246" t="s">
        <v>1256</v>
      </c>
      <c r="E246" t="s">
        <v>3482</v>
      </c>
      <c r="F246" t="s">
        <v>87</v>
      </c>
      <c r="G246" t="s">
        <v>18</v>
      </c>
      <c r="H246" t="s">
        <v>2796</v>
      </c>
    </row>
    <row r="247" spans="1:8" x14ac:dyDescent="0.25">
      <c r="A247" t="s">
        <v>1258</v>
      </c>
      <c r="B247" t="s">
        <v>3481</v>
      </c>
      <c r="C247" t="s">
        <v>3480</v>
      </c>
      <c r="D247" t="s">
        <v>1259</v>
      </c>
      <c r="E247" t="s">
        <v>3479</v>
      </c>
      <c r="F247" t="s">
        <v>580</v>
      </c>
      <c r="G247" t="s">
        <v>18</v>
      </c>
      <c r="H247" t="s">
        <v>2796</v>
      </c>
    </row>
    <row r="248" spans="1:8" x14ac:dyDescent="0.25">
      <c r="A248" t="s">
        <v>886</v>
      </c>
      <c r="B248" t="s">
        <v>3478</v>
      </c>
      <c r="C248" t="s">
        <v>3477</v>
      </c>
      <c r="D248" t="s">
        <v>1262</v>
      </c>
      <c r="E248" t="s">
        <v>3476</v>
      </c>
      <c r="F248" t="s">
        <v>3475</v>
      </c>
      <c r="G248" t="s">
        <v>18</v>
      </c>
      <c r="H248" t="s">
        <v>2796</v>
      </c>
    </row>
    <row r="249" spans="1:8" x14ac:dyDescent="0.25">
      <c r="A249" t="s">
        <v>1265</v>
      </c>
      <c r="B249" t="s">
        <v>3474</v>
      </c>
      <c r="C249" t="s">
        <v>3473</v>
      </c>
      <c r="D249" t="s">
        <v>1266</v>
      </c>
      <c r="E249" t="s">
        <v>3472</v>
      </c>
      <c r="F249" t="s">
        <v>1267</v>
      </c>
      <c r="G249" t="s">
        <v>18</v>
      </c>
      <c r="H249" t="s">
        <v>2796</v>
      </c>
    </row>
    <row r="250" spans="1:8" x14ac:dyDescent="0.25">
      <c r="A250" t="s">
        <v>1270</v>
      </c>
      <c r="B250" t="s">
        <v>3471</v>
      </c>
      <c r="C250" t="s">
        <v>3470</v>
      </c>
      <c r="D250" t="s">
        <v>1271</v>
      </c>
      <c r="E250" t="s">
        <v>3469</v>
      </c>
      <c r="F250" t="s">
        <v>177</v>
      </c>
      <c r="G250" t="s">
        <v>18</v>
      </c>
      <c r="H250" t="s">
        <v>2796</v>
      </c>
    </row>
    <row r="251" spans="1:8" x14ac:dyDescent="0.25">
      <c r="A251" t="s">
        <v>1274</v>
      </c>
      <c r="B251" t="s">
        <v>3468</v>
      </c>
      <c r="C251" t="s">
        <v>3467</v>
      </c>
      <c r="D251" t="s">
        <v>1275</v>
      </c>
      <c r="E251" t="s">
        <v>3466</v>
      </c>
      <c r="F251" t="s">
        <v>835</v>
      </c>
      <c r="G251" t="s">
        <v>18</v>
      </c>
      <c r="H251" t="s">
        <v>2796</v>
      </c>
    </row>
    <row r="252" spans="1:8" x14ac:dyDescent="0.25">
      <c r="A252" t="s">
        <v>1277</v>
      </c>
      <c r="B252" t="s">
        <v>3465</v>
      </c>
      <c r="C252" t="s">
        <v>3464</v>
      </c>
      <c r="D252" t="s">
        <v>1278</v>
      </c>
      <c r="E252" t="s">
        <v>3463</v>
      </c>
      <c r="F252" t="s">
        <v>1279</v>
      </c>
      <c r="G252" t="s">
        <v>2797</v>
      </c>
      <c r="H252" t="s">
        <v>2796</v>
      </c>
    </row>
    <row r="253" spans="1:8" x14ac:dyDescent="0.25">
      <c r="A253" t="s">
        <v>212</v>
      </c>
      <c r="B253" t="s">
        <v>3462</v>
      </c>
      <c r="C253" t="s">
        <v>3461</v>
      </c>
      <c r="D253" t="s">
        <v>1282</v>
      </c>
      <c r="E253" t="s">
        <v>3460</v>
      </c>
      <c r="F253" t="s">
        <v>87</v>
      </c>
      <c r="G253" t="s">
        <v>2797</v>
      </c>
      <c r="H253" t="s">
        <v>2796</v>
      </c>
    </row>
    <row r="254" spans="1:8" x14ac:dyDescent="0.25">
      <c r="A254" t="s">
        <v>1288</v>
      </c>
      <c r="B254" t="s">
        <v>3459</v>
      </c>
      <c r="C254" t="s">
        <v>3458</v>
      </c>
      <c r="D254" t="s">
        <v>1289</v>
      </c>
      <c r="E254" t="s">
        <v>3457</v>
      </c>
      <c r="F254" t="s">
        <v>552</v>
      </c>
      <c r="G254" t="s">
        <v>2797</v>
      </c>
      <c r="H254" t="s">
        <v>2796</v>
      </c>
    </row>
    <row r="255" spans="1:8" x14ac:dyDescent="0.25">
      <c r="A255" t="s">
        <v>1295</v>
      </c>
      <c r="B255" t="s">
        <v>3456</v>
      </c>
      <c r="C255" t="s">
        <v>3455</v>
      </c>
      <c r="D255" t="s">
        <v>1296</v>
      </c>
      <c r="E255" t="s">
        <v>3454</v>
      </c>
      <c r="F255" t="s">
        <v>828</v>
      </c>
      <c r="G255" t="s">
        <v>18</v>
      </c>
      <c r="H255" t="s">
        <v>2796</v>
      </c>
    </row>
    <row r="256" spans="1:8" x14ac:dyDescent="0.25">
      <c r="A256" t="s">
        <v>1298</v>
      </c>
      <c r="B256" t="s">
        <v>3453</v>
      </c>
      <c r="C256" t="s">
        <v>3452</v>
      </c>
      <c r="D256" t="s">
        <v>1299</v>
      </c>
      <c r="E256" t="s">
        <v>3451</v>
      </c>
      <c r="F256" t="s">
        <v>1300</v>
      </c>
      <c r="G256" t="s">
        <v>2797</v>
      </c>
      <c r="H256" t="s">
        <v>2796</v>
      </c>
    </row>
    <row r="257" spans="1:8" x14ac:dyDescent="0.25">
      <c r="A257" t="s">
        <v>1303</v>
      </c>
      <c r="B257" t="s">
        <v>3450</v>
      </c>
      <c r="C257" t="s">
        <v>3449</v>
      </c>
      <c r="D257" t="s">
        <v>1304</v>
      </c>
      <c r="E257" t="s">
        <v>3448</v>
      </c>
      <c r="F257" t="s">
        <v>38</v>
      </c>
      <c r="G257" t="s">
        <v>18</v>
      </c>
      <c r="H257" t="s">
        <v>2796</v>
      </c>
    </row>
    <row r="258" spans="1:8" x14ac:dyDescent="0.25">
      <c r="A258" t="s">
        <v>1307</v>
      </c>
      <c r="B258" t="s">
        <v>3447</v>
      </c>
      <c r="C258" t="s">
        <v>3446</v>
      </c>
      <c r="D258" t="s">
        <v>1308</v>
      </c>
      <c r="E258" t="s">
        <v>3445</v>
      </c>
      <c r="F258" t="s">
        <v>202</v>
      </c>
      <c r="G258" t="s">
        <v>18</v>
      </c>
      <c r="H258" t="s">
        <v>2796</v>
      </c>
    </row>
    <row r="259" spans="1:8" x14ac:dyDescent="0.25">
      <c r="A259" t="s">
        <v>132</v>
      </c>
      <c r="B259" t="s">
        <v>3444</v>
      </c>
      <c r="C259" t="s">
        <v>3443</v>
      </c>
      <c r="D259" t="s">
        <v>1309</v>
      </c>
      <c r="E259" t="s">
        <v>3442</v>
      </c>
      <c r="F259" t="s">
        <v>32</v>
      </c>
      <c r="G259" t="s">
        <v>2797</v>
      </c>
      <c r="H259" t="s">
        <v>2796</v>
      </c>
    </row>
    <row r="260" spans="1:8" x14ac:dyDescent="0.25">
      <c r="A260" t="s">
        <v>1311</v>
      </c>
      <c r="B260" t="s">
        <v>3441</v>
      </c>
      <c r="C260" t="s">
        <v>3440</v>
      </c>
      <c r="D260" t="s">
        <v>1312</v>
      </c>
      <c r="E260" t="s">
        <v>3439</v>
      </c>
      <c r="F260" t="s">
        <v>580</v>
      </c>
      <c r="G260" t="s">
        <v>18</v>
      </c>
      <c r="H260" t="s">
        <v>2796</v>
      </c>
    </row>
    <row r="261" spans="1:8" x14ac:dyDescent="0.25">
      <c r="A261" t="s">
        <v>1314</v>
      </c>
      <c r="B261" t="s">
        <v>3438</v>
      </c>
      <c r="C261" t="s">
        <v>3437</v>
      </c>
      <c r="D261" t="s">
        <v>1315</v>
      </c>
      <c r="E261" t="s">
        <v>3436</v>
      </c>
      <c r="F261" t="s">
        <v>835</v>
      </c>
      <c r="G261" t="s">
        <v>18</v>
      </c>
      <c r="H261" t="s">
        <v>2796</v>
      </c>
    </row>
    <row r="262" spans="1:8" x14ac:dyDescent="0.25">
      <c r="A262" t="s">
        <v>1318</v>
      </c>
      <c r="B262" t="s">
        <v>3435</v>
      </c>
      <c r="C262" t="s">
        <v>3434</v>
      </c>
      <c r="D262" t="s">
        <v>1319</v>
      </c>
      <c r="E262" t="s">
        <v>3433</v>
      </c>
      <c r="F262" t="s">
        <v>3432</v>
      </c>
      <c r="G262" t="s">
        <v>2797</v>
      </c>
      <c r="H262" t="s">
        <v>2796</v>
      </c>
    </row>
    <row r="263" spans="1:8" x14ac:dyDescent="0.25">
      <c r="A263" t="s">
        <v>1323</v>
      </c>
      <c r="B263" t="s">
        <v>3431</v>
      </c>
      <c r="C263" t="s">
        <v>3430</v>
      </c>
      <c r="D263" t="s">
        <v>1324</v>
      </c>
      <c r="E263" t="s">
        <v>3429</v>
      </c>
      <c r="F263" t="s">
        <v>1325</v>
      </c>
      <c r="G263" t="s">
        <v>18</v>
      </c>
      <c r="H263" t="s">
        <v>2796</v>
      </c>
    </row>
    <row r="264" spans="1:8" x14ac:dyDescent="0.25">
      <c r="A264" t="s">
        <v>1328</v>
      </c>
      <c r="B264" t="s">
        <v>3428</v>
      </c>
      <c r="C264" t="s">
        <v>3427</v>
      </c>
      <c r="D264" t="s">
        <v>1329</v>
      </c>
      <c r="E264" t="s">
        <v>3426</v>
      </c>
      <c r="F264" t="s">
        <v>74</v>
      </c>
      <c r="G264" t="s">
        <v>18</v>
      </c>
      <c r="H264" t="s">
        <v>2796</v>
      </c>
    </row>
    <row r="265" spans="1:8" x14ac:dyDescent="0.25">
      <c r="A265" t="s">
        <v>1340</v>
      </c>
      <c r="B265" t="s">
        <v>3425</v>
      </c>
      <c r="C265" t="s">
        <v>3424</v>
      </c>
      <c r="D265" t="s">
        <v>1341</v>
      </c>
      <c r="E265" t="s">
        <v>3423</v>
      </c>
      <c r="F265" t="s">
        <v>587</v>
      </c>
      <c r="G265" t="s">
        <v>2797</v>
      </c>
      <c r="H265" t="s">
        <v>2796</v>
      </c>
    </row>
    <row r="266" spans="1:8" x14ac:dyDescent="0.25">
      <c r="A266" t="s">
        <v>1345</v>
      </c>
      <c r="B266" t="s">
        <v>3422</v>
      </c>
      <c r="C266" t="s">
        <v>3421</v>
      </c>
      <c r="D266" t="s">
        <v>1346</v>
      </c>
      <c r="E266" t="s">
        <v>3420</v>
      </c>
      <c r="F266" t="s">
        <v>1347</v>
      </c>
      <c r="G266" t="s">
        <v>2797</v>
      </c>
      <c r="H266" t="s">
        <v>2796</v>
      </c>
    </row>
    <row r="267" spans="1:8" x14ac:dyDescent="0.25">
      <c r="A267" t="s">
        <v>1120</v>
      </c>
      <c r="B267" t="s">
        <v>3419</v>
      </c>
      <c r="C267" t="s">
        <v>3418</v>
      </c>
      <c r="D267" t="s">
        <v>1351</v>
      </c>
      <c r="E267" t="s">
        <v>3417</v>
      </c>
      <c r="F267" t="s">
        <v>587</v>
      </c>
      <c r="G267" t="s">
        <v>2797</v>
      </c>
      <c r="H267" t="s">
        <v>2796</v>
      </c>
    </row>
    <row r="268" spans="1:8" x14ac:dyDescent="0.25">
      <c r="A268" t="s">
        <v>1356</v>
      </c>
      <c r="B268" t="s">
        <v>3416</v>
      </c>
      <c r="C268" t="s">
        <v>3415</v>
      </c>
      <c r="D268" t="s">
        <v>1357</v>
      </c>
      <c r="E268" t="s">
        <v>3414</v>
      </c>
      <c r="F268" t="s">
        <v>60</v>
      </c>
      <c r="G268" t="s">
        <v>18</v>
      </c>
      <c r="H268" t="s">
        <v>2796</v>
      </c>
    </row>
    <row r="269" spans="1:8" x14ac:dyDescent="0.25">
      <c r="A269" t="s">
        <v>1362</v>
      </c>
      <c r="B269" t="s">
        <v>3413</v>
      </c>
      <c r="C269" t="s">
        <v>3412</v>
      </c>
      <c r="D269" t="s">
        <v>1363</v>
      </c>
      <c r="E269" t="s">
        <v>3411</v>
      </c>
      <c r="F269" t="s">
        <v>87</v>
      </c>
      <c r="G269" t="s">
        <v>18</v>
      </c>
      <c r="H269" t="s">
        <v>2796</v>
      </c>
    </row>
    <row r="270" spans="1:8" x14ac:dyDescent="0.25">
      <c r="A270" t="s">
        <v>232</v>
      </c>
      <c r="B270" t="s">
        <v>3410</v>
      </c>
      <c r="C270" t="s">
        <v>3409</v>
      </c>
      <c r="D270" t="s">
        <v>1368</v>
      </c>
      <c r="E270" t="s">
        <v>3408</v>
      </c>
      <c r="F270" t="s">
        <v>163</v>
      </c>
      <c r="G270" t="s">
        <v>18</v>
      </c>
      <c r="H270" t="s">
        <v>2796</v>
      </c>
    </row>
    <row r="271" spans="1:8" x14ac:dyDescent="0.25">
      <c r="A271" t="s">
        <v>1372</v>
      </c>
      <c r="B271" t="s">
        <v>3407</v>
      </c>
      <c r="C271" t="s">
        <v>3406</v>
      </c>
      <c r="D271" t="s">
        <v>1373</v>
      </c>
      <c r="E271" t="s">
        <v>3405</v>
      </c>
      <c r="F271" t="s">
        <v>1374</v>
      </c>
      <c r="G271" t="s">
        <v>2797</v>
      </c>
      <c r="H271" t="s">
        <v>2796</v>
      </c>
    </row>
    <row r="272" spans="1:8" x14ac:dyDescent="0.25">
      <c r="A272" t="s">
        <v>1377</v>
      </c>
      <c r="B272" t="s">
        <v>3404</v>
      </c>
      <c r="C272" t="s">
        <v>3403</v>
      </c>
      <c r="D272" t="s">
        <v>1378</v>
      </c>
      <c r="E272" t="s">
        <v>3402</v>
      </c>
      <c r="F272" t="s">
        <v>38</v>
      </c>
      <c r="G272" t="s">
        <v>18</v>
      </c>
      <c r="H272" t="s">
        <v>2796</v>
      </c>
    </row>
    <row r="273" spans="1:8" x14ac:dyDescent="0.25">
      <c r="A273" t="s">
        <v>1381</v>
      </c>
      <c r="B273" t="s">
        <v>3401</v>
      </c>
      <c r="C273" t="s">
        <v>3400</v>
      </c>
      <c r="D273" t="s">
        <v>1382</v>
      </c>
      <c r="E273" t="s">
        <v>3399</v>
      </c>
      <c r="F273" t="s">
        <v>43</v>
      </c>
      <c r="G273" t="s">
        <v>2797</v>
      </c>
      <c r="H273" t="s">
        <v>2796</v>
      </c>
    </row>
    <row r="274" spans="1:8" x14ac:dyDescent="0.25">
      <c r="A274" t="s">
        <v>1385</v>
      </c>
      <c r="B274" t="s">
        <v>3398</v>
      </c>
      <c r="C274" t="s">
        <v>3397</v>
      </c>
      <c r="D274" t="s">
        <v>1386</v>
      </c>
      <c r="E274" t="s">
        <v>3396</v>
      </c>
      <c r="F274" t="s">
        <v>552</v>
      </c>
      <c r="G274" t="s">
        <v>2797</v>
      </c>
      <c r="H274" t="s">
        <v>2796</v>
      </c>
    </row>
    <row r="275" spans="1:8" x14ac:dyDescent="0.25">
      <c r="A275" t="s">
        <v>1388</v>
      </c>
      <c r="B275" t="s">
        <v>3395</v>
      </c>
      <c r="C275" t="s">
        <v>3394</v>
      </c>
      <c r="D275" t="s">
        <v>1389</v>
      </c>
      <c r="E275" t="s">
        <v>3393</v>
      </c>
      <c r="F275" t="s">
        <v>1390</v>
      </c>
      <c r="G275" t="s">
        <v>2797</v>
      </c>
      <c r="H275" t="s">
        <v>2796</v>
      </c>
    </row>
    <row r="276" spans="1:8" x14ac:dyDescent="0.25">
      <c r="A276" t="s">
        <v>1391</v>
      </c>
      <c r="B276" t="s">
        <v>3392</v>
      </c>
      <c r="C276" t="s">
        <v>3391</v>
      </c>
      <c r="D276" t="s">
        <v>1392</v>
      </c>
      <c r="E276" t="s">
        <v>3390</v>
      </c>
      <c r="F276" t="s">
        <v>301</v>
      </c>
      <c r="G276" t="s">
        <v>18</v>
      </c>
      <c r="H276" t="s">
        <v>2796</v>
      </c>
    </row>
    <row r="277" spans="1:8" x14ac:dyDescent="0.25">
      <c r="A277" t="s">
        <v>1396</v>
      </c>
      <c r="B277" t="s">
        <v>3389</v>
      </c>
      <c r="C277" t="s">
        <v>3388</v>
      </c>
      <c r="D277" t="s">
        <v>1397</v>
      </c>
      <c r="E277" t="s">
        <v>3387</v>
      </c>
      <c r="F277" t="s">
        <v>74</v>
      </c>
      <c r="G277" t="s">
        <v>18</v>
      </c>
      <c r="H277" t="s">
        <v>2796</v>
      </c>
    </row>
    <row r="278" spans="1:8" x14ac:dyDescent="0.25">
      <c r="A278" t="s">
        <v>1400</v>
      </c>
      <c r="B278" t="s">
        <v>3386</v>
      </c>
      <c r="C278" t="s">
        <v>3385</v>
      </c>
      <c r="D278" t="s">
        <v>1401</v>
      </c>
      <c r="E278" t="s">
        <v>3384</v>
      </c>
      <c r="F278" t="s">
        <v>163</v>
      </c>
      <c r="G278" t="s">
        <v>2797</v>
      </c>
      <c r="H278" t="s">
        <v>2796</v>
      </c>
    </row>
    <row r="279" spans="1:8" x14ac:dyDescent="0.25">
      <c r="A279" t="s">
        <v>1403</v>
      </c>
      <c r="B279" t="s">
        <v>3383</v>
      </c>
      <c r="C279" t="s">
        <v>3382</v>
      </c>
      <c r="D279" t="s">
        <v>1404</v>
      </c>
      <c r="E279" t="s">
        <v>3381</v>
      </c>
      <c r="F279" t="s">
        <v>810</v>
      </c>
      <c r="G279" t="s">
        <v>2797</v>
      </c>
      <c r="H279" t="s">
        <v>2796</v>
      </c>
    </row>
    <row r="280" spans="1:8" x14ac:dyDescent="0.25">
      <c r="A280" t="s">
        <v>752</v>
      </c>
      <c r="B280" t="s">
        <v>3380</v>
      </c>
      <c r="C280" t="s">
        <v>3379</v>
      </c>
      <c r="D280" t="s">
        <v>1406</v>
      </c>
      <c r="E280" t="s">
        <v>3378</v>
      </c>
      <c r="F280" t="s">
        <v>587</v>
      </c>
      <c r="G280" t="s">
        <v>2797</v>
      </c>
      <c r="H280" t="s">
        <v>2796</v>
      </c>
    </row>
    <row r="281" spans="1:8" x14ac:dyDescent="0.25">
      <c r="A281" t="s">
        <v>1408</v>
      </c>
      <c r="B281" t="s">
        <v>3377</v>
      </c>
      <c r="C281" t="s">
        <v>3376</v>
      </c>
      <c r="D281" t="s">
        <v>1409</v>
      </c>
      <c r="E281" t="s">
        <v>3375</v>
      </c>
      <c r="F281" t="s">
        <v>202</v>
      </c>
      <c r="G281" t="s">
        <v>2797</v>
      </c>
      <c r="H281" t="s">
        <v>2796</v>
      </c>
    </row>
    <row r="282" spans="1:8" x14ac:dyDescent="0.25">
      <c r="A282" t="s">
        <v>1411</v>
      </c>
      <c r="B282" t="s">
        <v>3374</v>
      </c>
      <c r="C282" t="s">
        <v>3373</v>
      </c>
      <c r="D282" t="s">
        <v>1412</v>
      </c>
      <c r="E282" t="s">
        <v>3372</v>
      </c>
      <c r="F282" t="s">
        <v>74</v>
      </c>
      <c r="G282" t="s">
        <v>2797</v>
      </c>
      <c r="H282" t="s">
        <v>2796</v>
      </c>
    </row>
    <row r="283" spans="1:8" x14ac:dyDescent="0.25">
      <c r="A283" t="s">
        <v>1414</v>
      </c>
      <c r="B283" t="s">
        <v>3371</v>
      </c>
      <c r="C283" t="s">
        <v>3370</v>
      </c>
      <c r="D283" t="s">
        <v>1415</v>
      </c>
      <c r="E283" t="s">
        <v>3369</v>
      </c>
      <c r="F283" t="s">
        <v>1416</v>
      </c>
      <c r="G283" t="s">
        <v>2797</v>
      </c>
      <c r="H283" t="s">
        <v>2796</v>
      </c>
    </row>
    <row r="284" spans="1:8" x14ac:dyDescent="0.25">
      <c r="A284" t="s">
        <v>1418</v>
      </c>
      <c r="B284" t="s">
        <v>3368</v>
      </c>
      <c r="C284" t="s">
        <v>3367</v>
      </c>
      <c r="D284" t="s">
        <v>1419</v>
      </c>
      <c r="E284" t="s">
        <v>3366</v>
      </c>
      <c r="F284" t="s">
        <v>202</v>
      </c>
      <c r="G284" t="s">
        <v>2797</v>
      </c>
      <c r="H284" t="s">
        <v>2796</v>
      </c>
    </row>
    <row r="285" spans="1:8" x14ac:dyDescent="0.25">
      <c r="A285" t="s">
        <v>1421</v>
      </c>
      <c r="B285" t="s">
        <v>3365</v>
      </c>
      <c r="C285" t="s">
        <v>3364</v>
      </c>
      <c r="D285" t="s">
        <v>1422</v>
      </c>
      <c r="E285" t="s">
        <v>3363</v>
      </c>
      <c r="F285" t="s">
        <v>83</v>
      </c>
      <c r="G285" t="s">
        <v>2797</v>
      </c>
      <c r="H285" t="s">
        <v>2796</v>
      </c>
    </row>
    <row r="286" spans="1:8" x14ac:dyDescent="0.25">
      <c r="A286" t="s">
        <v>1424</v>
      </c>
      <c r="B286" t="s">
        <v>3362</v>
      </c>
      <c r="C286" t="s">
        <v>3361</v>
      </c>
      <c r="D286" t="s">
        <v>1425</v>
      </c>
      <c r="E286" t="s">
        <v>3360</v>
      </c>
      <c r="F286" t="s">
        <v>163</v>
      </c>
      <c r="G286" t="s">
        <v>2797</v>
      </c>
      <c r="H286" t="s">
        <v>2796</v>
      </c>
    </row>
    <row r="287" spans="1:8" x14ac:dyDescent="0.25">
      <c r="A287" t="s">
        <v>1427</v>
      </c>
      <c r="B287" t="s">
        <v>3359</v>
      </c>
      <c r="C287" t="s">
        <v>3358</v>
      </c>
      <c r="D287" t="s">
        <v>1428</v>
      </c>
      <c r="E287" t="s">
        <v>3357</v>
      </c>
      <c r="F287" t="s">
        <v>163</v>
      </c>
      <c r="G287" t="s">
        <v>2797</v>
      </c>
      <c r="H287" t="s">
        <v>2796</v>
      </c>
    </row>
    <row r="288" spans="1:8" x14ac:dyDescent="0.25">
      <c r="A288" t="s">
        <v>1431</v>
      </c>
      <c r="B288" t="s">
        <v>3356</v>
      </c>
      <c r="C288" t="s">
        <v>3355</v>
      </c>
      <c r="D288" t="s">
        <v>1432</v>
      </c>
      <c r="E288" t="s">
        <v>3354</v>
      </c>
      <c r="F288" t="s">
        <v>202</v>
      </c>
      <c r="G288" t="s">
        <v>2797</v>
      </c>
      <c r="H288" t="s">
        <v>2796</v>
      </c>
    </row>
    <row r="289" spans="1:8" x14ac:dyDescent="0.25">
      <c r="A289" t="s">
        <v>1434</v>
      </c>
      <c r="B289" t="s">
        <v>3353</v>
      </c>
      <c r="C289" t="s">
        <v>3352</v>
      </c>
      <c r="D289" t="s">
        <v>1435</v>
      </c>
      <c r="E289" t="s">
        <v>3351</v>
      </c>
      <c r="F289" t="s">
        <v>1416</v>
      </c>
      <c r="G289" t="s">
        <v>2797</v>
      </c>
      <c r="H289" t="s">
        <v>2796</v>
      </c>
    </row>
    <row r="290" spans="1:8" x14ac:dyDescent="0.25">
      <c r="A290" t="s">
        <v>1438</v>
      </c>
      <c r="B290" t="s">
        <v>3350</v>
      </c>
      <c r="C290" t="s">
        <v>3349</v>
      </c>
      <c r="D290" t="s">
        <v>1439</v>
      </c>
      <c r="E290" t="s">
        <v>3348</v>
      </c>
      <c r="F290" t="s">
        <v>580</v>
      </c>
      <c r="G290" t="s">
        <v>2797</v>
      </c>
      <c r="H290" t="s">
        <v>2796</v>
      </c>
    </row>
    <row r="291" spans="1:8" x14ac:dyDescent="0.25">
      <c r="A291" t="s">
        <v>1441</v>
      </c>
      <c r="B291" t="s">
        <v>3347</v>
      </c>
      <c r="C291" t="s">
        <v>3346</v>
      </c>
      <c r="D291" t="s">
        <v>1442</v>
      </c>
      <c r="E291" t="s">
        <v>3345</v>
      </c>
      <c r="F291" t="s">
        <v>74</v>
      </c>
      <c r="G291" t="s">
        <v>2797</v>
      </c>
      <c r="H291" t="s">
        <v>2796</v>
      </c>
    </row>
    <row r="292" spans="1:8" x14ac:dyDescent="0.25">
      <c r="A292" t="s">
        <v>1444</v>
      </c>
      <c r="B292" t="s">
        <v>3344</v>
      </c>
      <c r="C292" t="s">
        <v>3343</v>
      </c>
      <c r="D292" t="s">
        <v>1445</v>
      </c>
      <c r="E292" t="s">
        <v>3342</v>
      </c>
      <c r="F292" t="s">
        <v>163</v>
      </c>
      <c r="G292" t="s">
        <v>2797</v>
      </c>
      <c r="H292" t="s">
        <v>2796</v>
      </c>
    </row>
    <row r="293" spans="1:8" x14ac:dyDescent="0.25">
      <c r="A293" t="s">
        <v>1447</v>
      </c>
      <c r="B293" t="s">
        <v>3341</v>
      </c>
      <c r="C293" t="s">
        <v>3340</v>
      </c>
      <c r="D293" t="s">
        <v>1448</v>
      </c>
      <c r="E293" t="s">
        <v>3339</v>
      </c>
      <c r="F293" t="s">
        <v>123</v>
      </c>
      <c r="G293" t="s">
        <v>2797</v>
      </c>
      <c r="H293" t="s">
        <v>2796</v>
      </c>
    </row>
    <row r="294" spans="1:8" x14ac:dyDescent="0.25">
      <c r="A294" t="s">
        <v>1450</v>
      </c>
      <c r="B294" t="s">
        <v>3338</v>
      </c>
      <c r="C294" t="s">
        <v>3337</v>
      </c>
      <c r="D294" t="s">
        <v>3336</v>
      </c>
      <c r="E294" t="s">
        <v>3335</v>
      </c>
      <c r="F294" t="s">
        <v>1452</v>
      </c>
      <c r="G294" t="s">
        <v>2797</v>
      </c>
      <c r="H294" t="s">
        <v>2796</v>
      </c>
    </row>
    <row r="295" spans="1:8" x14ac:dyDescent="0.25">
      <c r="A295" t="s">
        <v>1456</v>
      </c>
      <c r="B295" t="s">
        <v>3334</v>
      </c>
      <c r="C295" t="s">
        <v>3333</v>
      </c>
      <c r="D295" t="s">
        <v>1457</v>
      </c>
      <c r="E295" t="s">
        <v>3332</v>
      </c>
      <c r="F295" t="s">
        <v>810</v>
      </c>
      <c r="G295" t="s">
        <v>2797</v>
      </c>
      <c r="H295" t="s">
        <v>2796</v>
      </c>
    </row>
    <row r="296" spans="1:8" x14ac:dyDescent="0.25">
      <c r="A296" t="s">
        <v>1459</v>
      </c>
      <c r="B296" t="s">
        <v>3331</v>
      </c>
      <c r="C296" t="s">
        <v>3330</v>
      </c>
      <c r="D296" t="s">
        <v>1460</v>
      </c>
      <c r="E296" t="s">
        <v>3329</v>
      </c>
      <c r="F296" t="s">
        <v>552</v>
      </c>
      <c r="G296" t="s">
        <v>2797</v>
      </c>
      <c r="H296" t="s">
        <v>2796</v>
      </c>
    </row>
    <row r="297" spans="1:8" x14ac:dyDescent="0.25">
      <c r="A297" t="s">
        <v>1462</v>
      </c>
      <c r="B297" t="s">
        <v>3328</v>
      </c>
      <c r="C297" t="s">
        <v>3327</v>
      </c>
      <c r="D297" t="s">
        <v>1463</v>
      </c>
      <c r="E297" t="s">
        <v>3326</v>
      </c>
      <c r="F297" t="s">
        <v>43</v>
      </c>
      <c r="G297" t="s">
        <v>2797</v>
      </c>
      <c r="H297" t="s">
        <v>2796</v>
      </c>
    </row>
    <row r="298" spans="1:8" x14ac:dyDescent="0.25">
      <c r="A298" t="s">
        <v>1465</v>
      </c>
      <c r="B298" t="s">
        <v>3325</v>
      </c>
      <c r="C298" t="s">
        <v>3324</v>
      </c>
      <c r="D298" t="s">
        <v>1466</v>
      </c>
      <c r="E298" t="s">
        <v>3323</v>
      </c>
      <c r="F298" t="s">
        <v>1214</v>
      </c>
      <c r="G298" t="s">
        <v>2797</v>
      </c>
      <c r="H298" t="s">
        <v>2796</v>
      </c>
    </row>
    <row r="299" spans="1:8" x14ac:dyDescent="0.25">
      <c r="A299" t="s">
        <v>1193</v>
      </c>
      <c r="B299" t="s">
        <v>3322</v>
      </c>
      <c r="C299" t="s">
        <v>3321</v>
      </c>
      <c r="D299" t="s">
        <v>3320</v>
      </c>
      <c r="E299" t="s">
        <v>3319</v>
      </c>
      <c r="F299" t="s">
        <v>123</v>
      </c>
      <c r="G299" t="s">
        <v>2797</v>
      </c>
      <c r="H299" t="s">
        <v>2796</v>
      </c>
    </row>
    <row r="300" spans="1:8" x14ac:dyDescent="0.25">
      <c r="A300" t="s">
        <v>1469</v>
      </c>
      <c r="B300" t="s">
        <v>3318</v>
      </c>
      <c r="C300" t="s">
        <v>3317</v>
      </c>
      <c r="D300" t="s">
        <v>1470</v>
      </c>
      <c r="E300" t="s">
        <v>3316</v>
      </c>
      <c r="F300" t="s">
        <v>241</v>
      </c>
      <c r="G300" t="s">
        <v>2797</v>
      </c>
      <c r="H300" t="s">
        <v>2796</v>
      </c>
    </row>
    <row r="301" spans="1:8" x14ac:dyDescent="0.25">
      <c r="A301" t="s">
        <v>1472</v>
      </c>
      <c r="B301" t="s">
        <v>3315</v>
      </c>
      <c r="C301" t="s">
        <v>3314</v>
      </c>
      <c r="D301" t="s">
        <v>1473</v>
      </c>
      <c r="E301" t="s">
        <v>3313</v>
      </c>
      <c r="F301" t="s">
        <v>177</v>
      </c>
      <c r="G301" t="s">
        <v>2797</v>
      </c>
      <c r="H301" t="s">
        <v>2796</v>
      </c>
    </row>
    <row r="302" spans="1:8" x14ac:dyDescent="0.25">
      <c r="A302" t="s">
        <v>1475</v>
      </c>
      <c r="B302" t="s">
        <v>3312</v>
      </c>
      <c r="C302" t="s">
        <v>3311</v>
      </c>
      <c r="D302" t="s">
        <v>1476</v>
      </c>
      <c r="E302" t="s">
        <v>3310</v>
      </c>
      <c r="F302" t="s">
        <v>177</v>
      </c>
      <c r="G302" t="s">
        <v>2797</v>
      </c>
      <c r="H302" t="s">
        <v>2796</v>
      </c>
    </row>
    <row r="303" spans="1:8" x14ac:dyDescent="0.25">
      <c r="A303" t="s">
        <v>1478</v>
      </c>
      <c r="B303" t="s">
        <v>3309</v>
      </c>
      <c r="C303" t="s">
        <v>3308</v>
      </c>
      <c r="D303" t="s">
        <v>1479</v>
      </c>
      <c r="E303" t="s">
        <v>3307</v>
      </c>
      <c r="F303" t="s">
        <v>241</v>
      </c>
      <c r="G303" t="s">
        <v>2797</v>
      </c>
      <c r="H303" t="s">
        <v>2796</v>
      </c>
    </row>
    <row r="304" spans="1:8" x14ac:dyDescent="0.25">
      <c r="A304" t="s">
        <v>1481</v>
      </c>
      <c r="B304" t="s">
        <v>3306</v>
      </c>
      <c r="C304" t="s">
        <v>3305</v>
      </c>
      <c r="D304" t="s">
        <v>1482</v>
      </c>
      <c r="E304" t="s">
        <v>3304</v>
      </c>
      <c r="F304" t="s">
        <v>32</v>
      </c>
      <c r="G304" t="s">
        <v>2797</v>
      </c>
      <c r="H304" t="s">
        <v>2796</v>
      </c>
    </row>
    <row r="305" spans="1:8" x14ac:dyDescent="0.25">
      <c r="A305" t="s">
        <v>1484</v>
      </c>
      <c r="B305" t="s">
        <v>3303</v>
      </c>
      <c r="C305" t="s">
        <v>3302</v>
      </c>
      <c r="D305" t="s">
        <v>1485</v>
      </c>
      <c r="E305" t="s">
        <v>3301</v>
      </c>
      <c r="F305" t="s">
        <v>606</v>
      </c>
      <c r="G305" t="s">
        <v>2797</v>
      </c>
      <c r="H305" t="s">
        <v>2796</v>
      </c>
    </row>
    <row r="306" spans="1:8" x14ac:dyDescent="0.25">
      <c r="A306" t="s">
        <v>1487</v>
      </c>
      <c r="B306" t="s">
        <v>3300</v>
      </c>
      <c r="C306" t="s">
        <v>3299</v>
      </c>
      <c r="D306" t="s">
        <v>1488</v>
      </c>
      <c r="E306" t="s">
        <v>3298</v>
      </c>
      <c r="F306" t="s">
        <v>32</v>
      </c>
      <c r="G306" t="s">
        <v>2797</v>
      </c>
      <c r="H306" t="s">
        <v>2796</v>
      </c>
    </row>
    <row r="307" spans="1:8" x14ac:dyDescent="0.25">
      <c r="A307" t="s">
        <v>1490</v>
      </c>
      <c r="B307" t="s">
        <v>3297</v>
      </c>
      <c r="C307" t="s">
        <v>3296</v>
      </c>
      <c r="D307" t="s">
        <v>1491</v>
      </c>
      <c r="E307" t="s">
        <v>3295</v>
      </c>
      <c r="F307" t="s">
        <v>580</v>
      </c>
      <c r="G307" t="s">
        <v>2797</v>
      </c>
      <c r="H307" t="s">
        <v>2796</v>
      </c>
    </row>
    <row r="308" spans="1:8" x14ac:dyDescent="0.25">
      <c r="A308" t="s">
        <v>1493</v>
      </c>
      <c r="B308" t="s">
        <v>3294</v>
      </c>
      <c r="C308" t="s">
        <v>3293</v>
      </c>
      <c r="D308" t="s">
        <v>1494</v>
      </c>
      <c r="E308" t="s">
        <v>3292</v>
      </c>
      <c r="F308" t="s">
        <v>74</v>
      </c>
      <c r="G308" t="s">
        <v>2797</v>
      </c>
      <c r="H308" t="s">
        <v>2796</v>
      </c>
    </row>
    <row r="309" spans="1:8" x14ac:dyDescent="0.25">
      <c r="A309" t="s">
        <v>1496</v>
      </c>
      <c r="B309" t="s">
        <v>3291</v>
      </c>
      <c r="C309" t="s">
        <v>3290</v>
      </c>
      <c r="D309" t="s">
        <v>1497</v>
      </c>
      <c r="E309" t="s">
        <v>3289</v>
      </c>
      <c r="F309" t="s">
        <v>552</v>
      </c>
      <c r="G309" t="s">
        <v>2797</v>
      </c>
      <c r="H309" t="s">
        <v>2796</v>
      </c>
    </row>
    <row r="310" spans="1:8" x14ac:dyDescent="0.25">
      <c r="A310" t="s">
        <v>1500</v>
      </c>
      <c r="B310" t="s">
        <v>3288</v>
      </c>
      <c r="C310" t="s">
        <v>3287</v>
      </c>
      <c r="D310" t="s">
        <v>1501</v>
      </c>
      <c r="E310" t="s">
        <v>3286</v>
      </c>
      <c r="F310" t="s">
        <v>163</v>
      </c>
      <c r="G310" t="s">
        <v>2797</v>
      </c>
      <c r="H310" t="s">
        <v>2796</v>
      </c>
    </row>
    <row r="311" spans="1:8" x14ac:dyDescent="0.25">
      <c r="A311" t="s">
        <v>1503</v>
      </c>
      <c r="B311" t="s">
        <v>3285</v>
      </c>
      <c r="C311" t="s">
        <v>3284</v>
      </c>
      <c r="D311" t="s">
        <v>1504</v>
      </c>
      <c r="E311" t="s">
        <v>3283</v>
      </c>
      <c r="F311" t="s">
        <v>580</v>
      </c>
      <c r="G311" t="s">
        <v>2797</v>
      </c>
      <c r="H311" t="s">
        <v>2796</v>
      </c>
    </row>
    <row r="312" spans="1:8" x14ac:dyDescent="0.25">
      <c r="A312" t="s">
        <v>1506</v>
      </c>
      <c r="B312" t="s">
        <v>3282</v>
      </c>
      <c r="C312" t="s">
        <v>3281</v>
      </c>
      <c r="D312" t="s">
        <v>1507</v>
      </c>
      <c r="E312" t="s">
        <v>3280</v>
      </c>
      <c r="F312" t="s">
        <v>32</v>
      </c>
      <c r="G312" t="s">
        <v>2797</v>
      </c>
      <c r="H312" t="s">
        <v>2796</v>
      </c>
    </row>
    <row r="313" spans="1:8" x14ac:dyDescent="0.25">
      <c r="A313" t="s">
        <v>1509</v>
      </c>
      <c r="B313" t="s">
        <v>3279</v>
      </c>
      <c r="C313" t="s">
        <v>3278</v>
      </c>
      <c r="D313" t="s">
        <v>1510</v>
      </c>
      <c r="E313" t="s">
        <v>3277</v>
      </c>
      <c r="F313" t="s">
        <v>249</v>
      </c>
      <c r="G313" t="s">
        <v>2797</v>
      </c>
      <c r="H313" t="s">
        <v>2796</v>
      </c>
    </row>
    <row r="314" spans="1:8" x14ac:dyDescent="0.25">
      <c r="A314" t="s">
        <v>1512</v>
      </c>
      <c r="B314" t="s">
        <v>3276</v>
      </c>
      <c r="C314" t="s">
        <v>3275</v>
      </c>
      <c r="D314" t="s">
        <v>1513</v>
      </c>
      <c r="E314" t="s">
        <v>3274</v>
      </c>
      <c r="F314" t="s">
        <v>60</v>
      </c>
      <c r="G314" t="s">
        <v>2797</v>
      </c>
      <c r="H314" t="s">
        <v>2796</v>
      </c>
    </row>
    <row r="315" spans="1:8" x14ac:dyDescent="0.25">
      <c r="A315" t="s">
        <v>1515</v>
      </c>
      <c r="B315" t="s">
        <v>3273</v>
      </c>
      <c r="C315" t="s">
        <v>3272</v>
      </c>
      <c r="D315" t="s">
        <v>1516</v>
      </c>
      <c r="E315" t="s">
        <v>3271</v>
      </c>
      <c r="F315" t="s">
        <v>1517</v>
      </c>
      <c r="G315" t="s">
        <v>2797</v>
      </c>
      <c r="H315" t="s">
        <v>2796</v>
      </c>
    </row>
    <row r="316" spans="1:8" x14ac:dyDescent="0.25">
      <c r="A316" t="s">
        <v>1519</v>
      </c>
      <c r="B316" t="s">
        <v>3270</v>
      </c>
      <c r="C316" t="s">
        <v>3269</v>
      </c>
      <c r="D316" t="s">
        <v>1520</v>
      </c>
      <c r="E316" t="s">
        <v>3268</v>
      </c>
      <c r="F316" t="s">
        <v>828</v>
      </c>
      <c r="G316" t="s">
        <v>2797</v>
      </c>
      <c r="H316" t="s">
        <v>2796</v>
      </c>
    </row>
    <row r="317" spans="1:8" x14ac:dyDescent="0.25">
      <c r="A317" t="s">
        <v>1522</v>
      </c>
      <c r="B317" t="s">
        <v>3267</v>
      </c>
      <c r="C317" t="s">
        <v>3266</v>
      </c>
      <c r="D317" t="s">
        <v>1523</v>
      </c>
      <c r="E317" t="s">
        <v>3265</v>
      </c>
      <c r="F317" t="s">
        <v>202</v>
      </c>
      <c r="G317" t="s">
        <v>2797</v>
      </c>
      <c r="H317" t="s">
        <v>2796</v>
      </c>
    </row>
    <row r="318" spans="1:8" x14ac:dyDescent="0.25">
      <c r="A318" t="s">
        <v>1525</v>
      </c>
      <c r="B318" t="s">
        <v>3264</v>
      </c>
      <c r="C318" t="s">
        <v>3263</v>
      </c>
      <c r="D318" t="s">
        <v>1526</v>
      </c>
      <c r="E318" t="s">
        <v>3262</v>
      </c>
      <c r="F318" t="s">
        <v>74</v>
      </c>
      <c r="G318" t="s">
        <v>2797</v>
      </c>
      <c r="H318" t="s">
        <v>2796</v>
      </c>
    </row>
    <row r="319" spans="1:8" x14ac:dyDescent="0.25">
      <c r="A319" t="s">
        <v>1528</v>
      </c>
      <c r="B319" t="s">
        <v>3261</v>
      </c>
      <c r="C319" t="s">
        <v>3260</v>
      </c>
      <c r="D319" t="s">
        <v>1529</v>
      </c>
      <c r="E319" t="s">
        <v>3259</v>
      </c>
      <c r="F319" t="s">
        <v>74</v>
      </c>
      <c r="G319" t="s">
        <v>2797</v>
      </c>
      <c r="H319" t="s">
        <v>2796</v>
      </c>
    </row>
    <row r="320" spans="1:8" x14ac:dyDescent="0.25">
      <c r="A320" t="s">
        <v>1531</v>
      </c>
      <c r="B320" t="s">
        <v>3258</v>
      </c>
      <c r="C320" t="s">
        <v>3257</v>
      </c>
      <c r="D320" t="s">
        <v>1532</v>
      </c>
      <c r="E320" t="s">
        <v>3256</v>
      </c>
      <c r="F320" t="s">
        <v>1533</v>
      </c>
      <c r="G320" t="s">
        <v>2797</v>
      </c>
      <c r="H320" t="s">
        <v>2796</v>
      </c>
    </row>
    <row r="321" spans="1:8" x14ac:dyDescent="0.25">
      <c r="A321" t="s">
        <v>1535</v>
      </c>
      <c r="B321" t="s">
        <v>3255</v>
      </c>
      <c r="C321" t="s">
        <v>3254</v>
      </c>
      <c r="D321" t="s">
        <v>1536</v>
      </c>
      <c r="E321" t="s">
        <v>3253</v>
      </c>
      <c r="F321" t="s">
        <v>552</v>
      </c>
      <c r="G321" t="s">
        <v>2797</v>
      </c>
      <c r="H321" t="s">
        <v>2796</v>
      </c>
    </row>
    <row r="322" spans="1:8" x14ac:dyDescent="0.25">
      <c r="A322" t="s">
        <v>1538</v>
      </c>
      <c r="B322" t="s">
        <v>3252</v>
      </c>
      <c r="C322" t="s">
        <v>3251</v>
      </c>
      <c r="D322" t="s">
        <v>1539</v>
      </c>
      <c r="E322" t="s">
        <v>3250</v>
      </c>
      <c r="F322" t="s">
        <v>163</v>
      </c>
      <c r="G322" t="s">
        <v>2797</v>
      </c>
      <c r="H322" t="s">
        <v>2796</v>
      </c>
    </row>
    <row r="323" spans="1:8" x14ac:dyDescent="0.25">
      <c r="A323" t="s">
        <v>1541</v>
      </c>
      <c r="B323" t="s">
        <v>3249</v>
      </c>
      <c r="C323" t="s">
        <v>3248</v>
      </c>
      <c r="D323" t="s">
        <v>1542</v>
      </c>
      <c r="E323" t="s">
        <v>3247</v>
      </c>
      <c r="F323" t="s">
        <v>32</v>
      </c>
      <c r="G323" t="s">
        <v>2797</v>
      </c>
      <c r="H323" t="s">
        <v>2796</v>
      </c>
    </row>
    <row r="324" spans="1:8" x14ac:dyDescent="0.25">
      <c r="A324" t="s">
        <v>1544</v>
      </c>
      <c r="B324" t="s">
        <v>3246</v>
      </c>
      <c r="C324" t="s">
        <v>3245</v>
      </c>
      <c r="D324" t="s">
        <v>1545</v>
      </c>
      <c r="E324" t="s">
        <v>3244</v>
      </c>
      <c r="F324" t="s">
        <v>580</v>
      </c>
      <c r="G324" t="s">
        <v>2797</v>
      </c>
      <c r="H324" t="s">
        <v>2796</v>
      </c>
    </row>
    <row r="325" spans="1:8" x14ac:dyDescent="0.25">
      <c r="A325" t="s">
        <v>1547</v>
      </c>
      <c r="B325" t="s">
        <v>3243</v>
      </c>
      <c r="C325" t="s">
        <v>3242</v>
      </c>
      <c r="D325" t="s">
        <v>1548</v>
      </c>
      <c r="E325" t="s">
        <v>3241</v>
      </c>
      <c r="F325" t="s">
        <v>74</v>
      </c>
      <c r="G325" t="s">
        <v>2797</v>
      </c>
      <c r="H325" t="s">
        <v>2796</v>
      </c>
    </row>
    <row r="326" spans="1:8" x14ac:dyDescent="0.25">
      <c r="A326" t="s">
        <v>1550</v>
      </c>
      <c r="B326" t="s">
        <v>3240</v>
      </c>
      <c r="C326" t="s">
        <v>3239</v>
      </c>
      <c r="D326" t="s">
        <v>1551</v>
      </c>
      <c r="E326" t="s">
        <v>3238</v>
      </c>
      <c r="F326" t="s">
        <v>1552</v>
      </c>
      <c r="G326" t="s">
        <v>2797</v>
      </c>
      <c r="H326" t="s">
        <v>2796</v>
      </c>
    </row>
    <row r="327" spans="1:8" x14ac:dyDescent="0.25">
      <c r="A327" t="s">
        <v>1554</v>
      </c>
      <c r="B327" t="s">
        <v>3237</v>
      </c>
      <c r="C327" t="s">
        <v>3236</v>
      </c>
      <c r="D327" t="s">
        <v>1555</v>
      </c>
      <c r="E327" t="s">
        <v>3235</v>
      </c>
      <c r="F327" t="s">
        <v>43</v>
      </c>
      <c r="G327" t="s">
        <v>2797</v>
      </c>
      <c r="H327" t="s">
        <v>2796</v>
      </c>
    </row>
    <row r="328" spans="1:8" x14ac:dyDescent="0.25">
      <c r="A328" t="s">
        <v>1557</v>
      </c>
      <c r="B328" t="s">
        <v>3234</v>
      </c>
      <c r="C328" t="s">
        <v>3233</v>
      </c>
      <c r="D328" t="s">
        <v>1558</v>
      </c>
      <c r="E328" t="s">
        <v>3232</v>
      </c>
      <c r="F328" t="s">
        <v>43</v>
      </c>
      <c r="G328" t="s">
        <v>2797</v>
      </c>
      <c r="H328" t="s">
        <v>2796</v>
      </c>
    </row>
    <row r="329" spans="1:8" x14ac:dyDescent="0.25">
      <c r="A329" t="s">
        <v>1560</v>
      </c>
      <c r="B329" t="s">
        <v>3231</v>
      </c>
      <c r="C329" t="s">
        <v>3230</v>
      </c>
      <c r="D329" t="s">
        <v>1561</v>
      </c>
      <c r="E329" t="s">
        <v>3229</v>
      </c>
      <c r="F329" t="s">
        <v>60</v>
      </c>
      <c r="G329" t="s">
        <v>2797</v>
      </c>
      <c r="H329" t="s">
        <v>2796</v>
      </c>
    </row>
    <row r="330" spans="1:8" x14ac:dyDescent="0.25">
      <c r="A330" t="s">
        <v>1564</v>
      </c>
      <c r="B330" t="s">
        <v>3228</v>
      </c>
      <c r="C330" t="s">
        <v>3227</v>
      </c>
      <c r="D330" t="s">
        <v>1565</v>
      </c>
      <c r="E330" t="s">
        <v>3226</v>
      </c>
      <c r="F330" t="s">
        <v>241</v>
      </c>
      <c r="G330" t="s">
        <v>2797</v>
      </c>
      <c r="H330" t="s">
        <v>2796</v>
      </c>
    </row>
    <row r="331" spans="1:8" x14ac:dyDescent="0.25">
      <c r="A331" t="s">
        <v>1568</v>
      </c>
      <c r="B331" t="s">
        <v>3225</v>
      </c>
      <c r="C331" t="s">
        <v>3224</v>
      </c>
      <c r="D331" t="s">
        <v>1569</v>
      </c>
      <c r="E331" t="s">
        <v>3223</v>
      </c>
      <c r="F331" t="s">
        <v>60</v>
      </c>
      <c r="G331" t="s">
        <v>2797</v>
      </c>
      <c r="H331" t="s">
        <v>2796</v>
      </c>
    </row>
    <row r="332" spans="1:8" x14ac:dyDescent="0.25">
      <c r="A332" t="s">
        <v>1571</v>
      </c>
      <c r="B332" t="s">
        <v>3222</v>
      </c>
      <c r="C332" t="s">
        <v>3221</v>
      </c>
      <c r="D332" t="s">
        <v>1572</v>
      </c>
      <c r="E332" t="s">
        <v>3220</v>
      </c>
      <c r="F332" t="s">
        <v>810</v>
      </c>
      <c r="G332" t="s">
        <v>2797</v>
      </c>
      <c r="H332" t="s">
        <v>2796</v>
      </c>
    </row>
    <row r="333" spans="1:8" x14ac:dyDescent="0.25">
      <c r="A333" t="s">
        <v>1575</v>
      </c>
      <c r="B333" t="s">
        <v>3219</v>
      </c>
      <c r="C333" t="s">
        <v>3218</v>
      </c>
      <c r="D333" t="s">
        <v>1576</v>
      </c>
      <c r="E333" t="s">
        <v>3217</v>
      </c>
      <c r="F333" t="s">
        <v>587</v>
      </c>
      <c r="G333" t="s">
        <v>2797</v>
      </c>
      <c r="H333" t="s">
        <v>2796</v>
      </c>
    </row>
    <row r="334" spans="1:8" x14ac:dyDescent="0.25">
      <c r="A334" t="s">
        <v>1578</v>
      </c>
      <c r="B334" t="s">
        <v>3216</v>
      </c>
      <c r="C334" t="s">
        <v>3215</v>
      </c>
      <c r="D334" t="s">
        <v>1579</v>
      </c>
      <c r="E334" t="s">
        <v>3214</v>
      </c>
      <c r="F334" t="s">
        <v>202</v>
      </c>
      <c r="G334" t="s">
        <v>2797</v>
      </c>
      <c r="H334" t="s">
        <v>2796</v>
      </c>
    </row>
    <row r="335" spans="1:8" x14ac:dyDescent="0.25">
      <c r="A335" t="s">
        <v>1582</v>
      </c>
      <c r="B335" t="s">
        <v>3213</v>
      </c>
      <c r="C335" t="s">
        <v>3212</v>
      </c>
      <c r="D335" t="s">
        <v>1583</v>
      </c>
      <c r="E335" t="s">
        <v>3211</v>
      </c>
      <c r="F335" t="s">
        <v>202</v>
      </c>
      <c r="G335" t="s">
        <v>2797</v>
      </c>
      <c r="H335" t="s">
        <v>2796</v>
      </c>
    </row>
    <row r="336" spans="1:8" x14ac:dyDescent="0.25">
      <c r="A336" t="s">
        <v>1585</v>
      </c>
      <c r="B336" t="s">
        <v>3210</v>
      </c>
      <c r="C336" t="s">
        <v>3209</v>
      </c>
      <c r="D336" t="s">
        <v>1586</v>
      </c>
      <c r="E336" t="s">
        <v>3208</v>
      </c>
      <c r="F336" t="s">
        <v>74</v>
      </c>
      <c r="G336" t="s">
        <v>2797</v>
      </c>
      <c r="H336" t="s">
        <v>2796</v>
      </c>
    </row>
    <row r="337" spans="1:8" x14ac:dyDescent="0.25">
      <c r="A337" t="s">
        <v>1588</v>
      </c>
      <c r="B337" t="s">
        <v>3207</v>
      </c>
      <c r="C337" t="s">
        <v>3206</v>
      </c>
      <c r="D337" t="s">
        <v>1589</v>
      </c>
      <c r="E337" t="s">
        <v>3205</v>
      </c>
      <c r="F337" t="s">
        <v>241</v>
      </c>
      <c r="G337" t="s">
        <v>2797</v>
      </c>
      <c r="H337" t="s">
        <v>2796</v>
      </c>
    </row>
    <row r="338" spans="1:8" x14ac:dyDescent="0.25">
      <c r="A338" t="s">
        <v>1592</v>
      </c>
      <c r="B338" t="s">
        <v>3204</v>
      </c>
      <c r="C338" t="s">
        <v>3203</v>
      </c>
      <c r="D338" t="s">
        <v>1593</v>
      </c>
      <c r="E338" t="s">
        <v>3202</v>
      </c>
      <c r="F338" t="s">
        <v>228</v>
      </c>
      <c r="G338" t="s">
        <v>2797</v>
      </c>
      <c r="H338" t="s">
        <v>2796</v>
      </c>
    </row>
    <row r="339" spans="1:8" x14ac:dyDescent="0.25">
      <c r="A339" t="s">
        <v>1596</v>
      </c>
      <c r="B339" t="s">
        <v>3201</v>
      </c>
      <c r="C339" t="s">
        <v>3200</v>
      </c>
      <c r="D339" t="s">
        <v>1597</v>
      </c>
      <c r="E339" t="s">
        <v>3199</v>
      </c>
      <c r="F339" t="s">
        <v>359</v>
      </c>
      <c r="G339" t="s">
        <v>2797</v>
      </c>
      <c r="H339" t="s">
        <v>2796</v>
      </c>
    </row>
    <row r="340" spans="1:8" x14ac:dyDescent="0.25">
      <c r="A340" t="s">
        <v>1599</v>
      </c>
      <c r="B340" t="s">
        <v>3198</v>
      </c>
      <c r="C340" t="s">
        <v>3197</v>
      </c>
      <c r="D340" t="s">
        <v>1600</v>
      </c>
      <c r="E340" t="s">
        <v>3196</v>
      </c>
      <c r="F340" t="s">
        <v>1601</v>
      </c>
      <c r="G340" t="s">
        <v>2797</v>
      </c>
      <c r="H340" t="s">
        <v>2796</v>
      </c>
    </row>
    <row r="341" spans="1:8" x14ac:dyDescent="0.25">
      <c r="A341" t="s">
        <v>1603</v>
      </c>
      <c r="B341" t="s">
        <v>3195</v>
      </c>
      <c r="C341" t="s">
        <v>3194</v>
      </c>
      <c r="D341" t="s">
        <v>1604</v>
      </c>
      <c r="E341" t="s">
        <v>3193</v>
      </c>
      <c r="F341" t="s">
        <v>177</v>
      </c>
      <c r="G341" t="s">
        <v>2797</v>
      </c>
      <c r="H341" t="s">
        <v>2796</v>
      </c>
    </row>
    <row r="342" spans="1:8" x14ac:dyDescent="0.25">
      <c r="A342" t="s">
        <v>1606</v>
      </c>
      <c r="B342" t="s">
        <v>3192</v>
      </c>
      <c r="C342" t="s">
        <v>3191</v>
      </c>
      <c r="D342" t="s">
        <v>1607</v>
      </c>
      <c r="E342" t="s">
        <v>3190</v>
      </c>
      <c r="F342" t="s">
        <v>177</v>
      </c>
      <c r="G342" t="s">
        <v>2797</v>
      </c>
      <c r="H342" t="s">
        <v>2796</v>
      </c>
    </row>
    <row r="343" spans="1:8" x14ac:dyDescent="0.25">
      <c r="A343" t="s">
        <v>1609</v>
      </c>
      <c r="B343" t="s">
        <v>3189</v>
      </c>
      <c r="C343" t="s">
        <v>3188</v>
      </c>
      <c r="D343" t="s">
        <v>1610</v>
      </c>
      <c r="E343" t="s">
        <v>3187</v>
      </c>
      <c r="F343" t="s">
        <v>580</v>
      </c>
      <c r="G343" t="s">
        <v>2797</v>
      </c>
      <c r="H343" t="s">
        <v>2796</v>
      </c>
    </row>
    <row r="344" spans="1:8" x14ac:dyDescent="0.25">
      <c r="A344" t="s">
        <v>1612</v>
      </c>
      <c r="B344" t="s">
        <v>3186</v>
      </c>
      <c r="C344" t="s">
        <v>3185</v>
      </c>
      <c r="D344" t="s">
        <v>1613</v>
      </c>
      <c r="E344" t="s">
        <v>3184</v>
      </c>
      <c r="F344" t="s">
        <v>1214</v>
      </c>
      <c r="G344" t="s">
        <v>2797</v>
      </c>
      <c r="H344" t="s">
        <v>2796</v>
      </c>
    </row>
    <row r="345" spans="1:8" x14ac:dyDescent="0.25">
      <c r="A345" t="s">
        <v>1617</v>
      </c>
      <c r="B345" t="s">
        <v>3183</v>
      </c>
      <c r="C345" t="s">
        <v>3182</v>
      </c>
      <c r="D345" t="s">
        <v>1618</v>
      </c>
      <c r="E345" t="s">
        <v>3181</v>
      </c>
      <c r="F345" t="s">
        <v>163</v>
      </c>
      <c r="G345" t="s">
        <v>2797</v>
      </c>
      <c r="H345" t="s">
        <v>2796</v>
      </c>
    </row>
    <row r="346" spans="1:8" x14ac:dyDescent="0.25">
      <c r="A346" t="s">
        <v>1621</v>
      </c>
      <c r="B346" t="s">
        <v>3180</v>
      </c>
      <c r="C346" t="s">
        <v>3179</v>
      </c>
      <c r="D346" t="s">
        <v>1622</v>
      </c>
      <c r="E346" t="s">
        <v>3178</v>
      </c>
      <c r="F346" t="s">
        <v>202</v>
      </c>
      <c r="G346" t="s">
        <v>2797</v>
      </c>
      <c r="H346" t="s">
        <v>2796</v>
      </c>
    </row>
    <row r="347" spans="1:8" x14ac:dyDescent="0.25">
      <c r="A347" t="s">
        <v>1624</v>
      </c>
      <c r="B347" t="s">
        <v>3177</v>
      </c>
      <c r="C347" t="s">
        <v>3176</v>
      </c>
      <c r="D347" t="s">
        <v>1625</v>
      </c>
      <c r="E347" t="s">
        <v>3175</v>
      </c>
      <c r="F347" t="s">
        <v>87</v>
      </c>
      <c r="G347" t="s">
        <v>2797</v>
      </c>
      <c r="H347" t="s">
        <v>2796</v>
      </c>
    </row>
    <row r="348" spans="1:8" x14ac:dyDescent="0.25">
      <c r="A348" t="s">
        <v>1627</v>
      </c>
      <c r="B348" t="s">
        <v>3174</v>
      </c>
      <c r="C348" t="s">
        <v>3173</v>
      </c>
      <c r="D348" t="s">
        <v>1628</v>
      </c>
      <c r="E348" t="s">
        <v>3172</v>
      </c>
      <c r="F348" t="s">
        <v>552</v>
      </c>
      <c r="G348" t="s">
        <v>2797</v>
      </c>
      <c r="H348" t="s">
        <v>2796</v>
      </c>
    </row>
    <row r="349" spans="1:8" x14ac:dyDescent="0.25">
      <c r="A349" t="s">
        <v>1631</v>
      </c>
      <c r="B349" t="s">
        <v>3171</v>
      </c>
      <c r="C349" t="s">
        <v>3170</v>
      </c>
      <c r="D349" t="s">
        <v>1632</v>
      </c>
      <c r="E349" t="s">
        <v>3169</v>
      </c>
      <c r="F349" t="s">
        <v>1633</v>
      </c>
      <c r="G349" t="s">
        <v>2797</v>
      </c>
      <c r="H349" t="s">
        <v>2796</v>
      </c>
    </row>
    <row r="350" spans="1:8" x14ac:dyDescent="0.25">
      <c r="A350" t="s">
        <v>1635</v>
      </c>
      <c r="B350" t="s">
        <v>3168</v>
      </c>
      <c r="C350" t="s">
        <v>3167</v>
      </c>
      <c r="D350" t="s">
        <v>1636</v>
      </c>
      <c r="E350" t="s">
        <v>3166</v>
      </c>
      <c r="F350" t="s">
        <v>83</v>
      </c>
      <c r="G350" t="s">
        <v>2797</v>
      </c>
      <c r="H350" t="s">
        <v>2796</v>
      </c>
    </row>
    <row r="351" spans="1:8" x14ac:dyDescent="0.25">
      <c r="A351" t="s">
        <v>1639</v>
      </c>
      <c r="B351" t="s">
        <v>3165</v>
      </c>
      <c r="C351" t="s">
        <v>3164</v>
      </c>
      <c r="D351" t="s">
        <v>1640</v>
      </c>
      <c r="E351" t="s">
        <v>3163</v>
      </c>
      <c r="F351" t="s">
        <v>202</v>
      </c>
      <c r="G351" t="s">
        <v>2797</v>
      </c>
      <c r="H351" t="s">
        <v>2796</v>
      </c>
    </row>
    <row r="352" spans="1:8" x14ac:dyDescent="0.25">
      <c r="A352" t="s">
        <v>1643</v>
      </c>
      <c r="B352" t="s">
        <v>3162</v>
      </c>
      <c r="C352" t="s">
        <v>3161</v>
      </c>
      <c r="D352" t="s">
        <v>1644</v>
      </c>
      <c r="E352" t="s">
        <v>3160</v>
      </c>
      <c r="F352" t="s">
        <v>163</v>
      </c>
      <c r="G352" t="s">
        <v>2797</v>
      </c>
      <c r="H352" t="s">
        <v>2796</v>
      </c>
    </row>
    <row r="353" spans="1:8" x14ac:dyDescent="0.25">
      <c r="A353" t="s">
        <v>1647</v>
      </c>
      <c r="B353" t="s">
        <v>3159</v>
      </c>
      <c r="C353" t="s">
        <v>3158</v>
      </c>
      <c r="D353" t="s">
        <v>1648</v>
      </c>
      <c r="E353" t="s">
        <v>3157</v>
      </c>
      <c r="F353" t="s">
        <v>43</v>
      </c>
      <c r="G353" t="s">
        <v>2797</v>
      </c>
      <c r="H353" t="s">
        <v>2796</v>
      </c>
    </row>
    <row r="354" spans="1:8" x14ac:dyDescent="0.25">
      <c r="A354" t="s">
        <v>1651</v>
      </c>
      <c r="B354" t="s">
        <v>3156</v>
      </c>
      <c r="C354" t="s">
        <v>3155</v>
      </c>
      <c r="D354" t="s">
        <v>1652</v>
      </c>
      <c r="E354" t="s">
        <v>3154</v>
      </c>
      <c r="F354" t="s">
        <v>352</v>
      </c>
      <c r="G354" t="s">
        <v>2797</v>
      </c>
      <c r="H354" t="s">
        <v>2796</v>
      </c>
    </row>
    <row r="355" spans="1:8" x14ac:dyDescent="0.25">
      <c r="A355" t="s">
        <v>1655</v>
      </c>
      <c r="B355" t="s">
        <v>3153</v>
      </c>
      <c r="C355" t="s">
        <v>3152</v>
      </c>
      <c r="D355" t="s">
        <v>1656</v>
      </c>
      <c r="E355" t="s">
        <v>3151</v>
      </c>
      <c r="F355" t="s">
        <v>83</v>
      </c>
      <c r="G355" t="s">
        <v>2797</v>
      </c>
      <c r="H355" t="s">
        <v>2796</v>
      </c>
    </row>
    <row r="356" spans="1:8" x14ac:dyDescent="0.25">
      <c r="A356" t="s">
        <v>1657</v>
      </c>
      <c r="B356" t="s">
        <v>3150</v>
      </c>
      <c r="C356" t="s">
        <v>3149</v>
      </c>
      <c r="D356" t="s">
        <v>1658</v>
      </c>
      <c r="E356" t="s">
        <v>3148</v>
      </c>
      <c r="F356" t="s">
        <v>87</v>
      </c>
      <c r="G356" t="s">
        <v>2797</v>
      </c>
      <c r="H356" t="s">
        <v>2796</v>
      </c>
    </row>
    <row r="357" spans="1:8" x14ac:dyDescent="0.25">
      <c r="A357" t="s">
        <v>1661</v>
      </c>
      <c r="B357" t="s">
        <v>3147</v>
      </c>
      <c r="C357" t="s">
        <v>3146</v>
      </c>
      <c r="D357" t="s">
        <v>1662</v>
      </c>
      <c r="E357" t="s">
        <v>3145</v>
      </c>
      <c r="F357" t="s">
        <v>1663</v>
      </c>
      <c r="G357" t="s">
        <v>2797</v>
      </c>
      <c r="H357" t="s">
        <v>2796</v>
      </c>
    </row>
    <row r="358" spans="1:8" x14ac:dyDescent="0.25">
      <c r="A358" t="s">
        <v>1665</v>
      </c>
      <c r="B358" t="s">
        <v>3144</v>
      </c>
      <c r="C358" t="s">
        <v>3143</v>
      </c>
      <c r="D358" t="s">
        <v>1666</v>
      </c>
      <c r="E358" t="s">
        <v>3142</v>
      </c>
      <c r="F358" t="s">
        <v>202</v>
      </c>
      <c r="G358" t="s">
        <v>2797</v>
      </c>
      <c r="H358" t="s">
        <v>2796</v>
      </c>
    </row>
    <row r="359" spans="1:8" x14ac:dyDescent="0.25">
      <c r="A359" t="s">
        <v>1668</v>
      </c>
      <c r="B359" t="s">
        <v>3141</v>
      </c>
      <c r="C359" t="s">
        <v>3140</v>
      </c>
      <c r="D359" t="s">
        <v>1669</v>
      </c>
      <c r="E359" t="s">
        <v>3139</v>
      </c>
      <c r="F359" t="s">
        <v>43</v>
      </c>
      <c r="G359" t="s">
        <v>2797</v>
      </c>
      <c r="H359" t="s">
        <v>2796</v>
      </c>
    </row>
    <row r="360" spans="1:8" x14ac:dyDescent="0.25">
      <c r="A360" t="s">
        <v>1671</v>
      </c>
      <c r="B360" t="s">
        <v>3138</v>
      </c>
      <c r="C360" t="s">
        <v>3137</v>
      </c>
      <c r="D360" t="s">
        <v>1672</v>
      </c>
      <c r="E360" t="s">
        <v>3136</v>
      </c>
      <c r="F360" t="s">
        <v>202</v>
      </c>
      <c r="G360" t="s">
        <v>2797</v>
      </c>
      <c r="H360" t="s">
        <v>2796</v>
      </c>
    </row>
    <row r="361" spans="1:8" x14ac:dyDescent="0.25">
      <c r="A361" t="s">
        <v>1674</v>
      </c>
      <c r="B361" t="s">
        <v>3135</v>
      </c>
      <c r="C361" t="s">
        <v>3134</v>
      </c>
      <c r="D361" t="s">
        <v>1675</v>
      </c>
      <c r="E361" t="s">
        <v>3133</v>
      </c>
      <c r="F361" t="s">
        <v>163</v>
      </c>
      <c r="G361" t="s">
        <v>2797</v>
      </c>
      <c r="H361" t="s">
        <v>2796</v>
      </c>
    </row>
    <row r="362" spans="1:8" x14ac:dyDescent="0.25">
      <c r="A362" t="s">
        <v>1677</v>
      </c>
      <c r="B362" t="s">
        <v>3132</v>
      </c>
      <c r="C362" t="s">
        <v>3131</v>
      </c>
      <c r="D362" t="s">
        <v>1678</v>
      </c>
      <c r="E362" t="s">
        <v>3130</v>
      </c>
      <c r="F362" t="s">
        <v>123</v>
      </c>
      <c r="G362" t="s">
        <v>2797</v>
      </c>
      <c r="H362" t="s">
        <v>2796</v>
      </c>
    </row>
    <row r="363" spans="1:8" x14ac:dyDescent="0.25">
      <c r="A363" t="s">
        <v>1681</v>
      </c>
      <c r="B363" t="s">
        <v>3129</v>
      </c>
      <c r="C363" t="s">
        <v>3128</v>
      </c>
      <c r="D363" t="s">
        <v>1682</v>
      </c>
      <c r="E363" t="s">
        <v>3127</v>
      </c>
      <c r="F363" t="s">
        <v>3126</v>
      </c>
      <c r="G363" t="s">
        <v>2797</v>
      </c>
      <c r="H363" t="s">
        <v>2796</v>
      </c>
    </row>
    <row r="364" spans="1:8" x14ac:dyDescent="0.25">
      <c r="A364" t="s">
        <v>1684</v>
      </c>
      <c r="B364" t="s">
        <v>3125</v>
      </c>
      <c r="C364" t="s">
        <v>3124</v>
      </c>
      <c r="D364" t="s">
        <v>1685</v>
      </c>
      <c r="E364" t="s">
        <v>3123</v>
      </c>
      <c r="F364" t="s">
        <v>606</v>
      </c>
      <c r="G364" t="s">
        <v>2797</v>
      </c>
      <c r="H364" t="s">
        <v>2796</v>
      </c>
    </row>
    <row r="365" spans="1:8" x14ac:dyDescent="0.25">
      <c r="A365" t="s">
        <v>1688</v>
      </c>
      <c r="B365" t="s">
        <v>3122</v>
      </c>
      <c r="C365" t="s">
        <v>3121</v>
      </c>
      <c r="D365" t="s">
        <v>1689</v>
      </c>
      <c r="E365" t="s">
        <v>3120</v>
      </c>
      <c r="F365" t="s">
        <v>587</v>
      </c>
      <c r="G365" t="s">
        <v>2797</v>
      </c>
      <c r="H365" t="s">
        <v>2796</v>
      </c>
    </row>
    <row r="366" spans="1:8" x14ac:dyDescent="0.25">
      <c r="A366" t="s">
        <v>1692</v>
      </c>
      <c r="B366" t="s">
        <v>3119</v>
      </c>
      <c r="C366" t="s">
        <v>3118</v>
      </c>
      <c r="D366" t="s">
        <v>1693</v>
      </c>
      <c r="E366" t="s">
        <v>3117</v>
      </c>
      <c r="F366" t="s">
        <v>1694</v>
      </c>
      <c r="G366" t="s">
        <v>2797</v>
      </c>
      <c r="H366" t="s">
        <v>2796</v>
      </c>
    </row>
    <row r="367" spans="1:8" x14ac:dyDescent="0.25">
      <c r="A367" t="s">
        <v>1696</v>
      </c>
      <c r="B367" t="s">
        <v>3116</v>
      </c>
      <c r="C367" t="s">
        <v>3115</v>
      </c>
      <c r="D367" t="s">
        <v>1697</v>
      </c>
      <c r="E367" t="s">
        <v>3114</v>
      </c>
      <c r="F367" t="s">
        <v>352</v>
      </c>
      <c r="G367" t="s">
        <v>2797</v>
      </c>
      <c r="H367" t="s">
        <v>2796</v>
      </c>
    </row>
    <row r="368" spans="1:8" x14ac:dyDescent="0.25">
      <c r="A368" t="s">
        <v>1699</v>
      </c>
      <c r="B368" t="s">
        <v>3113</v>
      </c>
      <c r="C368" t="s">
        <v>3112</v>
      </c>
      <c r="D368" t="s">
        <v>1700</v>
      </c>
      <c r="E368" t="s">
        <v>3111</v>
      </c>
      <c r="F368" t="s">
        <v>60</v>
      </c>
      <c r="G368" t="s">
        <v>2797</v>
      </c>
      <c r="H368" t="s">
        <v>2796</v>
      </c>
    </row>
    <row r="369" spans="1:8" x14ac:dyDescent="0.25">
      <c r="A369" t="s">
        <v>72</v>
      </c>
      <c r="B369" t="s">
        <v>3110</v>
      </c>
      <c r="C369" t="s">
        <v>3109</v>
      </c>
      <c r="D369" t="s">
        <v>1702</v>
      </c>
      <c r="E369" t="s">
        <v>3108</v>
      </c>
      <c r="F369" t="s">
        <v>74</v>
      </c>
      <c r="G369" t="s">
        <v>2797</v>
      </c>
      <c r="H369" t="s">
        <v>2796</v>
      </c>
    </row>
    <row r="370" spans="1:8" x14ac:dyDescent="0.25">
      <c r="A370" t="s">
        <v>1704</v>
      </c>
      <c r="B370" t="s">
        <v>3107</v>
      </c>
      <c r="C370" t="s">
        <v>3106</v>
      </c>
      <c r="D370" t="s">
        <v>1705</v>
      </c>
      <c r="E370" t="s">
        <v>3105</v>
      </c>
      <c r="F370" t="s">
        <v>1706</v>
      </c>
      <c r="G370" t="s">
        <v>2797</v>
      </c>
      <c r="H370" t="s">
        <v>2796</v>
      </c>
    </row>
    <row r="371" spans="1:8" x14ac:dyDescent="0.25">
      <c r="A371" t="s">
        <v>1709</v>
      </c>
      <c r="B371" t="s">
        <v>3104</v>
      </c>
      <c r="C371" t="s">
        <v>3103</v>
      </c>
      <c r="D371" t="s">
        <v>1710</v>
      </c>
      <c r="E371" t="s">
        <v>3102</v>
      </c>
      <c r="F371" t="s">
        <v>828</v>
      </c>
      <c r="G371" t="s">
        <v>2797</v>
      </c>
      <c r="H371" t="s">
        <v>2796</v>
      </c>
    </row>
    <row r="372" spans="1:8" x14ac:dyDescent="0.25">
      <c r="A372" t="s">
        <v>1712</v>
      </c>
      <c r="B372" t="s">
        <v>3101</v>
      </c>
      <c r="C372" t="s">
        <v>3100</v>
      </c>
      <c r="D372" t="s">
        <v>1713</v>
      </c>
      <c r="E372" t="s">
        <v>3099</v>
      </c>
      <c r="F372" t="s">
        <v>202</v>
      </c>
      <c r="G372" t="s">
        <v>2797</v>
      </c>
      <c r="H372" t="s">
        <v>2796</v>
      </c>
    </row>
    <row r="373" spans="1:8" x14ac:dyDescent="0.25">
      <c r="A373" t="s">
        <v>1469</v>
      </c>
      <c r="B373" t="s">
        <v>3098</v>
      </c>
      <c r="C373" t="s">
        <v>3097</v>
      </c>
      <c r="D373" t="s">
        <v>1715</v>
      </c>
      <c r="E373" t="s">
        <v>3096</v>
      </c>
      <c r="F373" t="s">
        <v>241</v>
      </c>
      <c r="G373" t="s">
        <v>18</v>
      </c>
      <c r="H373" t="s">
        <v>2796</v>
      </c>
    </row>
    <row r="374" spans="1:8" x14ac:dyDescent="0.25">
      <c r="A374" t="s">
        <v>1719</v>
      </c>
      <c r="B374" t="s">
        <v>3095</v>
      </c>
      <c r="C374" t="s">
        <v>3094</v>
      </c>
      <c r="D374" t="s">
        <v>1720</v>
      </c>
      <c r="E374" t="s">
        <v>3093</v>
      </c>
      <c r="F374" t="s">
        <v>1721</v>
      </c>
      <c r="G374" t="s">
        <v>2797</v>
      </c>
      <c r="H374" t="s">
        <v>2796</v>
      </c>
    </row>
    <row r="375" spans="1:8" x14ac:dyDescent="0.25">
      <c r="A375" t="s">
        <v>1723</v>
      </c>
      <c r="B375" t="s">
        <v>3092</v>
      </c>
      <c r="C375" t="s">
        <v>3091</v>
      </c>
      <c r="D375" t="s">
        <v>1724</v>
      </c>
      <c r="E375" t="s">
        <v>3090</v>
      </c>
      <c r="F375" t="s">
        <v>64</v>
      </c>
      <c r="G375" t="s">
        <v>2797</v>
      </c>
      <c r="H375" t="s">
        <v>2796</v>
      </c>
    </row>
    <row r="376" spans="1:8" x14ac:dyDescent="0.25">
      <c r="A376" t="s">
        <v>1726</v>
      </c>
      <c r="B376" t="s">
        <v>3089</v>
      </c>
      <c r="C376" t="s">
        <v>3088</v>
      </c>
      <c r="D376" t="s">
        <v>1727</v>
      </c>
      <c r="E376" t="s">
        <v>3087</v>
      </c>
      <c r="F376" t="s">
        <v>580</v>
      </c>
      <c r="G376" t="s">
        <v>2797</v>
      </c>
      <c r="H376" t="s">
        <v>2796</v>
      </c>
    </row>
    <row r="377" spans="1:8" x14ac:dyDescent="0.25">
      <c r="A377" t="s">
        <v>1730</v>
      </c>
      <c r="B377" t="s">
        <v>3086</v>
      </c>
      <c r="C377" t="s">
        <v>3085</v>
      </c>
      <c r="D377" t="s">
        <v>1731</v>
      </c>
      <c r="E377" t="s">
        <v>3084</v>
      </c>
      <c r="F377" t="s">
        <v>1416</v>
      </c>
      <c r="G377" t="s">
        <v>2797</v>
      </c>
      <c r="H377" t="s">
        <v>2796</v>
      </c>
    </row>
    <row r="378" spans="1:8" x14ac:dyDescent="0.25">
      <c r="A378" t="s">
        <v>1733</v>
      </c>
      <c r="B378" t="s">
        <v>3083</v>
      </c>
      <c r="C378" t="s">
        <v>3082</v>
      </c>
      <c r="D378" t="s">
        <v>1734</v>
      </c>
      <c r="E378" t="s">
        <v>3081</v>
      </c>
      <c r="F378" t="s">
        <v>43</v>
      </c>
      <c r="G378" t="s">
        <v>2797</v>
      </c>
      <c r="H378" t="s">
        <v>2796</v>
      </c>
    </row>
    <row r="379" spans="1:8" x14ac:dyDescent="0.25">
      <c r="A379" t="s">
        <v>1737</v>
      </c>
      <c r="B379" t="s">
        <v>3080</v>
      </c>
      <c r="C379" t="s">
        <v>3079</v>
      </c>
      <c r="D379" t="s">
        <v>1738</v>
      </c>
      <c r="E379" t="s">
        <v>3078</v>
      </c>
      <c r="F379" t="s">
        <v>1416</v>
      </c>
      <c r="G379" t="s">
        <v>2797</v>
      </c>
      <c r="H379" t="s">
        <v>2796</v>
      </c>
    </row>
    <row r="380" spans="1:8" x14ac:dyDescent="0.25">
      <c r="A380" t="s">
        <v>1741</v>
      </c>
      <c r="B380" t="s">
        <v>3077</v>
      </c>
      <c r="C380" t="s">
        <v>3076</v>
      </c>
      <c r="D380" t="s">
        <v>1742</v>
      </c>
      <c r="E380" t="s">
        <v>3075</v>
      </c>
      <c r="F380" t="s">
        <v>170</v>
      </c>
      <c r="G380" t="s">
        <v>2797</v>
      </c>
      <c r="H380" t="s">
        <v>2796</v>
      </c>
    </row>
    <row r="381" spans="1:8" x14ac:dyDescent="0.25">
      <c r="A381" t="s">
        <v>81</v>
      </c>
      <c r="B381" t="s">
        <v>3074</v>
      </c>
      <c r="C381" t="s">
        <v>3073</v>
      </c>
      <c r="D381" t="s">
        <v>1746</v>
      </c>
      <c r="E381" t="s">
        <v>3072</v>
      </c>
      <c r="F381" t="s">
        <v>3071</v>
      </c>
      <c r="G381" t="s">
        <v>2797</v>
      </c>
      <c r="H381" t="s">
        <v>2796</v>
      </c>
    </row>
    <row r="382" spans="1:8" x14ac:dyDescent="0.25">
      <c r="A382" t="s">
        <v>1749</v>
      </c>
      <c r="B382" t="s">
        <v>3070</v>
      </c>
      <c r="C382" t="s">
        <v>3069</v>
      </c>
      <c r="D382" t="s">
        <v>1750</v>
      </c>
      <c r="E382" t="s">
        <v>3068</v>
      </c>
      <c r="F382" t="s">
        <v>38</v>
      </c>
      <c r="G382" t="s">
        <v>2797</v>
      </c>
      <c r="H382" t="s">
        <v>2796</v>
      </c>
    </row>
    <row r="383" spans="1:8" x14ac:dyDescent="0.25">
      <c r="A383" t="s">
        <v>1752</v>
      </c>
      <c r="B383" t="s">
        <v>3067</v>
      </c>
      <c r="C383" t="s">
        <v>3066</v>
      </c>
      <c r="D383" t="s">
        <v>1753</v>
      </c>
      <c r="E383" t="s">
        <v>3065</v>
      </c>
      <c r="F383" t="s">
        <v>241</v>
      </c>
      <c r="G383" t="s">
        <v>2797</v>
      </c>
      <c r="H383" t="s">
        <v>2796</v>
      </c>
    </row>
    <row r="384" spans="1:8" x14ac:dyDescent="0.25">
      <c r="A384" t="s">
        <v>1755</v>
      </c>
      <c r="B384" t="s">
        <v>3064</v>
      </c>
      <c r="C384" t="s">
        <v>3063</v>
      </c>
      <c r="D384" t="s">
        <v>1756</v>
      </c>
      <c r="E384" t="s">
        <v>3062</v>
      </c>
      <c r="F384" t="s">
        <v>32</v>
      </c>
      <c r="G384" t="s">
        <v>2797</v>
      </c>
      <c r="H384" t="s">
        <v>2796</v>
      </c>
    </row>
    <row r="385" spans="1:8" x14ac:dyDescent="0.25">
      <c r="A385" t="s">
        <v>1758</v>
      </c>
      <c r="B385" t="s">
        <v>3061</v>
      </c>
      <c r="C385" t="s">
        <v>3060</v>
      </c>
      <c r="D385" t="s">
        <v>1759</v>
      </c>
      <c r="E385" t="s">
        <v>3059</v>
      </c>
      <c r="F385" t="s">
        <v>43</v>
      </c>
      <c r="G385" t="s">
        <v>2797</v>
      </c>
      <c r="H385" t="s">
        <v>2796</v>
      </c>
    </row>
    <row r="386" spans="1:8" x14ac:dyDescent="0.25">
      <c r="A386" t="s">
        <v>1761</v>
      </c>
      <c r="B386" t="s">
        <v>3058</v>
      </c>
      <c r="C386" t="s">
        <v>3057</v>
      </c>
      <c r="D386" t="s">
        <v>1762</v>
      </c>
      <c r="E386" t="s">
        <v>3056</v>
      </c>
      <c r="F386" t="s">
        <v>69</v>
      </c>
      <c r="G386" t="s">
        <v>2797</v>
      </c>
      <c r="H386" t="s">
        <v>2796</v>
      </c>
    </row>
    <row r="387" spans="1:8" x14ac:dyDescent="0.25">
      <c r="A387" t="s">
        <v>1764</v>
      </c>
      <c r="B387" t="s">
        <v>3055</v>
      </c>
      <c r="C387" t="s">
        <v>3054</v>
      </c>
      <c r="D387" t="s">
        <v>1765</v>
      </c>
      <c r="E387" t="s">
        <v>3053</v>
      </c>
      <c r="F387" t="s">
        <v>202</v>
      </c>
      <c r="G387" t="s">
        <v>2797</v>
      </c>
      <c r="H387" t="s">
        <v>2796</v>
      </c>
    </row>
    <row r="388" spans="1:8" x14ac:dyDescent="0.25">
      <c r="A388" t="s">
        <v>93</v>
      </c>
      <c r="B388" t="s">
        <v>3052</v>
      </c>
      <c r="C388" t="s">
        <v>3051</v>
      </c>
      <c r="D388" t="s">
        <v>1767</v>
      </c>
      <c r="E388" t="s">
        <v>3050</v>
      </c>
      <c r="F388" t="s">
        <v>74</v>
      </c>
      <c r="G388" t="s">
        <v>2797</v>
      </c>
      <c r="H388" t="s">
        <v>2796</v>
      </c>
    </row>
    <row r="389" spans="1:8" x14ac:dyDescent="0.25">
      <c r="A389" t="s">
        <v>1772</v>
      </c>
      <c r="B389" t="s">
        <v>3049</v>
      </c>
      <c r="C389" t="s">
        <v>3048</v>
      </c>
      <c r="D389" t="s">
        <v>1773</v>
      </c>
      <c r="E389" t="s">
        <v>3047</v>
      </c>
      <c r="F389" t="s">
        <v>87</v>
      </c>
      <c r="G389" t="s">
        <v>2797</v>
      </c>
      <c r="H389" t="s">
        <v>2796</v>
      </c>
    </row>
    <row r="390" spans="1:8" x14ac:dyDescent="0.25">
      <c r="A390" t="s">
        <v>1775</v>
      </c>
      <c r="B390" t="s">
        <v>3046</v>
      </c>
      <c r="C390" t="s">
        <v>3045</v>
      </c>
      <c r="D390" t="s">
        <v>1776</v>
      </c>
      <c r="E390" t="s">
        <v>3044</v>
      </c>
      <c r="F390" t="s">
        <v>587</v>
      </c>
      <c r="G390" t="s">
        <v>2797</v>
      </c>
      <c r="H390" t="s">
        <v>2796</v>
      </c>
    </row>
    <row r="391" spans="1:8" x14ac:dyDescent="0.25">
      <c r="A391" t="s">
        <v>1778</v>
      </c>
      <c r="B391" t="s">
        <v>3043</v>
      </c>
      <c r="C391" t="s">
        <v>3042</v>
      </c>
      <c r="D391" t="s">
        <v>1779</v>
      </c>
      <c r="E391" t="s">
        <v>3041</v>
      </c>
      <c r="F391" t="s">
        <v>202</v>
      </c>
      <c r="G391" t="s">
        <v>2797</v>
      </c>
      <c r="H391" t="s">
        <v>2796</v>
      </c>
    </row>
    <row r="392" spans="1:8" x14ac:dyDescent="0.25">
      <c r="A392" t="s">
        <v>1782</v>
      </c>
      <c r="B392" t="s">
        <v>3040</v>
      </c>
      <c r="C392" t="s">
        <v>3039</v>
      </c>
      <c r="D392" t="s">
        <v>1783</v>
      </c>
      <c r="E392" t="s">
        <v>3038</v>
      </c>
      <c r="F392" t="s">
        <v>87</v>
      </c>
      <c r="G392" t="s">
        <v>2797</v>
      </c>
      <c r="H392" t="s">
        <v>2796</v>
      </c>
    </row>
    <row r="393" spans="1:8" x14ac:dyDescent="0.25">
      <c r="A393" t="s">
        <v>1785</v>
      </c>
      <c r="B393" t="s">
        <v>3037</v>
      </c>
      <c r="C393" t="s">
        <v>3036</v>
      </c>
      <c r="D393" t="s">
        <v>1786</v>
      </c>
      <c r="E393" t="s">
        <v>3035</v>
      </c>
      <c r="F393" t="s">
        <v>32</v>
      </c>
      <c r="G393" t="s">
        <v>2797</v>
      </c>
      <c r="H393" t="s">
        <v>2796</v>
      </c>
    </row>
    <row r="394" spans="1:8" x14ac:dyDescent="0.25">
      <c r="A394" t="s">
        <v>1788</v>
      </c>
      <c r="B394" t="s">
        <v>3034</v>
      </c>
      <c r="C394" t="s">
        <v>3033</v>
      </c>
      <c r="D394" t="s">
        <v>1789</v>
      </c>
      <c r="E394" t="s">
        <v>3032</v>
      </c>
      <c r="F394" t="s">
        <v>87</v>
      </c>
      <c r="G394" t="s">
        <v>2797</v>
      </c>
      <c r="H394" t="s">
        <v>2796</v>
      </c>
    </row>
    <row r="395" spans="1:8" x14ac:dyDescent="0.25">
      <c r="A395" t="s">
        <v>1792</v>
      </c>
      <c r="B395" t="s">
        <v>3031</v>
      </c>
      <c r="C395" t="s">
        <v>3030</v>
      </c>
      <c r="D395" t="s">
        <v>1793</v>
      </c>
      <c r="E395" t="s">
        <v>3029</v>
      </c>
      <c r="F395" t="s">
        <v>1090</v>
      </c>
      <c r="G395" t="s">
        <v>2797</v>
      </c>
      <c r="H395" t="s">
        <v>2796</v>
      </c>
    </row>
    <row r="396" spans="1:8" x14ac:dyDescent="0.25">
      <c r="A396" t="s">
        <v>1797</v>
      </c>
      <c r="B396" t="s">
        <v>3028</v>
      </c>
      <c r="C396" t="s">
        <v>3027</v>
      </c>
      <c r="D396" t="s">
        <v>1798</v>
      </c>
      <c r="E396" t="s">
        <v>3026</v>
      </c>
      <c r="F396" t="s">
        <v>83</v>
      </c>
      <c r="G396" t="s">
        <v>2797</v>
      </c>
      <c r="H396" t="s">
        <v>2796</v>
      </c>
    </row>
    <row r="397" spans="1:8" x14ac:dyDescent="0.25">
      <c r="A397" t="s">
        <v>1800</v>
      </c>
      <c r="B397" t="s">
        <v>3025</v>
      </c>
      <c r="C397" t="s">
        <v>3024</v>
      </c>
      <c r="D397" t="s">
        <v>1801</v>
      </c>
      <c r="E397" t="s">
        <v>3023</v>
      </c>
      <c r="F397" t="s">
        <v>241</v>
      </c>
      <c r="G397" t="s">
        <v>2797</v>
      </c>
      <c r="H397" t="s">
        <v>2796</v>
      </c>
    </row>
    <row r="398" spans="1:8" x14ac:dyDescent="0.25">
      <c r="A398" t="s">
        <v>1804</v>
      </c>
      <c r="B398" t="s">
        <v>3022</v>
      </c>
      <c r="C398" t="s">
        <v>3021</v>
      </c>
      <c r="D398" t="s">
        <v>1805</v>
      </c>
      <c r="E398" t="s">
        <v>3020</v>
      </c>
      <c r="F398" t="s">
        <v>1416</v>
      </c>
      <c r="G398" t="s">
        <v>2797</v>
      </c>
      <c r="H398" t="s">
        <v>2796</v>
      </c>
    </row>
    <row r="399" spans="1:8" x14ac:dyDescent="0.25">
      <c r="A399" t="s">
        <v>1807</v>
      </c>
      <c r="B399" t="s">
        <v>3019</v>
      </c>
      <c r="C399" t="s">
        <v>3018</v>
      </c>
      <c r="D399" t="s">
        <v>1808</v>
      </c>
      <c r="E399" t="s">
        <v>3017</v>
      </c>
      <c r="F399" t="s">
        <v>202</v>
      </c>
      <c r="G399" t="s">
        <v>2797</v>
      </c>
      <c r="H399" t="s">
        <v>2796</v>
      </c>
    </row>
    <row r="400" spans="1:8" x14ac:dyDescent="0.25">
      <c r="A400" t="s">
        <v>734</v>
      </c>
      <c r="B400" t="s">
        <v>3016</v>
      </c>
      <c r="C400" t="s">
        <v>3015</v>
      </c>
      <c r="D400" t="s">
        <v>1810</v>
      </c>
      <c r="E400" t="s">
        <v>3014</v>
      </c>
      <c r="F400" t="s">
        <v>1811</v>
      </c>
      <c r="G400" t="s">
        <v>2797</v>
      </c>
      <c r="H400" t="s">
        <v>2796</v>
      </c>
    </row>
    <row r="401" spans="1:8" x14ac:dyDescent="0.25">
      <c r="A401" t="s">
        <v>1814</v>
      </c>
      <c r="B401" t="s">
        <v>3013</v>
      </c>
      <c r="C401" t="s">
        <v>3012</v>
      </c>
      <c r="D401" t="s">
        <v>1815</v>
      </c>
      <c r="E401" t="s">
        <v>3011</v>
      </c>
      <c r="F401" t="s">
        <v>241</v>
      </c>
      <c r="G401" t="s">
        <v>2797</v>
      </c>
      <c r="H401" t="s">
        <v>2796</v>
      </c>
    </row>
    <row r="402" spans="1:8" x14ac:dyDescent="0.25">
      <c r="A402" t="s">
        <v>1817</v>
      </c>
      <c r="B402" t="s">
        <v>3010</v>
      </c>
      <c r="C402" t="s">
        <v>3009</v>
      </c>
      <c r="D402" t="s">
        <v>1818</v>
      </c>
      <c r="E402" t="s">
        <v>3008</v>
      </c>
      <c r="F402" t="s">
        <v>43</v>
      </c>
      <c r="G402" t="s">
        <v>2797</v>
      </c>
      <c r="H402" t="s">
        <v>2796</v>
      </c>
    </row>
    <row r="403" spans="1:8" x14ac:dyDescent="0.25">
      <c r="A403" t="s">
        <v>1821</v>
      </c>
      <c r="B403" t="s">
        <v>3007</v>
      </c>
      <c r="C403" t="s">
        <v>3006</v>
      </c>
      <c r="D403" t="s">
        <v>1822</v>
      </c>
      <c r="E403" t="s">
        <v>3005</v>
      </c>
      <c r="F403" t="s">
        <v>1823</v>
      </c>
      <c r="G403" t="s">
        <v>2797</v>
      </c>
      <c r="H403" t="s">
        <v>2796</v>
      </c>
    </row>
    <row r="404" spans="1:8" x14ac:dyDescent="0.25">
      <c r="A404" t="s">
        <v>1826</v>
      </c>
      <c r="B404" t="s">
        <v>3004</v>
      </c>
      <c r="C404" t="s">
        <v>3003</v>
      </c>
      <c r="D404" t="s">
        <v>1827</v>
      </c>
      <c r="E404" t="s">
        <v>3002</v>
      </c>
      <c r="F404" t="s">
        <v>241</v>
      </c>
      <c r="G404" t="s">
        <v>2797</v>
      </c>
      <c r="H404" t="s">
        <v>2796</v>
      </c>
    </row>
    <row r="405" spans="1:8" x14ac:dyDescent="0.25">
      <c r="A405" t="s">
        <v>1829</v>
      </c>
      <c r="B405" t="s">
        <v>3001</v>
      </c>
      <c r="C405" t="s">
        <v>3000</v>
      </c>
      <c r="D405" t="s">
        <v>1830</v>
      </c>
      <c r="E405" t="s">
        <v>2999</v>
      </c>
      <c r="F405" t="s">
        <v>241</v>
      </c>
      <c r="G405" t="s">
        <v>18</v>
      </c>
      <c r="H405" t="s">
        <v>2796</v>
      </c>
    </row>
    <row r="406" spans="1:8" x14ac:dyDescent="0.25">
      <c r="A406" t="s">
        <v>1833</v>
      </c>
      <c r="B406" t="s">
        <v>2998</v>
      </c>
      <c r="C406" t="s">
        <v>2997</v>
      </c>
      <c r="D406" t="s">
        <v>1834</v>
      </c>
      <c r="E406" t="s">
        <v>2996</v>
      </c>
      <c r="F406" t="s">
        <v>241</v>
      </c>
      <c r="G406" t="s">
        <v>2797</v>
      </c>
      <c r="H406" t="s">
        <v>2796</v>
      </c>
    </row>
    <row r="407" spans="1:8" x14ac:dyDescent="0.25">
      <c r="A407" t="s">
        <v>1837</v>
      </c>
      <c r="B407" t="s">
        <v>2995</v>
      </c>
      <c r="C407" t="s">
        <v>2994</v>
      </c>
      <c r="D407" t="s">
        <v>1838</v>
      </c>
      <c r="E407" t="s">
        <v>2993</v>
      </c>
      <c r="F407" t="s">
        <v>1839</v>
      </c>
      <c r="G407" t="s">
        <v>2797</v>
      </c>
      <c r="H407" t="s">
        <v>2796</v>
      </c>
    </row>
    <row r="408" spans="1:8" x14ac:dyDescent="0.25">
      <c r="A408" t="s">
        <v>1841</v>
      </c>
      <c r="B408" t="s">
        <v>2992</v>
      </c>
      <c r="C408" t="s">
        <v>2991</v>
      </c>
      <c r="D408" t="s">
        <v>1842</v>
      </c>
      <c r="E408" t="s">
        <v>2990</v>
      </c>
      <c r="F408" t="s">
        <v>580</v>
      </c>
      <c r="G408" t="s">
        <v>2797</v>
      </c>
      <c r="H408" t="s">
        <v>2796</v>
      </c>
    </row>
    <row r="409" spans="1:8" x14ac:dyDescent="0.25">
      <c r="A409" t="s">
        <v>1844</v>
      </c>
      <c r="B409" t="s">
        <v>2989</v>
      </c>
      <c r="C409" t="s">
        <v>2988</v>
      </c>
      <c r="D409" t="s">
        <v>1845</v>
      </c>
      <c r="E409" t="s">
        <v>2987</v>
      </c>
      <c r="F409" t="s">
        <v>38</v>
      </c>
      <c r="G409" t="s">
        <v>2797</v>
      </c>
      <c r="H409" t="s">
        <v>2796</v>
      </c>
    </row>
    <row r="410" spans="1:8" x14ac:dyDescent="0.25">
      <c r="A410" t="s">
        <v>1848</v>
      </c>
      <c r="B410" t="s">
        <v>2986</v>
      </c>
      <c r="C410" t="s">
        <v>2985</v>
      </c>
      <c r="D410" t="s">
        <v>1849</v>
      </c>
      <c r="E410" t="s">
        <v>2984</v>
      </c>
      <c r="F410" t="s">
        <v>170</v>
      </c>
      <c r="G410" t="s">
        <v>2797</v>
      </c>
      <c r="H410" t="s">
        <v>2796</v>
      </c>
    </row>
    <row r="411" spans="1:8" x14ac:dyDescent="0.25">
      <c r="A411" t="s">
        <v>1853</v>
      </c>
      <c r="B411" t="s">
        <v>2983</v>
      </c>
      <c r="C411" t="s">
        <v>2982</v>
      </c>
      <c r="D411" t="s">
        <v>1854</v>
      </c>
      <c r="E411" t="s">
        <v>2981</v>
      </c>
      <c r="F411" t="s">
        <v>1416</v>
      </c>
      <c r="G411" t="s">
        <v>2797</v>
      </c>
      <c r="H411" t="s">
        <v>2796</v>
      </c>
    </row>
    <row r="412" spans="1:8" x14ac:dyDescent="0.25">
      <c r="A412" t="s">
        <v>1857</v>
      </c>
      <c r="B412" t="s">
        <v>2980</v>
      </c>
      <c r="C412" t="s">
        <v>2979</v>
      </c>
      <c r="D412" t="s">
        <v>1858</v>
      </c>
      <c r="E412" t="s">
        <v>2978</v>
      </c>
      <c r="F412" t="s">
        <v>580</v>
      </c>
      <c r="G412" t="s">
        <v>2797</v>
      </c>
      <c r="H412" t="s">
        <v>2796</v>
      </c>
    </row>
    <row r="413" spans="1:8" x14ac:dyDescent="0.25">
      <c r="A413" t="s">
        <v>1860</v>
      </c>
      <c r="B413" t="s">
        <v>2977</v>
      </c>
      <c r="C413" t="s">
        <v>2976</v>
      </c>
      <c r="D413" t="s">
        <v>1861</v>
      </c>
      <c r="E413" t="s">
        <v>2975</v>
      </c>
      <c r="F413" t="s">
        <v>352</v>
      </c>
      <c r="G413" t="s">
        <v>2797</v>
      </c>
      <c r="H413" t="s">
        <v>2796</v>
      </c>
    </row>
    <row r="414" spans="1:8" x14ac:dyDescent="0.25">
      <c r="A414" t="s">
        <v>1863</v>
      </c>
      <c r="B414" t="s">
        <v>2974</v>
      </c>
      <c r="C414" t="s">
        <v>2973</v>
      </c>
      <c r="D414" t="s">
        <v>1864</v>
      </c>
      <c r="E414" t="s">
        <v>2972</v>
      </c>
      <c r="F414" t="s">
        <v>241</v>
      </c>
      <c r="G414" t="s">
        <v>2797</v>
      </c>
      <c r="H414" t="s">
        <v>2796</v>
      </c>
    </row>
    <row r="415" spans="1:8" x14ac:dyDescent="0.25">
      <c r="A415" t="s">
        <v>1870</v>
      </c>
      <c r="B415" t="s">
        <v>2971</v>
      </c>
      <c r="C415" t="s">
        <v>2970</v>
      </c>
      <c r="D415" t="s">
        <v>1871</v>
      </c>
      <c r="E415" t="s">
        <v>2969</v>
      </c>
      <c r="F415" t="s">
        <v>74</v>
      </c>
      <c r="G415" t="s">
        <v>2797</v>
      </c>
      <c r="H415" t="s">
        <v>2796</v>
      </c>
    </row>
    <row r="416" spans="1:8" x14ac:dyDescent="0.25">
      <c r="A416" t="s">
        <v>1411</v>
      </c>
      <c r="B416" t="s">
        <v>2968</v>
      </c>
      <c r="C416" t="s">
        <v>2967</v>
      </c>
      <c r="D416" t="s">
        <v>1874</v>
      </c>
      <c r="E416" t="s">
        <v>2966</v>
      </c>
      <c r="F416" t="s">
        <v>74</v>
      </c>
      <c r="G416" t="s">
        <v>2797</v>
      </c>
      <c r="H416" t="s">
        <v>2796</v>
      </c>
    </row>
    <row r="417" spans="1:8" x14ac:dyDescent="0.25">
      <c r="A417" t="s">
        <v>1883</v>
      </c>
      <c r="B417" t="s">
        <v>2965</v>
      </c>
      <c r="C417" t="s">
        <v>2964</v>
      </c>
      <c r="D417" t="s">
        <v>1884</v>
      </c>
      <c r="E417" t="s">
        <v>2963</v>
      </c>
      <c r="F417" t="s">
        <v>202</v>
      </c>
      <c r="G417" t="s">
        <v>2797</v>
      </c>
      <c r="H417" t="s">
        <v>2796</v>
      </c>
    </row>
    <row r="418" spans="1:8" x14ac:dyDescent="0.25">
      <c r="A418" t="s">
        <v>1893</v>
      </c>
      <c r="B418" t="s">
        <v>2962</v>
      </c>
      <c r="C418" t="s">
        <v>2961</v>
      </c>
      <c r="D418" t="s">
        <v>1894</v>
      </c>
      <c r="E418" t="s">
        <v>2960</v>
      </c>
      <c r="F418" t="s">
        <v>1895</v>
      </c>
      <c r="G418" t="s">
        <v>18</v>
      </c>
      <c r="H418" t="s">
        <v>2796</v>
      </c>
    </row>
    <row r="419" spans="1:8" x14ac:dyDescent="0.25">
      <c r="A419" t="s">
        <v>1899</v>
      </c>
      <c r="B419" t="s">
        <v>2959</v>
      </c>
      <c r="C419" t="s">
        <v>2958</v>
      </c>
      <c r="D419" t="s">
        <v>1900</v>
      </c>
      <c r="E419" t="s">
        <v>2957</v>
      </c>
      <c r="F419" t="s">
        <v>278</v>
      </c>
      <c r="G419" t="s">
        <v>18</v>
      </c>
      <c r="H419" t="s">
        <v>2796</v>
      </c>
    </row>
    <row r="420" spans="1:8" x14ac:dyDescent="0.25">
      <c r="A420" t="s">
        <v>1905</v>
      </c>
      <c r="B420" t="s">
        <v>2956</v>
      </c>
      <c r="C420" t="s">
        <v>2955</v>
      </c>
      <c r="D420" t="s">
        <v>1906</v>
      </c>
      <c r="E420" t="s">
        <v>2954</v>
      </c>
      <c r="F420" t="s">
        <v>2953</v>
      </c>
      <c r="G420" t="s">
        <v>18</v>
      </c>
      <c r="H420" t="s">
        <v>2796</v>
      </c>
    </row>
    <row r="421" spans="1:8" x14ac:dyDescent="0.25">
      <c r="A421" t="s">
        <v>1908</v>
      </c>
      <c r="B421" t="s">
        <v>2952</v>
      </c>
      <c r="C421" t="s">
        <v>2951</v>
      </c>
      <c r="D421" t="s">
        <v>1909</v>
      </c>
      <c r="E421" t="s">
        <v>2950</v>
      </c>
      <c r="F421" t="s">
        <v>7</v>
      </c>
      <c r="G421" t="s">
        <v>18</v>
      </c>
      <c r="H421" t="s">
        <v>2796</v>
      </c>
    </row>
    <row r="422" spans="1:8" x14ac:dyDescent="0.25">
      <c r="A422" t="s">
        <v>1910</v>
      </c>
      <c r="B422" t="s">
        <v>2949</v>
      </c>
      <c r="C422" t="s">
        <v>2948</v>
      </c>
      <c r="D422" t="s">
        <v>1911</v>
      </c>
      <c r="E422" t="s">
        <v>2947</v>
      </c>
      <c r="F422" t="s">
        <v>587</v>
      </c>
      <c r="G422" t="s">
        <v>2797</v>
      </c>
      <c r="H422" t="s">
        <v>2796</v>
      </c>
    </row>
    <row r="423" spans="1:8" x14ac:dyDescent="0.25">
      <c r="A423" t="s">
        <v>1915</v>
      </c>
      <c r="B423" t="s">
        <v>2946</v>
      </c>
      <c r="C423" t="s">
        <v>2945</v>
      </c>
      <c r="D423" t="s">
        <v>1916</v>
      </c>
      <c r="E423" t="s">
        <v>2944</v>
      </c>
      <c r="F423" t="s">
        <v>1917</v>
      </c>
      <c r="G423" t="s">
        <v>18</v>
      </c>
      <c r="H423" t="s">
        <v>2796</v>
      </c>
    </row>
    <row r="424" spans="1:8" x14ac:dyDescent="0.25">
      <c r="A424" t="s">
        <v>1921</v>
      </c>
      <c r="B424" t="s">
        <v>2943</v>
      </c>
      <c r="C424" t="s">
        <v>2942</v>
      </c>
      <c r="D424" t="s">
        <v>1922</v>
      </c>
      <c r="E424" t="s">
        <v>2941</v>
      </c>
      <c r="F424" t="s">
        <v>202</v>
      </c>
      <c r="G424" t="s">
        <v>18</v>
      </c>
      <c r="H424" t="s">
        <v>2796</v>
      </c>
    </row>
    <row r="425" spans="1:8" x14ac:dyDescent="0.25">
      <c r="A425" t="s">
        <v>1924</v>
      </c>
      <c r="B425" t="s">
        <v>2940</v>
      </c>
      <c r="C425" t="s">
        <v>2939</v>
      </c>
      <c r="D425" t="s">
        <v>1925</v>
      </c>
      <c r="E425" t="s">
        <v>2938</v>
      </c>
      <c r="F425" t="s">
        <v>1926</v>
      </c>
      <c r="G425" t="s">
        <v>18</v>
      </c>
      <c r="H425" t="s">
        <v>2796</v>
      </c>
    </row>
    <row r="426" spans="1:8" x14ac:dyDescent="0.25">
      <c r="A426" t="s">
        <v>1930</v>
      </c>
      <c r="B426" t="s">
        <v>2937</v>
      </c>
      <c r="C426" t="s">
        <v>2936</v>
      </c>
      <c r="D426" t="s">
        <v>1931</v>
      </c>
      <c r="E426" t="s">
        <v>2935</v>
      </c>
      <c r="F426" t="s">
        <v>87</v>
      </c>
      <c r="G426" t="s">
        <v>18</v>
      </c>
      <c r="H426" t="s">
        <v>2796</v>
      </c>
    </row>
    <row r="427" spans="1:8" x14ac:dyDescent="0.25">
      <c r="A427" t="s">
        <v>1934</v>
      </c>
      <c r="B427" t="s">
        <v>2934</v>
      </c>
      <c r="C427" t="s">
        <v>2933</v>
      </c>
      <c r="D427" t="s">
        <v>1935</v>
      </c>
      <c r="E427" t="s">
        <v>2932</v>
      </c>
      <c r="F427" t="s">
        <v>600</v>
      </c>
      <c r="G427" t="s">
        <v>18</v>
      </c>
      <c r="H427" t="s">
        <v>2796</v>
      </c>
    </row>
    <row r="428" spans="1:8" x14ac:dyDescent="0.25">
      <c r="A428" t="s">
        <v>1939</v>
      </c>
      <c r="B428" t="s">
        <v>2931</v>
      </c>
      <c r="C428" t="s">
        <v>2930</v>
      </c>
      <c r="D428" t="s">
        <v>1940</v>
      </c>
      <c r="E428" t="s">
        <v>2929</v>
      </c>
      <c r="F428" t="s">
        <v>32</v>
      </c>
      <c r="G428" t="s">
        <v>18</v>
      </c>
      <c r="H428" t="s">
        <v>2796</v>
      </c>
    </row>
    <row r="429" spans="1:8" x14ac:dyDescent="0.25">
      <c r="A429" t="s">
        <v>1944</v>
      </c>
      <c r="B429" t="s">
        <v>2928</v>
      </c>
      <c r="C429" t="s">
        <v>2927</v>
      </c>
      <c r="D429" t="s">
        <v>1945</v>
      </c>
      <c r="E429" t="s">
        <v>2926</v>
      </c>
      <c r="F429" t="s">
        <v>32</v>
      </c>
      <c r="G429" t="s">
        <v>18</v>
      </c>
      <c r="H429" t="s">
        <v>2796</v>
      </c>
    </row>
    <row r="430" spans="1:8" x14ac:dyDescent="0.25">
      <c r="A430" t="s">
        <v>1948</v>
      </c>
      <c r="B430" t="s">
        <v>2925</v>
      </c>
      <c r="C430" t="s">
        <v>2924</v>
      </c>
      <c r="D430" t="s">
        <v>1949</v>
      </c>
      <c r="E430" t="s">
        <v>2923</v>
      </c>
      <c r="F430" t="s">
        <v>7</v>
      </c>
      <c r="G430" t="s">
        <v>18</v>
      </c>
      <c r="H430" t="s">
        <v>2796</v>
      </c>
    </row>
    <row r="431" spans="1:8" x14ac:dyDescent="0.25">
      <c r="A431" t="s">
        <v>1952</v>
      </c>
      <c r="B431" t="s">
        <v>2922</v>
      </c>
      <c r="C431" t="s">
        <v>2921</v>
      </c>
      <c r="D431" t="s">
        <v>1953</v>
      </c>
      <c r="E431" t="s">
        <v>2920</v>
      </c>
      <c r="F431" t="s">
        <v>38</v>
      </c>
      <c r="G431" t="s">
        <v>18</v>
      </c>
      <c r="H431" t="s">
        <v>2796</v>
      </c>
    </row>
    <row r="432" spans="1:8" x14ac:dyDescent="0.25">
      <c r="A432" t="s">
        <v>1924</v>
      </c>
      <c r="B432" t="s">
        <v>2919</v>
      </c>
      <c r="C432" t="s">
        <v>2918</v>
      </c>
      <c r="D432" t="s">
        <v>1956</v>
      </c>
      <c r="E432" t="s">
        <v>2917</v>
      </c>
      <c r="F432" t="s">
        <v>74</v>
      </c>
      <c r="G432" t="s">
        <v>18</v>
      </c>
      <c r="H432" t="s">
        <v>2796</v>
      </c>
    </row>
    <row r="433" spans="1:8" x14ac:dyDescent="0.25">
      <c r="A433" t="s">
        <v>1958</v>
      </c>
      <c r="B433" t="s">
        <v>2916</v>
      </c>
      <c r="C433" t="s">
        <v>2915</v>
      </c>
      <c r="D433" t="s">
        <v>1959</v>
      </c>
      <c r="E433" t="s">
        <v>2914</v>
      </c>
      <c r="F433" t="s">
        <v>580</v>
      </c>
      <c r="G433" t="s">
        <v>18</v>
      </c>
      <c r="H433" t="s">
        <v>2796</v>
      </c>
    </row>
    <row r="434" spans="1:8" x14ac:dyDescent="0.25">
      <c r="A434" t="s">
        <v>1962</v>
      </c>
      <c r="B434" t="s">
        <v>2913</v>
      </c>
      <c r="C434" t="s">
        <v>2912</v>
      </c>
      <c r="D434" t="s">
        <v>1963</v>
      </c>
      <c r="E434" t="s">
        <v>2911</v>
      </c>
      <c r="F434" t="s">
        <v>38</v>
      </c>
      <c r="G434" t="s">
        <v>18</v>
      </c>
      <c r="H434" t="s">
        <v>2796</v>
      </c>
    </row>
    <row r="435" spans="1:8" x14ac:dyDescent="0.25">
      <c r="A435" t="s">
        <v>1965</v>
      </c>
      <c r="B435" t="s">
        <v>2910</v>
      </c>
      <c r="C435" t="s">
        <v>2909</v>
      </c>
      <c r="D435" t="s">
        <v>1966</v>
      </c>
      <c r="E435" t="s">
        <v>2908</v>
      </c>
      <c r="F435" t="s">
        <v>587</v>
      </c>
      <c r="G435" t="s">
        <v>18</v>
      </c>
      <c r="H435" t="s">
        <v>2796</v>
      </c>
    </row>
    <row r="436" spans="1:8" x14ac:dyDescent="0.25">
      <c r="A436" t="s">
        <v>1968</v>
      </c>
      <c r="B436" t="s">
        <v>2907</v>
      </c>
      <c r="C436" t="s">
        <v>2906</v>
      </c>
      <c r="D436" t="s">
        <v>1969</v>
      </c>
      <c r="E436" t="s">
        <v>2905</v>
      </c>
      <c r="F436" t="s">
        <v>170</v>
      </c>
      <c r="G436" t="s">
        <v>18</v>
      </c>
      <c r="H436" t="s">
        <v>2796</v>
      </c>
    </row>
    <row r="437" spans="1:8" x14ac:dyDescent="0.25">
      <c r="A437" t="s">
        <v>1972</v>
      </c>
      <c r="B437" t="s">
        <v>2904</v>
      </c>
      <c r="C437" t="s">
        <v>2903</v>
      </c>
      <c r="D437" t="s">
        <v>1973</v>
      </c>
      <c r="E437" t="s">
        <v>2902</v>
      </c>
      <c r="F437" t="s">
        <v>1974</v>
      </c>
      <c r="G437" t="s">
        <v>2797</v>
      </c>
      <c r="H437" t="s">
        <v>2796</v>
      </c>
    </row>
    <row r="438" spans="1:8" x14ac:dyDescent="0.25">
      <c r="A438" t="s">
        <v>1977</v>
      </c>
      <c r="B438" t="s">
        <v>2901</v>
      </c>
      <c r="C438" t="s">
        <v>2900</v>
      </c>
      <c r="D438" t="s">
        <v>1978</v>
      </c>
      <c r="E438" t="s">
        <v>2899</v>
      </c>
      <c r="F438" t="s">
        <v>1452</v>
      </c>
      <c r="G438" t="s">
        <v>18</v>
      </c>
      <c r="H438" t="s">
        <v>2796</v>
      </c>
    </row>
    <row r="439" spans="1:8" x14ac:dyDescent="0.25">
      <c r="A439" t="s">
        <v>1990</v>
      </c>
      <c r="B439" t="s">
        <v>2898</v>
      </c>
      <c r="C439" t="s">
        <v>2897</v>
      </c>
      <c r="D439" t="s">
        <v>1991</v>
      </c>
      <c r="E439" t="s">
        <v>2896</v>
      </c>
      <c r="F439" t="s">
        <v>25</v>
      </c>
      <c r="G439" t="s">
        <v>18</v>
      </c>
      <c r="H439" t="s">
        <v>2796</v>
      </c>
    </row>
    <row r="440" spans="1:8" x14ac:dyDescent="0.25">
      <c r="A440" t="s">
        <v>1993</v>
      </c>
      <c r="B440" t="s">
        <v>2895</v>
      </c>
      <c r="C440" t="s">
        <v>2894</v>
      </c>
      <c r="D440" t="s">
        <v>1994</v>
      </c>
      <c r="E440" t="s">
        <v>2893</v>
      </c>
      <c r="F440" t="s">
        <v>25</v>
      </c>
      <c r="G440" t="s">
        <v>18</v>
      </c>
      <c r="H440" t="s">
        <v>2796</v>
      </c>
    </row>
    <row r="441" spans="1:8" x14ac:dyDescent="0.25">
      <c r="A441" t="s">
        <v>1996</v>
      </c>
      <c r="B441" t="s">
        <v>2892</v>
      </c>
      <c r="C441" t="s">
        <v>2891</v>
      </c>
      <c r="D441" t="s">
        <v>1997</v>
      </c>
      <c r="E441" t="s">
        <v>2890</v>
      </c>
      <c r="F441" t="s">
        <v>202</v>
      </c>
      <c r="G441" t="s">
        <v>2797</v>
      </c>
      <c r="H441" t="s">
        <v>2796</v>
      </c>
    </row>
    <row r="442" spans="1:8" x14ac:dyDescent="0.25">
      <c r="A442" t="s">
        <v>1998</v>
      </c>
      <c r="B442" t="s">
        <v>2889</v>
      </c>
      <c r="C442" t="s">
        <v>2888</v>
      </c>
      <c r="D442" t="s">
        <v>1999</v>
      </c>
      <c r="E442" t="s">
        <v>2887</v>
      </c>
      <c r="F442" t="s">
        <v>552</v>
      </c>
      <c r="G442" t="s">
        <v>18</v>
      </c>
      <c r="H442" t="s">
        <v>2796</v>
      </c>
    </row>
    <row r="443" spans="1:8" x14ac:dyDescent="0.25">
      <c r="A443" t="s">
        <v>2002</v>
      </c>
      <c r="B443" t="s">
        <v>2886</v>
      </c>
      <c r="C443" t="s">
        <v>2885</v>
      </c>
      <c r="D443" t="s">
        <v>2003</v>
      </c>
      <c r="E443" t="s">
        <v>2884</v>
      </c>
      <c r="F443" t="s">
        <v>241</v>
      </c>
      <c r="G443" t="s">
        <v>18</v>
      </c>
      <c r="H443" t="s">
        <v>2796</v>
      </c>
    </row>
    <row r="444" spans="1:8" x14ac:dyDescent="0.25">
      <c r="A444" t="s">
        <v>2008</v>
      </c>
      <c r="B444" t="s">
        <v>2883</v>
      </c>
      <c r="C444" t="s">
        <v>2882</v>
      </c>
      <c r="D444" t="s">
        <v>2009</v>
      </c>
      <c r="E444" t="s">
        <v>2881</v>
      </c>
      <c r="F444" t="s">
        <v>1010</v>
      </c>
      <c r="G444" t="s">
        <v>18</v>
      </c>
      <c r="H444" t="s">
        <v>2796</v>
      </c>
    </row>
    <row r="445" spans="1:8" x14ac:dyDescent="0.25">
      <c r="A445" t="s">
        <v>2011</v>
      </c>
      <c r="B445" t="s">
        <v>2880</v>
      </c>
      <c r="C445" t="s">
        <v>2879</v>
      </c>
      <c r="D445" t="s">
        <v>2012</v>
      </c>
      <c r="E445" t="s">
        <v>2878</v>
      </c>
      <c r="F445" t="s">
        <v>87</v>
      </c>
      <c r="G445" t="s">
        <v>2797</v>
      </c>
      <c r="H445" t="s">
        <v>2796</v>
      </c>
    </row>
    <row r="446" spans="1:8" x14ac:dyDescent="0.25">
      <c r="A446" t="s">
        <v>2017</v>
      </c>
      <c r="B446" t="s">
        <v>2877</v>
      </c>
      <c r="C446" t="s">
        <v>2876</v>
      </c>
      <c r="D446" t="s">
        <v>2018</v>
      </c>
      <c r="E446" t="s">
        <v>2875</v>
      </c>
      <c r="F446" t="s">
        <v>60</v>
      </c>
      <c r="G446" t="s">
        <v>18</v>
      </c>
      <c r="H446" t="s">
        <v>2796</v>
      </c>
    </row>
    <row r="447" spans="1:8" x14ac:dyDescent="0.25">
      <c r="A447" t="s">
        <v>2025</v>
      </c>
      <c r="B447" t="s">
        <v>2874</v>
      </c>
      <c r="C447" t="s">
        <v>2873</v>
      </c>
      <c r="D447" t="s">
        <v>2026</v>
      </c>
      <c r="E447" t="s">
        <v>2872</v>
      </c>
      <c r="F447" t="s">
        <v>2027</v>
      </c>
      <c r="G447" t="s">
        <v>18</v>
      </c>
      <c r="H447" t="s">
        <v>2796</v>
      </c>
    </row>
    <row r="448" spans="1:8" x14ac:dyDescent="0.25">
      <c r="A448" t="s">
        <v>2036</v>
      </c>
      <c r="B448" t="s">
        <v>2871</v>
      </c>
      <c r="C448" t="s">
        <v>2870</v>
      </c>
      <c r="D448" t="s">
        <v>2037</v>
      </c>
      <c r="E448" t="s">
        <v>2869</v>
      </c>
      <c r="F448" t="s">
        <v>241</v>
      </c>
      <c r="G448" t="s">
        <v>2797</v>
      </c>
      <c r="H448" t="s">
        <v>2796</v>
      </c>
    </row>
    <row r="449" spans="1:8" x14ac:dyDescent="0.25">
      <c r="A449" t="s">
        <v>2040</v>
      </c>
      <c r="B449" t="s">
        <v>2868</v>
      </c>
      <c r="C449" t="s">
        <v>2867</v>
      </c>
      <c r="D449" t="s">
        <v>2041</v>
      </c>
      <c r="E449" t="s">
        <v>2866</v>
      </c>
      <c r="F449" t="s">
        <v>2042</v>
      </c>
      <c r="G449" t="s">
        <v>18</v>
      </c>
      <c r="H449" t="s">
        <v>2796</v>
      </c>
    </row>
    <row r="450" spans="1:8" x14ac:dyDescent="0.25">
      <c r="A450" t="s">
        <v>2045</v>
      </c>
      <c r="B450" t="s">
        <v>2865</v>
      </c>
      <c r="C450" t="s">
        <v>2864</v>
      </c>
      <c r="D450" t="s">
        <v>2046</v>
      </c>
      <c r="E450" t="s">
        <v>2863</v>
      </c>
      <c r="F450" t="s">
        <v>828</v>
      </c>
      <c r="G450" t="s">
        <v>2797</v>
      </c>
      <c r="H450" t="s">
        <v>2796</v>
      </c>
    </row>
    <row r="451" spans="1:8" x14ac:dyDescent="0.25">
      <c r="A451" t="s">
        <v>2050</v>
      </c>
      <c r="B451" t="s">
        <v>2862</v>
      </c>
      <c r="C451" t="s">
        <v>2861</v>
      </c>
      <c r="D451" t="s">
        <v>2051</v>
      </c>
      <c r="E451" t="s">
        <v>2860</v>
      </c>
      <c r="F451" t="s">
        <v>241</v>
      </c>
      <c r="G451" t="s">
        <v>2797</v>
      </c>
      <c r="H451" t="s">
        <v>2796</v>
      </c>
    </row>
    <row r="452" spans="1:8" x14ac:dyDescent="0.25">
      <c r="A452" t="s">
        <v>2053</v>
      </c>
      <c r="B452" t="s">
        <v>2859</v>
      </c>
      <c r="C452" t="s">
        <v>2858</v>
      </c>
      <c r="D452" t="s">
        <v>2054</v>
      </c>
      <c r="E452" t="s">
        <v>2857</v>
      </c>
      <c r="F452" t="s">
        <v>587</v>
      </c>
      <c r="G452" t="s">
        <v>2797</v>
      </c>
      <c r="H452" t="s">
        <v>2796</v>
      </c>
    </row>
    <row r="453" spans="1:8" x14ac:dyDescent="0.25">
      <c r="A453" t="s">
        <v>2059</v>
      </c>
      <c r="B453" t="s">
        <v>2856</v>
      </c>
      <c r="C453" t="s">
        <v>2855</v>
      </c>
      <c r="D453" t="s">
        <v>2060</v>
      </c>
      <c r="E453" t="s">
        <v>2854</v>
      </c>
      <c r="F453" t="s">
        <v>828</v>
      </c>
      <c r="G453" t="s">
        <v>2797</v>
      </c>
      <c r="H453" t="s">
        <v>2796</v>
      </c>
    </row>
    <row r="454" spans="1:8" x14ac:dyDescent="0.25">
      <c r="A454" t="s">
        <v>2065</v>
      </c>
      <c r="B454" t="s">
        <v>2853</v>
      </c>
      <c r="C454" t="s">
        <v>2852</v>
      </c>
      <c r="D454" t="s">
        <v>2066</v>
      </c>
      <c r="E454" t="s">
        <v>2851</v>
      </c>
      <c r="F454" t="s">
        <v>38</v>
      </c>
      <c r="G454" t="s">
        <v>18</v>
      </c>
      <c r="H454" t="s">
        <v>2796</v>
      </c>
    </row>
    <row r="455" spans="1:8" x14ac:dyDescent="0.25">
      <c r="A455" t="s">
        <v>2069</v>
      </c>
      <c r="B455" t="s">
        <v>2850</v>
      </c>
      <c r="C455" t="s">
        <v>2849</v>
      </c>
      <c r="D455" t="s">
        <v>2070</v>
      </c>
      <c r="E455" t="s">
        <v>2848</v>
      </c>
      <c r="F455" t="s">
        <v>810</v>
      </c>
      <c r="G455" t="s">
        <v>18</v>
      </c>
      <c r="H455" t="s">
        <v>2796</v>
      </c>
    </row>
    <row r="456" spans="1:8" x14ac:dyDescent="0.25">
      <c r="A456" t="s">
        <v>2073</v>
      </c>
      <c r="B456" t="s">
        <v>2847</v>
      </c>
      <c r="C456" t="s">
        <v>2846</v>
      </c>
      <c r="D456" t="s">
        <v>2074</v>
      </c>
      <c r="E456" t="s">
        <v>2845</v>
      </c>
      <c r="F456" t="s">
        <v>202</v>
      </c>
      <c r="G456" t="s">
        <v>18</v>
      </c>
      <c r="H456" t="s">
        <v>2796</v>
      </c>
    </row>
    <row r="457" spans="1:8" x14ac:dyDescent="0.25">
      <c r="A457" t="s">
        <v>2077</v>
      </c>
      <c r="B457" t="s">
        <v>2844</v>
      </c>
      <c r="C457" t="s">
        <v>2843</v>
      </c>
      <c r="D457" t="s">
        <v>2078</v>
      </c>
      <c r="E457" t="s">
        <v>2842</v>
      </c>
      <c r="F457" t="s">
        <v>83</v>
      </c>
      <c r="G457" t="s">
        <v>18</v>
      </c>
      <c r="H457" t="s">
        <v>2796</v>
      </c>
    </row>
    <row r="458" spans="1:8" x14ac:dyDescent="0.25">
      <c r="A458" t="s">
        <v>2081</v>
      </c>
      <c r="B458" t="s">
        <v>2841</v>
      </c>
      <c r="C458" t="s">
        <v>2840</v>
      </c>
      <c r="D458" t="s">
        <v>2082</v>
      </c>
      <c r="E458" t="s">
        <v>2839</v>
      </c>
      <c r="F458" t="s">
        <v>38</v>
      </c>
      <c r="G458" t="s">
        <v>18</v>
      </c>
      <c r="H458" t="s">
        <v>2796</v>
      </c>
    </row>
    <row r="459" spans="1:8" x14ac:dyDescent="0.25">
      <c r="A459" t="s">
        <v>2084</v>
      </c>
      <c r="B459" t="s">
        <v>2838</v>
      </c>
      <c r="C459" t="s">
        <v>2837</v>
      </c>
      <c r="D459" t="s">
        <v>2085</v>
      </c>
      <c r="E459" t="s">
        <v>2836</v>
      </c>
      <c r="F459" t="s">
        <v>202</v>
      </c>
      <c r="G459" t="s">
        <v>18</v>
      </c>
      <c r="H459" t="s">
        <v>2796</v>
      </c>
    </row>
    <row r="460" spans="1:8" x14ac:dyDescent="0.25">
      <c r="A460" t="s">
        <v>2088</v>
      </c>
      <c r="B460" t="s">
        <v>2835</v>
      </c>
      <c r="C460" t="s">
        <v>2834</v>
      </c>
      <c r="D460" t="s">
        <v>2089</v>
      </c>
      <c r="E460" t="s">
        <v>2833</v>
      </c>
      <c r="F460" t="s">
        <v>2090</v>
      </c>
      <c r="G460" t="s">
        <v>18</v>
      </c>
      <c r="H460" t="s">
        <v>2796</v>
      </c>
    </row>
    <row r="461" spans="1:8" x14ac:dyDescent="0.25">
      <c r="A461" t="s">
        <v>2093</v>
      </c>
      <c r="B461" t="s">
        <v>2832</v>
      </c>
      <c r="C461" t="s">
        <v>2831</v>
      </c>
      <c r="D461" t="s">
        <v>2094</v>
      </c>
      <c r="E461" t="s">
        <v>2830</v>
      </c>
      <c r="F461" t="s">
        <v>87</v>
      </c>
      <c r="G461" t="s">
        <v>18</v>
      </c>
      <c r="H461" t="s">
        <v>2796</v>
      </c>
    </row>
    <row r="462" spans="1:8" x14ac:dyDescent="0.25">
      <c r="A462" t="s">
        <v>2097</v>
      </c>
      <c r="B462" t="s">
        <v>2829</v>
      </c>
      <c r="C462" t="s">
        <v>2828</v>
      </c>
      <c r="D462" t="s">
        <v>2098</v>
      </c>
      <c r="E462" t="s">
        <v>2827</v>
      </c>
      <c r="F462" t="s">
        <v>2826</v>
      </c>
      <c r="G462" t="s">
        <v>2797</v>
      </c>
      <c r="H462" t="s">
        <v>2796</v>
      </c>
    </row>
    <row r="463" spans="1:8" x14ac:dyDescent="0.25">
      <c r="A463" t="s">
        <v>2102</v>
      </c>
      <c r="B463" t="s">
        <v>2825</v>
      </c>
      <c r="C463" t="s">
        <v>2824</v>
      </c>
      <c r="D463" t="s">
        <v>2103</v>
      </c>
      <c r="E463" t="s">
        <v>2823</v>
      </c>
      <c r="F463" t="s">
        <v>241</v>
      </c>
      <c r="G463" t="s">
        <v>18</v>
      </c>
      <c r="H463" t="s">
        <v>2796</v>
      </c>
    </row>
    <row r="464" spans="1:8" x14ac:dyDescent="0.25">
      <c r="A464" t="s">
        <v>2106</v>
      </c>
      <c r="B464" t="s">
        <v>2822</v>
      </c>
      <c r="C464" t="s">
        <v>2821</v>
      </c>
      <c r="D464" t="s">
        <v>2107</v>
      </c>
      <c r="E464" t="s">
        <v>2820</v>
      </c>
      <c r="F464" t="s">
        <v>202</v>
      </c>
      <c r="G464" t="s">
        <v>18</v>
      </c>
      <c r="H464" t="s">
        <v>2796</v>
      </c>
    </row>
    <row r="465" spans="1:8" x14ac:dyDescent="0.25">
      <c r="A465" t="s">
        <v>2110</v>
      </c>
      <c r="B465" t="s">
        <v>2819</v>
      </c>
      <c r="C465" t="s">
        <v>2818</v>
      </c>
      <c r="D465" t="s">
        <v>2111</v>
      </c>
      <c r="E465" t="s">
        <v>2817</v>
      </c>
      <c r="F465" t="s">
        <v>38</v>
      </c>
      <c r="G465" t="s">
        <v>18</v>
      </c>
      <c r="H465" t="s">
        <v>2796</v>
      </c>
    </row>
    <row r="466" spans="1:8" x14ac:dyDescent="0.25">
      <c r="A466" t="s">
        <v>2114</v>
      </c>
      <c r="B466" t="s">
        <v>2816</v>
      </c>
      <c r="C466" t="s">
        <v>2815</v>
      </c>
      <c r="D466" t="s">
        <v>2115</v>
      </c>
      <c r="E466" t="s">
        <v>2814</v>
      </c>
      <c r="F466" t="s">
        <v>587</v>
      </c>
      <c r="G466" t="s">
        <v>2797</v>
      </c>
      <c r="H466" t="s">
        <v>2796</v>
      </c>
    </row>
    <row r="467" spans="1:8" x14ac:dyDescent="0.25">
      <c r="A467" t="s">
        <v>2117</v>
      </c>
      <c r="B467" t="s">
        <v>2813</v>
      </c>
      <c r="C467" t="s">
        <v>2812</v>
      </c>
      <c r="D467" t="s">
        <v>2118</v>
      </c>
      <c r="E467" t="s">
        <v>2811</v>
      </c>
      <c r="F467" t="s">
        <v>241</v>
      </c>
      <c r="G467" t="s">
        <v>2797</v>
      </c>
      <c r="H467" t="s">
        <v>2796</v>
      </c>
    </row>
    <row r="468" spans="1:8" x14ac:dyDescent="0.25">
      <c r="A468" t="s">
        <v>2120</v>
      </c>
      <c r="B468" t="s">
        <v>2810</v>
      </c>
      <c r="C468" t="s">
        <v>2809</v>
      </c>
      <c r="D468" t="s">
        <v>2121</v>
      </c>
      <c r="E468" t="s">
        <v>2808</v>
      </c>
      <c r="F468" t="s">
        <v>2807</v>
      </c>
      <c r="G468" t="s">
        <v>2797</v>
      </c>
      <c r="H468" t="s">
        <v>2796</v>
      </c>
    </row>
    <row r="469" spans="1:8" x14ac:dyDescent="0.25">
      <c r="A469" t="s">
        <v>2123</v>
      </c>
      <c r="B469" t="s">
        <v>2806</v>
      </c>
      <c r="C469" t="s">
        <v>2805</v>
      </c>
      <c r="D469" t="s">
        <v>2124</v>
      </c>
      <c r="E469" t="s">
        <v>2804</v>
      </c>
      <c r="F469" t="s">
        <v>163</v>
      </c>
      <c r="G469" t="s">
        <v>2797</v>
      </c>
      <c r="H469" t="s">
        <v>2796</v>
      </c>
    </row>
    <row r="470" spans="1:8" x14ac:dyDescent="0.25">
      <c r="A470" t="s">
        <v>2126</v>
      </c>
      <c r="B470" t="s">
        <v>2803</v>
      </c>
      <c r="C470" t="s">
        <v>2802</v>
      </c>
      <c r="D470" t="s">
        <v>2127</v>
      </c>
      <c r="E470" t="s">
        <v>2801</v>
      </c>
      <c r="F470" t="s">
        <v>177</v>
      </c>
      <c r="G470" t="s">
        <v>2797</v>
      </c>
      <c r="H470" t="s">
        <v>2796</v>
      </c>
    </row>
    <row r="471" spans="1:8" x14ac:dyDescent="0.25">
      <c r="A471" t="s">
        <v>2129</v>
      </c>
      <c r="B471" t="s">
        <v>2800</v>
      </c>
      <c r="C471" t="s">
        <v>2799</v>
      </c>
      <c r="D471" t="s">
        <v>2130</v>
      </c>
      <c r="E471" t="s">
        <v>2798</v>
      </c>
      <c r="F471" t="s">
        <v>202</v>
      </c>
      <c r="G471" t="s">
        <v>2797</v>
      </c>
      <c r="H471" t="s">
        <v>2796</v>
      </c>
    </row>
    <row r="472" spans="1:8" x14ac:dyDescent="0.25">
      <c r="A472" t="s">
        <v>2132</v>
      </c>
      <c r="B472" t="s">
        <v>2795</v>
      </c>
      <c r="C472" t="s">
        <v>2794</v>
      </c>
      <c r="D472" t="s">
        <v>2133</v>
      </c>
      <c r="E472" t="s">
        <v>2793</v>
      </c>
      <c r="F472" t="s">
        <v>18</v>
      </c>
      <c r="G472" t="s">
        <v>18</v>
      </c>
      <c r="H472" t="s">
        <v>18</v>
      </c>
    </row>
    <row r="473" spans="1:8" x14ac:dyDescent="0.25">
      <c r="A473" t="s">
        <v>2134</v>
      </c>
      <c r="B473" t="s">
        <v>2792</v>
      </c>
      <c r="C473" t="s">
        <v>2791</v>
      </c>
      <c r="D473" t="s">
        <v>2135</v>
      </c>
      <c r="E473" t="s">
        <v>2790</v>
      </c>
      <c r="F473" t="s">
        <v>18</v>
      </c>
      <c r="G473" t="s">
        <v>18</v>
      </c>
      <c r="H473"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7EB0-6C05-4E38-BD77-ECA4958B63D7}">
  <dimension ref="A1:F125"/>
  <sheetViews>
    <sheetView workbookViewId="0">
      <selection activeCell="C4" sqref="C4"/>
    </sheetView>
  </sheetViews>
  <sheetFormatPr defaultRowHeight="15.75" x14ac:dyDescent="0.25"/>
  <cols>
    <col min="1" max="1" width="4.75" bestFit="1" customWidth="1"/>
    <col min="2" max="2" width="15.625" customWidth="1"/>
    <col min="3" max="3" width="35.125" bestFit="1" customWidth="1"/>
    <col min="4" max="4" width="32.375" bestFit="1" customWidth="1"/>
    <col min="5" max="5" width="46.625" customWidth="1"/>
    <col min="6" max="6" width="123" bestFit="1" customWidth="1"/>
  </cols>
  <sheetData>
    <row r="1" spans="1:6" x14ac:dyDescent="0.25">
      <c r="A1" t="s">
        <v>4258</v>
      </c>
      <c r="B1" t="s">
        <v>4259</v>
      </c>
      <c r="C1" t="s">
        <v>4257</v>
      </c>
      <c r="D1" t="s">
        <v>4475</v>
      </c>
      <c r="E1" t="s">
        <v>4477</v>
      </c>
      <c r="F1" t="s">
        <v>4476</v>
      </c>
    </row>
    <row r="2" spans="1:6" x14ac:dyDescent="0.25">
      <c r="A2">
        <v>3</v>
      </c>
      <c r="B2">
        <v>9</v>
      </c>
      <c r="C2" t="s">
        <v>2678</v>
      </c>
      <c r="D2" t="str">
        <f>_xlfn.XLOOKUP(E2,Subcategory!E:E,Subcategory!D:D)</f>
        <v>Power Tools</v>
      </c>
      <c r="E2" t="s">
        <v>4478</v>
      </c>
      <c r="F2" t="str">
        <f>E2&amp;"/"&amp;D2&amp;"/"&amp;C2</f>
        <v>Power Tools/Metalworking/Power Tools/Band Saw Accessories</v>
      </c>
    </row>
    <row r="3" spans="1:6" x14ac:dyDescent="0.25">
      <c r="A3">
        <v>3</v>
      </c>
      <c r="B3">
        <v>1</v>
      </c>
      <c r="C3" t="s">
        <v>2764</v>
      </c>
      <c r="D3" t="str">
        <f>_xlfn.XLOOKUP(E3,Subcategory!E:E,Subcategory!D:D)</f>
        <v>Outdoor Power Equipment</v>
      </c>
      <c r="E3" t="s">
        <v>4479</v>
      </c>
      <c r="F3" t="str">
        <f t="shared" ref="F3:F66" si="0">E3&amp;"/"&amp;D3&amp;"/"&amp;C3</f>
        <v>Outdoor Power Equipment/Gardening Equipment/Outdoor Power Equipment/Spreaders</v>
      </c>
    </row>
    <row r="4" spans="1:6" x14ac:dyDescent="0.25">
      <c r="A4">
        <v>3</v>
      </c>
      <c r="B4">
        <v>1</v>
      </c>
      <c r="C4" t="s">
        <v>2774</v>
      </c>
      <c r="D4" t="str">
        <f>_xlfn.XLOOKUP(E4,Subcategory!E:E,Subcategory!D:D)</f>
        <v>Power Tools</v>
      </c>
      <c r="E4" t="s">
        <v>4480</v>
      </c>
      <c r="F4" t="str">
        <f t="shared" si="0"/>
        <v>Power Tools/Drain Cleaning/Power Tools/Drain Augers</v>
      </c>
    </row>
    <row r="5" spans="1:6" x14ac:dyDescent="0.25">
      <c r="A5">
        <v>3</v>
      </c>
      <c r="B5">
        <v>1</v>
      </c>
      <c r="C5" t="s">
        <v>2712</v>
      </c>
      <c r="D5" t="str">
        <f>_xlfn.XLOOKUP(E5,Subcategory!E:E,Subcategory!D:D)</f>
        <v>Shop, Cleaning and Lifestyle</v>
      </c>
      <c r="E5" t="s">
        <v>4481</v>
      </c>
      <c r="F5" t="str">
        <f t="shared" si="0"/>
        <v>Shop, Cleaning and Lifestyle/Crafting/Shop, Cleaning and Lifestyle/Heating Tools</v>
      </c>
    </row>
    <row r="6" spans="1:6" x14ac:dyDescent="0.25">
      <c r="A6">
        <v>3</v>
      </c>
      <c r="B6">
        <v>1</v>
      </c>
      <c r="C6" t="s">
        <v>2781</v>
      </c>
      <c r="D6" t="str">
        <f>_xlfn.XLOOKUP(E6,Subcategory!E:E,Subcategory!D:D)</f>
        <v>Power Tools</v>
      </c>
      <c r="E6" t="s">
        <v>4482</v>
      </c>
      <c r="F6" t="str">
        <f t="shared" si="0"/>
        <v>Power Tools/Nailers, Staplers and Compressors/Power Tools/Pin Nailers</v>
      </c>
    </row>
    <row r="7" spans="1:6" x14ac:dyDescent="0.25">
      <c r="A7">
        <v>3</v>
      </c>
      <c r="B7">
        <v>1</v>
      </c>
      <c r="C7" t="s">
        <v>2714</v>
      </c>
      <c r="D7" t="str">
        <f>_xlfn.XLOOKUP(E7,Subcategory!E:E,Subcategory!D:D)</f>
        <v>Shop, Cleaning and Lifestyle</v>
      </c>
      <c r="E7" t="s">
        <v>4483</v>
      </c>
      <c r="F7" t="str">
        <f t="shared" si="0"/>
        <v>Shop, Cleaning and Lifestyle/Heating and Cooling/Shop, Cleaning and Lifestyle/Heaters</v>
      </c>
    </row>
    <row r="8" spans="1:6" x14ac:dyDescent="0.25">
      <c r="A8">
        <v>3</v>
      </c>
      <c r="B8">
        <v>1</v>
      </c>
      <c r="C8" t="s">
        <v>2693</v>
      </c>
      <c r="D8" t="str">
        <f>_xlfn.XLOOKUP(E8,Subcategory!E:E,Subcategory!D:D)</f>
        <v>Power Tools</v>
      </c>
      <c r="E8" t="s">
        <v>4482</v>
      </c>
      <c r="F8" t="str">
        <f t="shared" si="0"/>
        <v>Power Tools/Nailers, Staplers and Compressors/Power Tools/Staplers</v>
      </c>
    </row>
    <row r="9" spans="1:6" x14ac:dyDescent="0.25">
      <c r="A9">
        <v>3</v>
      </c>
      <c r="B9">
        <v>2</v>
      </c>
      <c r="C9" t="s">
        <v>2649</v>
      </c>
      <c r="D9" t="str">
        <f>_xlfn.XLOOKUP(E9,Subcategory!E:E,Subcategory!D:D)</f>
        <v>Power Tools</v>
      </c>
      <c r="E9" t="s">
        <v>4484</v>
      </c>
      <c r="F9" t="str">
        <f t="shared" si="0"/>
        <v>Power Tools/Batteries and Chargers/Power Tools/Batteries</v>
      </c>
    </row>
    <row r="10" spans="1:6" x14ac:dyDescent="0.25">
      <c r="A10">
        <v>3</v>
      </c>
      <c r="B10">
        <v>1</v>
      </c>
      <c r="C10" t="s">
        <v>2772</v>
      </c>
      <c r="D10" t="str">
        <f>_xlfn.XLOOKUP(E10,Subcategory!E:E,Subcategory!D:D)</f>
        <v>Shop, Cleaning and Lifestyle</v>
      </c>
      <c r="E10" t="s">
        <v>4481</v>
      </c>
      <c r="F10" t="str">
        <f t="shared" si="0"/>
        <v>Shop, Cleaning and Lifestyle/Crafting/Shop, Cleaning and Lifestyle/Glue Guns</v>
      </c>
    </row>
    <row r="11" spans="1:6" x14ac:dyDescent="0.25">
      <c r="A11">
        <v>3</v>
      </c>
      <c r="B11">
        <v>1</v>
      </c>
      <c r="C11" t="s">
        <v>2697</v>
      </c>
      <c r="D11" t="str">
        <f>_xlfn.XLOOKUP(E11,Subcategory!E:E,Subcategory!D:D)</f>
        <v>Power Tools</v>
      </c>
      <c r="E11" t="s">
        <v>4485</v>
      </c>
      <c r="F11" t="str">
        <f t="shared" si="0"/>
        <v>Power Tools/Sanders/Power Tools/Belt Sanders</v>
      </c>
    </row>
    <row r="12" spans="1:6" x14ac:dyDescent="0.25">
      <c r="A12">
        <v>3</v>
      </c>
      <c r="B12">
        <v>1</v>
      </c>
      <c r="C12" t="s">
        <v>2702</v>
      </c>
      <c r="D12" t="str">
        <f>_xlfn.XLOOKUP(E12,Subcategory!E:E,Subcategory!D:D)</f>
        <v>Power Tools</v>
      </c>
      <c r="E12" t="s">
        <v>4486</v>
      </c>
      <c r="F12" t="str">
        <f t="shared" si="0"/>
        <v>Power Tools/Saws/Power Tools/Jig Saws</v>
      </c>
    </row>
    <row r="13" spans="1:6" x14ac:dyDescent="0.25">
      <c r="A13">
        <v>3</v>
      </c>
      <c r="B13">
        <v>1</v>
      </c>
      <c r="C13" t="s">
        <v>2690</v>
      </c>
      <c r="D13" t="str">
        <f>_xlfn.XLOOKUP(E13,Subcategory!E:E,Subcategory!D:D)</f>
        <v>Power Tools</v>
      </c>
      <c r="E13" t="s">
        <v>4482</v>
      </c>
      <c r="F13" t="str">
        <f t="shared" si="0"/>
        <v>Power Tools/Nailers, Staplers and Compressors/Power Tools/Finish Nailers</v>
      </c>
    </row>
    <row r="14" spans="1:6" x14ac:dyDescent="0.25">
      <c r="A14">
        <v>3</v>
      </c>
      <c r="B14">
        <v>1</v>
      </c>
      <c r="C14" t="s">
        <v>2763</v>
      </c>
      <c r="D14" t="str">
        <f>_xlfn.XLOOKUP(E14,Subcategory!E:E,Subcategory!D:D)</f>
        <v>Outdoor Power Equipment</v>
      </c>
      <c r="E14" t="s">
        <v>4487</v>
      </c>
      <c r="F14" t="str">
        <f t="shared" si="0"/>
        <v>Outdoor Power Equipment/Snow Removal/Outdoor Power Equipment/Snow Blowers</v>
      </c>
    </row>
    <row r="15" spans="1:6" x14ac:dyDescent="0.25">
      <c r="A15">
        <v>3</v>
      </c>
      <c r="B15">
        <v>1</v>
      </c>
      <c r="C15" t="s">
        <v>2684</v>
      </c>
      <c r="D15" t="str">
        <f>_xlfn.XLOOKUP(E15,Subcategory!E:E,Subcategory!D:D)</f>
        <v>Power Tools</v>
      </c>
      <c r="E15" t="s">
        <v>4478</v>
      </c>
      <c r="F15" t="str">
        <f t="shared" si="0"/>
        <v>Power Tools/Metalworking/Power Tools/Sanders and Polishers</v>
      </c>
    </row>
    <row r="16" spans="1:6" x14ac:dyDescent="0.25">
      <c r="A16">
        <v>3</v>
      </c>
      <c r="B16">
        <v>1</v>
      </c>
      <c r="C16" t="s">
        <v>2771</v>
      </c>
      <c r="D16" t="str">
        <f>_xlfn.XLOOKUP(E16,Subcategory!E:E,Subcategory!D:D)</f>
        <v>Shop, Cleaning and Lifestyle</v>
      </c>
      <c r="E16" t="s">
        <v>4488</v>
      </c>
      <c r="F16" t="str">
        <f t="shared" si="0"/>
        <v>Shop, Cleaning and Lifestyle/Cleaning/Shop, Cleaning and Lifestyle/Power Cleaners</v>
      </c>
    </row>
    <row r="17" spans="1:6" x14ac:dyDescent="0.25">
      <c r="A17">
        <v>3</v>
      </c>
      <c r="B17">
        <v>1</v>
      </c>
      <c r="C17" t="s">
        <v>2645</v>
      </c>
      <c r="D17" t="str">
        <f>_xlfn.XLOOKUP(E17,Subcategory!E:E,Subcategory!D:D)</f>
        <v>Outdoor Power Equipment</v>
      </c>
      <c r="E17" t="s">
        <v>4489</v>
      </c>
      <c r="F17" t="str">
        <f t="shared" si="0"/>
        <v>Outdoor Power Equipment/Trimmers, Shears and Blowers/Outdoor Power Equipment/String Trimmers</v>
      </c>
    </row>
    <row r="18" spans="1:6" x14ac:dyDescent="0.25">
      <c r="A18">
        <v>3</v>
      </c>
      <c r="B18">
        <v>1</v>
      </c>
      <c r="C18" t="s">
        <v>2785</v>
      </c>
      <c r="D18" t="str">
        <f>_xlfn.XLOOKUP(E18,Subcategory!E:E,Subcategory!D:D)</f>
        <v>Shop, Cleaning and Lifestyle</v>
      </c>
      <c r="E18" t="s">
        <v>4490</v>
      </c>
      <c r="F18" t="str">
        <f t="shared" si="0"/>
        <v>Shop, Cleaning and Lifestyle/Power Generation/Shop, Cleaning and Lifestyle/Inverter Generators</v>
      </c>
    </row>
    <row r="19" spans="1:6" x14ac:dyDescent="0.25">
      <c r="A19">
        <v>3</v>
      </c>
      <c r="B19">
        <v>1</v>
      </c>
      <c r="C19" t="s">
        <v>2673</v>
      </c>
      <c r="D19" t="str">
        <f>_xlfn.XLOOKUP(E19,Subcategory!E:E,Subcategory!D:D)</f>
        <v>Power Tools</v>
      </c>
      <c r="E19" t="s">
        <v>4491</v>
      </c>
      <c r="F19" t="str">
        <f t="shared" si="0"/>
        <v>Power Tools/Fastening/Power Tools/Impact Wrenches</v>
      </c>
    </row>
    <row r="20" spans="1:6" x14ac:dyDescent="0.25">
      <c r="A20">
        <v>3</v>
      </c>
      <c r="B20">
        <v>1</v>
      </c>
      <c r="C20" t="s">
        <v>2716</v>
      </c>
      <c r="D20" t="str">
        <f>_xlfn.XLOOKUP(E20,Subcategory!E:E,Subcategory!D:D)</f>
        <v>Shop, Cleaning and Lifestyle</v>
      </c>
      <c r="E20" t="s">
        <v>4492</v>
      </c>
      <c r="F20" t="str">
        <f t="shared" si="0"/>
        <v>Shop, Cleaning and Lifestyle/Lighting/Shop, Cleaning and Lifestyle/Handheld Lights</v>
      </c>
    </row>
    <row r="21" spans="1:6" x14ac:dyDescent="0.25">
      <c r="A21">
        <v>3</v>
      </c>
      <c r="B21">
        <v>1</v>
      </c>
      <c r="C21" t="s">
        <v>2776</v>
      </c>
      <c r="D21" t="str">
        <f>_xlfn.XLOOKUP(E21,Subcategory!E:E,Subcategory!D:D)</f>
        <v>Shop, Cleaning and Lifestyle</v>
      </c>
      <c r="E21" t="s">
        <v>4488</v>
      </c>
      <c r="F21" t="str">
        <f t="shared" si="0"/>
        <v>Shop, Cleaning and Lifestyle/Cleaning/Shop, Cleaning and Lifestyle/Carpet and Spot Cleaners</v>
      </c>
    </row>
    <row r="22" spans="1:6" x14ac:dyDescent="0.25">
      <c r="A22">
        <v>3</v>
      </c>
      <c r="B22">
        <v>1</v>
      </c>
      <c r="C22" t="s">
        <v>2644</v>
      </c>
      <c r="D22" t="str">
        <f>_xlfn.XLOOKUP(E22,Subcategory!E:E,Subcategory!D:D)</f>
        <v>Outdoor Power Equipment</v>
      </c>
      <c r="E22" t="s">
        <v>4489</v>
      </c>
      <c r="F22" t="str">
        <f t="shared" si="0"/>
        <v>Outdoor Power Equipment/Trimmers, Shears and Blowers/Outdoor Power Equipment/Pruning Shears</v>
      </c>
    </row>
    <row r="23" spans="1:6" x14ac:dyDescent="0.25">
      <c r="A23">
        <v>3</v>
      </c>
      <c r="B23">
        <v>9</v>
      </c>
      <c r="C23" t="s">
        <v>2667</v>
      </c>
      <c r="D23" t="str">
        <f>_xlfn.XLOOKUP(E23,Subcategory!E:E,Subcategory!D:D)</f>
        <v>Power Tools</v>
      </c>
      <c r="E23" t="s">
        <v>4493</v>
      </c>
      <c r="F23" t="str">
        <f t="shared" si="0"/>
        <v>Power Tools/Electrical Installation/Power Tools/Electrical Cutting Tools</v>
      </c>
    </row>
    <row r="24" spans="1:6" x14ac:dyDescent="0.25">
      <c r="A24">
        <v>3</v>
      </c>
      <c r="B24">
        <v>9</v>
      </c>
      <c r="C24" t="s">
        <v>2646</v>
      </c>
      <c r="D24" t="str">
        <f>_xlfn.XLOOKUP(E24,Subcategory!E:E,Subcategory!D:D)</f>
        <v>Outdoor Power Equipment</v>
      </c>
      <c r="E24" t="s">
        <v>4489</v>
      </c>
      <c r="F24" t="str">
        <f t="shared" si="0"/>
        <v>Outdoor Power Equipment/Trimmers, Shears and Blowers/Outdoor Power Equipment/Trimmer Accessories</v>
      </c>
    </row>
    <row r="25" spans="1:6" x14ac:dyDescent="0.25">
      <c r="A25">
        <v>3</v>
      </c>
      <c r="B25">
        <v>1</v>
      </c>
      <c r="C25" t="s">
        <v>2651</v>
      </c>
      <c r="D25" t="str">
        <f>_xlfn.XLOOKUP(E25,Subcategory!E:E,Subcategory!D:D)</f>
        <v>Power Tools</v>
      </c>
      <c r="E25" t="s">
        <v>4494</v>
      </c>
      <c r="F25" t="str">
        <f t="shared" si="0"/>
        <v>Power Tools/Power Tool Combo Kits/Power Tools/All Power Tool Combo Kits</v>
      </c>
    </row>
    <row r="26" spans="1:6" x14ac:dyDescent="0.25">
      <c r="A26">
        <v>3</v>
      </c>
      <c r="B26">
        <v>1</v>
      </c>
      <c r="C26" t="s">
        <v>2681</v>
      </c>
      <c r="D26" t="str">
        <f>_xlfn.XLOOKUP(E26,Subcategory!E:E,Subcategory!D:D)</f>
        <v>Power Tools</v>
      </c>
      <c r="E26" t="s">
        <v>4478</v>
      </c>
      <c r="F26" t="str">
        <f t="shared" si="0"/>
        <v>Power Tools/Metalworking/Power Tools/Grinders</v>
      </c>
    </row>
    <row r="27" spans="1:6" x14ac:dyDescent="0.25">
      <c r="A27">
        <v>3</v>
      </c>
      <c r="B27">
        <v>1</v>
      </c>
      <c r="C27" t="s">
        <v>2636</v>
      </c>
      <c r="D27" t="str">
        <f>_xlfn.XLOOKUP(E27,Subcategory!E:E,Subcategory!D:D)</f>
        <v>Outdoor Power Equipment</v>
      </c>
      <c r="E27" t="s">
        <v>4495</v>
      </c>
      <c r="F27" t="str">
        <f t="shared" si="0"/>
        <v>Outdoor Power Equipment/Mowers/Outdoor Power Equipment/Lawn Mowers</v>
      </c>
    </row>
    <row r="28" spans="1:6" x14ac:dyDescent="0.25">
      <c r="A28">
        <v>3</v>
      </c>
      <c r="B28">
        <v>1</v>
      </c>
      <c r="C28" t="s">
        <v>2660</v>
      </c>
      <c r="D28" t="str">
        <f>_xlfn.XLOOKUP(E28,Subcategory!E:E,Subcategory!D:D)</f>
        <v>Power Tools</v>
      </c>
      <c r="E28" t="s">
        <v>4496</v>
      </c>
      <c r="F28" t="str">
        <f t="shared" si="0"/>
        <v>Power Tools/Drilling/Power Tools/Hammer Drills</v>
      </c>
    </row>
    <row r="29" spans="1:6" x14ac:dyDescent="0.25">
      <c r="A29">
        <v>3</v>
      </c>
      <c r="B29">
        <v>1</v>
      </c>
      <c r="C29" t="s">
        <v>2780</v>
      </c>
      <c r="D29" t="str">
        <f>_xlfn.XLOOKUP(E29,Subcategory!E:E,Subcategory!D:D)</f>
        <v>Shop, Cleaning and Lifestyle</v>
      </c>
      <c r="E29" t="s">
        <v>4497</v>
      </c>
      <c r="F29" t="str">
        <f t="shared" si="0"/>
        <v>Shop, Cleaning and Lifestyle/Portable Inflators/Shop, Cleaning and Lifestyle/Dual-Function Inflators</v>
      </c>
    </row>
    <row r="30" spans="1:6" x14ac:dyDescent="0.25">
      <c r="A30">
        <v>3</v>
      </c>
      <c r="B30">
        <v>9</v>
      </c>
      <c r="C30" t="s">
        <v>2728</v>
      </c>
      <c r="D30" t="str">
        <f>_xlfn.XLOOKUP(E30,Subcategory!E:E,Subcategory!D:D)</f>
        <v>Shop, Cleaning and Lifestyle</v>
      </c>
      <c r="E30" t="s">
        <v>4498</v>
      </c>
      <c r="F30" t="str">
        <f t="shared" si="0"/>
        <v>Shop, Cleaning and Lifestyle/Vacuums and Vacuum Accessories/Shop, Cleaning and Lifestyle/Vacuum Accessories</v>
      </c>
    </row>
    <row r="31" spans="1:6" x14ac:dyDescent="0.25">
      <c r="A31">
        <v>3</v>
      </c>
      <c r="B31">
        <v>1</v>
      </c>
      <c r="C31" t="s">
        <v>2724</v>
      </c>
      <c r="D31" t="str">
        <f>_xlfn.XLOOKUP(E31,Subcategory!E:E,Subcategory!D:D)</f>
        <v>Shop, Cleaning and Lifestyle</v>
      </c>
      <c r="E31" t="s">
        <v>4499</v>
      </c>
      <c r="F31" t="str">
        <f t="shared" si="0"/>
        <v>Shop, Cleaning and Lifestyle/Radios and Speakers/Shop, Cleaning and Lifestyle/Speakers</v>
      </c>
    </row>
    <row r="32" spans="1:6" x14ac:dyDescent="0.25">
      <c r="A32">
        <v>3</v>
      </c>
      <c r="B32">
        <v>1</v>
      </c>
      <c r="C32" t="s">
        <v>2710</v>
      </c>
      <c r="D32" t="str">
        <f>_xlfn.XLOOKUP(E32,Subcategory!E:E,Subcategory!D:D)</f>
        <v>Power Tools</v>
      </c>
      <c r="E32" t="s">
        <v>4500</v>
      </c>
      <c r="F32" t="str">
        <f t="shared" si="0"/>
        <v>Power Tools/Woodworking/Power Tools/Routers</v>
      </c>
    </row>
    <row r="33" spans="1:6" x14ac:dyDescent="0.25">
      <c r="A33">
        <v>3</v>
      </c>
      <c r="B33">
        <v>1</v>
      </c>
      <c r="C33" t="s">
        <v>2718</v>
      </c>
      <c r="D33" t="str">
        <f>_xlfn.XLOOKUP(E33,Subcategory!E:E,Subcategory!D:D)</f>
        <v>Shop, Cleaning and Lifestyle</v>
      </c>
      <c r="E33" t="s">
        <v>4492</v>
      </c>
      <c r="F33" t="str">
        <f t="shared" si="0"/>
        <v>Shop, Cleaning and Lifestyle/Lighting/Shop, Cleaning and Lifestyle/Site Lights</v>
      </c>
    </row>
    <row r="34" spans="1:6" x14ac:dyDescent="0.25">
      <c r="A34">
        <v>3</v>
      </c>
      <c r="B34">
        <v>1</v>
      </c>
      <c r="C34" t="s">
        <v>2650</v>
      </c>
      <c r="D34" t="str">
        <f>_xlfn.XLOOKUP(E34,Subcategory!E:E,Subcategory!D:D)</f>
        <v>Power Tools</v>
      </c>
      <c r="E34" t="s">
        <v>4484</v>
      </c>
      <c r="F34" t="str">
        <f t="shared" si="0"/>
        <v>Power Tools/Batteries and Chargers/Power Tools/Chargers</v>
      </c>
    </row>
    <row r="35" spans="1:6" x14ac:dyDescent="0.25">
      <c r="A35">
        <v>3</v>
      </c>
      <c r="B35">
        <v>1</v>
      </c>
      <c r="C35" t="s">
        <v>2704</v>
      </c>
      <c r="D35" t="str">
        <f>_xlfn.XLOOKUP(E35,Subcategory!E:E,Subcategory!D:D)</f>
        <v>Power Tools</v>
      </c>
      <c r="E35" t="s">
        <v>4486</v>
      </c>
      <c r="F35" t="str">
        <f t="shared" si="0"/>
        <v>Power Tools/Saws/Power Tools/Plunge Cut Saws</v>
      </c>
    </row>
    <row r="36" spans="1:6" x14ac:dyDescent="0.25">
      <c r="A36">
        <v>3</v>
      </c>
      <c r="B36">
        <v>2</v>
      </c>
      <c r="C36" t="s">
        <v>2726</v>
      </c>
      <c r="D36" t="str">
        <f>_xlfn.XLOOKUP(E36,Subcategory!E:E,Subcategory!D:D)</f>
        <v>Shop, Cleaning and Lifestyle</v>
      </c>
      <c r="E36" t="s">
        <v>4501</v>
      </c>
      <c r="F36" t="str">
        <f t="shared" si="0"/>
        <v>Shop, Cleaning and Lifestyle/Storage/Shop, Cleaning and Lifestyle/Modular Storage Systems</v>
      </c>
    </row>
    <row r="37" spans="1:6" x14ac:dyDescent="0.25">
      <c r="A37">
        <v>3</v>
      </c>
      <c r="B37">
        <v>1</v>
      </c>
      <c r="C37" t="s">
        <v>2675</v>
      </c>
      <c r="D37" t="str">
        <f>_xlfn.XLOOKUP(E37,Subcategory!E:E,Subcategory!D:D)</f>
        <v>Power Tools</v>
      </c>
      <c r="E37" t="s">
        <v>4491</v>
      </c>
      <c r="F37" t="str">
        <f t="shared" si="0"/>
        <v>Power Tools/Fastening/Power Tools/Screwdrivers</v>
      </c>
    </row>
    <row r="38" spans="1:6" x14ac:dyDescent="0.25">
      <c r="A38">
        <v>3</v>
      </c>
      <c r="B38">
        <v>1</v>
      </c>
      <c r="C38" t="s">
        <v>2671</v>
      </c>
      <c r="D38" t="str">
        <f>_xlfn.XLOOKUP(E38,Subcategory!E:E,Subcategory!D:D)</f>
        <v>Power Tools</v>
      </c>
      <c r="E38" t="s">
        <v>4493</v>
      </c>
      <c r="F38" t="str">
        <f t="shared" si="0"/>
        <v>Power Tools/Electrical Installation/Power Tools/Threading</v>
      </c>
    </row>
    <row r="39" spans="1:6" x14ac:dyDescent="0.25">
      <c r="A39">
        <v>3</v>
      </c>
      <c r="B39">
        <v>1</v>
      </c>
      <c r="C39" t="s">
        <v>2778</v>
      </c>
      <c r="D39" t="str">
        <f>_xlfn.XLOOKUP(E39,Subcategory!E:E,Subcategory!D:D)</f>
        <v>Shop, Cleaning and Lifestyle</v>
      </c>
      <c r="E39" t="s">
        <v>4497</v>
      </c>
      <c r="F39" t="str">
        <f t="shared" si="0"/>
        <v>Shop, Cleaning and Lifestyle/Portable Inflators/Shop, Cleaning and Lifestyle/High Pressure Inflators</v>
      </c>
    </row>
    <row r="40" spans="1:6" x14ac:dyDescent="0.25">
      <c r="A40">
        <v>3</v>
      </c>
      <c r="B40">
        <v>1</v>
      </c>
      <c r="C40" t="s">
        <v>2669</v>
      </c>
      <c r="D40" t="str">
        <f>_xlfn.XLOOKUP(E40,Subcategory!E:E,Subcategory!D:D)</f>
        <v>Power Tools</v>
      </c>
      <c r="E40" t="s">
        <v>4493</v>
      </c>
      <c r="F40" t="str">
        <f t="shared" si="0"/>
        <v>Power Tools/Electrical Installation/Power Tools/Knockout</v>
      </c>
    </row>
    <row r="41" spans="1:6" x14ac:dyDescent="0.25">
      <c r="A41">
        <v>3</v>
      </c>
      <c r="B41">
        <v>1</v>
      </c>
      <c r="C41" t="s">
        <v>2668</v>
      </c>
      <c r="D41" t="str">
        <f>_xlfn.XLOOKUP(E41,Subcategory!E:E,Subcategory!D:D)</f>
        <v>Power Tools</v>
      </c>
      <c r="E41" t="s">
        <v>4493</v>
      </c>
      <c r="F41" t="str">
        <f t="shared" si="0"/>
        <v>Power Tools/Electrical Installation/Power Tools/Fish Tapes</v>
      </c>
    </row>
    <row r="42" spans="1:6" x14ac:dyDescent="0.25">
      <c r="A42">
        <v>3</v>
      </c>
      <c r="B42">
        <v>1</v>
      </c>
      <c r="C42" t="s">
        <v>2761</v>
      </c>
      <c r="D42" t="str">
        <f>_xlfn.XLOOKUP(E42,Subcategory!E:E,Subcategory!D:D)</f>
        <v>Shop, Cleaning and Lifestyle</v>
      </c>
      <c r="E42" t="s">
        <v>4481</v>
      </c>
      <c r="F42" t="str">
        <f t="shared" si="0"/>
        <v>Shop, Cleaning and Lifestyle/Crafting/Shop, Cleaning and Lifestyle/Rotary Tools</v>
      </c>
    </row>
    <row r="43" spans="1:6" x14ac:dyDescent="0.25">
      <c r="A43">
        <v>3</v>
      </c>
      <c r="B43">
        <v>1</v>
      </c>
      <c r="C43" t="s">
        <v>2715</v>
      </c>
      <c r="D43" t="str">
        <f>_xlfn.XLOOKUP(E43,Subcategory!E:E,Subcategory!D:D)</f>
        <v>Shop, Cleaning and Lifestyle</v>
      </c>
      <c r="E43" t="s">
        <v>4492</v>
      </c>
      <c r="F43" t="str">
        <f t="shared" si="0"/>
        <v>Shop, Cleaning and Lifestyle/Lighting/Shop, Cleaning and Lifestyle/Flood Lights</v>
      </c>
    </row>
    <row r="44" spans="1:6" x14ac:dyDescent="0.25">
      <c r="A44">
        <v>3</v>
      </c>
      <c r="B44">
        <v>1</v>
      </c>
      <c r="C44" t="s">
        <v>2677</v>
      </c>
      <c r="D44" t="str">
        <f>_xlfn.XLOOKUP(E44,Subcategory!E:E,Subcategory!D:D)</f>
        <v>Power Tools</v>
      </c>
      <c r="E44" t="s">
        <v>4502</v>
      </c>
      <c r="F44" t="str">
        <f t="shared" si="0"/>
        <v>Power Tools/Instruments/Power Tools/Lasers</v>
      </c>
    </row>
    <row r="45" spans="1:6" x14ac:dyDescent="0.25">
      <c r="A45">
        <v>3</v>
      </c>
      <c r="B45">
        <v>1</v>
      </c>
      <c r="C45" t="s">
        <v>2721</v>
      </c>
      <c r="D45" t="str">
        <f>_xlfn.XLOOKUP(E45,Subcategory!E:E,Subcategory!D:D)</f>
        <v>Shop, Cleaning and Lifestyle</v>
      </c>
      <c r="E45" t="s">
        <v>4492</v>
      </c>
      <c r="F45" t="str">
        <f t="shared" si="0"/>
        <v>Shop, Cleaning and Lifestyle/Lighting/Shop, Cleaning and Lifestyle/Tower Lights</v>
      </c>
    </row>
    <row r="46" spans="1:6" x14ac:dyDescent="0.25">
      <c r="A46">
        <v>3</v>
      </c>
      <c r="B46">
        <v>1</v>
      </c>
      <c r="C46" t="s">
        <v>2672</v>
      </c>
      <c r="D46" t="str">
        <f>_xlfn.XLOOKUP(E46,Subcategory!E:E,Subcategory!D:D)</f>
        <v>Power Tools</v>
      </c>
      <c r="E46" t="s">
        <v>4491</v>
      </c>
      <c r="F46" t="str">
        <f t="shared" si="0"/>
        <v>Power Tools/Fastening/Power Tools/Impact Drivers</v>
      </c>
    </row>
    <row r="47" spans="1:6" x14ac:dyDescent="0.25">
      <c r="A47">
        <v>3</v>
      </c>
      <c r="B47">
        <v>1</v>
      </c>
      <c r="C47" t="s">
        <v>2661</v>
      </c>
      <c r="D47" t="str">
        <f>_xlfn.XLOOKUP(E47,Subcategory!E:E,Subcategory!D:D)</f>
        <v>Power Tools</v>
      </c>
      <c r="E47" t="s">
        <v>4496</v>
      </c>
      <c r="F47" t="str">
        <f t="shared" si="0"/>
        <v>Power Tools/Drilling/Power Tools/Magnetic Drills</v>
      </c>
    </row>
    <row r="48" spans="1:6" x14ac:dyDescent="0.25">
      <c r="A48">
        <v>3</v>
      </c>
      <c r="B48">
        <v>1</v>
      </c>
      <c r="C48" t="s">
        <v>2688</v>
      </c>
      <c r="D48" t="str">
        <f>_xlfn.XLOOKUP(E48,Subcategory!E:E,Subcategory!D:D)</f>
        <v>Power Tools</v>
      </c>
      <c r="E48" t="s">
        <v>4482</v>
      </c>
      <c r="F48" t="str">
        <f t="shared" si="0"/>
        <v>Power Tools/Nailers, Staplers and Compressors/Power Tools/Compressors</v>
      </c>
    </row>
    <row r="49" spans="1:6" x14ac:dyDescent="0.25">
      <c r="A49">
        <v>3</v>
      </c>
      <c r="B49">
        <v>1</v>
      </c>
      <c r="C49" t="s">
        <v>2638</v>
      </c>
      <c r="D49" t="str">
        <f>_xlfn.XLOOKUP(E49,Subcategory!E:E,Subcategory!D:D)</f>
        <v>Outdoor Power Equipment</v>
      </c>
      <c r="E49" t="s">
        <v>4503</v>
      </c>
      <c r="F49" t="str">
        <f t="shared" si="0"/>
        <v>Outdoor Power Equipment/Sprayers/Outdoor Power Equipment/Chemical Sprayers</v>
      </c>
    </row>
    <row r="50" spans="1:6" x14ac:dyDescent="0.25">
      <c r="A50">
        <v>3</v>
      </c>
      <c r="B50">
        <v>1</v>
      </c>
      <c r="C50" t="s">
        <v>2783</v>
      </c>
      <c r="D50" t="str">
        <f>_xlfn.XLOOKUP(E50,Subcategory!E:E,Subcategory!D:D)</f>
        <v>Shop, Cleaning and Lifestyle</v>
      </c>
      <c r="E50" t="s">
        <v>4504</v>
      </c>
      <c r="F50" t="str">
        <f t="shared" si="0"/>
        <v>Shop, Cleaning and Lifestyle/Shop Furniture/Shop, Cleaning and Lifestyle/Creepers</v>
      </c>
    </row>
    <row r="51" spans="1:6" x14ac:dyDescent="0.25">
      <c r="A51">
        <v>3</v>
      </c>
      <c r="B51">
        <v>1</v>
      </c>
      <c r="C51" t="s">
        <v>2719</v>
      </c>
      <c r="D51" t="str">
        <f>_xlfn.XLOOKUP(E51,Subcategory!E:E,Subcategory!D:D)</f>
        <v>Shop, Cleaning and Lifestyle</v>
      </c>
      <c r="E51" t="s">
        <v>4492</v>
      </c>
      <c r="F51" t="str">
        <f t="shared" si="0"/>
        <v>Shop, Cleaning and Lifestyle/Lighting/Shop, Cleaning and Lifestyle/Specialty Lights</v>
      </c>
    </row>
    <row r="52" spans="1:6" x14ac:dyDescent="0.25">
      <c r="A52">
        <v>3</v>
      </c>
      <c r="B52">
        <v>1</v>
      </c>
      <c r="C52" t="s">
        <v>2703</v>
      </c>
      <c r="D52" t="str">
        <f>_xlfn.XLOOKUP(E52,Subcategory!E:E,Subcategory!D:D)</f>
        <v>Power Tools</v>
      </c>
      <c r="E52" t="s">
        <v>4486</v>
      </c>
      <c r="F52" t="str">
        <f t="shared" si="0"/>
        <v>Power Tools/Saws/Power Tools/Miter Saws</v>
      </c>
    </row>
    <row r="53" spans="1:6" x14ac:dyDescent="0.25">
      <c r="A53">
        <v>3</v>
      </c>
      <c r="B53">
        <v>1</v>
      </c>
      <c r="C53" t="s">
        <v>2642</v>
      </c>
      <c r="D53" t="str">
        <f>_xlfn.XLOOKUP(E53,Subcategory!E:E,Subcategory!D:D)</f>
        <v>Outdoor Power Equipment</v>
      </c>
      <c r="E53" t="s">
        <v>4489</v>
      </c>
      <c r="F53" t="str">
        <f t="shared" si="0"/>
        <v>Outdoor Power Equipment/Trimmers, Shears and Blowers/Outdoor Power Equipment/Edgers</v>
      </c>
    </row>
    <row r="54" spans="1:6" x14ac:dyDescent="0.25">
      <c r="A54">
        <v>3</v>
      </c>
      <c r="B54">
        <v>1</v>
      </c>
      <c r="C54" t="s">
        <v>2722</v>
      </c>
      <c r="D54" t="str">
        <f>_xlfn.XLOOKUP(E54,Subcategory!E:E,Subcategory!D:D)</f>
        <v>Shop, Cleaning and Lifestyle</v>
      </c>
      <c r="E54" t="s">
        <v>4490</v>
      </c>
      <c r="F54" t="str">
        <f t="shared" si="0"/>
        <v>Shop, Cleaning and Lifestyle/Power Generation/Shop, Cleaning and Lifestyle/Power Supplies</v>
      </c>
    </row>
    <row r="55" spans="1:6" x14ac:dyDescent="0.25">
      <c r="A55">
        <v>3</v>
      </c>
      <c r="B55">
        <v>1</v>
      </c>
      <c r="C55" t="s">
        <v>2784</v>
      </c>
      <c r="D55" t="str">
        <f>_xlfn.XLOOKUP(E55,Subcategory!E:E,Subcategory!D:D)</f>
        <v>Shop, Cleaning and Lifestyle</v>
      </c>
      <c r="E55" t="s">
        <v>4505</v>
      </c>
      <c r="F55" t="str">
        <f t="shared" si="0"/>
        <v>Shop, Cleaning and Lifestyle/Lifestyle Misc/Shop, Cleaning and Lifestyle/Coolers</v>
      </c>
    </row>
    <row r="56" spans="1:6" x14ac:dyDescent="0.25">
      <c r="A56">
        <v>3</v>
      </c>
      <c r="B56">
        <v>1</v>
      </c>
      <c r="C56" t="s">
        <v>2698</v>
      </c>
      <c r="D56" t="str">
        <f>_xlfn.XLOOKUP(E56,Subcategory!E:E,Subcategory!D:D)</f>
        <v>Power Tools</v>
      </c>
      <c r="E56" t="s">
        <v>4485</v>
      </c>
      <c r="F56" t="str">
        <f t="shared" si="0"/>
        <v>Power Tools/Sanders/Power Tools/Random Orbit Sanders</v>
      </c>
    </row>
    <row r="57" spans="1:6" x14ac:dyDescent="0.25">
      <c r="A57">
        <v>3</v>
      </c>
      <c r="B57">
        <v>1</v>
      </c>
      <c r="C57" t="s">
        <v>2766</v>
      </c>
      <c r="D57" t="str">
        <f>_xlfn.XLOOKUP(E57,Subcategory!E:E,Subcategory!D:D)</f>
        <v>Outdoor Power Equipment</v>
      </c>
      <c r="E57" t="s">
        <v>4479</v>
      </c>
      <c r="F57" t="str">
        <f t="shared" si="0"/>
        <v>Outdoor Power Equipment/Gardening Equipment/Outdoor Power Equipment/Cultivators</v>
      </c>
    </row>
    <row r="58" spans="1:6" x14ac:dyDescent="0.25">
      <c r="A58">
        <v>3</v>
      </c>
      <c r="B58">
        <v>1</v>
      </c>
      <c r="C58" t="s">
        <v>2674</v>
      </c>
      <c r="D58" t="str">
        <f>_xlfn.XLOOKUP(E58,Subcategory!E:E,Subcategory!D:D)</f>
        <v>Power Tools</v>
      </c>
      <c r="E58" t="s">
        <v>4491</v>
      </c>
      <c r="F58" t="str">
        <f t="shared" si="0"/>
        <v>Power Tools/Fastening/Power Tools/Ratchets</v>
      </c>
    </row>
    <row r="59" spans="1:6" x14ac:dyDescent="0.25">
      <c r="A59">
        <v>3</v>
      </c>
      <c r="B59">
        <v>1</v>
      </c>
      <c r="C59" t="s">
        <v>2767</v>
      </c>
      <c r="D59" t="str">
        <f>_xlfn.XLOOKUP(E59,Subcategory!E:E,Subcategory!D:D)</f>
        <v>Outdoor Power Equipment</v>
      </c>
      <c r="E59" t="s">
        <v>4487</v>
      </c>
      <c r="F59" t="str">
        <f t="shared" si="0"/>
        <v>Outdoor Power Equipment/Snow Removal/Outdoor Power Equipment/Snow Shovels</v>
      </c>
    </row>
    <row r="60" spans="1:6" x14ac:dyDescent="0.25">
      <c r="A60">
        <v>3</v>
      </c>
      <c r="B60">
        <v>1</v>
      </c>
      <c r="C60" t="s">
        <v>2641</v>
      </c>
      <c r="D60" t="str">
        <f>_xlfn.XLOOKUP(E60,Subcategory!E:E,Subcategory!D:D)</f>
        <v>Outdoor Power Equipment</v>
      </c>
      <c r="E60" t="s">
        <v>4489</v>
      </c>
      <c r="F60" t="str">
        <f t="shared" si="0"/>
        <v>Outdoor Power Equipment/Trimmers, Shears and Blowers/Outdoor Power Equipment/Brush Cutters</v>
      </c>
    </row>
    <row r="61" spans="1:6" x14ac:dyDescent="0.25">
      <c r="A61">
        <v>3</v>
      </c>
      <c r="B61">
        <v>9</v>
      </c>
      <c r="C61" t="s">
        <v>2637</v>
      </c>
      <c r="D61" t="str">
        <f>_xlfn.XLOOKUP(E61,Subcategory!E:E,Subcategory!D:D)</f>
        <v>Outdoor Power Equipment</v>
      </c>
      <c r="E61" t="s">
        <v>4503</v>
      </c>
      <c r="F61" t="str">
        <f t="shared" si="0"/>
        <v>Outdoor Power Equipment/Sprayers/Outdoor Power Equipment/Sprayer Accessories</v>
      </c>
    </row>
    <row r="62" spans="1:6" x14ac:dyDescent="0.25">
      <c r="A62">
        <v>3</v>
      </c>
      <c r="B62">
        <v>9</v>
      </c>
      <c r="C62" t="s">
        <v>2639</v>
      </c>
      <c r="D62" t="str">
        <f>_xlfn.XLOOKUP(E62,Subcategory!E:E,Subcategory!D:D)</f>
        <v>Outdoor Power Equipment</v>
      </c>
      <c r="E62" t="s">
        <v>4489</v>
      </c>
      <c r="F62" t="str">
        <f t="shared" si="0"/>
        <v>Outdoor Power Equipment/Trimmers, Shears and Blowers/Outdoor Power Equipment/Attachments</v>
      </c>
    </row>
    <row r="63" spans="1:6" x14ac:dyDescent="0.25">
      <c r="A63">
        <v>3</v>
      </c>
      <c r="B63">
        <v>1</v>
      </c>
      <c r="C63" t="s">
        <v>2676</v>
      </c>
      <c r="D63" t="str">
        <f>_xlfn.XLOOKUP(E63,Subcategory!E:E,Subcategory!D:D)</f>
        <v>Power Tools</v>
      </c>
      <c r="E63" t="s">
        <v>4502</v>
      </c>
      <c r="F63" t="str">
        <f t="shared" si="0"/>
        <v>Power Tools/Instruments/Power Tools/Inspection Equipment</v>
      </c>
    </row>
    <row r="64" spans="1:6" x14ac:dyDescent="0.25">
      <c r="A64">
        <v>3</v>
      </c>
      <c r="B64">
        <v>1</v>
      </c>
      <c r="C64" t="s">
        <v>2708</v>
      </c>
      <c r="D64" t="str">
        <f>_xlfn.XLOOKUP(E64,Subcategory!E:E,Subcategory!D:D)</f>
        <v>Power Tools</v>
      </c>
      <c r="E64" t="s">
        <v>4506</v>
      </c>
      <c r="F64" t="str">
        <f t="shared" si="0"/>
        <v>Power Tools/Specialty Tools/Power Tools/Rivet Tools</v>
      </c>
    </row>
    <row r="65" spans="1:6" x14ac:dyDescent="0.25">
      <c r="A65">
        <v>3</v>
      </c>
      <c r="B65">
        <v>1</v>
      </c>
      <c r="C65" t="s">
        <v>2705</v>
      </c>
      <c r="D65" t="str">
        <f>_xlfn.XLOOKUP(E65,Subcategory!E:E,Subcategory!D:D)</f>
        <v>Power Tools</v>
      </c>
      <c r="E65" t="s">
        <v>4486</v>
      </c>
      <c r="F65" t="str">
        <f t="shared" si="0"/>
        <v>Power Tools/Saws/Power Tools/Reciprocating Saws</v>
      </c>
    </row>
    <row r="66" spans="1:6" x14ac:dyDescent="0.25">
      <c r="A66">
        <v>3</v>
      </c>
      <c r="B66">
        <v>1</v>
      </c>
      <c r="C66" t="s">
        <v>2679</v>
      </c>
      <c r="D66" t="str">
        <f>_xlfn.XLOOKUP(E66,Subcategory!E:E,Subcategory!D:D)</f>
        <v>Power Tools</v>
      </c>
      <c r="E66" t="s">
        <v>4478</v>
      </c>
      <c r="F66" t="str">
        <f t="shared" si="0"/>
        <v>Power Tools/Metalworking/Power Tools/Band Saws</v>
      </c>
    </row>
    <row r="67" spans="1:6" x14ac:dyDescent="0.25">
      <c r="A67">
        <v>3</v>
      </c>
      <c r="B67">
        <v>1</v>
      </c>
      <c r="C67" t="s">
        <v>2711</v>
      </c>
      <c r="D67" t="str">
        <f>_xlfn.XLOOKUP(E67,Subcategory!E:E,Subcategory!D:D)</f>
        <v>Shop, Cleaning and Lifestyle</v>
      </c>
      <c r="E67" t="s">
        <v>4488</v>
      </c>
      <c r="F67" t="str">
        <f t="shared" ref="F67:F125" si="1">E67&amp;"/"&amp;D67&amp;"/"&amp;C67</f>
        <v>Shop, Cleaning and Lifestyle/Cleaning/Shop, Cleaning and Lifestyle/Compact Blowers</v>
      </c>
    </row>
    <row r="68" spans="1:6" x14ac:dyDescent="0.25">
      <c r="A68">
        <v>3</v>
      </c>
      <c r="B68">
        <v>1</v>
      </c>
      <c r="C68" t="s">
        <v>2665</v>
      </c>
      <c r="D68" t="str">
        <f>_xlfn.XLOOKUP(E68,Subcategory!E:E,Subcategory!D:D)</f>
        <v>Power Tools</v>
      </c>
      <c r="E68" t="s">
        <v>4493</v>
      </c>
      <c r="F68" t="str">
        <f t="shared" si="1"/>
        <v>Power Tools/Electrical Installation/Power Tools/Crimpers</v>
      </c>
    </row>
    <row r="69" spans="1:6" x14ac:dyDescent="0.25">
      <c r="A69">
        <v>3</v>
      </c>
      <c r="B69">
        <v>1</v>
      </c>
      <c r="C69" t="s">
        <v>2713</v>
      </c>
      <c r="D69" t="str">
        <f>_xlfn.XLOOKUP(E69,Subcategory!E:E,Subcategory!D:D)</f>
        <v>Shop, Cleaning and Lifestyle</v>
      </c>
      <c r="E69" t="s">
        <v>4483</v>
      </c>
      <c r="F69" t="str">
        <f t="shared" si="1"/>
        <v>Shop, Cleaning and Lifestyle/Heating and Cooling/Shop, Cleaning and Lifestyle/Fans</v>
      </c>
    </row>
    <row r="70" spans="1:6" x14ac:dyDescent="0.25">
      <c r="A70">
        <v>3</v>
      </c>
      <c r="B70">
        <v>1</v>
      </c>
      <c r="C70" t="s">
        <v>2662</v>
      </c>
      <c r="D70" t="str">
        <f>_xlfn.XLOOKUP(E70,Subcategory!E:E,Subcategory!D:D)</f>
        <v>Power Tools</v>
      </c>
      <c r="E70" t="s">
        <v>4496</v>
      </c>
      <c r="F70" t="str">
        <f t="shared" si="1"/>
        <v>Power Tools/Drilling/Power Tools/Right Angle Drills</v>
      </c>
    </row>
    <row r="71" spans="1:6" x14ac:dyDescent="0.25">
      <c r="A71">
        <v>3</v>
      </c>
      <c r="B71">
        <v>1</v>
      </c>
      <c r="C71" t="s">
        <v>2653</v>
      </c>
      <c r="D71" t="str">
        <f>_xlfn.XLOOKUP(E71,Subcategory!E:E,Subcategory!D:D)</f>
        <v>Power Tools</v>
      </c>
      <c r="E71" t="s">
        <v>4507</v>
      </c>
      <c r="F71" t="str">
        <f t="shared" si="1"/>
        <v>Power Tools/Concrete/Power Tools/Concrete Cutting</v>
      </c>
    </row>
    <row r="72" spans="1:6" x14ac:dyDescent="0.25">
      <c r="A72">
        <v>3</v>
      </c>
      <c r="B72">
        <v>9</v>
      </c>
      <c r="C72" t="s">
        <v>2695</v>
      </c>
      <c r="D72" t="str">
        <f>_xlfn.XLOOKUP(E72,Subcategory!E:E,Subcategory!D:D)</f>
        <v>Power Tools</v>
      </c>
      <c r="E72" t="s">
        <v>4508</v>
      </c>
      <c r="F72" t="str">
        <f t="shared" si="1"/>
        <v>Power Tools/Plumbing Installation/Power Tools/Press Tools</v>
      </c>
    </row>
    <row r="73" spans="1:6" x14ac:dyDescent="0.25">
      <c r="A73">
        <v>3</v>
      </c>
      <c r="B73">
        <v>1</v>
      </c>
      <c r="C73" t="s">
        <v>2648</v>
      </c>
      <c r="D73" t="str">
        <f>_xlfn.XLOOKUP(E73,Subcategory!E:E,Subcategory!D:D)</f>
        <v>Power Tools</v>
      </c>
      <c r="E73" t="s">
        <v>4509</v>
      </c>
      <c r="F73" t="str">
        <f t="shared" si="1"/>
        <v>Power Tools/Applicators/Power Tools/Grease Guns</v>
      </c>
    </row>
    <row r="74" spans="1:6" x14ac:dyDescent="0.25">
      <c r="A74">
        <v>3</v>
      </c>
      <c r="B74">
        <v>1</v>
      </c>
      <c r="C74" t="s">
        <v>2773</v>
      </c>
      <c r="D74" t="str">
        <f>_xlfn.XLOOKUP(E74,Subcategory!E:E,Subcategory!D:D)</f>
        <v>Shop, Cleaning and Lifestyle</v>
      </c>
      <c r="E74" t="s">
        <v>4481</v>
      </c>
      <c r="F74" t="str">
        <f t="shared" si="1"/>
        <v>Shop, Cleaning and Lifestyle/Crafting/Shop, Cleaning and Lifestyle/Soldering Irons</v>
      </c>
    </row>
    <row r="75" spans="1:6" x14ac:dyDescent="0.25">
      <c r="A75">
        <v>3</v>
      </c>
      <c r="B75">
        <v>1</v>
      </c>
      <c r="C75" t="s">
        <v>2727</v>
      </c>
      <c r="D75" t="str">
        <f>_xlfn.XLOOKUP(E75,Subcategory!E:E,Subcategory!D:D)</f>
        <v>Shop, Cleaning and Lifestyle</v>
      </c>
      <c r="E75" t="s">
        <v>4498</v>
      </c>
      <c r="F75" t="str">
        <f t="shared" si="1"/>
        <v>Shop, Cleaning and Lifestyle/Vacuums and Vacuum Accessories/Shop, Cleaning and Lifestyle/Compact Vacuums</v>
      </c>
    </row>
    <row r="76" spans="1:6" x14ac:dyDescent="0.25">
      <c r="A76">
        <v>3</v>
      </c>
      <c r="B76">
        <v>9</v>
      </c>
      <c r="C76" t="s">
        <v>2683</v>
      </c>
      <c r="D76" t="str">
        <f>_xlfn.XLOOKUP(E76,Subcategory!E:E,Subcategory!D:D)</f>
        <v>Power Tools</v>
      </c>
      <c r="E76" t="s">
        <v>4478</v>
      </c>
      <c r="F76" t="str">
        <f t="shared" si="1"/>
        <v>Power Tools/Metalworking/Power Tools/Sander and Polisher Accessories</v>
      </c>
    </row>
    <row r="77" spans="1:6" x14ac:dyDescent="0.25">
      <c r="A77">
        <v>3</v>
      </c>
      <c r="B77">
        <v>1</v>
      </c>
      <c r="C77" t="s">
        <v>2699</v>
      </c>
      <c r="D77" t="str">
        <f>_xlfn.XLOOKUP(E77,Subcategory!E:E,Subcategory!D:D)</f>
        <v>Power Tools</v>
      </c>
      <c r="E77" t="s">
        <v>4485</v>
      </c>
      <c r="F77" t="str">
        <f t="shared" si="1"/>
        <v>Power Tools/Sanders/Power Tools/Sheet Sanders</v>
      </c>
    </row>
    <row r="78" spans="1:6" x14ac:dyDescent="0.25">
      <c r="A78">
        <v>3</v>
      </c>
      <c r="B78">
        <v>1</v>
      </c>
      <c r="C78" t="s">
        <v>2720</v>
      </c>
      <c r="D78" t="str">
        <f>_xlfn.XLOOKUP(E78,Subcategory!E:E,Subcategory!D:D)</f>
        <v>Shop, Cleaning and Lifestyle</v>
      </c>
      <c r="E78" t="s">
        <v>4492</v>
      </c>
      <c r="F78" t="str">
        <f t="shared" si="1"/>
        <v>Shop, Cleaning and Lifestyle/Lighting/Shop, Cleaning and Lifestyle/Task Lighting</v>
      </c>
    </row>
    <row r="79" spans="1:6" x14ac:dyDescent="0.25">
      <c r="A79">
        <v>3</v>
      </c>
      <c r="B79">
        <v>1</v>
      </c>
      <c r="C79" t="s">
        <v>2659</v>
      </c>
      <c r="D79" t="str">
        <f>_xlfn.XLOOKUP(E79,Subcategory!E:E,Subcategory!D:D)</f>
        <v>Power Tools</v>
      </c>
      <c r="E79" t="s">
        <v>4496</v>
      </c>
      <c r="F79" t="str">
        <f t="shared" si="1"/>
        <v>Power Tools/Drilling/Power Tools/Drill Drivers</v>
      </c>
    </row>
    <row r="80" spans="1:6" x14ac:dyDescent="0.25">
      <c r="A80">
        <v>3</v>
      </c>
      <c r="B80">
        <v>1</v>
      </c>
      <c r="C80" t="s">
        <v>2694</v>
      </c>
      <c r="D80" t="str">
        <f>_xlfn.XLOOKUP(E80,Subcategory!E:E,Subcategory!D:D)</f>
        <v>Power Tools</v>
      </c>
      <c r="E80" t="s">
        <v>4508</v>
      </c>
      <c r="F80" t="str">
        <f t="shared" si="1"/>
        <v>Power Tools/Plumbing Installation/Power Tools/Expansion Tools</v>
      </c>
    </row>
    <row r="81" spans="1:6" x14ac:dyDescent="0.25">
      <c r="A81">
        <v>3</v>
      </c>
      <c r="B81">
        <v>1</v>
      </c>
      <c r="C81" t="s">
        <v>2786</v>
      </c>
      <c r="D81" t="str">
        <f>_xlfn.XLOOKUP(E81,Subcategory!E:E,Subcategory!D:D)</f>
        <v>Power Tools</v>
      </c>
      <c r="E81" t="s">
        <v>4510</v>
      </c>
      <c r="F81" t="str">
        <f t="shared" si="1"/>
        <v>Power Tools/Multi-Tools/Power Tools/Cut-Out Tools</v>
      </c>
    </row>
    <row r="82" spans="1:6" x14ac:dyDescent="0.25">
      <c r="A82">
        <v>3</v>
      </c>
      <c r="B82">
        <v>1</v>
      </c>
      <c r="C82" t="s">
        <v>2685</v>
      </c>
      <c r="D82" t="str">
        <f>_xlfn.XLOOKUP(E82,Subcategory!E:E,Subcategory!D:D)</f>
        <v>Power Tools</v>
      </c>
      <c r="E82" t="s">
        <v>4478</v>
      </c>
      <c r="F82" t="str">
        <f t="shared" si="1"/>
        <v>Power Tools/Metalworking/Power Tools/Shears and Nibblers</v>
      </c>
    </row>
    <row r="83" spans="1:6" x14ac:dyDescent="0.25">
      <c r="A83">
        <v>3</v>
      </c>
      <c r="B83">
        <v>1</v>
      </c>
      <c r="C83" t="s">
        <v>2770</v>
      </c>
      <c r="D83" t="str">
        <f>_xlfn.XLOOKUP(E83,Subcategory!E:E,Subcategory!D:D)</f>
        <v>Outdoor Power Equipment</v>
      </c>
      <c r="E83" t="s">
        <v>4479</v>
      </c>
      <c r="F83" t="str">
        <f t="shared" si="1"/>
        <v>Outdoor Power Equipment/Gardening Equipment/Outdoor Power Equipment/Augers</v>
      </c>
    </row>
    <row r="84" spans="1:6" x14ac:dyDescent="0.25">
      <c r="A84">
        <v>3</v>
      </c>
      <c r="B84">
        <v>1</v>
      </c>
      <c r="C84" t="s">
        <v>2689</v>
      </c>
      <c r="D84" t="str">
        <f>_xlfn.XLOOKUP(E84,Subcategory!E:E,Subcategory!D:D)</f>
        <v>Power Tools</v>
      </c>
      <c r="E84" t="s">
        <v>4482</v>
      </c>
      <c r="F84" t="str">
        <f t="shared" si="1"/>
        <v>Power Tools/Nailers, Staplers and Compressors/Power Tools/Brad Nailers</v>
      </c>
    </row>
    <row r="85" spans="1:6" x14ac:dyDescent="0.25">
      <c r="A85">
        <v>3</v>
      </c>
      <c r="B85">
        <v>9</v>
      </c>
      <c r="C85" t="s">
        <v>2760</v>
      </c>
      <c r="D85" t="str">
        <f>_xlfn.XLOOKUP(E85,Subcategory!E:E,Subcategory!D:D)</f>
        <v>Shop, Cleaning and Lifestyle</v>
      </c>
      <c r="E85" t="s">
        <v>4481</v>
      </c>
      <c r="F85" t="str">
        <f t="shared" si="1"/>
        <v>Shop, Cleaning and Lifestyle/Crafting/Shop, Cleaning and Lifestyle/Rotary Tool Accessories</v>
      </c>
    </row>
    <row r="86" spans="1:6" x14ac:dyDescent="0.25">
      <c r="A86">
        <v>3</v>
      </c>
      <c r="B86">
        <v>1</v>
      </c>
      <c r="C86" t="s">
        <v>2709</v>
      </c>
      <c r="D86" t="str">
        <f>_xlfn.XLOOKUP(E86,Subcategory!E:E,Subcategory!D:D)</f>
        <v>Power Tools</v>
      </c>
      <c r="E86" t="s">
        <v>4500</v>
      </c>
      <c r="F86" t="str">
        <f t="shared" si="1"/>
        <v>Power Tools/Woodworking/Power Tools/Planers</v>
      </c>
    </row>
    <row r="87" spans="1:6" x14ac:dyDescent="0.25">
      <c r="A87">
        <v>3</v>
      </c>
      <c r="B87">
        <v>1</v>
      </c>
      <c r="C87" t="s">
        <v>2765</v>
      </c>
      <c r="D87" t="str">
        <f>_xlfn.XLOOKUP(E87,Subcategory!E:E,Subcategory!D:D)</f>
        <v>Outdoor Power Equipment</v>
      </c>
      <c r="E87" t="s">
        <v>4479</v>
      </c>
      <c r="F87" t="str">
        <f t="shared" si="1"/>
        <v>Outdoor Power Equipment/Gardening Equipment/Outdoor Power Equipment/Aerators</v>
      </c>
    </row>
    <row r="88" spans="1:6" x14ac:dyDescent="0.25">
      <c r="A88">
        <v>3</v>
      </c>
      <c r="B88">
        <v>1</v>
      </c>
      <c r="C88" t="s">
        <v>2634</v>
      </c>
      <c r="D88" t="str">
        <f>_xlfn.XLOOKUP(E88,Subcategory!E:E,Subcategory!D:D)</f>
        <v>Outdoor Power Equipment</v>
      </c>
      <c r="E88" t="s">
        <v>4511</v>
      </c>
      <c r="F88" t="str">
        <f t="shared" si="1"/>
        <v>Outdoor Power Equipment/Chain Saws and Pruning Saws/Outdoor Power Equipment/Pruning Saws</v>
      </c>
    </row>
    <row r="89" spans="1:6" x14ac:dyDescent="0.25">
      <c r="A89">
        <v>3</v>
      </c>
      <c r="B89">
        <v>1</v>
      </c>
      <c r="C89" t="s">
        <v>2680</v>
      </c>
      <c r="D89" t="str">
        <f>_xlfn.XLOOKUP(E89,Subcategory!E:E,Subcategory!D:D)</f>
        <v>Power Tools</v>
      </c>
      <c r="E89" t="s">
        <v>4478</v>
      </c>
      <c r="F89" t="str">
        <f t="shared" si="1"/>
        <v>Power Tools/Metalworking/Power Tools/Cutting</v>
      </c>
    </row>
    <row r="90" spans="1:6" x14ac:dyDescent="0.25">
      <c r="A90">
        <v>3</v>
      </c>
      <c r="B90">
        <v>9</v>
      </c>
      <c r="C90" t="s">
        <v>2686</v>
      </c>
      <c r="D90" t="str">
        <f>_xlfn.XLOOKUP(E90,Subcategory!E:E,Subcategory!D:D)</f>
        <v>Power Tools</v>
      </c>
      <c r="E90" t="s">
        <v>4510</v>
      </c>
      <c r="F90" t="str">
        <f t="shared" si="1"/>
        <v>Power Tools/Multi-Tools/Power Tools/Multi-Tool Accessories</v>
      </c>
    </row>
    <row r="91" spans="1:6" x14ac:dyDescent="0.25">
      <c r="A91">
        <v>3</v>
      </c>
      <c r="B91">
        <v>1</v>
      </c>
      <c r="C91" t="s">
        <v>2658</v>
      </c>
      <c r="D91" t="str">
        <f>_xlfn.XLOOKUP(E91,Subcategory!E:E,Subcategory!D:D)</f>
        <v>Power Tools</v>
      </c>
      <c r="E91" t="s">
        <v>4480</v>
      </c>
      <c r="F91" t="str">
        <f t="shared" si="1"/>
        <v>Power Tools/Drain Cleaning/Power Tools/Sink Machines</v>
      </c>
    </row>
    <row r="92" spans="1:6" x14ac:dyDescent="0.25">
      <c r="A92">
        <v>3</v>
      </c>
      <c r="B92">
        <v>1</v>
      </c>
      <c r="C92" t="s">
        <v>2707</v>
      </c>
      <c r="D92" t="str">
        <f>_xlfn.XLOOKUP(E92,Subcategory!E:E,Subcategory!D:D)</f>
        <v>Power Tools</v>
      </c>
      <c r="E92" t="s">
        <v>4506</v>
      </c>
      <c r="F92" t="str">
        <f t="shared" si="1"/>
        <v>Power Tools/Specialty Tools/Power Tools/Mixers</v>
      </c>
    </row>
    <row r="93" spans="1:6" x14ac:dyDescent="0.25">
      <c r="A93">
        <v>3</v>
      </c>
      <c r="B93">
        <v>1</v>
      </c>
      <c r="C93" t="s">
        <v>2663</v>
      </c>
      <c r="D93" t="str">
        <f>_xlfn.XLOOKUP(E93,Subcategory!E:E,Subcategory!D:D)</f>
        <v>Power Tools</v>
      </c>
      <c r="E93" t="s">
        <v>4493</v>
      </c>
      <c r="F93" t="str">
        <f t="shared" si="1"/>
        <v>Power Tools/Electrical Installation/Power Tools/Cable Strippers</v>
      </c>
    </row>
    <row r="94" spans="1:6" x14ac:dyDescent="0.25">
      <c r="A94">
        <v>3</v>
      </c>
      <c r="B94">
        <v>1</v>
      </c>
      <c r="C94" t="s">
        <v>2640</v>
      </c>
      <c r="D94" t="str">
        <f>_xlfn.XLOOKUP(E94,Subcategory!E:E,Subcategory!D:D)</f>
        <v>Outdoor Power Equipment</v>
      </c>
      <c r="E94" t="s">
        <v>4489</v>
      </c>
      <c r="F94" t="str">
        <f t="shared" si="1"/>
        <v>Outdoor Power Equipment/Trimmers, Shears and Blowers/Outdoor Power Equipment/Leaf Blowers</v>
      </c>
    </row>
    <row r="95" spans="1:6" x14ac:dyDescent="0.25">
      <c r="A95">
        <v>3</v>
      </c>
      <c r="B95">
        <v>1</v>
      </c>
      <c r="C95" t="s">
        <v>2657</v>
      </c>
      <c r="D95" t="str">
        <f>_xlfn.XLOOKUP(E95,Subcategory!E:E,Subcategory!D:D)</f>
        <v>Power Tools</v>
      </c>
      <c r="E95" t="s">
        <v>4480</v>
      </c>
      <c r="F95" t="str">
        <f t="shared" si="1"/>
        <v>Power Tools/Drain Cleaning/Power Tools/Sectional Machines</v>
      </c>
    </row>
    <row r="96" spans="1:6" x14ac:dyDescent="0.25">
      <c r="A96">
        <v>3</v>
      </c>
      <c r="B96">
        <v>1</v>
      </c>
      <c r="C96" t="s">
        <v>2696</v>
      </c>
      <c r="D96" t="str">
        <f>_xlfn.XLOOKUP(E96,Subcategory!E:E,Subcategory!D:D)</f>
        <v>Power Tools</v>
      </c>
      <c r="E96" t="s">
        <v>4508</v>
      </c>
      <c r="F96" t="str">
        <f t="shared" si="1"/>
        <v>Power Tools/Plumbing Installation/Power Tools/Transfer Pumps</v>
      </c>
    </row>
    <row r="97" spans="1:6" x14ac:dyDescent="0.25">
      <c r="A97">
        <v>3</v>
      </c>
      <c r="B97">
        <v>1</v>
      </c>
      <c r="C97" t="s">
        <v>2692</v>
      </c>
      <c r="D97" t="str">
        <f>_xlfn.XLOOKUP(E97,Subcategory!E:E,Subcategory!D:D)</f>
        <v>Power Tools</v>
      </c>
      <c r="E97" t="s">
        <v>4482</v>
      </c>
      <c r="F97" t="str">
        <f t="shared" si="1"/>
        <v>Power Tools/Nailers, Staplers and Compressors/Power Tools/Roofing Nailers</v>
      </c>
    </row>
    <row r="98" spans="1:6" x14ac:dyDescent="0.25">
      <c r="A98">
        <v>3</v>
      </c>
      <c r="B98">
        <v>1</v>
      </c>
      <c r="C98" t="s">
        <v>2647</v>
      </c>
      <c r="D98" t="str">
        <f>_xlfn.XLOOKUP(E98,Subcategory!E:E,Subcategory!D:D)</f>
        <v>Power Tools</v>
      </c>
      <c r="E98" t="s">
        <v>4509</v>
      </c>
      <c r="F98" t="str">
        <f t="shared" si="1"/>
        <v>Power Tools/Applicators/Power Tools/Caulk Guns</v>
      </c>
    </row>
    <row r="99" spans="1:6" x14ac:dyDescent="0.25">
      <c r="A99">
        <v>3</v>
      </c>
      <c r="B99">
        <v>1</v>
      </c>
      <c r="C99" t="s">
        <v>2643</v>
      </c>
      <c r="D99" t="str">
        <f>_xlfn.XLOOKUP(E99,Subcategory!E:E,Subcategory!D:D)</f>
        <v>Outdoor Power Equipment</v>
      </c>
      <c r="E99" t="s">
        <v>4489</v>
      </c>
      <c r="F99" t="str">
        <f t="shared" si="1"/>
        <v>Outdoor Power Equipment/Trimmers, Shears and Blowers/Outdoor Power Equipment/Hedge Trimmers</v>
      </c>
    </row>
    <row r="100" spans="1:6" x14ac:dyDescent="0.25">
      <c r="A100">
        <v>3</v>
      </c>
      <c r="B100">
        <v>1</v>
      </c>
      <c r="C100" t="s">
        <v>2729</v>
      </c>
      <c r="D100" t="str">
        <f>_xlfn.XLOOKUP(E100,Subcategory!E:E,Subcategory!D:D)</f>
        <v>Shop, Cleaning and Lifestyle</v>
      </c>
      <c r="E100" t="s">
        <v>4498</v>
      </c>
      <c r="F100" t="str">
        <f t="shared" si="1"/>
        <v>Shop, Cleaning and Lifestyle/Vacuums and Vacuum Accessories/Shop, Cleaning and Lifestyle/Wet Dry Vacuums</v>
      </c>
    </row>
    <row r="101" spans="1:6" x14ac:dyDescent="0.25">
      <c r="A101">
        <v>3</v>
      </c>
      <c r="B101">
        <v>1</v>
      </c>
      <c r="C101" t="s">
        <v>2652</v>
      </c>
      <c r="D101" t="str">
        <f>_xlfn.XLOOKUP(E101,Subcategory!E:E,Subcategory!D:D)</f>
        <v>Power Tools</v>
      </c>
      <c r="E101" t="s">
        <v>4507</v>
      </c>
      <c r="F101" t="str">
        <f t="shared" si="1"/>
        <v>Power Tools/Concrete/Power Tools/Concrete Vibrators</v>
      </c>
    </row>
    <row r="102" spans="1:6" x14ac:dyDescent="0.25">
      <c r="A102">
        <v>3</v>
      </c>
      <c r="B102">
        <v>1</v>
      </c>
      <c r="C102" t="s">
        <v>2682</v>
      </c>
      <c r="D102" t="str">
        <f>_xlfn.XLOOKUP(E102,Subcategory!E:E,Subcategory!D:D)</f>
        <v>Power Tools</v>
      </c>
      <c r="E102" t="s">
        <v>4478</v>
      </c>
      <c r="F102" t="str">
        <f t="shared" si="1"/>
        <v>Power Tools/Metalworking/Power Tools/Metal Cutting</v>
      </c>
    </row>
    <row r="103" spans="1:6" x14ac:dyDescent="0.25">
      <c r="A103">
        <v>3</v>
      </c>
      <c r="B103">
        <v>1</v>
      </c>
      <c r="C103" t="s">
        <v>2775</v>
      </c>
      <c r="D103" t="str">
        <f>_xlfn.XLOOKUP(E103,Subcategory!E:E,Subcategory!D:D)</f>
        <v>Power Tools</v>
      </c>
      <c r="E103" t="s">
        <v>4508</v>
      </c>
      <c r="F103" t="str">
        <f t="shared" si="1"/>
        <v>Power Tools/Plumbing Installation/Power Tools/Pipe Cutters</v>
      </c>
    </row>
    <row r="104" spans="1:6" x14ac:dyDescent="0.25">
      <c r="A104">
        <v>3</v>
      </c>
      <c r="B104">
        <v>1</v>
      </c>
      <c r="C104" t="s">
        <v>2687</v>
      </c>
      <c r="D104" t="str">
        <f>_xlfn.XLOOKUP(E104,Subcategory!E:E,Subcategory!D:D)</f>
        <v>Power Tools</v>
      </c>
      <c r="E104" t="s">
        <v>4510</v>
      </c>
      <c r="F104" t="str">
        <f t="shared" si="1"/>
        <v>Power Tools/Multi-Tools/Power Tools/Oscillating Multi-Tools</v>
      </c>
    </row>
    <row r="105" spans="1:6" x14ac:dyDescent="0.25">
      <c r="A105">
        <v>3</v>
      </c>
      <c r="B105">
        <v>1</v>
      </c>
      <c r="C105" t="s">
        <v>2701</v>
      </c>
      <c r="D105" t="str">
        <f>_xlfn.XLOOKUP(E105,Subcategory!E:E,Subcategory!D:D)</f>
        <v>Power Tools</v>
      </c>
      <c r="E105" t="s">
        <v>4486</v>
      </c>
      <c r="F105" t="str">
        <f t="shared" si="1"/>
        <v>Power Tools/Saws/Power Tools/Circular Saws</v>
      </c>
    </row>
    <row r="106" spans="1:6" x14ac:dyDescent="0.25">
      <c r="A106">
        <v>3</v>
      </c>
      <c r="B106">
        <v>1</v>
      </c>
      <c r="C106" t="s">
        <v>2700</v>
      </c>
      <c r="D106" t="str">
        <f>_xlfn.XLOOKUP(E106,Subcategory!E:E,Subcategory!D:D)</f>
        <v>Power Tools</v>
      </c>
      <c r="E106" t="s">
        <v>4486</v>
      </c>
      <c r="F106" t="str">
        <f t="shared" si="1"/>
        <v>Power Tools/Saws/Power Tools/Circular Saw Blades</v>
      </c>
    </row>
    <row r="107" spans="1:6" x14ac:dyDescent="0.25">
      <c r="A107">
        <v>3</v>
      </c>
      <c r="B107">
        <v>1</v>
      </c>
      <c r="C107" t="s">
        <v>2706</v>
      </c>
      <c r="D107" t="str">
        <f>_xlfn.XLOOKUP(E107,Subcategory!E:E,Subcategory!D:D)</f>
        <v>Power Tools</v>
      </c>
      <c r="E107" t="s">
        <v>4486</v>
      </c>
      <c r="F107" t="str">
        <f t="shared" si="1"/>
        <v>Power Tools/Saws/Power Tools/Table Saws</v>
      </c>
    </row>
    <row r="108" spans="1:6" x14ac:dyDescent="0.25">
      <c r="A108">
        <v>3</v>
      </c>
      <c r="B108">
        <v>1</v>
      </c>
      <c r="C108" t="s">
        <v>2670</v>
      </c>
      <c r="D108" t="str">
        <f>_xlfn.XLOOKUP(E108,Subcategory!E:E,Subcategory!D:D)</f>
        <v>Power Tools</v>
      </c>
      <c r="E108" t="s">
        <v>4493</v>
      </c>
      <c r="F108" t="str">
        <f t="shared" si="1"/>
        <v>Power Tools/Electrical Installation/Power Tools/Pumps</v>
      </c>
    </row>
    <row r="109" spans="1:6" x14ac:dyDescent="0.25">
      <c r="A109">
        <v>3</v>
      </c>
      <c r="B109">
        <v>1</v>
      </c>
      <c r="C109" t="s">
        <v>2725</v>
      </c>
      <c r="D109" t="str">
        <f>_xlfn.XLOOKUP(E109,Subcategory!E:E,Subcategory!D:D)</f>
        <v>Shop, Cleaning and Lifestyle</v>
      </c>
      <c r="E109" t="s">
        <v>4501</v>
      </c>
      <c r="F109" t="str">
        <f t="shared" si="1"/>
        <v>Shop, Cleaning and Lifestyle/Storage/Shop, Cleaning and Lifestyle/Tool Boxes and Bags</v>
      </c>
    </row>
    <row r="110" spans="1:6" x14ac:dyDescent="0.25">
      <c r="A110">
        <v>3</v>
      </c>
      <c r="B110">
        <v>1</v>
      </c>
      <c r="C110" t="s">
        <v>2782</v>
      </c>
      <c r="D110" t="str">
        <f>_xlfn.XLOOKUP(E110,Subcategory!E:E,Subcategory!D:D)</f>
        <v>Power Tools</v>
      </c>
      <c r="E110" t="s">
        <v>4485</v>
      </c>
      <c r="F110" t="str">
        <f t="shared" si="1"/>
        <v>Power Tools/Sanders/Power Tools/Finish Sanders</v>
      </c>
    </row>
    <row r="111" spans="1:6" x14ac:dyDescent="0.25">
      <c r="A111">
        <v>3</v>
      </c>
      <c r="B111">
        <v>1</v>
      </c>
      <c r="C111" t="s">
        <v>2664</v>
      </c>
      <c r="D111" t="str">
        <f>_xlfn.XLOOKUP(E111,Subcategory!E:E,Subcategory!D:D)</f>
        <v>Power Tools</v>
      </c>
      <c r="E111" t="s">
        <v>4493</v>
      </c>
      <c r="F111" t="str">
        <f t="shared" si="1"/>
        <v>Power Tools/Electrical Installation/Power Tools/Conduit Benders</v>
      </c>
    </row>
    <row r="112" spans="1:6" x14ac:dyDescent="0.25">
      <c r="A112">
        <v>3</v>
      </c>
      <c r="B112">
        <v>1</v>
      </c>
      <c r="C112" t="s">
        <v>2666</v>
      </c>
      <c r="D112" t="str">
        <f>_xlfn.XLOOKUP(E112,Subcategory!E:E,Subcategory!D:D)</f>
        <v>Power Tools</v>
      </c>
      <c r="E112" t="s">
        <v>4493</v>
      </c>
      <c r="F112" t="str">
        <f t="shared" si="1"/>
        <v>Power Tools/Electrical Installation/Power Tools/Cutters</v>
      </c>
    </row>
    <row r="113" spans="1:6" x14ac:dyDescent="0.25">
      <c r="A113">
        <v>3</v>
      </c>
      <c r="B113">
        <v>9</v>
      </c>
      <c r="C113" t="s">
        <v>2717</v>
      </c>
      <c r="D113" t="str">
        <f>_xlfn.XLOOKUP(E113,Subcategory!E:E,Subcategory!D:D)</f>
        <v>Shop, Cleaning and Lifestyle</v>
      </c>
      <c r="E113" t="s">
        <v>4492</v>
      </c>
      <c r="F113" t="str">
        <f t="shared" si="1"/>
        <v>Shop, Cleaning and Lifestyle/Lighting/Shop, Cleaning and Lifestyle/Lighting Accessories</v>
      </c>
    </row>
    <row r="114" spans="1:6" x14ac:dyDescent="0.25">
      <c r="A114">
        <v>3</v>
      </c>
      <c r="B114">
        <v>1</v>
      </c>
      <c r="C114" t="s">
        <v>2632</v>
      </c>
      <c r="D114" t="str">
        <f>_xlfn.XLOOKUP(E114,Subcategory!E:E,Subcategory!D:D)</f>
        <v>Outdoor Power Equipment</v>
      </c>
      <c r="E114" t="s">
        <v>4511</v>
      </c>
      <c r="F114" t="str">
        <f t="shared" si="1"/>
        <v>Outdoor Power Equipment/Chain Saws and Pruning Saws/Outdoor Power Equipment/Chain Saws</v>
      </c>
    </row>
    <row r="115" spans="1:6" x14ac:dyDescent="0.25">
      <c r="A115">
        <v>3</v>
      </c>
      <c r="B115">
        <v>1</v>
      </c>
      <c r="C115" t="s">
        <v>2777</v>
      </c>
      <c r="D115" t="str">
        <f>_xlfn.XLOOKUP(E115,Subcategory!E:E,Subcategory!D:D)</f>
        <v>Shop, Cleaning and Lifestyle</v>
      </c>
      <c r="E115" t="s">
        <v>4498</v>
      </c>
      <c r="F115" t="str">
        <f t="shared" si="1"/>
        <v>Shop, Cleaning and Lifestyle/Vacuums and Vacuum Accessories/Shop, Cleaning and Lifestyle/Stick Vacuums</v>
      </c>
    </row>
    <row r="116" spans="1:6" x14ac:dyDescent="0.25">
      <c r="A116">
        <v>3</v>
      </c>
      <c r="B116">
        <v>1</v>
      </c>
      <c r="C116" t="s">
        <v>2769</v>
      </c>
      <c r="D116" t="str">
        <f>_xlfn.XLOOKUP(E116,Subcategory!E:E,Subcategory!D:D)</f>
        <v>Shop, Cleaning and Lifestyle</v>
      </c>
      <c r="E116" t="s">
        <v>4512</v>
      </c>
      <c r="F116" t="str">
        <f t="shared" si="1"/>
        <v>Shop, Cleaning and Lifestyle/Pest Control/Shop, Cleaning and Lifestyle/Bug Zappers</v>
      </c>
    </row>
    <row r="117" spans="1:6" x14ac:dyDescent="0.25">
      <c r="A117">
        <v>3</v>
      </c>
      <c r="B117">
        <v>1</v>
      </c>
      <c r="C117" t="s">
        <v>2656</v>
      </c>
      <c r="D117" t="str">
        <f>_xlfn.XLOOKUP(E117,Subcategory!E:E,Subcategory!D:D)</f>
        <v>Power Tools</v>
      </c>
      <c r="E117" t="s">
        <v>4480</v>
      </c>
      <c r="F117" t="str">
        <f t="shared" si="1"/>
        <v>Power Tools/Drain Cleaning/Power Tools/Drum Machines</v>
      </c>
    </row>
    <row r="118" spans="1:6" x14ac:dyDescent="0.25">
      <c r="A118">
        <v>3</v>
      </c>
      <c r="B118">
        <v>1</v>
      </c>
      <c r="C118" t="s">
        <v>2779</v>
      </c>
      <c r="D118" t="str">
        <f>_xlfn.XLOOKUP(E118,Subcategory!E:E,Subcategory!D:D)</f>
        <v>Shop, Cleaning and Lifestyle</v>
      </c>
      <c r="E118" t="s">
        <v>4497</v>
      </c>
      <c r="F118" t="str">
        <f t="shared" si="1"/>
        <v>Shop, Cleaning and Lifestyle/Portable Inflators/Shop, Cleaning and Lifestyle/High Volume Inflators</v>
      </c>
    </row>
    <row r="119" spans="1:6" x14ac:dyDescent="0.25">
      <c r="A119">
        <v>3</v>
      </c>
      <c r="B119">
        <v>1</v>
      </c>
      <c r="C119" t="s">
        <v>2635</v>
      </c>
      <c r="D119" t="str">
        <f>_xlfn.XLOOKUP(E119,Subcategory!E:E,Subcategory!D:D)</f>
        <v>Outdoor Power Equipment</v>
      </c>
      <c r="E119" t="s">
        <v>4513</v>
      </c>
      <c r="F119" t="str">
        <f t="shared" si="1"/>
        <v>Outdoor Power Equipment/Outdoor Power Equipment Combo Kits/Outdoor Power Equipment/All Outdoor Power Equipment Combo Kits</v>
      </c>
    </row>
    <row r="120" spans="1:6" x14ac:dyDescent="0.25">
      <c r="A120">
        <v>3</v>
      </c>
      <c r="B120">
        <v>1</v>
      </c>
      <c r="C120" t="s">
        <v>2691</v>
      </c>
      <c r="D120" t="str">
        <f>_xlfn.XLOOKUP(E120,Subcategory!E:E,Subcategory!D:D)</f>
        <v>Power Tools</v>
      </c>
      <c r="E120" t="s">
        <v>4482</v>
      </c>
      <c r="F120" t="str">
        <f t="shared" si="1"/>
        <v>Power Tools/Nailers, Staplers and Compressors/Power Tools/Framing Nailers</v>
      </c>
    </row>
    <row r="121" spans="1:6" x14ac:dyDescent="0.25">
      <c r="A121">
        <v>3</v>
      </c>
      <c r="B121">
        <v>9</v>
      </c>
      <c r="C121" t="s">
        <v>2655</v>
      </c>
      <c r="D121" t="str">
        <f>_xlfn.XLOOKUP(E121,Subcategory!E:E,Subcategory!D:D)</f>
        <v>Power Tools</v>
      </c>
      <c r="E121" t="s">
        <v>4480</v>
      </c>
      <c r="F121" t="str">
        <f t="shared" si="1"/>
        <v>Power Tools/Drain Cleaning/Power Tools/Drain Cleaning Accessories</v>
      </c>
    </row>
    <row r="122" spans="1:6" x14ac:dyDescent="0.25">
      <c r="A122">
        <v>3</v>
      </c>
      <c r="B122">
        <v>1</v>
      </c>
      <c r="C122" t="s">
        <v>2654</v>
      </c>
      <c r="D122" t="str">
        <f>_xlfn.XLOOKUP(E122,Subcategory!E:E,Subcategory!D:D)</f>
        <v>Power Tools</v>
      </c>
      <c r="E122" t="s">
        <v>4507</v>
      </c>
      <c r="F122" t="str">
        <f t="shared" si="1"/>
        <v>Power Tools/Concrete/Power Tools/Rotary Hammers</v>
      </c>
    </row>
    <row r="123" spans="1:6" x14ac:dyDescent="0.25">
      <c r="A123">
        <v>3</v>
      </c>
      <c r="B123">
        <v>1</v>
      </c>
      <c r="C123" t="s">
        <v>2633</v>
      </c>
      <c r="D123" t="str">
        <f>_xlfn.XLOOKUP(E123,Subcategory!E:E,Subcategory!D:D)</f>
        <v>Outdoor Power Equipment</v>
      </c>
      <c r="E123" t="s">
        <v>4511</v>
      </c>
      <c r="F123" t="str">
        <f t="shared" si="1"/>
        <v>Outdoor Power Equipment/Chain Saws and Pruning Saws/Outdoor Power Equipment/Pole Saws</v>
      </c>
    </row>
    <row r="124" spans="1:6" x14ac:dyDescent="0.25">
      <c r="A124">
        <v>3</v>
      </c>
      <c r="B124">
        <v>1</v>
      </c>
      <c r="C124" t="s">
        <v>2768</v>
      </c>
      <c r="D124" t="str">
        <f>_xlfn.XLOOKUP(E124,Subcategory!E:E,Subcategory!D:D)</f>
        <v>Outdoor Power Equipment</v>
      </c>
      <c r="E124" t="s">
        <v>4487</v>
      </c>
      <c r="F124" t="str">
        <f t="shared" si="1"/>
        <v>Outdoor Power Equipment/Snow Removal/Outdoor Power Equipment/Garden Hoes</v>
      </c>
    </row>
    <row r="125" spans="1:6" x14ac:dyDescent="0.25">
      <c r="A125">
        <v>3</v>
      </c>
      <c r="B125">
        <v>1</v>
      </c>
      <c r="C125" t="s">
        <v>2723</v>
      </c>
      <c r="D125" t="str">
        <f>_xlfn.XLOOKUP(E125,Subcategory!E:E,Subcategory!D:D)</f>
        <v>Shop, Cleaning and Lifestyle</v>
      </c>
      <c r="E125" t="s">
        <v>4499</v>
      </c>
      <c r="F125" t="str">
        <f t="shared" si="1"/>
        <v>Shop, Cleaning and Lifestyle/Radios and Speakers/Shop, Cleaning and Lifestyle/Radios</v>
      </c>
    </row>
  </sheetData>
  <autoFilter ref="C1:E125" xr:uid="{34637B2C-8FF3-44C7-BB2A-8D11A098FF4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1555-48DF-4C0F-A3A0-79AA9B29CE34}">
  <dimension ref="A1:E40"/>
  <sheetViews>
    <sheetView workbookViewId="0">
      <selection activeCell="D8" sqref="D8"/>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s>
  <sheetData>
    <row r="1" spans="1:5" x14ac:dyDescent="0.25">
      <c r="A1" t="s">
        <v>4258</v>
      </c>
      <c r="B1" t="s">
        <v>4259</v>
      </c>
      <c r="C1" t="s">
        <v>4257</v>
      </c>
      <c r="D1" t="s">
        <v>4475</v>
      </c>
      <c r="E1" t="s">
        <v>4476</v>
      </c>
    </row>
    <row r="2" spans="1:5" x14ac:dyDescent="0.25">
      <c r="A2">
        <v>2</v>
      </c>
      <c r="B2">
        <v>1</v>
      </c>
      <c r="C2" t="s">
        <v>4340</v>
      </c>
      <c r="D2" t="s">
        <v>4292</v>
      </c>
      <c r="E2" t="str">
        <f>D2&amp;"/"&amp;C2</f>
        <v>Outdoor Power Equipment/Outdoor Power Equipment Combo Kits</v>
      </c>
    </row>
    <row r="3" spans="1:5" x14ac:dyDescent="0.25">
      <c r="A3">
        <v>2</v>
      </c>
      <c r="B3">
        <v>2</v>
      </c>
      <c r="C3" t="s">
        <v>4397</v>
      </c>
      <c r="D3" t="s">
        <v>4292</v>
      </c>
      <c r="E3" t="str">
        <f t="shared" ref="E3:E40" si="0">D3&amp;"/"&amp;C3</f>
        <v>Outdoor Power Equipment/Trimmers, Shears and Blowers</v>
      </c>
    </row>
    <row r="4" spans="1:5" x14ac:dyDescent="0.25">
      <c r="A4">
        <v>2</v>
      </c>
      <c r="B4">
        <v>3</v>
      </c>
      <c r="C4" t="s">
        <v>4311</v>
      </c>
      <c r="D4" t="s">
        <v>4292</v>
      </c>
      <c r="E4" t="str">
        <f t="shared" si="0"/>
        <v>Outdoor Power Equipment/Chain Saws and Pruning Saws</v>
      </c>
    </row>
    <row r="5" spans="1:5" x14ac:dyDescent="0.25">
      <c r="A5">
        <v>2</v>
      </c>
      <c r="B5">
        <v>4</v>
      </c>
      <c r="C5" t="s">
        <v>4443</v>
      </c>
      <c r="D5" t="s">
        <v>4292</v>
      </c>
      <c r="E5" t="str">
        <f t="shared" si="0"/>
        <v>Outdoor Power Equipment/Mowers</v>
      </c>
    </row>
    <row r="6" spans="1:5" x14ac:dyDescent="0.25">
      <c r="A6">
        <v>2</v>
      </c>
      <c r="B6">
        <v>5</v>
      </c>
      <c r="C6" t="s">
        <v>4280</v>
      </c>
      <c r="D6" t="s">
        <v>4292</v>
      </c>
      <c r="E6" t="str">
        <f t="shared" si="0"/>
        <v>Outdoor Power Equipment/Sprayers</v>
      </c>
    </row>
    <row r="7" spans="1:5" x14ac:dyDescent="0.25">
      <c r="A7">
        <v>2</v>
      </c>
      <c r="B7">
        <v>6</v>
      </c>
      <c r="C7" t="s">
        <v>4349</v>
      </c>
      <c r="D7" t="s">
        <v>4292</v>
      </c>
      <c r="E7" t="str">
        <f t="shared" si="0"/>
        <v>Outdoor Power Equipment/Snow Removal</v>
      </c>
    </row>
    <row r="8" spans="1:5" x14ac:dyDescent="0.25">
      <c r="A8">
        <v>2</v>
      </c>
      <c r="B8">
        <v>7</v>
      </c>
      <c r="C8" t="s">
        <v>4367</v>
      </c>
      <c r="D8" t="s">
        <v>4292</v>
      </c>
      <c r="E8" t="str">
        <f t="shared" si="0"/>
        <v>Outdoor Power Equipment/Gardening Equipment</v>
      </c>
    </row>
    <row r="9" spans="1:5" x14ac:dyDescent="0.25">
      <c r="A9">
        <v>2</v>
      </c>
      <c r="B9">
        <v>1</v>
      </c>
      <c r="C9" t="s">
        <v>4331</v>
      </c>
      <c r="D9" t="s">
        <v>4324</v>
      </c>
      <c r="E9" t="str">
        <f t="shared" si="0"/>
        <v>Power Tools/Power Tool Combo Kits</v>
      </c>
    </row>
    <row r="10" spans="1:5" x14ac:dyDescent="0.25">
      <c r="A10">
        <v>2</v>
      </c>
      <c r="B10">
        <v>2</v>
      </c>
      <c r="C10" t="s">
        <v>4332</v>
      </c>
      <c r="D10" t="s">
        <v>4324</v>
      </c>
      <c r="E10" t="str">
        <f t="shared" si="0"/>
        <v>Power Tools/Batteries and Chargers</v>
      </c>
    </row>
    <row r="11" spans="1:5" x14ac:dyDescent="0.25">
      <c r="A11">
        <v>2</v>
      </c>
      <c r="B11">
        <v>3</v>
      </c>
      <c r="C11" t="s">
        <v>4420</v>
      </c>
      <c r="D11" t="s">
        <v>4324</v>
      </c>
      <c r="E11" t="str">
        <f t="shared" si="0"/>
        <v>Power Tools/Drilling</v>
      </c>
    </row>
    <row r="12" spans="1:5" x14ac:dyDescent="0.25">
      <c r="A12">
        <v>2</v>
      </c>
      <c r="B12">
        <v>4</v>
      </c>
      <c r="C12" t="s">
        <v>4368</v>
      </c>
      <c r="D12" t="s">
        <v>4324</v>
      </c>
      <c r="E12" t="str">
        <f t="shared" si="0"/>
        <v>Power Tools/Fastening</v>
      </c>
    </row>
    <row r="13" spans="1:5" x14ac:dyDescent="0.25">
      <c r="A13">
        <v>2</v>
      </c>
      <c r="B13">
        <v>5</v>
      </c>
      <c r="C13" t="s">
        <v>4460</v>
      </c>
      <c r="D13" t="s">
        <v>4324</v>
      </c>
      <c r="E13" t="str">
        <f t="shared" si="0"/>
        <v>Power Tools/Saws</v>
      </c>
    </row>
    <row r="14" spans="1:5" x14ac:dyDescent="0.25">
      <c r="A14">
        <v>2</v>
      </c>
      <c r="B14">
        <v>6</v>
      </c>
      <c r="C14" t="s">
        <v>4353</v>
      </c>
      <c r="D14" t="s">
        <v>4324</v>
      </c>
      <c r="E14" t="str">
        <f t="shared" si="0"/>
        <v>Power Tools/Metalworking</v>
      </c>
    </row>
    <row r="15" spans="1:5" x14ac:dyDescent="0.25">
      <c r="A15">
        <v>2</v>
      </c>
      <c r="B15">
        <v>7</v>
      </c>
      <c r="C15" t="s">
        <v>4352</v>
      </c>
      <c r="D15" t="s">
        <v>4324</v>
      </c>
      <c r="E15" t="str">
        <f t="shared" si="0"/>
        <v>Power Tools/Multi-Tools</v>
      </c>
    </row>
    <row r="16" spans="1:5" x14ac:dyDescent="0.25">
      <c r="A16">
        <v>2</v>
      </c>
      <c r="B16">
        <v>8</v>
      </c>
      <c r="C16" t="s">
        <v>4342</v>
      </c>
      <c r="D16" t="s">
        <v>4324</v>
      </c>
      <c r="E16" t="str">
        <f t="shared" si="0"/>
        <v>Power Tools/Nailers, Staplers and Compressors</v>
      </c>
    </row>
    <row r="17" spans="1:5" x14ac:dyDescent="0.25">
      <c r="A17">
        <v>2</v>
      </c>
      <c r="B17">
        <v>9</v>
      </c>
      <c r="C17" t="s">
        <v>4295</v>
      </c>
      <c r="D17" t="s">
        <v>4324</v>
      </c>
      <c r="E17" t="str">
        <f t="shared" si="0"/>
        <v>Power Tools/Sanders</v>
      </c>
    </row>
    <row r="18" spans="1:5" x14ac:dyDescent="0.25">
      <c r="A18">
        <v>2</v>
      </c>
      <c r="B18">
        <v>10</v>
      </c>
      <c r="C18" t="s">
        <v>4275</v>
      </c>
      <c r="D18" t="s">
        <v>4324</v>
      </c>
      <c r="E18" t="str">
        <f t="shared" si="0"/>
        <v>Power Tools/Woodworking</v>
      </c>
    </row>
    <row r="19" spans="1:5" x14ac:dyDescent="0.25">
      <c r="A19">
        <v>2</v>
      </c>
      <c r="B19">
        <v>12</v>
      </c>
      <c r="C19" t="s">
        <v>4424</v>
      </c>
      <c r="D19" t="s">
        <v>4324</v>
      </c>
      <c r="E19" t="str">
        <f t="shared" si="0"/>
        <v>Power Tools/Applicators</v>
      </c>
    </row>
    <row r="20" spans="1:5" x14ac:dyDescent="0.25">
      <c r="A20">
        <v>2</v>
      </c>
      <c r="B20">
        <v>13</v>
      </c>
      <c r="C20" t="s">
        <v>4272</v>
      </c>
      <c r="D20" t="s">
        <v>4324</v>
      </c>
      <c r="E20" t="str">
        <f t="shared" si="0"/>
        <v>Power Tools/Concrete</v>
      </c>
    </row>
    <row r="21" spans="1:5" x14ac:dyDescent="0.25">
      <c r="A21">
        <v>2</v>
      </c>
      <c r="B21">
        <v>14</v>
      </c>
      <c r="C21" t="s">
        <v>4355</v>
      </c>
      <c r="D21" t="s">
        <v>4324</v>
      </c>
      <c r="E21" t="str">
        <f t="shared" si="0"/>
        <v>Power Tools/Specialty Tools</v>
      </c>
    </row>
    <row r="22" spans="1:5" x14ac:dyDescent="0.25">
      <c r="A22">
        <v>2</v>
      </c>
      <c r="B22">
        <v>15</v>
      </c>
      <c r="C22" t="s">
        <v>4314</v>
      </c>
      <c r="D22" t="s">
        <v>4324</v>
      </c>
      <c r="E22" t="str">
        <f t="shared" si="0"/>
        <v>Power Tools/Instruments</v>
      </c>
    </row>
    <row r="23" spans="1:5" x14ac:dyDescent="0.25">
      <c r="A23">
        <v>2</v>
      </c>
      <c r="B23">
        <v>16</v>
      </c>
      <c r="C23" t="s">
        <v>4394</v>
      </c>
      <c r="D23" t="s">
        <v>4324</v>
      </c>
      <c r="E23" t="str">
        <f t="shared" si="0"/>
        <v>Power Tools/Electrical Installation</v>
      </c>
    </row>
    <row r="24" spans="1:5" x14ac:dyDescent="0.25">
      <c r="A24">
        <v>2</v>
      </c>
      <c r="B24">
        <v>17</v>
      </c>
      <c r="C24" t="s">
        <v>4386</v>
      </c>
      <c r="D24" t="s">
        <v>4324</v>
      </c>
      <c r="E24" t="str">
        <f t="shared" si="0"/>
        <v>Power Tools/Plumbing Installation</v>
      </c>
    </row>
    <row r="25" spans="1:5" x14ac:dyDescent="0.25">
      <c r="A25">
        <v>2</v>
      </c>
      <c r="B25">
        <v>18</v>
      </c>
      <c r="C25" t="s">
        <v>4467</v>
      </c>
      <c r="D25" t="s">
        <v>4324</v>
      </c>
      <c r="E25" t="str">
        <f t="shared" si="0"/>
        <v>Power Tools/Drain Cleaning</v>
      </c>
    </row>
    <row r="26" spans="1:5" x14ac:dyDescent="0.25">
      <c r="A26">
        <v>2</v>
      </c>
      <c r="B26">
        <v>19</v>
      </c>
      <c r="C26" t="s">
        <v>4445</v>
      </c>
      <c r="D26" t="s">
        <v>4324</v>
      </c>
      <c r="E26" t="str">
        <f t="shared" si="0"/>
        <v>Power Tools/Portable Air Compressors</v>
      </c>
    </row>
    <row r="27" spans="1:5" x14ac:dyDescent="0.25">
      <c r="A27">
        <v>2</v>
      </c>
      <c r="B27">
        <v>1</v>
      </c>
      <c r="C27" t="s">
        <v>4347</v>
      </c>
      <c r="D27" t="s">
        <v>4341</v>
      </c>
      <c r="E27" t="str">
        <f t="shared" si="0"/>
        <v>Shop, Cleaning and Lifestyle/Crafting</v>
      </c>
    </row>
    <row r="28" spans="1:5" x14ac:dyDescent="0.25">
      <c r="A28">
        <v>2</v>
      </c>
      <c r="B28">
        <v>1</v>
      </c>
      <c r="C28" t="s">
        <v>4366</v>
      </c>
      <c r="D28" t="s">
        <v>4341</v>
      </c>
      <c r="E28" t="str">
        <f t="shared" si="0"/>
        <v>Shop, Cleaning and Lifestyle/Cleaning</v>
      </c>
    </row>
    <row r="29" spans="1:5" x14ac:dyDescent="0.25">
      <c r="A29">
        <v>2</v>
      </c>
      <c r="B29">
        <v>1</v>
      </c>
      <c r="C29" t="s">
        <v>4429</v>
      </c>
      <c r="D29" t="s">
        <v>4341</v>
      </c>
      <c r="E29" t="str">
        <f t="shared" si="0"/>
        <v>Shop, Cleaning and Lifestyle/Combo Kits</v>
      </c>
    </row>
    <row r="30" spans="1:5" x14ac:dyDescent="0.25">
      <c r="A30">
        <v>2</v>
      </c>
      <c r="B30">
        <v>2</v>
      </c>
      <c r="C30" t="s">
        <v>4337</v>
      </c>
      <c r="D30" t="s">
        <v>4341</v>
      </c>
      <c r="E30" t="str">
        <f t="shared" si="0"/>
        <v>Shop, Cleaning and Lifestyle/Lighting</v>
      </c>
    </row>
    <row r="31" spans="1:5" x14ac:dyDescent="0.25">
      <c r="A31">
        <v>2</v>
      </c>
      <c r="B31">
        <v>3</v>
      </c>
      <c r="C31" t="s">
        <v>4360</v>
      </c>
      <c r="D31" t="s">
        <v>4341</v>
      </c>
      <c r="E31" t="str">
        <f t="shared" si="0"/>
        <v>Shop, Cleaning and Lifestyle/Power Generation</v>
      </c>
    </row>
    <row r="32" spans="1:5" x14ac:dyDescent="0.25">
      <c r="A32">
        <v>2</v>
      </c>
      <c r="B32">
        <v>3</v>
      </c>
      <c r="C32" t="s">
        <v>4418</v>
      </c>
      <c r="D32" t="s">
        <v>4341</v>
      </c>
      <c r="E32" t="str">
        <f t="shared" si="0"/>
        <v>Shop, Cleaning and Lifestyle/Shop Furniture</v>
      </c>
    </row>
    <row r="33" spans="1:5" x14ac:dyDescent="0.25">
      <c r="A33">
        <v>2</v>
      </c>
      <c r="B33">
        <v>4</v>
      </c>
      <c r="C33" t="s">
        <v>4319</v>
      </c>
      <c r="D33" t="s">
        <v>4341</v>
      </c>
      <c r="E33" t="str">
        <f t="shared" si="0"/>
        <v>Shop, Cleaning and Lifestyle/Radios and Speakers</v>
      </c>
    </row>
    <row r="34" spans="1:5" x14ac:dyDescent="0.25">
      <c r="A34">
        <v>2</v>
      </c>
      <c r="B34">
        <v>5</v>
      </c>
      <c r="C34" t="s">
        <v>4297</v>
      </c>
      <c r="D34" t="s">
        <v>4341</v>
      </c>
      <c r="E34" t="str">
        <f t="shared" si="0"/>
        <v>Shop, Cleaning and Lifestyle/Heating and Cooling</v>
      </c>
    </row>
    <row r="35" spans="1:5" x14ac:dyDescent="0.25">
      <c r="A35">
        <v>2</v>
      </c>
      <c r="B35">
        <v>6</v>
      </c>
      <c r="C35" t="s">
        <v>4303</v>
      </c>
      <c r="D35" t="s">
        <v>4341</v>
      </c>
      <c r="E35" t="str">
        <f t="shared" si="0"/>
        <v>Shop, Cleaning and Lifestyle/Shop Blowers</v>
      </c>
    </row>
    <row r="36" spans="1:5" x14ac:dyDescent="0.25">
      <c r="A36">
        <v>2</v>
      </c>
      <c r="B36">
        <v>7</v>
      </c>
      <c r="C36" t="s">
        <v>4285</v>
      </c>
      <c r="D36" t="s">
        <v>4341</v>
      </c>
      <c r="E36" t="str">
        <f t="shared" si="0"/>
        <v>Shop, Cleaning and Lifestyle/Vacuums and Vacuum Accessories</v>
      </c>
    </row>
    <row r="37" spans="1:5" x14ac:dyDescent="0.25">
      <c r="A37">
        <v>2</v>
      </c>
      <c r="B37">
        <v>8</v>
      </c>
      <c r="C37" t="s">
        <v>4468</v>
      </c>
      <c r="D37" t="s">
        <v>4341</v>
      </c>
      <c r="E37" t="str">
        <f t="shared" si="0"/>
        <v>Shop, Cleaning and Lifestyle/Storage</v>
      </c>
    </row>
    <row r="38" spans="1:5" x14ac:dyDescent="0.25">
      <c r="A38">
        <v>2</v>
      </c>
      <c r="B38">
        <v>9</v>
      </c>
      <c r="C38" t="s">
        <v>4363</v>
      </c>
      <c r="D38" t="s">
        <v>4341</v>
      </c>
      <c r="E38" t="str">
        <f t="shared" si="0"/>
        <v>Shop, Cleaning and Lifestyle/Portable Inflators</v>
      </c>
    </row>
    <row r="39" spans="1:5" x14ac:dyDescent="0.25">
      <c r="A39">
        <v>2</v>
      </c>
      <c r="B39">
        <v>99</v>
      </c>
      <c r="C39" t="s">
        <v>4389</v>
      </c>
      <c r="D39" t="s">
        <v>4341</v>
      </c>
      <c r="E39" t="str">
        <f t="shared" si="0"/>
        <v>Shop, Cleaning and Lifestyle/Lifestyle Misc</v>
      </c>
    </row>
    <row r="40" spans="1:5" x14ac:dyDescent="0.25">
      <c r="A40">
        <v>2</v>
      </c>
      <c r="B40">
        <v>10</v>
      </c>
      <c r="C40" t="s">
        <v>4413</v>
      </c>
      <c r="D40" t="s">
        <v>4341</v>
      </c>
      <c r="E40" t="str">
        <f t="shared" si="0"/>
        <v>Shop, Cleaning and Lifestyle/Pest Control</v>
      </c>
    </row>
  </sheetData>
  <autoFilter ref="A1:E1" xr:uid="{99DC1555-48DF-4C0F-A3A0-79AA9B29CE34}">
    <sortState xmlns:xlrd2="http://schemas.microsoft.com/office/spreadsheetml/2017/richdata2" ref="A2:E40">
      <sortCondition ref="D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CDF2-B98E-4644-BD5C-F8EF01D88312}">
  <dimension ref="A1:D4"/>
  <sheetViews>
    <sheetView workbookViewId="0">
      <selection activeCell="B2" sqref="B2"/>
    </sheetView>
  </sheetViews>
  <sheetFormatPr defaultRowHeight="15.75" x14ac:dyDescent="0.25"/>
  <cols>
    <col min="1" max="1" width="4.75" bestFit="1" customWidth="1"/>
    <col min="2" max="2" width="15.625" customWidth="1"/>
    <col min="3" max="3" width="35.125" bestFit="1" customWidth="1"/>
  </cols>
  <sheetData>
    <row r="1" spans="1:4" x14ac:dyDescent="0.25">
      <c r="A1" t="s">
        <v>4258</v>
      </c>
      <c r="B1" t="s">
        <v>4259</v>
      </c>
      <c r="C1" t="s">
        <v>4257</v>
      </c>
      <c r="D1" t="s">
        <v>4476</v>
      </c>
    </row>
    <row r="2" spans="1:4" x14ac:dyDescent="0.25">
      <c r="A2">
        <v>1</v>
      </c>
      <c r="B2">
        <v>2</v>
      </c>
      <c r="C2" t="s">
        <v>4292</v>
      </c>
      <c r="D2" t="s">
        <v>4292</v>
      </c>
    </row>
    <row r="3" spans="1:4" x14ac:dyDescent="0.25">
      <c r="A3">
        <v>1</v>
      </c>
      <c r="B3">
        <v>1</v>
      </c>
      <c r="C3" t="s">
        <v>4324</v>
      </c>
      <c r="D3" t="s">
        <v>4324</v>
      </c>
    </row>
    <row r="4" spans="1:4" x14ac:dyDescent="0.25">
      <c r="A4">
        <v>1</v>
      </c>
      <c r="B4">
        <v>3</v>
      </c>
      <c r="C4" t="s">
        <v>4341</v>
      </c>
      <c r="D4" t="s">
        <v>4341</v>
      </c>
    </row>
  </sheetData>
  <autoFilter ref="C1:C4" xr:uid="{34637B2C-8FF3-44C7-BB2A-8D11A098FF4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D4B8-D2B7-41B8-9578-0C5A8FB1509D}">
  <dimension ref="A1:G167"/>
  <sheetViews>
    <sheetView workbookViewId="0">
      <selection activeCell="D35" sqref="D35"/>
    </sheetView>
  </sheetViews>
  <sheetFormatPr defaultRowHeight="15.75" x14ac:dyDescent="0.25"/>
  <cols>
    <col min="1" max="1" width="4.75" bestFit="1" customWidth="1"/>
    <col min="2" max="2" width="15.625" customWidth="1"/>
    <col min="3" max="3" width="35.125" bestFit="1" customWidth="1"/>
    <col min="4" max="4" width="32.375" bestFit="1" customWidth="1"/>
    <col min="5" max="5" width="67.75" bestFit="1" customWidth="1"/>
    <col min="6" max="6" width="24.125" bestFit="1" customWidth="1"/>
  </cols>
  <sheetData>
    <row r="1" spans="1:7" x14ac:dyDescent="0.25">
      <c r="A1" t="s">
        <v>4258</v>
      </c>
      <c r="B1" t="s">
        <v>4259</v>
      </c>
      <c r="C1" t="s">
        <v>4472</v>
      </c>
      <c r="D1" t="s">
        <v>4470</v>
      </c>
      <c r="E1" t="s">
        <v>4474</v>
      </c>
      <c r="F1" t="s">
        <v>4473</v>
      </c>
      <c r="G1" t="s">
        <v>4474</v>
      </c>
    </row>
    <row r="2" spans="1:7" x14ac:dyDescent="0.25">
      <c r="A2">
        <v>1</v>
      </c>
      <c r="B2">
        <v>2</v>
      </c>
      <c r="C2" t="s">
        <v>4292</v>
      </c>
      <c r="E2">
        <f>A2</f>
        <v>1</v>
      </c>
      <c r="G2" t="str">
        <f>C2</f>
        <v>Outdoor Power Equipment</v>
      </c>
    </row>
    <row r="3" spans="1:7" x14ac:dyDescent="0.25">
      <c r="A3">
        <v>1</v>
      </c>
      <c r="B3">
        <v>1</v>
      </c>
      <c r="C3" t="s">
        <v>4324</v>
      </c>
      <c r="E3">
        <f t="shared" ref="E3:G4" si="0">A3</f>
        <v>1</v>
      </c>
      <c r="G3" t="str">
        <f t="shared" si="0"/>
        <v>Power Tools</v>
      </c>
    </row>
    <row r="4" spans="1:7" x14ac:dyDescent="0.25">
      <c r="A4">
        <v>1</v>
      </c>
      <c r="B4">
        <v>3</v>
      </c>
      <c r="C4" t="s">
        <v>4341</v>
      </c>
      <c r="E4">
        <f t="shared" si="0"/>
        <v>1</v>
      </c>
      <c r="G4" t="str">
        <f t="shared" si="0"/>
        <v>Shop, Cleaning and Lifestyle</v>
      </c>
    </row>
    <row r="5" spans="1:7" x14ac:dyDescent="0.25">
      <c r="A5">
        <v>2</v>
      </c>
      <c r="B5">
        <v>13</v>
      </c>
      <c r="C5" t="s">
        <v>4272</v>
      </c>
      <c r="D5" t="s">
        <v>4324</v>
      </c>
      <c r="E5" t="str">
        <f t="shared" ref="E5:E43" si="1">C5&amp;"/"&amp;D5</f>
        <v>Concrete/Power Tools</v>
      </c>
    </row>
    <row r="6" spans="1:7" x14ac:dyDescent="0.25">
      <c r="A6">
        <v>2</v>
      </c>
      <c r="B6">
        <v>10</v>
      </c>
      <c r="C6" t="s">
        <v>4275</v>
      </c>
      <c r="D6" t="s">
        <v>4324</v>
      </c>
      <c r="E6" t="str">
        <f t="shared" si="1"/>
        <v>Woodworking/Power Tools</v>
      </c>
    </row>
    <row r="7" spans="1:7" x14ac:dyDescent="0.25">
      <c r="A7">
        <v>2</v>
      </c>
      <c r="B7">
        <v>5</v>
      </c>
      <c r="C7" t="s">
        <v>4280</v>
      </c>
      <c r="D7" t="s">
        <v>4292</v>
      </c>
      <c r="E7" t="str">
        <f t="shared" si="1"/>
        <v>Sprayers/Outdoor Power Equipment</v>
      </c>
    </row>
    <row r="8" spans="1:7" x14ac:dyDescent="0.25">
      <c r="A8">
        <v>2</v>
      </c>
      <c r="B8">
        <v>7</v>
      </c>
      <c r="C8" t="s">
        <v>4285</v>
      </c>
      <c r="D8" t="s">
        <v>4341</v>
      </c>
      <c r="E8" t="str">
        <f t="shared" si="1"/>
        <v>Vacuums and Vacuum Accessories/Shop, Cleaning and Lifestyle</v>
      </c>
    </row>
    <row r="9" spans="1:7" x14ac:dyDescent="0.25">
      <c r="A9">
        <v>2</v>
      </c>
      <c r="B9">
        <v>9</v>
      </c>
      <c r="C9" t="s">
        <v>4295</v>
      </c>
      <c r="D9" t="s">
        <v>4324</v>
      </c>
      <c r="E9" t="str">
        <f t="shared" si="1"/>
        <v>Sanders/Power Tools</v>
      </c>
    </row>
    <row r="10" spans="1:7" x14ac:dyDescent="0.25">
      <c r="A10">
        <v>2</v>
      </c>
      <c r="B10">
        <v>5</v>
      </c>
      <c r="C10" t="s">
        <v>4297</v>
      </c>
      <c r="D10" t="s">
        <v>4341</v>
      </c>
      <c r="E10" t="str">
        <f t="shared" si="1"/>
        <v>Heating and Cooling/Shop, Cleaning and Lifestyle</v>
      </c>
    </row>
    <row r="11" spans="1:7" x14ac:dyDescent="0.25">
      <c r="A11">
        <v>2</v>
      </c>
      <c r="B11">
        <v>6</v>
      </c>
      <c r="C11" t="s">
        <v>4303</v>
      </c>
      <c r="D11" t="s">
        <v>4341</v>
      </c>
      <c r="E11" t="str">
        <f t="shared" si="1"/>
        <v>Shop Blowers/Shop, Cleaning and Lifestyle</v>
      </c>
    </row>
    <row r="12" spans="1:7" x14ac:dyDescent="0.25">
      <c r="A12">
        <v>2</v>
      </c>
      <c r="B12">
        <v>3</v>
      </c>
      <c r="C12" t="s">
        <v>4311</v>
      </c>
      <c r="D12" t="s">
        <v>4292</v>
      </c>
      <c r="E12" t="str">
        <f t="shared" si="1"/>
        <v>Chain Saws and Pruning Saws/Outdoor Power Equipment</v>
      </c>
    </row>
    <row r="13" spans="1:7" x14ac:dyDescent="0.25">
      <c r="A13">
        <v>2</v>
      </c>
      <c r="B13">
        <v>15</v>
      </c>
      <c r="C13" t="s">
        <v>4314</v>
      </c>
      <c r="D13" t="s">
        <v>4324</v>
      </c>
      <c r="E13" t="str">
        <f t="shared" si="1"/>
        <v>Instruments/Power Tools</v>
      </c>
    </row>
    <row r="14" spans="1:7" x14ac:dyDescent="0.25">
      <c r="A14">
        <v>2</v>
      </c>
      <c r="B14">
        <v>4</v>
      </c>
      <c r="C14" t="s">
        <v>4319</v>
      </c>
      <c r="D14" t="s">
        <v>4341</v>
      </c>
      <c r="E14" t="str">
        <f t="shared" si="1"/>
        <v>Radios and Speakers/Shop, Cleaning and Lifestyle</v>
      </c>
    </row>
    <row r="15" spans="1:7" x14ac:dyDescent="0.25">
      <c r="A15">
        <v>2</v>
      </c>
      <c r="B15">
        <v>1</v>
      </c>
      <c r="C15" t="s">
        <v>4331</v>
      </c>
      <c r="D15" t="s">
        <v>4324</v>
      </c>
      <c r="E15" t="str">
        <f t="shared" si="1"/>
        <v>Power Tool Combo Kits/Power Tools</v>
      </c>
    </row>
    <row r="16" spans="1:7" x14ac:dyDescent="0.25">
      <c r="A16">
        <v>2</v>
      </c>
      <c r="B16">
        <v>2</v>
      </c>
      <c r="C16" t="s">
        <v>4332</v>
      </c>
      <c r="D16" t="s">
        <v>4324</v>
      </c>
      <c r="E16" t="str">
        <f t="shared" si="1"/>
        <v>Batteries and Chargers/Power Tools</v>
      </c>
    </row>
    <row r="17" spans="1:5" x14ac:dyDescent="0.25">
      <c r="A17">
        <v>2</v>
      </c>
      <c r="B17">
        <v>2</v>
      </c>
      <c r="C17" t="s">
        <v>4337</v>
      </c>
      <c r="D17" t="s">
        <v>4341</v>
      </c>
      <c r="E17" t="str">
        <f t="shared" si="1"/>
        <v>Lighting/Shop, Cleaning and Lifestyle</v>
      </c>
    </row>
    <row r="18" spans="1:5" x14ac:dyDescent="0.25">
      <c r="A18">
        <v>2</v>
      </c>
      <c r="B18">
        <v>1</v>
      </c>
      <c r="C18" t="s">
        <v>4340</v>
      </c>
      <c r="D18" t="s">
        <v>4292</v>
      </c>
      <c r="E18" t="str">
        <f t="shared" si="1"/>
        <v>Outdoor Power Equipment Combo Kits/Outdoor Power Equipment</v>
      </c>
    </row>
    <row r="19" spans="1:5" x14ac:dyDescent="0.25">
      <c r="A19">
        <v>2</v>
      </c>
      <c r="B19">
        <v>8</v>
      </c>
      <c r="C19" t="s">
        <v>4342</v>
      </c>
      <c r="D19" t="s">
        <v>4324</v>
      </c>
      <c r="E19" t="str">
        <f t="shared" si="1"/>
        <v>Nailers, Staplers and Compressors/Power Tools</v>
      </c>
    </row>
    <row r="20" spans="1:5" x14ac:dyDescent="0.25">
      <c r="A20">
        <v>2</v>
      </c>
      <c r="B20">
        <v>1</v>
      </c>
      <c r="C20" t="s">
        <v>4347</v>
      </c>
      <c r="D20" t="s">
        <v>4341</v>
      </c>
      <c r="E20" t="str">
        <f t="shared" si="1"/>
        <v>Crafting/Shop, Cleaning and Lifestyle</v>
      </c>
    </row>
    <row r="21" spans="1:5" x14ac:dyDescent="0.25">
      <c r="A21">
        <v>2</v>
      </c>
      <c r="B21">
        <v>6</v>
      </c>
      <c r="C21" t="s">
        <v>4349</v>
      </c>
      <c r="D21" t="s">
        <v>4292</v>
      </c>
      <c r="E21" t="str">
        <f t="shared" si="1"/>
        <v>Snow Removal/Outdoor Power Equipment</v>
      </c>
    </row>
    <row r="22" spans="1:5" x14ac:dyDescent="0.25">
      <c r="A22">
        <v>2</v>
      </c>
      <c r="B22">
        <v>7</v>
      </c>
      <c r="C22" t="s">
        <v>4352</v>
      </c>
      <c r="D22" t="s">
        <v>4324</v>
      </c>
      <c r="E22" t="str">
        <f t="shared" si="1"/>
        <v>Multi-Tools/Power Tools</v>
      </c>
    </row>
    <row r="23" spans="1:5" x14ac:dyDescent="0.25">
      <c r="A23">
        <v>2</v>
      </c>
      <c r="B23">
        <v>6</v>
      </c>
      <c r="C23" t="s">
        <v>4353</v>
      </c>
      <c r="D23" t="s">
        <v>4324</v>
      </c>
      <c r="E23" t="str">
        <f t="shared" si="1"/>
        <v>Metalworking/Power Tools</v>
      </c>
    </row>
    <row r="24" spans="1:5" x14ac:dyDescent="0.25">
      <c r="A24">
        <v>2</v>
      </c>
      <c r="B24">
        <v>14</v>
      </c>
      <c r="C24" t="s">
        <v>4355</v>
      </c>
      <c r="D24" t="s">
        <v>4324</v>
      </c>
      <c r="E24" t="str">
        <f t="shared" si="1"/>
        <v>Specialty Tools/Power Tools</v>
      </c>
    </row>
    <row r="25" spans="1:5" x14ac:dyDescent="0.25">
      <c r="A25">
        <v>2</v>
      </c>
      <c r="B25">
        <v>3</v>
      </c>
      <c r="C25" t="s">
        <v>4360</v>
      </c>
      <c r="D25" t="s">
        <v>4341</v>
      </c>
      <c r="E25" t="str">
        <f t="shared" si="1"/>
        <v>Power Generation/Shop, Cleaning and Lifestyle</v>
      </c>
    </row>
    <row r="26" spans="1:5" x14ac:dyDescent="0.25">
      <c r="A26">
        <v>2</v>
      </c>
      <c r="C26" t="s">
        <v>4363</v>
      </c>
      <c r="D26" t="s">
        <v>4341</v>
      </c>
      <c r="E26" t="str">
        <f t="shared" si="1"/>
        <v>Portable Inflators/Shop, Cleaning and Lifestyle</v>
      </c>
    </row>
    <row r="27" spans="1:5" x14ac:dyDescent="0.25">
      <c r="A27">
        <v>2</v>
      </c>
      <c r="B27">
        <v>1</v>
      </c>
      <c r="C27" t="s">
        <v>4366</v>
      </c>
      <c r="D27" t="s">
        <v>4341</v>
      </c>
      <c r="E27" t="str">
        <f t="shared" si="1"/>
        <v>Cleaning/Shop, Cleaning and Lifestyle</v>
      </c>
    </row>
    <row r="28" spans="1:5" x14ac:dyDescent="0.25">
      <c r="A28">
        <v>2</v>
      </c>
      <c r="C28" t="s">
        <v>4367</v>
      </c>
      <c r="D28" t="s">
        <v>4292</v>
      </c>
      <c r="E28" t="str">
        <f t="shared" si="1"/>
        <v>Gardening Equipment/Outdoor Power Equipment</v>
      </c>
    </row>
    <row r="29" spans="1:5" x14ac:dyDescent="0.25">
      <c r="A29">
        <v>2</v>
      </c>
      <c r="B29">
        <v>4</v>
      </c>
      <c r="C29" t="s">
        <v>4368</v>
      </c>
      <c r="D29" t="s">
        <v>4324</v>
      </c>
      <c r="E29" t="str">
        <f t="shared" si="1"/>
        <v>Fastening/Power Tools</v>
      </c>
    </row>
    <row r="30" spans="1:5" x14ac:dyDescent="0.25">
      <c r="A30">
        <v>2</v>
      </c>
      <c r="B30">
        <v>17</v>
      </c>
      <c r="C30" t="s">
        <v>4386</v>
      </c>
      <c r="D30" t="s">
        <v>4324</v>
      </c>
      <c r="E30" t="str">
        <f t="shared" si="1"/>
        <v>Plumbing Installation/Power Tools</v>
      </c>
    </row>
    <row r="31" spans="1:5" x14ac:dyDescent="0.25">
      <c r="A31">
        <v>2</v>
      </c>
      <c r="C31" t="s">
        <v>4389</v>
      </c>
      <c r="D31" t="s">
        <v>4341</v>
      </c>
      <c r="E31" t="str">
        <f t="shared" si="1"/>
        <v>Lifestyle Misc/Shop, Cleaning and Lifestyle</v>
      </c>
    </row>
    <row r="32" spans="1:5" x14ac:dyDescent="0.25">
      <c r="A32">
        <v>2</v>
      </c>
      <c r="B32">
        <v>16</v>
      </c>
      <c r="C32" t="s">
        <v>4394</v>
      </c>
      <c r="D32" t="s">
        <v>4324</v>
      </c>
      <c r="E32" t="str">
        <f t="shared" si="1"/>
        <v>Electrical Installation/Power Tools</v>
      </c>
    </row>
    <row r="33" spans="1:7" x14ac:dyDescent="0.25">
      <c r="A33">
        <v>2</v>
      </c>
      <c r="B33">
        <v>2</v>
      </c>
      <c r="C33" t="s">
        <v>4397</v>
      </c>
      <c r="D33" t="s">
        <v>4292</v>
      </c>
      <c r="E33" t="str">
        <f t="shared" si="1"/>
        <v>Trimmers, Shears and Blowers/Outdoor Power Equipment</v>
      </c>
    </row>
    <row r="34" spans="1:7" x14ac:dyDescent="0.25">
      <c r="A34">
        <v>2</v>
      </c>
      <c r="C34" t="s">
        <v>4413</v>
      </c>
      <c r="D34" t="s">
        <v>4341</v>
      </c>
      <c r="E34" t="str">
        <f t="shared" si="1"/>
        <v>Pest Control/Shop, Cleaning and Lifestyle</v>
      </c>
    </row>
    <row r="35" spans="1:7" x14ac:dyDescent="0.25">
      <c r="A35">
        <v>2</v>
      </c>
      <c r="B35">
        <v>3</v>
      </c>
      <c r="C35" t="s">
        <v>4418</v>
      </c>
      <c r="D35" t="s">
        <v>4341</v>
      </c>
      <c r="E35" t="str">
        <f t="shared" si="1"/>
        <v>Shop Furniture/Shop, Cleaning and Lifestyle</v>
      </c>
    </row>
    <row r="36" spans="1:7" x14ac:dyDescent="0.25">
      <c r="A36">
        <v>2</v>
      </c>
      <c r="B36">
        <v>3</v>
      </c>
      <c r="C36" t="s">
        <v>4420</v>
      </c>
      <c r="D36" t="s">
        <v>4324</v>
      </c>
      <c r="E36" t="str">
        <f t="shared" si="1"/>
        <v>Drilling/Power Tools</v>
      </c>
    </row>
    <row r="37" spans="1:7" x14ac:dyDescent="0.25">
      <c r="A37">
        <v>2</v>
      </c>
      <c r="B37">
        <v>12</v>
      </c>
      <c r="C37" t="s">
        <v>4424</v>
      </c>
      <c r="D37" t="s">
        <v>4324</v>
      </c>
      <c r="E37" t="str">
        <f t="shared" si="1"/>
        <v>Applicators/Power Tools</v>
      </c>
    </row>
    <row r="38" spans="1:7" x14ac:dyDescent="0.25">
      <c r="A38">
        <v>2</v>
      </c>
      <c r="B38">
        <v>1</v>
      </c>
      <c r="C38" t="s">
        <v>4429</v>
      </c>
      <c r="D38" t="s">
        <v>4341</v>
      </c>
      <c r="E38" t="str">
        <f t="shared" si="1"/>
        <v>Combo Kits/Shop, Cleaning and Lifestyle</v>
      </c>
    </row>
    <row r="39" spans="1:7" x14ac:dyDescent="0.25">
      <c r="A39">
        <v>2</v>
      </c>
      <c r="B39">
        <v>4</v>
      </c>
      <c r="C39" t="s">
        <v>4443</v>
      </c>
      <c r="D39" t="s">
        <v>4292</v>
      </c>
      <c r="E39" t="str">
        <f t="shared" si="1"/>
        <v>Mowers/Outdoor Power Equipment</v>
      </c>
    </row>
    <row r="40" spans="1:7" x14ac:dyDescent="0.25">
      <c r="A40">
        <v>2</v>
      </c>
      <c r="B40">
        <v>19</v>
      </c>
      <c r="C40" t="s">
        <v>4445</v>
      </c>
      <c r="D40" t="s">
        <v>4324</v>
      </c>
      <c r="E40" t="str">
        <f t="shared" si="1"/>
        <v>Portable Air Compressors/Power Tools</v>
      </c>
    </row>
    <row r="41" spans="1:7" x14ac:dyDescent="0.25">
      <c r="A41">
        <v>2</v>
      </c>
      <c r="B41">
        <v>5</v>
      </c>
      <c r="C41" t="s">
        <v>4460</v>
      </c>
      <c r="D41" t="s">
        <v>4324</v>
      </c>
      <c r="E41" t="str">
        <f t="shared" si="1"/>
        <v>Saws/Power Tools</v>
      </c>
    </row>
    <row r="42" spans="1:7" x14ac:dyDescent="0.25">
      <c r="A42">
        <v>2</v>
      </c>
      <c r="B42">
        <v>18</v>
      </c>
      <c r="C42" t="s">
        <v>4467</v>
      </c>
      <c r="D42" t="s">
        <v>4324</v>
      </c>
      <c r="E42" t="str">
        <f t="shared" si="1"/>
        <v>Drain Cleaning/Power Tools</v>
      </c>
    </row>
    <row r="43" spans="1:7" x14ac:dyDescent="0.25">
      <c r="A43">
        <v>2</v>
      </c>
      <c r="B43">
        <v>8</v>
      </c>
      <c r="C43" t="s">
        <v>4468</v>
      </c>
      <c r="D43" t="s">
        <v>4341</v>
      </c>
      <c r="E43" t="str">
        <f t="shared" si="1"/>
        <v>Storage/Shop, Cleaning and Lifestyle</v>
      </c>
    </row>
    <row r="44" spans="1:7" x14ac:dyDescent="0.25">
      <c r="A44">
        <v>3</v>
      </c>
      <c r="B44">
        <v>9</v>
      </c>
      <c r="C44" t="s">
        <v>2678</v>
      </c>
      <c r="D44" t="s">
        <v>4353</v>
      </c>
      <c r="F44" t="s">
        <v>4324</v>
      </c>
      <c r="G44" t="str">
        <f>C44&amp;"/"&amp;D44&amp;"/"&amp;F44</f>
        <v>Band Saw Accessories/Metalworking/Power Tools</v>
      </c>
    </row>
    <row r="45" spans="1:7" x14ac:dyDescent="0.25">
      <c r="A45">
        <v>3</v>
      </c>
      <c r="B45">
        <v>1</v>
      </c>
      <c r="C45" t="s">
        <v>2764</v>
      </c>
      <c r="D45" t="s">
        <v>4367</v>
      </c>
      <c r="F45" t="s">
        <v>4292</v>
      </c>
      <c r="G45" t="str">
        <f t="shared" ref="G45:G108" si="2">C45&amp;"/"&amp;D45&amp;"/"&amp;F45</f>
        <v>Spreaders/Gardening Equipment/Outdoor Power Equipment</v>
      </c>
    </row>
    <row r="46" spans="1:7" x14ac:dyDescent="0.25">
      <c r="A46">
        <v>3</v>
      </c>
      <c r="B46">
        <v>1</v>
      </c>
      <c r="C46" t="s">
        <v>2774</v>
      </c>
      <c r="D46" t="s">
        <v>4467</v>
      </c>
      <c r="F46" t="s">
        <v>4324</v>
      </c>
      <c r="G46" t="str">
        <f t="shared" si="2"/>
        <v>Drain Augers/Drain Cleaning/Power Tools</v>
      </c>
    </row>
    <row r="47" spans="1:7" x14ac:dyDescent="0.25">
      <c r="A47">
        <v>3</v>
      </c>
      <c r="B47">
        <v>1</v>
      </c>
      <c r="C47" t="s">
        <v>2712</v>
      </c>
      <c r="D47" t="s">
        <v>4347</v>
      </c>
      <c r="F47" t="s">
        <v>4341</v>
      </c>
      <c r="G47" t="str">
        <f t="shared" si="2"/>
        <v>Heating Tools/Crafting/Shop, Cleaning and Lifestyle</v>
      </c>
    </row>
    <row r="48" spans="1:7" x14ac:dyDescent="0.25">
      <c r="A48">
        <v>3</v>
      </c>
      <c r="B48">
        <v>1</v>
      </c>
      <c r="C48" t="s">
        <v>2781</v>
      </c>
      <c r="D48" t="s">
        <v>4342</v>
      </c>
      <c r="F48" t="s">
        <v>4324</v>
      </c>
      <c r="G48" t="str">
        <f t="shared" si="2"/>
        <v>Pin Nailers/Nailers, Staplers and Compressors/Power Tools</v>
      </c>
    </row>
    <row r="49" spans="1:7" x14ac:dyDescent="0.25">
      <c r="A49">
        <v>3</v>
      </c>
      <c r="B49">
        <v>1</v>
      </c>
      <c r="C49" t="s">
        <v>2714</v>
      </c>
      <c r="D49" t="s">
        <v>4297</v>
      </c>
      <c r="F49" t="s">
        <v>4341</v>
      </c>
      <c r="G49" t="str">
        <f t="shared" si="2"/>
        <v>Heaters/Heating and Cooling/Shop, Cleaning and Lifestyle</v>
      </c>
    </row>
    <row r="50" spans="1:7" x14ac:dyDescent="0.25">
      <c r="A50">
        <v>3</v>
      </c>
      <c r="B50">
        <v>1</v>
      </c>
      <c r="C50" t="s">
        <v>2693</v>
      </c>
      <c r="D50" t="s">
        <v>4342</v>
      </c>
      <c r="F50" t="s">
        <v>4324</v>
      </c>
      <c r="G50" t="str">
        <f t="shared" si="2"/>
        <v>Staplers/Nailers, Staplers and Compressors/Power Tools</v>
      </c>
    </row>
    <row r="51" spans="1:7" x14ac:dyDescent="0.25">
      <c r="A51">
        <v>3</v>
      </c>
      <c r="B51">
        <v>2</v>
      </c>
      <c r="C51" t="s">
        <v>2649</v>
      </c>
      <c r="D51" t="s">
        <v>4332</v>
      </c>
      <c r="F51" t="s">
        <v>4324</v>
      </c>
      <c r="G51" t="str">
        <f t="shared" si="2"/>
        <v>Batteries/Batteries and Chargers/Power Tools</v>
      </c>
    </row>
    <row r="52" spans="1:7" x14ac:dyDescent="0.25">
      <c r="A52">
        <v>3</v>
      </c>
      <c r="B52">
        <v>1</v>
      </c>
      <c r="C52" t="s">
        <v>2772</v>
      </c>
      <c r="D52" t="s">
        <v>4347</v>
      </c>
      <c r="F52" t="s">
        <v>4341</v>
      </c>
      <c r="G52" t="str">
        <f t="shared" si="2"/>
        <v>Glue Guns/Crafting/Shop, Cleaning and Lifestyle</v>
      </c>
    </row>
    <row r="53" spans="1:7" x14ac:dyDescent="0.25">
      <c r="A53">
        <v>3</v>
      </c>
      <c r="B53">
        <v>1</v>
      </c>
      <c r="C53" t="s">
        <v>2697</v>
      </c>
      <c r="D53" t="s">
        <v>4295</v>
      </c>
      <c r="F53" t="s">
        <v>4324</v>
      </c>
      <c r="G53" t="str">
        <f t="shared" si="2"/>
        <v>Belt Sanders/Sanders/Power Tools</v>
      </c>
    </row>
    <row r="54" spans="1:7" x14ac:dyDescent="0.25">
      <c r="A54">
        <v>3</v>
      </c>
      <c r="B54">
        <v>1</v>
      </c>
      <c r="C54" t="s">
        <v>2702</v>
      </c>
      <c r="D54" t="s">
        <v>4460</v>
      </c>
      <c r="F54" t="s">
        <v>4324</v>
      </c>
      <c r="G54" t="str">
        <f t="shared" si="2"/>
        <v>Jig Saws/Saws/Power Tools</v>
      </c>
    </row>
    <row r="55" spans="1:7" x14ac:dyDescent="0.25">
      <c r="A55">
        <v>3</v>
      </c>
      <c r="B55">
        <v>1</v>
      </c>
      <c r="C55" t="s">
        <v>2690</v>
      </c>
      <c r="D55" t="s">
        <v>4342</v>
      </c>
      <c r="F55" t="s">
        <v>4324</v>
      </c>
      <c r="G55" t="str">
        <f t="shared" si="2"/>
        <v>Finish Nailers/Nailers, Staplers and Compressors/Power Tools</v>
      </c>
    </row>
    <row r="56" spans="1:7" x14ac:dyDescent="0.25">
      <c r="A56">
        <v>3</v>
      </c>
      <c r="B56">
        <v>1</v>
      </c>
      <c r="C56" t="s">
        <v>2763</v>
      </c>
      <c r="D56" t="s">
        <v>4349</v>
      </c>
      <c r="F56" t="s">
        <v>4292</v>
      </c>
      <c r="G56" t="str">
        <f t="shared" si="2"/>
        <v>Snow Blowers/Snow Removal/Outdoor Power Equipment</v>
      </c>
    </row>
    <row r="57" spans="1:7" x14ac:dyDescent="0.25">
      <c r="A57">
        <v>3</v>
      </c>
      <c r="B57">
        <v>1</v>
      </c>
      <c r="C57" t="s">
        <v>2684</v>
      </c>
      <c r="D57" t="s">
        <v>4353</v>
      </c>
      <c r="F57" t="s">
        <v>4324</v>
      </c>
      <c r="G57" t="str">
        <f t="shared" si="2"/>
        <v>Sanders and Polishers/Metalworking/Power Tools</v>
      </c>
    </row>
    <row r="58" spans="1:7" x14ac:dyDescent="0.25">
      <c r="A58">
        <v>3</v>
      </c>
      <c r="B58">
        <v>1</v>
      </c>
      <c r="C58" t="s">
        <v>2771</v>
      </c>
      <c r="D58" t="s">
        <v>4366</v>
      </c>
      <c r="F58" t="s">
        <v>4341</v>
      </c>
      <c r="G58" t="str">
        <f t="shared" si="2"/>
        <v>Power Cleaners/Cleaning/Shop, Cleaning and Lifestyle</v>
      </c>
    </row>
    <row r="59" spans="1:7" x14ac:dyDescent="0.25">
      <c r="A59">
        <v>3</v>
      </c>
      <c r="B59">
        <v>1</v>
      </c>
      <c r="C59" t="s">
        <v>2645</v>
      </c>
      <c r="D59" t="s">
        <v>4397</v>
      </c>
      <c r="F59" t="s">
        <v>4292</v>
      </c>
      <c r="G59" t="str">
        <f t="shared" si="2"/>
        <v>String Trimmers/Trimmers, Shears and Blowers/Outdoor Power Equipment</v>
      </c>
    </row>
    <row r="60" spans="1:7" x14ac:dyDescent="0.25">
      <c r="A60">
        <v>3</v>
      </c>
      <c r="B60">
        <v>1</v>
      </c>
      <c r="C60" t="s">
        <v>2785</v>
      </c>
      <c r="D60" t="s">
        <v>4360</v>
      </c>
      <c r="F60" t="s">
        <v>4341</v>
      </c>
      <c r="G60" t="str">
        <f t="shared" si="2"/>
        <v>Inverter Generators/Power Generation/Shop, Cleaning and Lifestyle</v>
      </c>
    </row>
    <row r="61" spans="1:7" x14ac:dyDescent="0.25">
      <c r="A61">
        <v>3</v>
      </c>
      <c r="B61">
        <v>1</v>
      </c>
      <c r="C61" t="s">
        <v>2673</v>
      </c>
      <c r="D61" t="s">
        <v>4368</v>
      </c>
      <c r="F61" t="s">
        <v>4324</v>
      </c>
      <c r="G61" t="str">
        <f t="shared" si="2"/>
        <v>Impact Wrenches/Fastening/Power Tools</v>
      </c>
    </row>
    <row r="62" spans="1:7" x14ac:dyDescent="0.25">
      <c r="A62">
        <v>3</v>
      </c>
      <c r="B62">
        <v>1</v>
      </c>
      <c r="C62" t="s">
        <v>2716</v>
      </c>
      <c r="D62" t="s">
        <v>4337</v>
      </c>
      <c r="F62" t="s">
        <v>4341</v>
      </c>
      <c r="G62" t="str">
        <f t="shared" si="2"/>
        <v>Handheld Lights/Lighting/Shop, Cleaning and Lifestyle</v>
      </c>
    </row>
    <row r="63" spans="1:7" x14ac:dyDescent="0.25">
      <c r="A63">
        <v>3</v>
      </c>
      <c r="B63">
        <v>1</v>
      </c>
      <c r="C63" t="s">
        <v>2776</v>
      </c>
      <c r="D63" t="s">
        <v>4366</v>
      </c>
      <c r="F63" t="s">
        <v>4341</v>
      </c>
      <c r="G63" t="str">
        <f t="shared" si="2"/>
        <v>Carpet and Spot Cleaners/Cleaning/Shop, Cleaning and Lifestyle</v>
      </c>
    </row>
    <row r="64" spans="1:7" x14ac:dyDescent="0.25">
      <c r="A64">
        <v>3</v>
      </c>
      <c r="B64">
        <v>1</v>
      </c>
      <c r="C64" t="s">
        <v>2644</v>
      </c>
      <c r="D64" t="s">
        <v>4397</v>
      </c>
      <c r="F64" t="s">
        <v>4292</v>
      </c>
      <c r="G64" t="str">
        <f t="shared" si="2"/>
        <v>Pruning Shears/Trimmers, Shears and Blowers/Outdoor Power Equipment</v>
      </c>
    </row>
    <row r="65" spans="1:7" x14ac:dyDescent="0.25">
      <c r="A65">
        <v>3</v>
      </c>
      <c r="B65">
        <v>9</v>
      </c>
      <c r="C65" t="s">
        <v>2667</v>
      </c>
      <c r="D65" t="s">
        <v>4394</v>
      </c>
      <c r="F65" t="s">
        <v>4324</v>
      </c>
      <c r="G65" t="str">
        <f t="shared" si="2"/>
        <v>Electrical Cutting Tools/Electrical Installation/Power Tools</v>
      </c>
    </row>
    <row r="66" spans="1:7" x14ac:dyDescent="0.25">
      <c r="A66">
        <v>3</v>
      </c>
      <c r="B66">
        <v>9</v>
      </c>
      <c r="C66" t="s">
        <v>2646</v>
      </c>
      <c r="D66" t="s">
        <v>4397</v>
      </c>
      <c r="F66" t="s">
        <v>4292</v>
      </c>
      <c r="G66" t="str">
        <f t="shared" si="2"/>
        <v>Trimmer Accessories/Trimmers, Shears and Blowers/Outdoor Power Equipment</v>
      </c>
    </row>
    <row r="67" spans="1:7" x14ac:dyDescent="0.25">
      <c r="A67">
        <v>3</v>
      </c>
      <c r="B67">
        <v>1</v>
      </c>
      <c r="C67" t="s">
        <v>2651</v>
      </c>
      <c r="D67" t="s">
        <v>4331</v>
      </c>
      <c r="F67" t="s">
        <v>4324</v>
      </c>
      <c r="G67" t="str">
        <f t="shared" si="2"/>
        <v>All Power Tool Combo Kits/Power Tool Combo Kits/Power Tools</v>
      </c>
    </row>
    <row r="68" spans="1:7" x14ac:dyDescent="0.25">
      <c r="A68">
        <v>3</v>
      </c>
      <c r="B68">
        <v>1</v>
      </c>
      <c r="C68" t="s">
        <v>2681</v>
      </c>
      <c r="D68" t="s">
        <v>4353</v>
      </c>
      <c r="F68" t="s">
        <v>4324</v>
      </c>
      <c r="G68" t="str">
        <f t="shared" si="2"/>
        <v>Grinders/Metalworking/Power Tools</v>
      </c>
    </row>
    <row r="69" spans="1:7" x14ac:dyDescent="0.25">
      <c r="A69">
        <v>3</v>
      </c>
      <c r="B69">
        <v>1</v>
      </c>
      <c r="C69" t="s">
        <v>2636</v>
      </c>
      <c r="D69" t="s">
        <v>4443</v>
      </c>
      <c r="F69" t="s">
        <v>4292</v>
      </c>
      <c r="G69" t="str">
        <f t="shared" si="2"/>
        <v>Lawn Mowers/Mowers/Outdoor Power Equipment</v>
      </c>
    </row>
    <row r="70" spans="1:7" x14ac:dyDescent="0.25">
      <c r="A70">
        <v>3</v>
      </c>
      <c r="B70">
        <v>1</v>
      </c>
      <c r="C70" t="s">
        <v>2660</v>
      </c>
      <c r="D70" t="s">
        <v>4420</v>
      </c>
      <c r="F70" t="s">
        <v>4324</v>
      </c>
      <c r="G70" t="str">
        <f t="shared" si="2"/>
        <v>Hammer Drills/Drilling/Power Tools</v>
      </c>
    </row>
    <row r="71" spans="1:7" x14ac:dyDescent="0.25">
      <c r="A71">
        <v>3</v>
      </c>
      <c r="B71">
        <v>1</v>
      </c>
      <c r="C71" t="s">
        <v>2780</v>
      </c>
      <c r="D71" t="s">
        <v>4363</v>
      </c>
      <c r="F71" t="s">
        <v>4341</v>
      </c>
      <c r="G71" t="str">
        <f t="shared" si="2"/>
        <v>Dual-Function Inflators/Portable Inflators/Shop, Cleaning and Lifestyle</v>
      </c>
    </row>
    <row r="72" spans="1:7" x14ac:dyDescent="0.25">
      <c r="A72">
        <v>3</v>
      </c>
      <c r="B72">
        <v>9</v>
      </c>
      <c r="C72" t="s">
        <v>2728</v>
      </c>
      <c r="D72" t="s">
        <v>4285</v>
      </c>
      <c r="F72" t="s">
        <v>4341</v>
      </c>
      <c r="G72" t="str">
        <f t="shared" si="2"/>
        <v>Vacuum Accessories/Vacuums and Vacuum Accessories/Shop, Cleaning and Lifestyle</v>
      </c>
    </row>
    <row r="73" spans="1:7" x14ac:dyDescent="0.25">
      <c r="A73">
        <v>3</v>
      </c>
      <c r="B73">
        <v>1</v>
      </c>
      <c r="C73" t="s">
        <v>2724</v>
      </c>
      <c r="D73" t="s">
        <v>4319</v>
      </c>
      <c r="F73" t="s">
        <v>4341</v>
      </c>
      <c r="G73" t="str">
        <f t="shared" si="2"/>
        <v>Speakers/Radios and Speakers/Shop, Cleaning and Lifestyle</v>
      </c>
    </row>
    <row r="74" spans="1:7" x14ac:dyDescent="0.25">
      <c r="A74">
        <v>3</v>
      </c>
      <c r="B74">
        <v>1</v>
      </c>
      <c r="C74" t="s">
        <v>2710</v>
      </c>
      <c r="D74" t="s">
        <v>4275</v>
      </c>
      <c r="F74" t="s">
        <v>4324</v>
      </c>
      <c r="G74" t="str">
        <f t="shared" si="2"/>
        <v>Routers/Woodworking/Power Tools</v>
      </c>
    </row>
    <row r="75" spans="1:7" x14ac:dyDescent="0.25">
      <c r="A75">
        <v>3</v>
      </c>
      <c r="B75">
        <v>1</v>
      </c>
      <c r="C75" t="s">
        <v>2718</v>
      </c>
      <c r="D75" t="s">
        <v>4337</v>
      </c>
      <c r="F75" t="s">
        <v>4341</v>
      </c>
      <c r="G75" t="str">
        <f t="shared" si="2"/>
        <v>Site Lights/Lighting/Shop, Cleaning and Lifestyle</v>
      </c>
    </row>
    <row r="76" spans="1:7" x14ac:dyDescent="0.25">
      <c r="A76">
        <v>3</v>
      </c>
      <c r="B76">
        <v>1</v>
      </c>
      <c r="C76" t="s">
        <v>2650</v>
      </c>
      <c r="D76" t="s">
        <v>4332</v>
      </c>
      <c r="F76" t="s">
        <v>4324</v>
      </c>
      <c r="G76" t="str">
        <f t="shared" si="2"/>
        <v>Chargers/Batteries and Chargers/Power Tools</v>
      </c>
    </row>
    <row r="77" spans="1:7" x14ac:dyDescent="0.25">
      <c r="A77">
        <v>3</v>
      </c>
      <c r="B77">
        <v>1</v>
      </c>
      <c r="C77" t="s">
        <v>2704</v>
      </c>
      <c r="D77" t="s">
        <v>4460</v>
      </c>
      <c r="F77" t="s">
        <v>4324</v>
      </c>
      <c r="G77" t="str">
        <f t="shared" si="2"/>
        <v>Plunge Cut Saws/Saws/Power Tools</v>
      </c>
    </row>
    <row r="78" spans="1:7" x14ac:dyDescent="0.25">
      <c r="A78">
        <v>3</v>
      </c>
      <c r="B78">
        <v>2</v>
      </c>
      <c r="C78" t="s">
        <v>2726</v>
      </c>
      <c r="D78" t="s">
        <v>4468</v>
      </c>
      <c r="F78" t="s">
        <v>4341</v>
      </c>
      <c r="G78" t="str">
        <f t="shared" si="2"/>
        <v>Modular Storage Systems/Storage/Shop, Cleaning and Lifestyle</v>
      </c>
    </row>
    <row r="79" spans="1:7" x14ac:dyDescent="0.25">
      <c r="A79">
        <v>3</v>
      </c>
      <c r="B79">
        <v>1</v>
      </c>
      <c r="C79" t="s">
        <v>2675</v>
      </c>
      <c r="D79" t="s">
        <v>4368</v>
      </c>
      <c r="F79" t="s">
        <v>4324</v>
      </c>
      <c r="G79" t="str">
        <f t="shared" si="2"/>
        <v>Screwdrivers/Fastening/Power Tools</v>
      </c>
    </row>
    <row r="80" spans="1:7" x14ac:dyDescent="0.25">
      <c r="A80">
        <v>3</v>
      </c>
      <c r="B80">
        <v>1</v>
      </c>
      <c r="C80" t="s">
        <v>2671</v>
      </c>
      <c r="D80" t="s">
        <v>4394</v>
      </c>
      <c r="F80" t="s">
        <v>4324</v>
      </c>
      <c r="G80" t="str">
        <f t="shared" si="2"/>
        <v>Threading/Electrical Installation/Power Tools</v>
      </c>
    </row>
    <row r="81" spans="1:7" x14ac:dyDescent="0.25">
      <c r="A81">
        <v>3</v>
      </c>
      <c r="B81">
        <v>1</v>
      </c>
      <c r="C81" t="s">
        <v>2778</v>
      </c>
      <c r="D81" t="s">
        <v>4363</v>
      </c>
      <c r="F81" t="s">
        <v>4341</v>
      </c>
      <c r="G81" t="str">
        <f t="shared" si="2"/>
        <v>High Pressure Inflators/Portable Inflators/Shop, Cleaning and Lifestyle</v>
      </c>
    </row>
    <row r="82" spans="1:7" x14ac:dyDescent="0.25">
      <c r="A82">
        <v>3</v>
      </c>
      <c r="B82">
        <v>1</v>
      </c>
      <c r="C82" t="s">
        <v>2669</v>
      </c>
      <c r="D82" t="s">
        <v>4394</v>
      </c>
      <c r="F82" t="s">
        <v>4324</v>
      </c>
      <c r="G82" t="str">
        <f t="shared" si="2"/>
        <v>Knockout/Electrical Installation/Power Tools</v>
      </c>
    </row>
    <row r="83" spans="1:7" x14ac:dyDescent="0.25">
      <c r="A83">
        <v>3</v>
      </c>
      <c r="B83">
        <v>1</v>
      </c>
      <c r="C83" t="s">
        <v>2668</v>
      </c>
      <c r="D83" t="s">
        <v>4394</v>
      </c>
      <c r="F83" t="s">
        <v>4324</v>
      </c>
      <c r="G83" t="str">
        <f t="shared" si="2"/>
        <v>Fish Tapes/Electrical Installation/Power Tools</v>
      </c>
    </row>
    <row r="84" spans="1:7" x14ac:dyDescent="0.25">
      <c r="A84">
        <v>3</v>
      </c>
      <c r="B84">
        <v>1</v>
      </c>
      <c r="C84" t="s">
        <v>2761</v>
      </c>
      <c r="D84" t="s">
        <v>4347</v>
      </c>
      <c r="F84" t="s">
        <v>4341</v>
      </c>
      <c r="G84" t="str">
        <f t="shared" si="2"/>
        <v>Rotary Tools/Crafting/Shop, Cleaning and Lifestyle</v>
      </c>
    </row>
    <row r="85" spans="1:7" x14ac:dyDescent="0.25">
      <c r="A85">
        <v>3</v>
      </c>
      <c r="B85">
        <v>1</v>
      </c>
      <c r="C85" t="s">
        <v>2715</v>
      </c>
      <c r="D85" t="s">
        <v>4337</v>
      </c>
      <c r="F85" t="s">
        <v>4341</v>
      </c>
      <c r="G85" t="str">
        <f t="shared" si="2"/>
        <v>Flood Lights/Lighting/Shop, Cleaning and Lifestyle</v>
      </c>
    </row>
    <row r="86" spans="1:7" x14ac:dyDescent="0.25">
      <c r="A86">
        <v>3</v>
      </c>
      <c r="B86">
        <v>1</v>
      </c>
      <c r="C86" t="s">
        <v>2677</v>
      </c>
      <c r="D86" t="s">
        <v>4314</v>
      </c>
      <c r="F86" t="s">
        <v>4324</v>
      </c>
      <c r="G86" t="str">
        <f t="shared" si="2"/>
        <v>Lasers/Instruments/Power Tools</v>
      </c>
    </row>
    <row r="87" spans="1:7" x14ac:dyDescent="0.25">
      <c r="A87">
        <v>3</v>
      </c>
      <c r="B87">
        <v>1</v>
      </c>
      <c r="C87" t="s">
        <v>2721</v>
      </c>
      <c r="D87" t="s">
        <v>4337</v>
      </c>
      <c r="F87" t="s">
        <v>4341</v>
      </c>
      <c r="G87" t="str">
        <f t="shared" si="2"/>
        <v>Tower Lights/Lighting/Shop, Cleaning and Lifestyle</v>
      </c>
    </row>
    <row r="88" spans="1:7" x14ac:dyDescent="0.25">
      <c r="A88">
        <v>3</v>
      </c>
      <c r="B88">
        <v>1</v>
      </c>
      <c r="C88" t="s">
        <v>2672</v>
      </c>
      <c r="D88" t="s">
        <v>4368</v>
      </c>
      <c r="F88" t="s">
        <v>4324</v>
      </c>
      <c r="G88" t="str">
        <f t="shared" si="2"/>
        <v>Impact Drivers/Fastening/Power Tools</v>
      </c>
    </row>
    <row r="89" spans="1:7" x14ac:dyDescent="0.25">
      <c r="A89">
        <v>3</v>
      </c>
      <c r="B89">
        <v>1</v>
      </c>
      <c r="C89" t="s">
        <v>2661</v>
      </c>
      <c r="D89" t="s">
        <v>4420</v>
      </c>
      <c r="F89" t="s">
        <v>4324</v>
      </c>
      <c r="G89" t="str">
        <f t="shared" si="2"/>
        <v>Magnetic Drills/Drilling/Power Tools</v>
      </c>
    </row>
    <row r="90" spans="1:7" x14ac:dyDescent="0.25">
      <c r="A90">
        <v>3</v>
      </c>
      <c r="B90">
        <v>1</v>
      </c>
      <c r="C90" t="s">
        <v>2688</v>
      </c>
      <c r="D90" t="s">
        <v>4342</v>
      </c>
      <c r="F90" t="s">
        <v>4324</v>
      </c>
      <c r="G90" t="str">
        <f t="shared" si="2"/>
        <v>Compressors/Nailers, Staplers and Compressors/Power Tools</v>
      </c>
    </row>
    <row r="91" spans="1:7" x14ac:dyDescent="0.25">
      <c r="A91">
        <v>3</v>
      </c>
      <c r="B91">
        <v>1</v>
      </c>
      <c r="C91" t="s">
        <v>2638</v>
      </c>
      <c r="D91" t="s">
        <v>4280</v>
      </c>
      <c r="F91" t="s">
        <v>4292</v>
      </c>
      <c r="G91" t="str">
        <f t="shared" si="2"/>
        <v>Chemical Sprayers/Sprayers/Outdoor Power Equipment</v>
      </c>
    </row>
    <row r="92" spans="1:7" x14ac:dyDescent="0.25">
      <c r="A92">
        <v>3</v>
      </c>
      <c r="B92">
        <v>1</v>
      </c>
      <c r="C92" t="s">
        <v>2783</v>
      </c>
      <c r="D92" t="s">
        <v>4418</v>
      </c>
      <c r="F92" t="s">
        <v>4341</v>
      </c>
      <c r="G92" t="str">
        <f t="shared" si="2"/>
        <v>Creepers/Shop Furniture/Shop, Cleaning and Lifestyle</v>
      </c>
    </row>
    <row r="93" spans="1:7" x14ac:dyDescent="0.25">
      <c r="A93">
        <v>3</v>
      </c>
      <c r="B93">
        <v>1</v>
      </c>
      <c r="C93" t="s">
        <v>2719</v>
      </c>
      <c r="D93" t="s">
        <v>4337</v>
      </c>
      <c r="F93" t="s">
        <v>4341</v>
      </c>
      <c r="G93" t="str">
        <f t="shared" si="2"/>
        <v>Specialty Lights/Lighting/Shop, Cleaning and Lifestyle</v>
      </c>
    </row>
    <row r="94" spans="1:7" x14ac:dyDescent="0.25">
      <c r="A94">
        <v>3</v>
      </c>
      <c r="B94">
        <v>1</v>
      </c>
      <c r="C94" t="s">
        <v>2703</v>
      </c>
      <c r="D94" t="s">
        <v>4460</v>
      </c>
      <c r="F94" t="s">
        <v>4324</v>
      </c>
      <c r="G94" t="str">
        <f t="shared" si="2"/>
        <v>Miter Saws/Saws/Power Tools</v>
      </c>
    </row>
    <row r="95" spans="1:7" x14ac:dyDescent="0.25">
      <c r="A95">
        <v>3</v>
      </c>
      <c r="B95">
        <v>1</v>
      </c>
      <c r="C95" t="s">
        <v>2642</v>
      </c>
      <c r="D95" t="s">
        <v>4397</v>
      </c>
      <c r="F95" t="s">
        <v>4292</v>
      </c>
      <c r="G95" t="str">
        <f t="shared" si="2"/>
        <v>Edgers/Trimmers, Shears and Blowers/Outdoor Power Equipment</v>
      </c>
    </row>
    <row r="96" spans="1:7" x14ac:dyDescent="0.25">
      <c r="A96">
        <v>3</v>
      </c>
      <c r="B96">
        <v>1</v>
      </c>
      <c r="C96" t="s">
        <v>2722</v>
      </c>
      <c r="D96" t="s">
        <v>4360</v>
      </c>
      <c r="F96" t="s">
        <v>4341</v>
      </c>
      <c r="G96" t="str">
        <f t="shared" si="2"/>
        <v>Power Supplies/Power Generation/Shop, Cleaning and Lifestyle</v>
      </c>
    </row>
    <row r="97" spans="1:7" x14ac:dyDescent="0.25">
      <c r="A97">
        <v>3</v>
      </c>
      <c r="B97">
        <v>1</v>
      </c>
      <c r="C97" t="s">
        <v>2784</v>
      </c>
      <c r="D97" t="s">
        <v>4389</v>
      </c>
      <c r="F97" t="s">
        <v>4341</v>
      </c>
      <c r="G97" t="str">
        <f t="shared" si="2"/>
        <v>Coolers/Lifestyle Misc/Shop, Cleaning and Lifestyle</v>
      </c>
    </row>
    <row r="98" spans="1:7" x14ac:dyDescent="0.25">
      <c r="A98">
        <v>3</v>
      </c>
      <c r="B98">
        <v>1</v>
      </c>
      <c r="C98" t="s">
        <v>2698</v>
      </c>
      <c r="D98" t="s">
        <v>4295</v>
      </c>
      <c r="F98" t="s">
        <v>4324</v>
      </c>
      <c r="G98" t="str">
        <f t="shared" si="2"/>
        <v>Random Orbit Sanders/Sanders/Power Tools</v>
      </c>
    </row>
    <row r="99" spans="1:7" x14ac:dyDescent="0.25">
      <c r="A99">
        <v>3</v>
      </c>
      <c r="B99">
        <v>1</v>
      </c>
      <c r="C99" t="s">
        <v>2766</v>
      </c>
      <c r="D99" t="s">
        <v>4367</v>
      </c>
      <c r="F99" t="s">
        <v>4292</v>
      </c>
      <c r="G99" t="str">
        <f t="shared" si="2"/>
        <v>Cultivators/Gardening Equipment/Outdoor Power Equipment</v>
      </c>
    </row>
    <row r="100" spans="1:7" x14ac:dyDescent="0.25">
      <c r="A100">
        <v>3</v>
      </c>
      <c r="B100">
        <v>1</v>
      </c>
      <c r="C100" t="s">
        <v>2674</v>
      </c>
      <c r="D100" t="s">
        <v>4368</v>
      </c>
      <c r="F100" t="s">
        <v>4324</v>
      </c>
      <c r="G100" t="str">
        <f t="shared" si="2"/>
        <v>Ratchets/Fastening/Power Tools</v>
      </c>
    </row>
    <row r="101" spans="1:7" x14ac:dyDescent="0.25">
      <c r="A101">
        <v>3</v>
      </c>
      <c r="B101">
        <v>1</v>
      </c>
      <c r="C101" t="s">
        <v>2767</v>
      </c>
      <c r="D101" t="s">
        <v>4349</v>
      </c>
      <c r="F101" t="s">
        <v>4292</v>
      </c>
      <c r="G101" t="str">
        <f t="shared" si="2"/>
        <v>Snow Shovels/Snow Removal/Outdoor Power Equipment</v>
      </c>
    </row>
    <row r="102" spans="1:7" x14ac:dyDescent="0.25">
      <c r="A102">
        <v>3</v>
      </c>
      <c r="B102">
        <v>1</v>
      </c>
      <c r="C102" t="s">
        <v>2641</v>
      </c>
      <c r="D102" t="s">
        <v>4397</v>
      </c>
      <c r="F102" t="s">
        <v>4292</v>
      </c>
      <c r="G102" t="str">
        <f t="shared" si="2"/>
        <v>Brush Cutters/Trimmers, Shears and Blowers/Outdoor Power Equipment</v>
      </c>
    </row>
    <row r="103" spans="1:7" x14ac:dyDescent="0.25">
      <c r="A103">
        <v>3</v>
      </c>
      <c r="B103">
        <v>9</v>
      </c>
      <c r="C103" t="s">
        <v>2637</v>
      </c>
      <c r="D103" t="s">
        <v>4280</v>
      </c>
      <c r="F103" t="s">
        <v>4292</v>
      </c>
      <c r="G103" t="str">
        <f t="shared" si="2"/>
        <v>Sprayer Accessories/Sprayers/Outdoor Power Equipment</v>
      </c>
    </row>
    <row r="104" spans="1:7" x14ac:dyDescent="0.25">
      <c r="A104">
        <v>3</v>
      </c>
      <c r="B104">
        <v>9</v>
      </c>
      <c r="C104" t="s">
        <v>2639</v>
      </c>
      <c r="D104" t="s">
        <v>4397</v>
      </c>
      <c r="F104" t="s">
        <v>4292</v>
      </c>
      <c r="G104" t="str">
        <f t="shared" si="2"/>
        <v>Attachments/Trimmers, Shears and Blowers/Outdoor Power Equipment</v>
      </c>
    </row>
    <row r="105" spans="1:7" x14ac:dyDescent="0.25">
      <c r="A105">
        <v>3</v>
      </c>
      <c r="B105">
        <v>1</v>
      </c>
      <c r="C105" t="s">
        <v>2676</v>
      </c>
      <c r="D105" t="s">
        <v>4314</v>
      </c>
      <c r="F105" t="s">
        <v>4324</v>
      </c>
      <c r="G105" t="str">
        <f t="shared" si="2"/>
        <v>Inspection Equipment/Instruments/Power Tools</v>
      </c>
    </row>
    <row r="106" spans="1:7" x14ac:dyDescent="0.25">
      <c r="A106">
        <v>3</v>
      </c>
      <c r="B106">
        <v>1</v>
      </c>
      <c r="C106" t="s">
        <v>2708</v>
      </c>
      <c r="D106" t="s">
        <v>4355</v>
      </c>
      <c r="F106" t="s">
        <v>4324</v>
      </c>
      <c r="G106" t="str">
        <f t="shared" si="2"/>
        <v>Rivet Tools/Specialty Tools/Power Tools</v>
      </c>
    </row>
    <row r="107" spans="1:7" x14ac:dyDescent="0.25">
      <c r="A107">
        <v>3</v>
      </c>
      <c r="B107">
        <v>1</v>
      </c>
      <c r="C107" t="s">
        <v>2705</v>
      </c>
      <c r="D107" t="s">
        <v>4460</v>
      </c>
      <c r="F107" t="s">
        <v>4324</v>
      </c>
      <c r="G107" t="str">
        <f t="shared" si="2"/>
        <v>Reciprocating Saws/Saws/Power Tools</v>
      </c>
    </row>
    <row r="108" spans="1:7" x14ac:dyDescent="0.25">
      <c r="A108">
        <v>3</v>
      </c>
      <c r="B108">
        <v>1</v>
      </c>
      <c r="C108" t="s">
        <v>2679</v>
      </c>
      <c r="D108" t="s">
        <v>4353</v>
      </c>
      <c r="F108" t="s">
        <v>4324</v>
      </c>
      <c r="G108" t="str">
        <f t="shared" si="2"/>
        <v>Band Saws/Metalworking/Power Tools</v>
      </c>
    </row>
    <row r="109" spans="1:7" x14ac:dyDescent="0.25">
      <c r="A109">
        <v>3</v>
      </c>
      <c r="B109">
        <v>1</v>
      </c>
      <c r="C109" t="s">
        <v>2711</v>
      </c>
      <c r="D109" t="s">
        <v>4366</v>
      </c>
      <c r="F109" t="s">
        <v>4341</v>
      </c>
      <c r="G109" t="str">
        <f t="shared" ref="G109:G167" si="3">C109&amp;"/"&amp;D109&amp;"/"&amp;F109</f>
        <v>Compact Blowers/Cleaning/Shop, Cleaning and Lifestyle</v>
      </c>
    </row>
    <row r="110" spans="1:7" x14ac:dyDescent="0.25">
      <c r="A110">
        <v>3</v>
      </c>
      <c r="B110">
        <v>1</v>
      </c>
      <c r="C110" t="s">
        <v>2665</v>
      </c>
      <c r="D110" t="s">
        <v>4394</v>
      </c>
      <c r="F110" t="s">
        <v>4324</v>
      </c>
      <c r="G110" t="str">
        <f t="shared" si="3"/>
        <v>Crimpers/Electrical Installation/Power Tools</v>
      </c>
    </row>
    <row r="111" spans="1:7" x14ac:dyDescent="0.25">
      <c r="A111">
        <v>3</v>
      </c>
      <c r="B111">
        <v>1</v>
      </c>
      <c r="C111" t="s">
        <v>2713</v>
      </c>
      <c r="D111" t="s">
        <v>4297</v>
      </c>
      <c r="F111" t="s">
        <v>4341</v>
      </c>
      <c r="G111" t="str">
        <f t="shared" si="3"/>
        <v>Fans/Heating and Cooling/Shop, Cleaning and Lifestyle</v>
      </c>
    </row>
    <row r="112" spans="1:7" x14ac:dyDescent="0.25">
      <c r="A112">
        <v>3</v>
      </c>
      <c r="B112">
        <v>1</v>
      </c>
      <c r="C112" t="s">
        <v>2662</v>
      </c>
      <c r="D112" t="s">
        <v>4420</v>
      </c>
      <c r="F112" t="s">
        <v>4324</v>
      </c>
      <c r="G112" t="str">
        <f t="shared" si="3"/>
        <v>Right Angle Drills/Drilling/Power Tools</v>
      </c>
    </row>
    <row r="113" spans="1:7" x14ac:dyDescent="0.25">
      <c r="A113">
        <v>3</v>
      </c>
      <c r="B113">
        <v>1</v>
      </c>
      <c r="C113" t="s">
        <v>2653</v>
      </c>
      <c r="D113" t="s">
        <v>4272</v>
      </c>
      <c r="F113" t="s">
        <v>4324</v>
      </c>
      <c r="G113" t="str">
        <f t="shared" si="3"/>
        <v>Concrete Cutting/Concrete/Power Tools</v>
      </c>
    </row>
    <row r="114" spans="1:7" x14ac:dyDescent="0.25">
      <c r="A114">
        <v>3</v>
      </c>
      <c r="B114">
        <v>9</v>
      </c>
      <c r="C114" t="s">
        <v>2695</v>
      </c>
      <c r="D114" t="s">
        <v>4386</v>
      </c>
      <c r="F114" t="s">
        <v>4324</v>
      </c>
      <c r="G114" t="str">
        <f t="shared" si="3"/>
        <v>Press Tools/Plumbing Installation/Power Tools</v>
      </c>
    </row>
    <row r="115" spans="1:7" x14ac:dyDescent="0.25">
      <c r="A115">
        <v>3</v>
      </c>
      <c r="B115">
        <v>1</v>
      </c>
      <c r="C115" t="s">
        <v>2648</v>
      </c>
      <c r="D115" t="s">
        <v>4424</v>
      </c>
      <c r="F115" t="s">
        <v>4324</v>
      </c>
      <c r="G115" t="str">
        <f t="shared" si="3"/>
        <v>Grease Guns/Applicators/Power Tools</v>
      </c>
    </row>
    <row r="116" spans="1:7" x14ac:dyDescent="0.25">
      <c r="A116">
        <v>3</v>
      </c>
      <c r="B116">
        <v>1</v>
      </c>
      <c r="C116" t="s">
        <v>2773</v>
      </c>
      <c r="D116" t="s">
        <v>4347</v>
      </c>
      <c r="F116" t="s">
        <v>4341</v>
      </c>
      <c r="G116" t="str">
        <f t="shared" si="3"/>
        <v>Soldering Irons/Crafting/Shop, Cleaning and Lifestyle</v>
      </c>
    </row>
    <row r="117" spans="1:7" x14ac:dyDescent="0.25">
      <c r="A117">
        <v>3</v>
      </c>
      <c r="B117">
        <v>1</v>
      </c>
      <c r="C117" t="s">
        <v>2727</v>
      </c>
      <c r="D117" t="s">
        <v>4285</v>
      </c>
      <c r="F117" t="s">
        <v>4341</v>
      </c>
      <c r="G117" t="str">
        <f t="shared" si="3"/>
        <v>Compact Vacuums/Vacuums and Vacuum Accessories/Shop, Cleaning and Lifestyle</v>
      </c>
    </row>
    <row r="118" spans="1:7" x14ac:dyDescent="0.25">
      <c r="A118">
        <v>3</v>
      </c>
      <c r="B118">
        <v>9</v>
      </c>
      <c r="C118" t="s">
        <v>2683</v>
      </c>
      <c r="D118" t="s">
        <v>4353</v>
      </c>
      <c r="F118" t="s">
        <v>4324</v>
      </c>
      <c r="G118" t="str">
        <f t="shared" si="3"/>
        <v>Sander and Polisher Accessories/Metalworking/Power Tools</v>
      </c>
    </row>
    <row r="119" spans="1:7" x14ac:dyDescent="0.25">
      <c r="A119">
        <v>3</v>
      </c>
      <c r="B119">
        <v>1</v>
      </c>
      <c r="C119" t="s">
        <v>2699</v>
      </c>
      <c r="D119" t="s">
        <v>4295</v>
      </c>
      <c r="F119" t="s">
        <v>4324</v>
      </c>
      <c r="G119" t="str">
        <f t="shared" si="3"/>
        <v>Sheet Sanders/Sanders/Power Tools</v>
      </c>
    </row>
    <row r="120" spans="1:7" x14ac:dyDescent="0.25">
      <c r="A120">
        <v>3</v>
      </c>
      <c r="B120">
        <v>1</v>
      </c>
      <c r="C120" t="s">
        <v>2720</v>
      </c>
      <c r="D120" t="s">
        <v>4337</v>
      </c>
      <c r="F120" t="s">
        <v>4341</v>
      </c>
      <c r="G120" t="str">
        <f t="shared" si="3"/>
        <v>Task Lighting/Lighting/Shop, Cleaning and Lifestyle</v>
      </c>
    </row>
    <row r="121" spans="1:7" x14ac:dyDescent="0.25">
      <c r="A121">
        <v>3</v>
      </c>
      <c r="B121">
        <v>1</v>
      </c>
      <c r="C121" t="s">
        <v>2659</v>
      </c>
      <c r="D121" t="s">
        <v>4420</v>
      </c>
      <c r="F121" t="s">
        <v>4324</v>
      </c>
      <c r="G121" t="str">
        <f t="shared" si="3"/>
        <v>Drill Drivers/Drilling/Power Tools</v>
      </c>
    </row>
    <row r="122" spans="1:7" x14ac:dyDescent="0.25">
      <c r="A122">
        <v>3</v>
      </c>
      <c r="B122">
        <v>1</v>
      </c>
      <c r="C122" t="s">
        <v>2694</v>
      </c>
      <c r="D122" t="s">
        <v>4386</v>
      </c>
      <c r="F122" t="s">
        <v>4324</v>
      </c>
      <c r="G122" t="str">
        <f t="shared" si="3"/>
        <v>Expansion Tools/Plumbing Installation/Power Tools</v>
      </c>
    </row>
    <row r="123" spans="1:7" x14ac:dyDescent="0.25">
      <c r="A123">
        <v>3</v>
      </c>
      <c r="B123">
        <v>1</v>
      </c>
      <c r="C123" t="s">
        <v>2786</v>
      </c>
      <c r="D123" t="s">
        <v>4352</v>
      </c>
      <c r="F123" t="s">
        <v>4324</v>
      </c>
      <c r="G123" t="str">
        <f t="shared" si="3"/>
        <v>Cut-Out Tools/Multi-Tools/Power Tools</v>
      </c>
    </row>
    <row r="124" spans="1:7" x14ac:dyDescent="0.25">
      <c r="A124">
        <v>3</v>
      </c>
      <c r="B124">
        <v>1</v>
      </c>
      <c r="C124" t="s">
        <v>2685</v>
      </c>
      <c r="D124" t="s">
        <v>4353</v>
      </c>
      <c r="F124" t="s">
        <v>4324</v>
      </c>
      <c r="G124" t="str">
        <f t="shared" si="3"/>
        <v>Shears and Nibblers/Metalworking/Power Tools</v>
      </c>
    </row>
    <row r="125" spans="1:7" x14ac:dyDescent="0.25">
      <c r="A125">
        <v>3</v>
      </c>
      <c r="B125">
        <v>1</v>
      </c>
      <c r="C125" t="s">
        <v>2770</v>
      </c>
      <c r="D125" t="s">
        <v>4367</v>
      </c>
      <c r="F125" t="s">
        <v>4292</v>
      </c>
      <c r="G125" t="str">
        <f t="shared" si="3"/>
        <v>Augers/Gardening Equipment/Outdoor Power Equipment</v>
      </c>
    </row>
    <row r="126" spans="1:7" x14ac:dyDescent="0.25">
      <c r="A126">
        <v>3</v>
      </c>
      <c r="B126">
        <v>1</v>
      </c>
      <c r="C126" t="s">
        <v>2689</v>
      </c>
      <c r="D126" t="s">
        <v>4342</v>
      </c>
      <c r="F126" t="s">
        <v>4324</v>
      </c>
      <c r="G126" t="str">
        <f t="shared" si="3"/>
        <v>Brad Nailers/Nailers, Staplers and Compressors/Power Tools</v>
      </c>
    </row>
    <row r="127" spans="1:7" x14ac:dyDescent="0.25">
      <c r="A127">
        <v>3</v>
      </c>
      <c r="B127">
        <v>9</v>
      </c>
      <c r="C127" t="s">
        <v>2760</v>
      </c>
      <c r="D127" t="s">
        <v>4347</v>
      </c>
      <c r="F127" t="s">
        <v>4341</v>
      </c>
      <c r="G127" t="str">
        <f t="shared" si="3"/>
        <v>Rotary Tool Accessories/Crafting/Shop, Cleaning and Lifestyle</v>
      </c>
    </row>
    <row r="128" spans="1:7" x14ac:dyDescent="0.25">
      <c r="A128">
        <v>3</v>
      </c>
      <c r="B128">
        <v>1</v>
      </c>
      <c r="C128" t="s">
        <v>2709</v>
      </c>
      <c r="D128" t="s">
        <v>4275</v>
      </c>
      <c r="F128" t="s">
        <v>4324</v>
      </c>
      <c r="G128" t="str">
        <f t="shared" si="3"/>
        <v>Planers/Woodworking/Power Tools</v>
      </c>
    </row>
    <row r="129" spans="1:7" x14ac:dyDescent="0.25">
      <c r="A129">
        <v>3</v>
      </c>
      <c r="B129">
        <v>1</v>
      </c>
      <c r="C129" t="s">
        <v>2765</v>
      </c>
      <c r="D129" t="s">
        <v>4367</v>
      </c>
      <c r="F129" t="s">
        <v>4292</v>
      </c>
      <c r="G129" t="str">
        <f t="shared" si="3"/>
        <v>Aerators/Gardening Equipment/Outdoor Power Equipment</v>
      </c>
    </row>
    <row r="130" spans="1:7" x14ac:dyDescent="0.25">
      <c r="A130">
        <v>3</v>
      </c>
      <c r="B130">
        <v>1</v>
      </c>
      <c r="C130" t="s">
        <v>2634</v>
      </c>
      <c r="D130" t="s">
        <v>4311</v>
      </c>
      <c r="F130" t="s">
        <v>4292</v>
      </c>
      <c r="G130" t="str">
        <f t="shared" si="3"/>
        <v>Pruning Saws/Chain Saws and Pruning Saws/Outdoor Power Equipment</v>
      </c>
    </row>
    <row r="131" spans="1:7" x14ac:dyDescent="0.25">
      <c r="A131">
        <v>3</v>
      </c>
      <c r="B131">
        <v>1</v>
      </c>
      <c r="C131" t="s">
        <v>2680</v>
      </c>
      <c r="D131" t="s">
        <v>4353</v>
      </c>
      <c r="F131" t="s">
        <v>4324</v>
      </c>
      <c r="G131" t="str">
        <f t="shared" si="3"/>
        <v>Cutting/Metalworking/Power Tools</v>
      </c>
    </row>
    <row r="132" spans="1:7" x14ac:dyDescent="0.25">
      <c r="A132">
        <v>3</v>
      </c>
      <c r="B132">
        <v>9</v>
      </c>
      <c r="C132" t="s">
        <v>2686</v>
      </c>
      <c r="D132" t="s">
        <v>4352</v>
      </c>
      <c r="F132" t="s">
        <v>4324</v>
      </c>
      <c r="G132" t="str">
        <f t="shared" si="3"/>
        <v>Multi-Tool Accessories/Multi-Tools/Power Tools</v>
      </c>
    </row>
    <row r="133" spans="1:7" x14ac:dyDescent="0.25">
      <c r="A133">
        <v>3</v>
      </c>
      <c r="B133">
        <v>1</v>
      </c>
      <c r="C133" t="s">
        <v>2658</v>
      </c>
      <c r="D133" t="s">
        <v>4467</v>
      </c>
      <c r="F133" t="s">
        <v>4324</v>
      </c>
      <c r="G133" t="str">
        <f t="shared" si="3"/>
        <v>Sink Machines/Drain Cleaning/Power Tools</v>
      </c>
    </row>
    <row r="134" spans="1:7" x14ac:dyDescent="0.25">
      <c r="A134">
        <v>3</v>
      </c>
      <c r="B134">
        <v>1</v>
      </c>
      <c r="C134" t="s">
        <v>2707</v>
      </c>
      <c r="D134" t="s">
        <v>4355</v>
      </c>
      <c r="F134" t="s">
        <v>4324</v>
      </c>
      <c r="G134" t="str">
        <f t="shared" si="3"/>
        <v>Mixers/Specialty Tools/Power Tools</v>
      </c>
    </row>
    <row r="135" spans="1:7" x14ac:dyDescent="0.25">
      <c r="A135">
        <v>3</v>
      </c>
      <c r="B135">
        <v>1</v>
      </c>
      <c r="C135" t="s">
        <v>2663</v>
      </c>
      <c r="D135" t="s">
        <v>4394</v>
      </c>
      <c r="F135" t="s">
        <v>4324</v>
      </c>
      <c r="G135" t="str">
        <f t="shared" si="3"/>
        <v>Cable Strippers/Electrical Installation/Power Tools</v>
      </c>
    </row>
    <row r="136" spans="1:7" x14ac:dyDescent="0.25">
      <c r="A136">
        <v>3</v>
      </c>
      <c r="B136">
        <v>1</v>
      </c>
      <c r="C136" t="s">
        <v>2640</v>
      </c>
      <c r="D136" t="s">
        <v>4397</v>
      </c>
      <c r="F136" t="s">
        <v>4292</v>
      </c>
      <c r="G136" t="str">
        <f t="shared" si="3"/>
        <v>Leaf Blowers/Trimmers, Shears and Blowers/Outdoor Power Equipment</v>
      </c>
    </row>
    <row r="137" spans="1:7" x14ac:dyDescent="0.25">
      <c r="A137">
        <v>3</v>
      </c>
      <c r="B137">
        <v>1</v>
      </c>
      <c r="C137" t="s">
        <v>2657</v>
      </c>
      <c r="D137" t="s">
        <v>4467</v>
      </c>
      <c r="F137" t="s">
        <v>4324</v>
      </c>
      <c r="G137" t="str">
        <f t="shared" si="3"/>
        <v>Sectional Machines/Drain Cleaning/Power Tools</v>
      </c>
    </row>
    <row r="138" spans="1:7" x14ac:dyDescent="0.25">
      <c r="A138">
        <v>3</v>
      </c>
      <c r="B138">
        <v>1</v>
      </c>
      <c r="C138" t="s">
        <v>2696</v>
      </c>
      <c r="D138" t="s">
        <v>4386</v>
      </c>
      <c r="F138" t="s">
        <v>4324</v>
      </c>
      <c r="G138" t="str">
        <f t="shared" si="3"/>
        <v>Transfer Pumps/Plumbing Installation/Power Tools</v>
      </c>
    </row>
    <row r="139" spans="1:7" x14ac:dyDescent="0.25">
      <c r="A139">
        <v>3</v>
      </c>
      <c r="B139">
        <v>1</v>
      </c>
      <c r="C139" t="s">
        <v>2692</v>
      </c>
      <c r="D139" t="s">
        <v>4342</v>
      </c>
      <c r="F139" t="s">
        <v>4324</v>
      </c>
      <c r="G139" t="str">
        <f t="shared" si="3"/>
        <v>Roofing Nailers/Nailers, Staplers and Compressors/Power Tools</v>
      </c>
    </row>
    <row r="140" spans="1:7" x14ac:dyDescent="0.25">
      <c r="A140">
        <v>3</v>
      </c>
      <c r="B140">
        <v>1</v>
      </c>
      <c r="C140" t="s">
        <v>2647</v>
      </c>
      <c r="D140" t="s">
        <v>4424</v>
      </c>
      <c r="F140" t="s">
        <v>4324</v>
      </c>
      <c r="G140" t="str">
        <f t="shared" si="3"/>
        <v>Caulk Guns/Applicators/Power Tools</v>
      </c>
    </row>
    <row r="141" spans="1:7" x14ac:dyDescent="0.25">
      <c r="A141">
        <v>3</v>
      </c>
      <c r="B141">
        <v>1</v>
      </c>
      <c r="C141" t="s">
        <v>2643</v>
      </c>
      <c r="D141" t="s">
        <v>4397</v>
      </c>
      <c r="F141" t="s">
        <v>4292</v>
      </c>
      <c r="G141" t="str">
        <f t="shared" si="3"/>
        <v>Hedge Trimmers/Trimmers, Shears and Blowers/Outdoor Power Equipment</v>
      </c>
    </row>
    <row r="142" spans="1:7" x14ac:dyDescent="0.25">
      <c r="A142">
        <v>3</v>
      </c>
      <c r="B142">
        <v>1</v>
      </c>
      <c r="C142" t="s">
        <v>2729</v>
      </c>
      <c r="D142" t="s">
        <v>4285</v>
      </c>
      <c r="F142" t="s">
        <v>4341</v>
      </c>
      <c r="G142" t="str">
        <f t="shared" si="3"/>
        <v>Wet Dry Vacuums/Vacuums and Vacuum Accessories/Shop, Cleaning and Lifestyle</v>
      </c>
    </row>
    <row r="143" spans="1:7" x14ac:dyDescent="0.25">
      <c r="A143">
        <v>3</v>
      </c>
      <c r="B143">
        <v>1</v>
      </c>
      <c r="C143" t="s">
        <v>2652</v>
      </c>
      <c r="D143" t="s">
        <v>4272</v>
      </c>
      <c r="F143" t="s">
        <v>4324</v>
      </c>
      <c r="G143" t="str">
        <f t="shared" si="3"/>
        <v>Concrete Vibrators/Concrete/Power Tools</v>
      </c>
    </row>
    <row r="144" spans="1:7" x14ac:dyDescent="0.25">
      <c r="A144">
        <v>3</v>
      </c>
      <c r="B144">
        <v>1</v>
      </c>
      <c r="C144" t="s">
        <v>2682</v>
      </c>
      <c r="D144" t="s">
        <v>4353</v>
      </c>
      <c r="F144" t="s">
        <v>4324</v>
      </c>
      <c r="G144" t="str">
        <f t="shared" si="3"/>
        <v>Metal Cutting/Metalworking/Power Tools</v>
      </c>
    </row>
    <row r="145" spans="1:7" x14ac:dyDescent="0.25">
      <c r="A145">
        <v>3</v>
      </c>
      <c r="B145">
        <v>1</v>
      </c>
      <c r="C145" t="s">
        <v>2775</v>
      </c>
      <c r="D145" t="s">
        <v>4386</v>
      </c>
      <c r="F145" t="s">
        <v>4324</v>
      </c>
      <c r="G145" t="str">
        <f t="shared" si="3"/>
        <v>Pipe Cutters/Plumbing Installation/Power Tools</v>
      </c>
    </row>
    <row r="146" spans="1:7" x14ac:dyDescent="0.25">
      <c r="A146">
        <v>3</v>
      </c>
      <c r="B146">
        <v>1</v>
      </c>
      <c r="C146" t="s">
        <v>2687</v>
      </c>
      <c r="D146" t="s">
        <v>4352</v>
      </c>
      <c r="F146" t="s">
        <v>4324</v>
      </c>
      <c r="G146" t="str">
        <f t="shared" si="3"/>
        <v>Oscillating Multi-Tools/Multi-Tools/Power Tools</v>
      </c>
    </row>
    <row r="147" spans="1:7" x14ac:dyDescent="0.25">
      <c r="A147">
        <v>3</v>
      </c>
      <c r="B147">
        <v>1</v>
      </c>
      <c r="C147" t="s">
        <v>2701</v>
      </c>
      <c r="D147" t="s">
        <v>4460</v>
      </c>
      <c r="F147" t="s">
        <v>4324</v>
      </c>
      <c r="G147" t="str">
        <f t="shared" si="3"/>
        <v>Circular Saws/Saws/Power Tools</v>
      </c>
    </row>
    <row r="148" spans="1:7" x14ac:dyDescent="0.25">
      <c r="A148">
        <v>3</v>
      </c>
      <c r="B148">
        <v>1</v>
      </c>
      <c r="C148" t="s">
        <v>2700</v>
      </c>
      <c r="D148" t="s">
        <v>4460</v>
      </c>
      <c r="F148" t="s">
        <v>4324</v>
      </c>
      <c r="G148" t="str">
        <f t="shared" si="3"/>
        <v>Circular Saw Blades/Saws/Power Tools</v>
      </c>
    </row>
    <row r="149" spans="1:7" x14ac:dyDescent="0.25">
      <c r="A149">
        <v>3</v>
      </c>
      <c r="B149">
        <v>1</v>
      </c>
      <c r="C149" t="s">
        <v>2706</v>
      </c>
      <c r="D149" t="s">
        <v>4460</v>
      </c>
      <c r="F149" t="s">
        <v>4324</v>
      </c>
      <c r="G149" t="str">
        <f t="shared" si="3"/>
        <v>Table Saws/Saws/Power Tools</v>
      </c>
    </row>
    <row r="150" spans="1:7" x14ac:dyDescent="0.25">
      <c r="A150">
        <v>3</v>
      </c>
      <c r="B150">
        <v>1</v>
      </c>
      <c r="C150" t="s">
        <v>2670</v>
      </c>
      <c r="D150" t="s">
        <v>4394</v>
      </c>
      <c r="F150" t="s">
        <v>4324</v>
      </c>
      <c r="G150" t="str">
        <f t="shared" si="3"/>
        <v>Pumps/Electrical Installation/Power Tools</v>
      </c>
    </row>
    <row r="151" spans="1:7" x14ac:dyDescent="0.25">
      <c r="A151">
        <v>3</v>
      </c>
      <c r="B151">
        <v>1</v>
      </c>
      <c r="C151" t="s">
        <v>2725</v>
      </c>
      <c r="D151" t="s">
        <v>4468</v>
      </c>
      <c r="F151" t="s">
        <v>4341</v>
      </c>
      <c r="G151" t="str">
        <f t="shared" si="3"/>
        <v>Tool Boxes and Bags/Storage/Shop, Cleaning and Lifestyle</v>
      </c>
    </row>
    <row r="152" spans="1:7" x14ac:dyDescent="0.25">
      <c r="A152">
        <v>3</v>
      </c>
      <c r="B152">
        <v>1</v>
      </c>
      <c r="C152" t="s">
        <v>2782</v>
      </c>
      <c r="D152" t="s">
        <v>4295</v>
      </c>
      <c r="F152" t="s">
        <v>4324</v>
      </c>
      <c r="G152" t="str">
        <f t="shared" si="3"/>
        <v>Finish Sanders/Sanders/Power Tools</v>
      </c>
    </row>
    <row r="153" spans="1:7" x14ac:dyDescent="0.25">
      <c r="A153">
        <v>3</v>
      </c>
      <c r="B153">
        <v>1</v>
      </c>
      <c r="C153" t="s">
        <v>2664</v>
      </c>
      <c r="D153" t="s">
        <v>4394</v>
      </c>
      <c r="F153" t="s">
        <v>4324</v>
      </c>
      <c r="G153" t="str">
        <f t="shared" si="3"/>
        <v>Conduit Benders/Electrical Installation/Power Tools</v>
      </c>
    </row>
    <row r="154" spans="1:7" x14ac:dyDescent="0.25">
      <c r="A154">
        <v>3</v>
      </c>
      <c r="B154">
        <v>1</v>
      </c>
      <c r="C154" t="s">
        <v>2666</v>
      </c>
      <c r="D154" t="s">
        <v>4394</v>
      </c>
      <c r="F154" t="s">
        <v>4324</v>
      </c>
      <c r="G154" t="str">
        <f t="shared" si="3"/>
        <v>Cutters/Electrical Installation/Power Tools</v>
      </c>
    </row>
    <row r="155" spans="1:7" x14ac:dyDescent="0.25">
      <c r="A155">
        <v>3</v>
      </c>
      <c r="B155">
        <v>9</v>
      </c>
      <c r="C155" t="s">
        <v>2717</v>
      </c>
      <c r="D155" t="s">
        <v>4337</v>
      </c>
      <c r="F155" t="s">
        <v>4341</v>
      </c>
      <c r="G155" t="str">
        <f t="shared" si="3"/>
        <v>Lighting Accessories/Lighting/Shop, Cleaning and Lifestyle</v>
      </c>
    </row>
    <row r="156" spans="1:7" x14ac:dyDescent="0.25">
      <c r="A156">
        <v>3</v>
      </c>
      <c r="B156">
        <v>1</v>
      </c>
      <c r="C156" t="s">
        <v>2632</v>
      </c>
      <c r="D156" t="s">
        <v>4311</v>
      </c>
      <c r="F156" t="s">
        <v>4292</v>
      </c>
      <c r="G156" t="str">
        <f t="shared" si="3"/>
        <v>Chain Saws/Chain Saws and Pruning Saws/Outdoor Power Equipment</v>
      </c>
    </row>
    <row r="157" spans="1:7" x14ac:dyDescent="0.25">
      <c r="A157">
        <v>3</v>
      </c>
      <c r="B157">
        <v>1</v>
      </c>
      <c r="C157" t="s">
        <v>2777</v>
      </c>
      <c r="D157" t="s">
        <v>4285</v>
      </c>
      <c r="F157" t="s">
        <v>4341</v>
      </c>
      <c r="G157" t="str">
        <f t="shared" si="3"/>
        <v>Stick Vacuums/Vacuums and Vacuum Accessories/Shop, Cleaning and Lifestyle</v>
      </c>
    </row>
    <row r="158" spans="1:7" x14ac:dyDescent="0.25">
      <c r="A158">
        <v>3</v>
      </c>
      <c r="B158">
        <v>1</v>
      </c>
      <c r="C158" t="s">
        <v>2769</v>
      </c>
      <c r="D158" t="s">
        <v>4413</v>
      </c>
      <c r="F158" t="s">
        <v>4341</v>
      </c>
      <c r="G158" t="str">
        <f t="shared" si="3"/>
        <v>Bug Zappers/Pest Control/Shop, Cleaning and Lifestyle</v>
      </c>
    </row>
    <row r="159" spans="1:7" x14ac:dyDescent="0.25">
      <c r="A159">
        <v>3</v>
      </c>
      <c r="B159">
        <v>1</v>
      </c>
      <c r="C159" t="s">
        <v>2656</v>
      </c>
      <c r="D159" t="s">
        <v>4467</v>
      </c>
      <c r="F159" t="s">
        <v>4324</v>
      </c>
      <c r="G159" t="str">
        <f t="shared" si="3"/>
        <v>Drum Machines/Drain Cleaning/Power Tools</v>
      </c>
    </row>
    <row r="160" spans="1:7" x14ac:dyDescent="0.25">
      <c r="A160">
        <v>3</v>
      </c>
      <c r="B160">
        <v>1</v>
      </c>
      <c r="C160" t="s">
        <v>2779</v>
      </c>
      <c r="D160" t="s">
        <v>4363</v>
      </c>
      <c r="F160" t="s">
        <v>4341</v>
      </c>
      <c r="G160" t="str">
        <f t="shared" si="3"/>
        <v>High Volume Inflators/Portable Inflators/Shop, Cleaning and Lifestyle</v>
      </c>
    </row>
    <row r="161" spans="1:7" x14ac:dyDescent="0.25">
      <c r="A161">
        <v>3</v>
      </c>
      <c r="B161">
        <v>1</v>
      </c>
      <c r="C161" t="s">
        <v>2635</v>
      </c>
      <c r="D161" t="s">
        <v>4340</v>
      </c>
      <c r="F161" t="s">
        <v>4292</v>
      </c>
      <c r="G161" t="str">
        <f t="shared" si="3"/>
        <v>All Outdoor Power Equipment Combo Kits/Outdoor Power Equipment Combo Kits/Outdoor Power Equipment</v>
      </c>
    </row>
    <row r="162" spans="1:7" x14ac:dyDescent="0.25">
      <c r="A162">
        <v>3</v>
      </c>
      <c r="B162">
        <v>1</v>
      </c>
      <c r="C162" t="s">
        <v>2691</v>
      </c>
      <c r="D162" t="s">
        <v>4342</v>
      </c>
      <c r="F162" t="s">
        <v>4324</v>
      </c>
      <c r="G162" t="str">
        <f t="shared" si="3"/>
        <v>Framing Nailers/Nailers, Staplers and Compressors/Power Tools</v>
      </c>
    </row>
    <row r="163" spans="1:7" x14ac:dyDescent="0.25">
      <c r="A163">
        <v>3</v>
      </c>
      <c r="B163">
        <v>9</v>
      </c>
      <c r="C163" t="s">
        <v>2655</v>
      </c>
      <c r="D163" t="s">
        <v>4467</v>
      </c>
      <c r="F163" t="s">
        <v>4324</v>
      </c>
      <c r="G163" t="str">
        <f t="shared" si="3"/>
        <v>Drain Cleaning Accessories/Drain Cleaning/Power Tools</v>
      </c>
    </row>
    <row r="164" spans="1:7" x14ac:dyDescent="0.25">
      <c r="A164">
        <v>3</v>
      </c>
      <c r="B164">
        <v>1</v>
      </c>
      <c r="C164" t="s">
        <v>2654</v>
      </c>
      <c r="D164" t="s">
        <v>4272</v>
      </c>
      <c r="F164" t="s">
        <v>4324</v>
      </c>
      <c r="G164" t="str">
        <f t="shared" si="3"/>
        <v>Rotary Hammers/Concrete/Power Tools</v>
      </c>
    </row>
    <row r="165" spans="1:7" x14ac:dyDescent="0.25">
      <c r="A165">
        <v>3</v>
      </c>
      <c r="B165">
        <v>1</v>
      </c>
      <c r="C165" t="s">
        <v>2633</v>
      </c>
      <c r="D165" t="s">
        <v>4311</v>
      </c>
      <c r="F165" t="s">
        <v>4292</v>
      </c>
      <c r="G165" t="str">
        <f t="shared" si="3"/>
        <v>Pole Saws/Chain Saws and Pruning Saws/Outdoor Power Equipment</v>
      </c>
    </row>
    <row r="166" spans="1:7" x14ac:dyDescent="0.25">
      <c r="A166">
        <v>3</v>
      </c>
      <c r="B166">
        <v>1</v>
      </c>
      <c r="C166" t="s">
        <v>2768</v>
      </c>
      <c r="D166" t="s">
        <v>4349</v>
      </c>
      <c r="F166" t="s">
        <v>4292</v>
      </c>
      <c r="G166" t="str">
        <f t="shared" si="3"/>
        <v>Garden Hoes/Snow Removal/Outdoor Power Equipment</v>
      </c>
    </row>
    <row r="167" spans="1:7" x14ac:dyDescent="0.25">
      <c r="A167">
        <v>3</v>
      </c>
      <c r="B167">
        <v>1</v>
      </c>
      <c r="C167" t="s">
        <v>2723</v>
      </c>
      <c r="D167" t="s">
        <v>4319</v>
      </c>
      <c r="F167" t="s">
        <v>4341</v>
      </c>
      <c r="G167" t="str">
        <f t="shared" si="3"/>
        <v>Radios/Radios and Speakers/Shop, Cleaning and Lifestyle</v>
      </c>
    </row>
  </sheetData>
  <autoFilter ref="C1:F167" xr:uid="{34637B2C-8FF3-44C7-BB2A-8D11A098FF4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7B2C-8FF3-44C7-BB2A-8D11A098FF4C}">
  <dimension ref="A1:G167"/>
  <sheetViews>
    <sheetView workbookViewId="0">
      <selection activeCell="E22" sqref="E22"/>
    </sheetView>
  </sheetViews>
  <sheetFormatPr defaultRowHeight="15.75" x14ac:dyDescent="0.25"/>
  <cols>
    <col min="1" max="1" width="36.125" bestFit="1" customWidth="1"/>
    <col min="2" max="2" width="35.125" bestFit="1" customWidth="1"/>
    <col min="3" max="3" width="4.75" bestFit="1" customWidth="1"/>
    <col min="4" max="4" width="8.25" bestFit="1" customWidth="1"/>
    <col min="5" max="5" width="36" bestFit="1" customWidth="1"/>
    <col min="6" max="6" width="32.375" bestFit="1" customWidth="1"/>
    <col min="7" max="7" width="24.125" bestFit="1" customWidth="1"/>
  </cols>
  <sheetData>
    <row r="1" spans="1:7" x14ac:dyDescent="0.25">
      <c r="A1" t="s">
        <v>4256</v>
      </c>
      <c r="B1" t="s">
        <v>4469</v>
      </c>
      <c r="C1" t="s">
        <v>4258</v>
      </c>
      <c r="D1" t="s">
        <v>4259</v>
      </c>
      <c r="E1" t="s">
        <v>4260</v>
      </c>
      <c r="F1" t="s">
        <v>4470</v>
      </c>
      <c r="G1" t="s">
        <v>4471</v>
      </c>
    </row>
    <row r="2" spans="1:7" x14ac:dyDescent="0.25">
      <c r="A2" t="s">
        <v>4281</v>
      </c>
      <c r="B2" t="s">
        <v>4292</v>
      </c>
      <c r="C2">
        <v>1</v>
      </c>
      <c r="D2">
        <v>2</v>
      </c>
    </row>
    <row r="3" spans="1:7" x14ac:dyDescent="0.25">
      <c r="A3" t="s">
        <v>4273</v>
      </c>
      <c r="B3" t="s">
        <v>4324</v>
      </c>
      <c r="C3">
        <v>1</v>
      </c>
      <c r="D3">
        <v>1</v>
      </c>
    </row>
    <row r="4" spans="1:7" x14ac:dyDescent="0.25">
      <c r="A4" t="s">
        <v>4286</v>
      </c>
      <c r="B4" t="s">
        <v>4341</v>
      </c>
      <c r="C4">
        <v>1</v>
      </c>
      <c r="D4">
        <v>3</v>
      </c>
    </row>
    <row r="5" spans="1:7" x14ac:dyDescent="0.25">
      <c r="A5" t="s">
        <v>4271</v>
      </c>
      <c r="B5" t="s">
        <v>4272</v>
      </c>
      <c r="C5">
        <v>2</v>
      </c>
      <c r="D5">
        <v>13</v>
      </c>
      <c r="E5" t="s">
        <v>4273</v>
      </c>
      <c r="F5" t="s">
        <v>4324</v>
      </c>
    </row>
    <row r="6" spans="1:7" x14ac:dyDescent="0.25">
      <c r="A6" t="s">
        <v>4274</v>
      </c>
      <c r="B6" t="s">
        <v>4275</v>
      </c>
      <c r="C6">
        <v>2</v>
      </c>
      <c r="D6">
        <v>10</v>
      </c>
      <c r="E6" t="s">
        <v>4273</v>
      </c>
      <c r="F6" t="s">
        <v>4324</v>
      </c>
    </row>
    <row r="7" spans="1:7" x14ac:dyDescent="0.25">
      <c r="A7" t="s">
        <v>4279</v>
      </c>
      <c r="B7" t="s">
        <v>4280</v>
      </c>
      <c r="C7">
        <v>2</v>
      </c>
      <c r="D7">
        <v>5</v>
      </c>
      <c r="E7" t="s">
        <v>4281</v>
      </c>
      <c r="F7" t="s">
        <v>4292</v>
      </c>
    </row>
    <row r="8" spans="1:7" x14ac:dyDescent="0.25">
      <c r="A8" t="s">
        <v>4284</v>
      </c>
      <c r="B8" t="s">
        <v>4285</v>
      </c>
      <c r="C8">
        <v>2</v>
      </c>
      <c r="D8">
        <v>7</v>
      </c>
      <c r="E8" t="s">
        <v>4286</v>
      </c>
      <c r="F8" t="s">
        <v>4341</v>
      </c>
    </row>
    <row r="9" spans="1:7" x14ac:dyDescent="0.25">
      <c r="A9" t="s">
        <v>4289</v>
      </c>
      <c r="B9" t="s">
        <v>4295</v>
      </c>
      <c r="C9">
        <v>2</v>
      </c>
      <c r="D9">
        <v>9</v>
      </c>
      <c r="E9" t="s">
        <v>4273</v>
      </c>
      <c r="F9" t="s">
        <v>4324</v>
      </c>
    </row>
    <row r="10" spans="1:7" x14ac:dyDescent="0.25">
      <c r="A10" t="s">
        <v>4277</v>
      </c>
      <c r="B10" t="s">
        <v>4297</v>
      </c>
      <c r="C10">
        <v>2</v>
      </c>
      <c r="D10">
        <v>5</v>
      </c>
      <c r="E10" t="s">
        <v>4286</v>
      </c>
      <c r="F10" t="s">
        <v>4341</v>
      </c>
    </row>
    <row r="11" spans="1:7" x14ac:dyDescent="0.25">
      <c r="A11" t="s">
        <v>4302</v>
      </c>
      <c r="B11" t="s">
        <v>4303</v>
      </c>
      <c r="C11">
        <v>2</v>
      </c>
      <c r="D11">
        <v>6</v>
      </c>
      <c r="E11" t="s">
        <v>4286</v>
      </c>
      <c r="F11" t="s">
        <v>4341</v>
      </c>
    </row>
    <row r="12" spans="1:7" x14ac:dyDescent="0.25">
      <c r="A12" t="s">
        <v>4310</v>
      </c>
      <c r="B12" t="s">
        <v>4311</v>
      </c>
      <c r="C12">
        <v>2</v>
      </c>
      <c r="D12">
        <v>3</v>
      </c>
      <c r="E12" t="s">
        <v>4281</v>
      </c>
      <c r="F12" t="s">
        <v>4292</v>
      </c>
    </row>
    <row r="13" spans="1:7" x14ac:dyDescent="0.25">
      <c r="A13" t="s">
        <v>4313</v>
      </c>
      <c r="B13" t="s">
        <v>4314</v>
      </c>
      <c r="C13">
        <v>2</v>
      </c>
      <c r="D13">
        <v>15</v>
      </c>
      <c r="E13" t="s">
        <v>4273</v>
      </c>
      <c r="F13" t="s">
        <v>4324</v>
      </c>
    </row>
    <row r="14" spans="1:7" x14ac:dyDescent="0.25">
      <c r="A14" t="s">
        <v>4318</v>
      </c>
      <c r="B14" t="s">
        <v>4319</v>
      </c>
      <c r="C14">
        <v>2</v>
      </c>
      <c r="D14">
        <v>4</v>
      </c>
      <c r="E14" t="s">
        <v>4286</v>
      </c>
      <c r="F14" t="s">
        <v>4341</v>
      </c>
    </row>
    <row r="15" spans="1:7" x14ac:dyDescent="0.25">
      <c r="A15" t="s">
        <v>4322</v>
      </c>
      <c r="B15" t="s">
        <v>4331</v>
      </c>
      <c r="C15">
        <v>2</v>
      </c>
      <c r="D15">
        <v>1</v>
      </c>
      <c r="E15" t="s">
        <v>4273</v>
      </c>
      <c r="F15" t="s">
        <v>4324</v>
      </c>
    </row>
    <row r="16" spans="1:7" x14ac:dyDescent="0.25">
      <c r="A16" t="s">
        <v>4283</v>
      </c>
      <c r="B16" t="s">
        <v>4332</v>
      </c>
      <c r="C16">
        <v>2</v>
      </c>
      <c r="D16">
        <v>2</v>
      </c>
      <c r="E16" t="s">
        <v>4273</v>
      </c>
      <c r="F16" t="s">
        <v>4324</v>
      </c>
    </row>
    <row r="17" spans="1:6" x14ac:dyDescent="0.25">
      <c r="A17" t="s">
        <v>4309</v>
      </c>
      <c r="B17" t="s">
        <v>4337</v>
      </c>
      <c r="C17">
        <v>2</v>
      </c>
      <c r="D17">
        <v>2</v>
      </c>
      <c r="E17" t="s">
        <v>4286</v>
      </c>
      <c r="F17" t="s">
        <v>4341</v>
      </c>
    </row>
    <row r="18" spans="1:6" x14ac:dyDescent="0.25">
      <c r="A18" t="s">
        <v>4339</v>
      </c>
      <c r="B18" t="s">
        <v>4340</v>
      </c>
      <c r="C18">
        <v>2</v>
      </c>
      <c r="D18">
        <v>1</v>
      </c>
      <c r="E18" t="s">
        <v>4281</v>
      </c>
      <c r="F18" t="s">
        <v>4292</v>
      </c>
    </row>
    <row r="19" spans="1:6" x14ac:dyDescent="0.25">
      <c r="A19" t="s">
        <v>4270</v>
      </c>
      <c r="B19" t="s">
        <v>4342</v>
      </c>
      <c r="C19">
        <v>2</v>
      </c>
      <c r="D19">
        <v>8</v>
      </c>
      <c r="E19" t="s">
        <v>4273</v>
      </c>
      <c r="F19" t="s">
        <v>4324</v>
      </c>
    </row>
    <row r="20" spans="1:6" x14ac:dyDescent="0.25">
      <c r="A20" t="s">
        <v>4268</v>
      </c>
      <c r="B20" t="s">
        <v>4347</v>
      </c>
      <c r="C20">
        <v>2</v>
      </c>
      <c r="D20">
        <v>1</v>
      </c>
      <c r="E20" t="s">
        <v>4286</v>
      </c>
      <c r="F20" t="s">
        <v>4341</v>
      </c>
    </row>
    <row r="21" spans="1:6" x14ac:dyDescent="0.25">
      <c r="A21" t="s">
        <v>4348</v>
      </c>
      <c r="B21" t="s">
        <v>4349</v>
      </c>
      <c r="C21">
        <v>2</v>
      </c>
      <c r="D21">
        <v>6</v>
      </c>
      <c r="E21" t="s">
        <v>4281</v>
      </c>
      <c r="F21" t="s">
        <v>4292</v>
      </c>
    </row>
    <row r="22" spans="1:6" x14ac:dyDescent="0.25">
      <c r="A22" t="s">
        <v>4351</v>
      </c>
      <c r="B22" t="s">
        <v>4352</v>
      </c>
      <c r="C22">
        <v>2</v>
      </c>
      <c r="D22">
        <v>7</v>
      </c>
      <c r="E22" t="s">
        <v>4273</v>
      </c>
      <c r="F22" t="s">
        <v>4324</v>
      </c>
    </row>
    <row r="23" spans="1:6" x14ac:dyDescent="0.25">
      <c r="A23" t="s">
        <v>4262</v>
      </c>
      <c r="B23" t="s">
        <v>4353</v>
      </c>
      <c r="C23">
        <v>2</v>
      </c>
      <c r="D23">
        <v>6</v>
      </c>
      <c r="E23" t="s">
        <v>4273</v>
      </c>
      <c r="F23" t="s">
        <v>4324</v>
      </c>
    </row>
    <row r="24" spans="1:6" x14ac:dyDescent="0.25">
      <c r="A24" t="s">
        <v>4354</v>
      </c>
      <c r="B24" t="s">
        <v>4355</v>
      </c>
      <c r="C24">
        <v>2</v>
      </c>
      <c r="D24">
        <v>14</v>
      </c>
      <c r="E24" t="s">
        <v>4273</v>
      </c>
      <c r="F24" t="s">
        <v>4324</v>
      </c>
    </row>
    <row r="25" spans="1:6" x14ac:dyDescent="0.25">
      <c r="A25" t="s">
        <v>4305</v>
      </c>
      <c r="B25" t="s">
        <v>4360</v>
      </c>
      <c r="C25">
        <v>2</v>
      </c>
      <c r="D25">
        <v>3</v>
      </c>
      <c r="E25" t="s">
        <v>4286</v>
      </c>
      <c r="F25" t="s">
        <v>4341</v>
      </c>
    </row>
    <row r="26" spans="1:6" x14ac:dyDescent="0.25">
      <c r="A26" t="s">
        <v>4330</v>
      </c>
      <c r="B26" t="s">
        <v>4363</v>
      </c>
      <c r="C26">
        <v>2</v>
      </c>
      <c r="E26" t="s">
        <v>4286</v>
      </c>
      <c r="F26" t="s">
        <v>4341</v>
      </c>
    </row>
    <row r="27" spans="1:6" x14ac:dyDescent="0.25">
      <c r="A27" t="s">
        <v>4299</v>
      </c>
      <c r="B27" t="s">
        <v>4366</v>
      </c>
      <c r="C27">
        <v>2</v>
      </c>
      <c r="D27">
        <v>1</v>
      </c>
      <c r="E27" t="s">
        <v>4286</v>
      </c>
      <c r="F27" t="s">
        <v>4341</v>
      </c>
    </row>
    <row r="28" spans="1:6" x14ac:dyDescent="0.25">
      <c r="A28" t="s">
        <v>4264</v>
      </c>
      <c r="B28" t="s">
        <v>4367</v>
      </c>
      <c r="C28">
        <v>2</v>
      </c>
      <c r="E28" t="s">
        <v>4281</v>
      </c>
      <c r="F28" t="s">
        <v>4292</v>
      </c>
    </row>
    <row r="29" spans="1:6" x14ac:dyDescent="0.25">
      <c r="A29" t="s">
        <v>4307</v>
      </c>
      <c r="B29" t="s">
        <v>4368</v>
      </c>
      <c r="C29">
        <v>2</v>
      </c>
      <c r="D29">
        <v>4</v>
      </c>
      <c r="E29" t="s">
        <v>4273</v>
      </c>
      <c r="F29" t="s">
        <v>4324</v>
      </c>
    </row>
    <row r="30" spans="1:6" x14ac:dyDescent="0.25">
      <c r="A30" t="s">
        <v>4385</v>
      </c>
      <c r="B30" t="s">
        <v>4386</v>
      </c>
      <c r="C30">
        <v>2</v>
      </c>
      <c r="D30">
        <v>17</v>
      </c>
      <c r="E30" t="s">
        <v>4273</v>
      </c>
      <c r="F30" t="s">
        <v>4324</v>
      </c>
    </row>
    <row r="31" spans="1:6" x14ac:dyDescent="0.25">
      <c r="A31" t="s">
        <v>4379</v>
      </c>
      <c r="B31" t="s">
        <v>4389</v>
      </c>
      <c r="C31">
        <v>2</v>
      </c>
      <c r="E31" t="s">
        <v>4286</v>
      </c>
      <c r="F31" t="s">
        <v>4341</v>
      </c>
    </row>
    <row r="32" spans="1:6" x14ac:dyDescent="0.25">
      <c r="A32" t="s">
        <v>4317</v>
      </c>
      <c r="B32" t="s">
        <v>4394</v>
      </c>
      <c r="C32">
        <v>2</v>
      </c>
      <c r="D32">
        <v>16</v>
      </c>
      <c r="E32" t="s">
        <v>4273</v>
      </c>
      <c r="F32" t="s">
        <v>4324</v>
      </c>
    </row>
    <row r="33" spans="1:7" x14ac:dyDescent="0.25">
      <c r="A33" t="s">
        <v>4301</v>
      </c>
      <c r="B33" t="s">
        <v>4397</v>
      </c>
      <c r="C33">
        <v>2</v>
      </c>
      <c r="D33">
        <v>2</v>
      </c>
      <c r="E33" t="s">
        <v>4281</v>
      </c>
      <c r="F33" t="s">
        <v>4292</v>
      </c>
    </row>
    <row r="34" spans="1:7" x14ac:dyDescent="0.25">
      <c r="A34" t="s">
        <v>4412</v>
      </c>
      <c r="B34" t="s">
        <v>4413</v>
      </c>
      <c r="C34">
        <v>2</v>
      </c>
      <c r="E34" t="s">
        <v>4286</v>
      </c>
      <c r="F34" t="s">
        <v>4341</v>
      </c>
    </row>
    <row r="35" spans="1:7" x14ac:dyDescent="0.25">
      <c r="A35" t="s">
        <v>4373</v>
      </c>
      <c r="B35" t="s">
        <v>4418</v>
      </c>
      <c r="C35">
        <v>2</v>
      </c>
      <c r="D35">
        <v>3</v>
      </c>
      <c r="E35" t="s">
        <v>4286</v>
      </c>
      <c r="F35" t="s">
        <v>4341</v>
      </c>
    </row>
    <row r="36" spans="1:7" x14ac:dyDescent="0.25">
      <c r="A36" t="s">
        <v>4328</v>
      </c>
      <c r="B36" t="s">
        <v>4420</v>
      </c>
      <c r="C36">
        <v>2</v>
      </c>
      <c r="D36">
        <v>3</v>
      </c>
      <c r="E36" t="s">
        <v>4273</v>
      </c>
      <c r="F36" t="s">
        <v>4324</v>
      </c>
    </row>
    <row r="37" spans="1:7" x14ac:dyDescent="0.25">
      <c r="A37" t="s">
        <v>4403</v>
      </c>
      <c r="B37" t="s">
        <v>4424</v>
      </c>
      <c r="C37">
        <v>2</v>
      </c>
      <c r="D37">
        <v>12</v>
      </c>
      <c r="E37" t="s">
        <v>4273</v>
      </c>
      <c r="F37" t="s">
        <v>4324</v>
      </c>
    </row>
    <row r="38" spans="1:7" x14ac:dyDescent="0.25">
      <c r="A38" t="s">
        <v>4428</v>
      </c>
      <c r="B38" t="s">
        <v>4429</v>
      </c>
      <c r="C38">
        <v>2</v>
      </c>
      <c r="D38">
        <v>1</v>
      </c>
      <c r="E38" t="s">
        <v>4286</v>
      </c>
      <c r="F38" t="s">
        <v>4341</v>
      </c>
    </row>
    <row r="39" spans="1:7" x14ac:dyDescent="0.25">
      <c r="A39" t="s">
        <v>4326</v>
      </c>
      <c r="B39" t="s">
        <v>4443</v>
      </c>
      <c r="C39">
        <v>2</v>
      </c>
      <c r="D39">
        <v>4</v>
      </c>
      <c r="E39" t="s">
        <v>4281</v>
      </c>
      <c r="F39" t="s">
        <v>4292</v>
      </c>
    </row>
    <row r="40" spans="1:7" x14ac:dyDescent="0.25">
      <c r="A40" t="s">
        <v>4444</v>
      </c>
      <c r="B40" t="s">
        <v>4445</v>
      </c>
      <c r="C40">
        <v>2</v>
      </c>
      <c r="D40">
        <v>19</v>
      </c>
      <c r="E40" t="s">
        <v>4273</v>
      </c>
      <c r="F40" t="s">
        <v>4324</v>
      </c>
    </row>
    <row r="41" spans="1:7" x14ac:dyDescent="0.25">
      <c r="A41" t="s">
        <v>4291</v>
      </c>
      <c r="B41" t="s">
        <v>4460</v>
      </c>
      <c r="C41">
        <v>2</v>
      </c>
      <c r="D41">
        <v>5</v>
      </c>
      <c r="E41" t="s">
        <v>4273</v>
      </c>
      <c r="F41" t="s">
        <v>4324</v>
      </c>
    </row>
    <row r="42" spans="1:7" x14ac:dyDescent="0.25">
      <c r="A42" t="s">
        <v>4266</v>
      </c>
      <c r="B42" t="s">
        <v>4467</v>
      </c>
      <c r="C42">
        <v>2</v>
      </c>
      <c r="D42">
        <v>18</v>
      </c>
      <c r="E42" t="s">
        <v>4273</v>
      </c>
      <c r="F42" t="s">
        <v>4324</v>
      </c>
    </row>
    <row r="43" spans="1:7" x14ac:dyDescent="0.25">
      <c r="A43" t="s">
        <v>4345</v>
      </c>
      <c r="B43" t="s">
        <v>4468</v>
      </c>
      <c r="C43">
        <v>2</v>
      </c>
      <c r="D43">
        <v>8</v>
      </c>
      <c r="E43" t="s">
        <v>4286</v>
      </c>
      <c r="F43" t="s">
        <v>4341</v>
      </c>
    </row>
    <row r="44" spans="1:7" x14ac:dyDescent="0.25">
      <c r="A44" t="s">
        <v>4261</v>
      </c>
      <c r="B44" t="s">
        <v>2678</v>
      </c>
      <c r="C44">
        <v>3</v>
      </c>
      <c r="D44">
        <v>9</v>
      </c>
      <c r="E44" t="s">
        <v>4262</v>
      </c>
      <c r="F44" t="s">
        <v>4353</v>
      </c>
      <c r="G44" t="s">
        <v>4324</v>
      </c>
    </row>
    <row r="45" spans="1:7" x14ac:dyDescent="0.25">
      <c r="A45" t="s">
        <v>4263</v>
      </c>
      <c r="B45" t="s">
        <v>2764</v>
      </c>
      <c r="C45">
        <v>3</v>
      </c>
      <c r="D45">
        <v>1</v>
      </c>
      <c r="E45" t="s">
        <v>4264</v>
      </c>
      <c r="F45" t="s">
        <v>4367</v>
      </c>
      <c r="G45" t="s">
        <v>4292</v>
      </c>
    </row>
    <row r="46" spans="1:7" x14ac:dyDescent="0.25">
      <c r="A46" t="s">
        <v>4265</v>
      </c>
      <c r="B46" t="s">
        <v>2774</v>
      </c>
      <c r="C46">
        <v>3</v>
      </c>
      <c r="D46">
        <v>1</v>
      </c>
      <c r="E46" t="s">
        <v>4266</v>
      </c>
      <c r="F46" t="s">
        <v>4467</v>
      </c>
      <c r="G46" t="s">
        <v>4324</v>
      </c>
    </row>
    <row r="47" spans="1:7" x14ac:dyDescent="0.25">
      <c r="A47" t="s">
        <v>4267</v>
      </c>
      <c r="B47" t="s">
        <v>2712</v>
      </c>
      <c r="C47">
        <v>3</v>
      </c>
      <c r="D47">
        <v>1</v>
      </c>
      <c r="E47" t="s">
        <v>4268</v>
      </c>
      <c r="F47" t="s">
        <v>4347</v>
      </c>
      <c r="G47" t="s">
        <v>4341</v>
      </c>
    </row>
    <row r="48" spans="1:7" x14ac:dyDescent="0.25">
      <c r="A48" t="s">
        <v>4269</v>
      </c>
      <c r="B48" t="s">
        <v>2781</v>
      </c>
      <c r="C48">
        <v>3</v>
      </c>
      <c r="D48">
        <v>1</v>
      </c>
      <c r="E48" t="s">
        <v>4270</v>
      </c>
      <c r="F48" t="s">
        <v>4342</v>
      </c>
      <c r="G48" t="s">
        <v>4324</v>
      </c>
    </row>
    <row r="49" spans="1:7" x14ac:dyDescent="0.25">
      <c r="A49" t="s">
        <v>4276</v>
      </c>
      <c r="B49" t="s">
        <v>2714</v>
      </c>
      <c r="C49">
        <v>3</v>
      </c>
      <c r="D49">
        <v>1</v>
      </c>
      <c r="E49" t="s">
        <v>4277</v>
      </c>
      <c r="F49" t="s">
        <v>4297</v>
      </c>
      <c r="G49" t="s">
        <v>4341</v>
      </c>
    </row>
    <row r="50" spans="1:7" x14ac:dyDescent="0.25">
      <c r="A50" t="s">
        <v>4278</v>
      </c>
      <c r="B50" t="s">
        <v>2693</v>
      </c>
      <c r="C50">
        <v>3</v>
      </c>
      <c r="D50">
        <v>1</v>
      </c>
      <c r="E50" t="s">
        <v>4270</v>
      </c>
      <c r="F50" t="s">
        <v>4342</v>
      </c>
      <c r="G50" t="s">
        <v>4324</v>
      </c>
    </row>
    <row r="51" spans="1:7" x14ac:dyDescent="0.25">
      <c r="A51" t="s">
        <v>4282</v>
      </c>
      <c r="B51" t="s">
        <v>2649</v>
      </c>
      <c r="C51">
        <v>3</v>
      </c>
      <c r="D51">
        <v>2</v>
      </c>
      <c r="E51" t="s">
        <v>4283</v>
      </c>
      <c r="F51" t="s">
        <v>4332</v>
      </c>
      <c r="G51" t="s">
        <v>4324</v>
      </c>
    </row>
    <row r="52" spans="1:7" x14ac:dyDescent="0.25">
      <c r="A52" t="s">
        <v>4287</v>
      </c>
      <c r="B52" t="s">
        <v>2772</v>
      </c>
      <c r="C52">
        <v>3</v>
      </c>
      <c r="D52">
        <v>1</v>
      </c>
      <c r="E52" t="s">
        <v>4268</v>
      </c>
      <c r="F52" t="s">
        <v>4347</v>
      </c>
      <c r="G52" t="s">
        <v>4341</v>
      </c>
    </row>
    <row r="53" spans="1:7" x14ac:dyDescent="0.25">
      <c r="A53" t="s">
        <v>4288</v>
      </c>
      <c r="B53" t="s">
        <v>2697</v>
      </c>
      <c r="C53">
        <v>3</v>
      </c>
      <c r="D53">
        <v>1</v>
      </c>
      <c r="E53" t="s">
        <v>4289</v>
      </c>
      <c r="F53" t="s">
        <v>4295</v>
      </c>
      <c r="G53" t="s">
        <v>4324</v>
      </c>
    </row>
    <row r="54" spans="1:7" x14ac:dyDescent="0.25">
      <c r="A54" t="s">
        <v>4290</v>
      </c>
      <c r="B54" t="s">
        <v>2702</v>
      </c>
      <c r="C54">
        <v>3</v>
      </c>
      <c r="D54">
        <v>1</v>
      </c>
      <c r="E54" t="s">
        <v>4291</v>
      </c>
      <c r="F54" t="s">
        <v>4460</v>
      </c>
      <c r="G54" t="s">
        <v>4324</v>
      </c>
    </row>
    <row r="55" spans="1:7" x14ac:dyDescent="0.25">
      <c r="A55" t="s">
        <v>4293</v>
      </c>
      <c r="B55" t="s">
        <v>2690</v>
      </c>
      <c r="C55">
        <v>3</v>
      </c>
      <c r="D55">
        <v>1</v>
      </c>
      <c r="E55" t="s">
        <v>4270</v>
      </c>
      <c r="F55" t="s">
        <v>4342</v>
      </c>
      <c r="G55" t="s">
        <v>4324</v>
      </c>
    </row>
    <row r="56" spans="1:7" x14ac:dyDescent="0.25">
      <c r="A56" t="s">
        <v>4294</v>
      </c>
      <c r="B56" t="s">
        <v>2763</v>
      </c>
      <c r="C56">
        <v>3</v>
      </c>
      <c r="D56">
        <v>1</v>
      </c>
      <c r="E56" t="s">
        <v>4348</v>
      </c>
      <c r="F56" t="s">
        <v>4349</v>
      </c>
      <c r="G56" t="s">
        <v>4292</v>
      </c>
    </row>
    <row r="57" spans="1:7" x14ac:dyDescent="0.25">
      <c r="A57" t="s">
        <v>4296</v>
      </c>
      <c r="B57" t="s">
        <v>2684</v>
      </c>
      <c r="C57">
        <v>3</v>
      </c>
      <c r="D57">
        <v>1</v>
      </c>
      <c r="E57" t="s">
        <v>4262</v>
      </c>
      <c r="F57" t="s">
        <v>4353</v>
      </c>
      <c r="G57" t="s">
        <v>4324</v>
      </c>
    </row>
    <row r="58" spans="1:7" x14ac:dyDescent="0.25">
      <c r="A58" t="s">
        <v>4298</v>
      </c>
      <c r="B58" t="s">
        <v>2771</v>
      </c>
      <c r="C58">
        <v>3</v>
      </c>
      <c r="D58">
        <v>1</v>
      </c>
      <c r="E58" t="s">
        <v>4299</v>
      </c>
      <c r="F58" t="s">
        <v>4366</v>
      </c>
      <c r="G58" t="s">
        <v>4341</v>
      </c>
    </row>
    <row r="59" spans="1:7" x14ac:dyDescent="0.25">
      <c r="A59" t="s">
        <v>4300</v>
      </c>
      <c r="B59" t="s">
        <v>2645</v>
      </c>
      <c r="C59">
        <v>3</v>
      </c>
      <c r="D59">
        <v>1</v>
      </c>
      <c r="E59" t="s">
        <v>4301</v>
      </c>
      <c r="F59" t="s">
        <v>4397</v>
      </c>
      <c r="G59" t="s">
        <v>4292</v>
      </c>
    </row>
    <row r="60" spans="1:7" x14ac:dyDescent="0.25">
      <c r="A60" t="s">
        <v>4304</v>
      </c>
      <c r="B60" t="s">
        <v>2785</v>
      </c>
      <c r="C60">
        <v>3</v>
      </c>
      <c r="D60">
        <v>1</v>
      </c>
      <c r="E60" t="s">
        <v>4305</v>
      </c>
      <c r="F60" t="s">
        <v>4360</v>
      </c>
      <c r="G60" t="s">
        <v>4341</v>
      </c>
    </row>
    <row r="61" spans="1:7" x14ac:dyDescent="0.25">
      <c r="A61" t="s">
        <v>4306</v>
      </c>
      <c r="B61" t="s">
        <v>2673</v>
      </c>
      <c r="C61">
        <v>3</v>
      </c>
      <c r="D61">
        <v>1</v>
      </c>
      <c r="E61" t="s">
        <v>4307</v>
      </c>
      <c r="F61" t="s">
        <v>4368</v>
      </c>
      <c r="G61" t="s">
        <v>4324</v>
      </c>
    </row>
    <row r="62" spans="1:7" x14ac:dyDescent="0.25">
      <c r="A62" t="s">
        <v>4308</v>
      </c>
      <c r="B62" t="s">
        <v>2716</v>
      </c>
      <c r="C62">
        <v>3</v>
      </c>
      <c r="D62">
        <v>1</v>
      </c>
      <c r="E62" t="s">
        <v>4309</v>
      </c>
      <c r="F62" t="s">
        <v>4337</v>
      </c>
      <c r="G62" t="s">
        <v>4341</v>
      </c>
    </row>
    <row r="63" spans="1:7" x14ac:dyDescent="0.25">
      <c r="A63" t="s">
        <v>4312</v>
      </c>
      <c r="B63" t="s">
        <v>2776</v>
      </c>
      <c r="C63">
        <v>3</v>
      </c>
      <c r="D63">
        <v>1</v>
      </c>
      <c r="E63" t="s">
        <v>4299</v>
      </c>
      <c r="F63" t="s">
        <v>4366</v>
      </c>
      <c r="G63" t="s">
        <v>4341</v>
      </c>
    </row>
    <row r="64" spans="1:7" x14ac:dyDescent="0.25">
      <c r="A64" t="s">
        <v>4315</v>
      </c>
      <c r="B64" t="s">
        <v>2644</v>
      </c>
      <c r="C64">
        <v>3</v>
      </c>
      <c r="D64">
        <v>1</v>
      </c>
      <c r="E64" t="s">
        <v>4301</v>
      </c>
      <c r="F64" t="s">
        <v>4397</v>
      </c>
      <c r="G64" t="s">
        <v>4292</v>
      </c>
    </row>
    <row r="65" spans="1:7" x14ac:dyDescent="0.25">
      <c r="A65" t="s">
        <v>4316</v>
      </c>
      <c r="B65" t="s">
        <v>2667</v>
      </c>
      <c r="C65">
        <v>3</v>
      </c>
      <c r="D65">
        <v>9</v>
      </c>
      <c r="E65" t="s">
        <v>4317</v>
      </c>
      <c r="F65" t="s">
        <v>4394</v>
      </c>
      <c r="G65" t="s">
        <v>4324</v>
      </c>
    </row>
    <row r="66" spans="1:7" x14ac:dyDescent="0.25">
      <c r="A66" t="s">
        <v>4320</v>
      </c>
      <c r="B66" t="s">
        <v>2646</v>
      </c>
      <c r="C66">
        <v>3</v>
      </c>
      <c r="D66">
        <v>9</v>
      </c>
      <c r="E66" t="s">
        <v>4301</v>
      </c>
      <c r="F66" t="s">
        <v>4397</v>
      </c>
      <c r="G66" t="s">
        <v>4292</v>
      </c>
    </row>
    <row r="67" spans="1:7" x14ac:dyDescent="0.25">
      <c r="A67" t="s">
        <v>4321</v>
      </c>
      <c r="B67" t="s">
        <v>2651</v>
      </c>
      <c r="C67">
        <v>3</v>
      </c>
      <c r="D67">
        <v>1</v>
      </c>
      <c r="E67" t="s">
        <v>4322</v>
      </c>
      <c r="F67" t="s">
        <v>4331</v>
      </c>
      <c r="G67" t="s">
        <v>4324</v>
      </c>
    </row>
    <row r="68" spans="1:7" x14ac:dyDescent="0.25">
      <c r="A68" t="s">
        <v>4323</v>
      </c>
      <c r="B68" t="s">
        <v>2681</v>
      </c>
      <c r="C68">
        <v>3</v>
      </c>
      <c r="D68">
        <v>1</v>
      </c>
      <c r="E68" t="s">
        <v>4262</v>
      </c>
      <c r="F68" t="s">
        <v>4353</v>
      </c>
      <c r="G68" t="s">
        <v>4324</v>
      </c>
    </row>
    <row r="69" spans="1:7" x14ac:dyDescent="0.25">
      <c r="A69" t="s">
        <v>4325</v>
      </c>
      <c r="B69" t="s">
        <v>2636</v>
      </c>
      <c r="C69">
        <v>3</v>
      </c>
      <c r="D69">
        <v>1</v>
      </c>
      <c r="E69" t="s">
        <v>4326</v>
      </c>
      <c r="F69" t="s">
        <v>4443</v>
      </c>
      <c r="G69" t="s">
        <v>4292</v>
      </c>
    </row>
    <row r="70" spans="1:7" x14ac:dyDescent="0.25">
      <c r="A70" t="s">
        <v>4327</v>
      </c>
      <c r="B70" t="s">
        <v>2660</v>
      </c>
      <c r="C70">
        <v>3</v>
      </c>
      <c r="D70">
        <v>1</v>
      </c>
      <c r="E70" t="s">
        <v>4328</v>
      </c>
      <c r="F70" t="s">
        <v>4420</v>
      </c>
      <c r="G70" t="s">
        <v>4324</v>
      </c>
    </row>
    <row r="71" spans="1:7" x14ac:dyDescent="0.25">
      <c r="A71" t="s">
        <v>4329</v>
      </c>
      <c r="B71" t="s">
        <v>2780</v>
      </c>
      <c r="C71">
        <v>3</v>
      </c>
      <c r="D71">
        <v>1</v>
      </c>
      <c r="E71" t="s">
        <v>4330</v>
      </c>
      <c r="F71" t="s">
        <v>4363</v>
      </c>
      <c r="G71" t="s">
        <v>4341</v>
      </c>
    </row>
    <row r="72" spans="1:7" x14ac:dyDescent="0.25">
      <c r="A72" t="s">
        <v>4333</v>
      </c>
      <c r="B72" t="s">
        <v>2728</v>
      </c>
      <c r="C72">
        <v>3</v>
      </c>
      <c r="D72">
        <v>9</v>
      </c>
      <c r="E72" t="s">
        <v>4284</v>
      </c>
      <c r="F72" t="s">
        <v>4285</v>
      </c>
      <c r="G72" t="s">
        <v>4341</v>
      </c>
    </row>
    <row r="73" spans="1:7" x14ac:dyDescent="0.25">
      <c r="A73" t="s">
        <v>4334</v>
      </c>
      <c r="B73" t="s">
        <v>2724</v>
      </c>
      <c r="C73">
        <v>3</v>
      </c>
      <c r="D73">
        <v>1</v>
      </c>
      <c r="E73" t="s">
        <v>4318</v>
      </c>
      <c r="F73" t="s">
        <v>4319</v>
      </c>
      <c r="G73" t="s">
        <v>4341</v>
      </c>
    </row>
    <row r="74" spans="1:7" x14ac:dyDescent="0.25">
      <c r="A74" s="10" t="s">
        <v>4335</v>
      </c>
      <c r="B74" t="s">
        <v>2710</v>
      </c>
      <c r="C74">
        <v>3</v>
      </c>
      <c r="D74">
        <v>1</v>
      </c>
      <c r="E74" t="s">
        <v>4274</v>
      </c>
      <c r="F74" t="s">
        <v>4275</v>
      </c>
      <c r="G74" t="s">
        <v>4324</v>
      </c>
    </row>
    <row r="75" spans="1:7" x14ac:dyDescent="0.25">
      <c r="A75" t="s">
        <v>4336</v>
      </c>
      <c r="B75" t="s">
        <v>2718</v>
      </c>
      <c r="C75">
        <v>3</v>
      </c>
      <c r="D75">
        <v>1</v>
      </c>
      <c r="E75" t="s">
        <v>4309</v>
      </c>
      <c r="F75" t="s">
        <v>4337</v>
      </c>
      <c r="G75" t="s">
        <v>4341</v>
      </c>
    </row>
    <row r="76" spans="1:7" x14ac:dyDescent="0.25">
      <c r="A76" t="s">
        <v>4338</v>
      </c>
      <c r="B76" t="s">
        <v>2650</v>
      </c>
      <c r="C76">
        <v>3</v>
      </c>
      <c r="D76">
        <v>1</v>
      </c>
      <c r="E76" t="s">
        <v>4283</v>
      </c>
      <c r="F76" t="s">
        <v>4332</v>
      </c>
      <c r="G76" t="s">
        <v>4324</v>
      </c>
    </row>
    <row r="77" spans="1:7" x14ac:dyDescent="0.25">
      <c r="A77" t="s">
        <v>4343</v>
      </c>
      <c r="B77" t="s">
        <v>2704</v>
      </c>
      <c r="C77">
        <v>3</v>
      </c>
      <c r="D77">
        <v>1</v>
      </c>
      <c r="E77" t="s">
        <v>4291</v>
      </c>
      <c r="F77" t="s">
        <v>4460</v>
      </c>
      <c r="G77" t="s">
        <v>4324</v>
      </c>
    </row>
    <row r="78" spans="1:7" x14ac:dyDescent="0.25">
      <c r="A78" t="s">
        <v>4344</v>
      </c>
      <c r="B78" t="s">
        <v>2726</v>
      </c>
      <c r="C78">
        <v>3</v>
      </c>
      <c r="D78">
        <v>2</v>
      </c>
      <c r="E78" t="s">
        <v>4345</v>
      </c>
      <c r="F78" t="s">
        <v>4468</v>
      </c>
      <c r="G78" t="s">
        <v>4341</v>
      </c>
    </row>
    <row r="79" spans="1:7" x14ac:dyDescent="0.25">
      <c r="A79" t="s">
        <v>4346</v>
      </c>
      <c r="B79" t="s">
        <v>2675</v>
      </c>
      <c r="C79">
        <v>3</v>
      </c>
      <c r="D79">
        <v>1</v>
      </c>
      <c r="E79" t="s">
        <v>4307</v>
      </c>
      <c r="F79" t="s">
        <v>4368</v>
      </c>
      <c r="G79" t="s">
        <v>4324</v>
      </c>
    </row>
    <row r="80" spans="1:7" x14ac:dyDescent="0.25">
      <c r="A80" t="s">
        <v>4350</v>
      </c>
      <c r="B80" t="s">
        <v>2671</v>
      </c>
      <c r="C80">
        <v>3</v>
      </c>
      <c r="D80">
        <v>1</v>
      </c>
      <c r="E80" t="s">
        <v>4317</v>
      </c>
      <c r="F80" t="s">
        <v>4394</v>
      </c>
      <c r="G80" t="s">
        <v>4324</v>
      </c>
    </row>
    <row r="81" spans="1:7" x14ac:dyDescent="0.25">
      <c r="A81" t="s">
        <v>4356</v>
      </c>
      <c r="B81" t="s">
        <v>2778</v>
      </c>
      <c r="C81">
        <v>3</v>
      </c>
      <c r="D81">
        <v>1</v>
      </c>
      <c r="E81" t="s">
        <v>4330</v>
      </c>
      <c r="F81" t="s">
        <v>4363</v>
      </c>
      <c r="G81" t="s">
        <v>4341</v>
      </c>
    </row>
    <row r="82" spans="1:7" x14ac:dyDescent="0.25">
      <c r="A82" t="s">
        <v>4357</v>
      </c>
      <c r="B82" t="s">
        <v>2669</v>
      </c>
      <c r="C82">
        <v>3</v>
      </c>
      <c r="D82">
        <v>1</v>
      </c>
      <c r="E82" t="s">
        <v>4317</v>
      </c>
      <c r="F82" t="s">
        <v>4394</v>
      </c>
      <c r="G82" t="s">
        <v>4324</v>
      </c>
    </row>
    <row r="83" spans="1:7" x14ac:dyDescent="0.25">
      <c r="A83" t="s">
        <v>4358</v>
      </c>
      <c r="B83" t="s">
        <v>2668</v>
      </c>
      <c r="C83">
        <v>3</v>
      </c>
      <c r="D83">
        <v>1</v>
      </c>
      <c r="E83" t="s">
        <v>4317</v>
      </c>
      <c r="F83" t="s">
        <v>4394</v>
      </c>
      <c r="G83" t="s">
        <v>4324</v>
      </c>
    </row>
    <row r="84" spans="1:7" x14ac:dyDescent="0.25">
      <c r="A84" t="s">
        <v>4359</v>
      </c>
      <c r="B84" t="s">
        <v>2761</v>
      </c>
      <c r="C84">
        <v>3</v>
      </c>
      <c r="D84">
        <v>1</v>
      </c>
      <c r="E84" t="s">
        <v>4268</v>
      </c>
      <c r="F84" t="s">
        <v>4347</v>
      </c>
      <c r="G84" t="s">
        <v>4341</v>
      </c>
    </row>
    <row r="85" spans="1:7" x14ac:dyDescent="0.25">
      <c r="A85" t="s">
        <v>4361</v>
      </c>
      <c r="B85" t="s">
        <v>2715</v>
      </c>
      <c r="C85">
        <v>3</v>
      </c>
      <c r="D85">
        <v>1</v>
      </c>
      <c r="E85" t="s">
        <v>4309</v>
      </c>
      <c r="F85" t="s">
        <v>4337</v>
      </c>
      <c r="G85" t="s">
        <v>4341</v>
      </c>
    </row>
    <row r="86" spans="1:7" x14ac:dyDescent="0.25">
      <c r="A86" t="s">
        <v>4362</v>
      </c>
      <c r="B86" t="s">
        <v>2677</v>
      </c>
      <c r="C86">
        <v>3</v>
      </c>
      <c r="D86">
        <v>1</v>
      </c>
      <c r="E86" t="s">
        <v>4313</v>
      </c>
      <c r="F86" t="s">
        <v>4314</v>
      </c>
      <c r="G86" t="s">
        <v>4324</v>
      </c>
    </row>
    <row r="87" spans="1:7" x14ac:dyDescent="0.25">
      <c r="A87" t="s">
        <v>4364</v>
      </c>
      <c r="B87" t="s">
        <v>2721</v>
      </c>
      <c r="C87">
        <v>3</v>
      </c>
      <c r="D87">
        <v>1</v>
      </c>
      <c r="E87" t="s">
        <v>4309</v>
      </c>
      <c r="F87" t="s">
        <v>4337</v>
      </c>
      <c r="G87" t="s">
        <v>4341</v>
      </c>
    </row>
    <row r="88" spans="1:7" x14ac:dyDescent="0.25">
      <c r="A88" t="s">
        <v>4365</v>
      </c>
      <c r="B88" t="s">
        <v>2672</v>
      </c>
      <c r="C88">
        <v>3</v>
      </c>
      <c r="D88">
        <v>1</v>
      </c>
      <c r="E88" t="s">
        <v>4307</v>
      </c>
      <c r="F88" t="s">
        <v>4368</v>
      </c>
      <c r="G88" t="s">
        <v>4324</v>
      </c>
    </row>
    <row r="89" spans="1:7" x14ac:dyDescent="0.25">
      <c r="A89" t="s">
        <v>4369</v>
      </c>
      <c r="B89" t="s">
        <v>2661</v>
      </c>
      <c r="C89">
        <v>3</v>
      </c>
      <c r="D89">
        <v>1</v>
      </c>
      <c r="E89" t="s">
        <v>4328</v>
      </c>
      <c r="F89" t="s">
        <v>4420</v>
      </c>
      <c r="G89" t="s">
        <v>4324</v>
      </c>
    </row>
    <row r="90" spans="1:7" x14ac:dyDescent="0.25">
      <c r="A90" t="s">
        <v>4370</v>
      </c>
      <c r="B90" t="s">
        <v>2688</v>
      </c>
      <c r="C90">
        <v>3</v>
      </c>
      <c r="D90">
        <v>1</v>
      </c>
      <c r="E90" t="s">
        <v>4270</v>
      </c>
      <c r="F90" t="s">
        <v>4342</v>
      </c>
      <c r="G90" t="s">
        <v>4324</v>
      </c>
    </row>
    <row r="91" spans="1:7" x14ac:dyDescent="0.25">
      <c r="A91" t="s">
        <v>4371</v>
      </c>
      <c r="B91" t="s">
        <v>2638</v>
      </c>
      <c r="C91">
        <v>3</v>
      </c>
      <c r="D91">
        <v>1</v>
      </c>
      <c r="E91" t="s">
        <v>4279</v>
      </c>
      <c r="F91" t="s">
        <v>4280</v>
      </c>
      <c r="G91" t="s">
        <v>4292</v>
      </c>
    </row>
    <row r="92" spans="1:7" x14ac:dyDescent="0.25">
      <c r="A92" t="s">
        <v>4372</v>
      </c>
      <c r="B92" t="s">
        <v>2783</v>
      </c>
      <c r="C92">
        <v>3</v>
      </c>
      <c r="D92">
        <v>1</v>
      </c>
      <c r="E92" t="s">
        <v>4373</v>
      </c>
      <c r="F92" t="s">
        <v>4418</v>
      </c>
      <c r="G92" t="s">
        <v>4341</v>
      </c>
    </row>
    <row r="93" spans="1:7" x14ac:dyDescent="0.25">
      <c r="A93" t="s">
        <v>4374</v>
      </c>
      <c r="B93" t="s">
        <v>2719</v>
      </c>
      <c r="C93">
        <v>3</v>
      </c>
      <c r="D93">
        <v>1</v>
      </c>
      <c r="E93" t="s">
        <v>4309</v>
      </c>
      <c r="F93" t="s">
        <v>4337</v>
      </c>
      <c r="G93" t="s">
        <v>4341</v>
      </c>
    </row>
    <row r="94" spans="1:7" x14ac:dyDescent="0.25">
      <c r="A94" t="s">
        <v>4375</v>
      </c>
      <c r="B94" t="s">
        <v>2703</v>
      </c>
      <c r="C94">
        <v>3</v>
      </c>
      <c r="D94">
        <v>1</v>
      </c>
      <c r="E94" t="s">
        <v>4291</v>
      </c>
      <c r="F94" t="s">
        <v>4460</v>
      </c>
      <c r="G94" t="s">
        <v>4324</v>
      </c>
    </row>
    <row r="95" spans="1:7" x14ac:dyDescent="0.25">
      <c r="A95" t="s">
        <v>4376</v>
      </c>
      <c r="B95" t="s">
        <v>2642</v>
      </c>
      <c r="C95">
        <v>3</v>
      </c>
      <c r="D95">
        <v>1</v>
      </c>
      <c r="E95" t="s">
        <v>4301</v>
      </c>
      <c r="F95" t="s">
        <v>4397</v>
      </c>
      <c r="G95" t="s">
        <v>4292</v>
      </c>
    </row>
    <row r="96" spans="1:7" x14ac:dyDescent="0.25">
      <c r="A96" t="s">
        <v>4377</v>
      </c>
      <c r="B96" t="s">
        <v>2722</v>
      </c>
      <c r="C96">
        <v>3</v>
      </c>
      <c r="D96">
        <v>1</v>
      </c>
      <c r="E96" t="s">
        <v>4305</v>
      </c>
      <c r="F96" t="s">
        <v>4360</v>
      </c>
      <c r="G96" t="s">
        <v>4341</v>
      </c>
    </row>
    <row r="97" spans="1:7" x14ac:dyDescent="0.25">
      <c r="A97" t="s">
        <v>4378</v>
      </c>
      <c r="B97" t="s">
        <v>2784</v>
      </c>
      <c r="C97">
        <v>3</v>
      </c>
      <c r="D97">
        <v>1</v>
      </c>
      <c r="E97" t="s">
        <v>4379</v>
      </c>
      <c r="F97" t="s">
        <v>4389</v>
      </c>
      <c r="G97" t="s">
        <v>4341</v>
      </c>
    </row>
    <row r="98" spans="1:7" x14ac:dyDescent="0.25">
      <c r="A98" t="s">
        <v>4380</v>
      </c>
      <c r="B98" t="s">
        <v>2698</v>
      </c>
      <c r="C98">
        <v>3</v>
      </c>
      <c r="D98">
        <v>1</v>
      </c>
      <c r="E98" t="s">
        <v>4289</v>
      </c>
      <c r="F98" t="s">
        <v>4295</v>
      </c>
      <c r="G98" t="s">
        <v>4324</v>
      </c>
    </row>
    <row r="99" spans="1:7" x14ac:dyDescent="0.25">
      <c r="A99" t="s">
        <v>4381</v>
      </c>
      <c r="B99" t="s">
        <v>2766</v>
      </c>
      <c r="C99">
        <v>3</v>
      </c>
      <c r="D99">
        <v>1</v>
      </c>
      <c r="E99" t="s">
        <v>4264</v>
      </c>
      <c r="F99" t="s">
        <v>4367</v>
      </c>
      <c r="G99" t="s">
        <v>4292</v>
      </c>
    </row>
    <row r="100" spans="1:7" x14ac:dyDescent="0.25">
      <c r="A100" t="s">
        <v>4382</v>
      </c>
      <c r="B100" t="s">
        <v>2674</v>
      </c>
      <c r="C100">
        <v>3</v>
      </c>
      <c r="D100">
        <v>1</v>
      </c>
      <c r="E100" t="s">
        <v>4307</v>
      </c>
      <c r="F100" t="s">
        <v>4368</v>
      </c>
      <c r="G100" t="s">
        <v>4324</v>
      </c>
    </row>
    <row r="101" spans="1:7" x14ac:dyDescent="0.25">
      <c r="A101" t="s">
        <v>4383</v>
      </c>
      <c r="B101" t="s">
        <v>2767</v>
      </c>
      <c r="C101">
        <v>3</v>
      </c>
      <c r="D101">
        <v>1</v>
      </c>
      <c r="E101" t="s">
        <v>4348</v>
      </c>
      <c r="F101" t="s">
        <v>4349</v>
      </c>
      <c r="G101" t="s">
        <v>4292</v>
      </c>
    </row>
    <row r="102" spans="1:7" x14ac:dyDescent="0.25">
      <c r="A102" t="s">
        <v>4384</v>
      </c>
      <c r="B102" t="s">
        <v>2641</v>
      </c>
      <c r="C102">
        <v>3</v>
      </c>
      <c r="D102">
        <v>1</v>
      </c>
      <c r="E102" t="s">
        <v>4301</v>
      </c>
      <c r="F102" t="s">
        <v>4397</v>
      </c>
      <c r="G102" t="s">
        <v>4292</v>
      </c>
    </row>
    <row r="103" spans="1:7" x14ac:dyDescent="0.25">
      <c r="A103" t="s">
        <v>4387</v>
      </c>
      <c r="B103" t="s">
        <v>2637</v>
      </c>
      <c r="C103">
        <v>3</v>
      </c>
      <c r="D103">
        <v>9</v>
      </c>
      <c r="E103" t="s">
        <v>4279</v>
      </c>
      <c r="F103" t="s">
        <v>4280</v>
      </c>
      <c r="G103" t="s">
        <v>4292</v>
      </c>
    </row>
    <row r="104" spans="1:7" x14ac:dyDescent="0.25">
      <c r="A104" t="s">
        <v>4388</v>
      </c>
      <c r="B104" t="s">
        <v>2639</v>
      </c>
      <c r="C104">
        <v>3</v>
      </c>
      <c r="D104">
        <v>9</v>
      </c>
      <c r="E104" t="s">
        <v>4301</v>
      </c>
      <c r="F104" t="s">
        <v>4397</v>
      </c>
      <c r="G104" t="s">
        <v>4292</v>
      </c>
    </row>
    <row r="105" spans="1:7" x14ac:dyDescent="0.25">
      <c r="A105" t="s">
        <v>4390</v>
      </c>
      <c r="B105" t="s">
        <v>2676</v>
      </c>
      <c r="C105">
        <v>3</v>
      </c>
      <c r="D105">
        <v>1</v>
      </c>
      <c r="E105" t="s">
        <v>4313</v>
      </c>
      <c r="F105" t="s">
        <v>4314</v>
      </c>
      <c r="G105" t="s">
        <v>4324</v>
      </c>
    </row>
    <row r="106" spans="1:7" x14ac:dyDescent="0.25">
      <c r="A106" t="s">
        <v>4391</v>
      </c>
      <c r="B106" t="s">
        <v>2708</v>
      </c>
      <c r="C106">
        <v>3</v>
      </c>
      <c r="D106">
        <v>1</v>
      </c>
      <c r="E106" t="s">
        <v>4354</v>
      </c>
      <c r="F106" t="s">
        <v>4355</v>
      </c>
      <c r="G106" t="s">
        <v>4324</v>
      </c>
    </row>
    <row r="107" spans="1:7" x14ac:dyDescent="0.25">
      <c r="A107" t="s">
        <v>4392</v>
      </c>
      <c r="B107" t="s">
        <v>2705</v>
      </c>
      <c r="C107">
        <v>3</v>
      </c>
      <c r="D107">
        <v>1</v>
      </c>
      <c r="E107" t="s">
        <v>4291</v>
      </c>
      <c r="F107" t="s">
        <v>4460</v>
      </c>
      <c r="G107" t="s">
        <v>4324</v>
      </c>
    </row>
    <row r="108" spans="1:7" x14ac:dyDescent="0.25">
      <c r="A108" t="s">
        <v>4393</v>
      </c>
      <c r="B108" t="s">
        <v>2679</v>
      </c>
      <c r="C108">
        <v>3</v>
      </c>
      <c r="D108">
        <v>1</v>
      </c>
      <c r="E108" t="s">
        <v>4262</v>
      </c>
      <c r="F108" t="s">
        <v>4353</v>
      </c>
      <c r="G108" t="s">
        <v>4324</v>
      </c>
    </row>
    <row r="109" spans="1:7" x14ac:dyDescent="0.25">
      <c r="A109" t="s">
        <v>4395</v>
      </c>
      <c r="B109" t="s">
        <v>2711</v>
      </c>
      <c r="C109">
        <v>3</v>
      </c>
      <c r="D109">
        <v>1</v>
      </c>
      <c r="E109" t="s">
        <v>4299</v>
      </c>
      <c r="F109" t="s">
        <v>4366</v>
      </c>
      <c r="G109" t="s">
        <v>4341</v>
      </c>
    </row>
    <row r="110" spans="1:7" x14ac:dyDescent="0.25">
      <c r="A110" t="s">
        <v>4396</v>
      </c>
      <c r="B110" t="s">
        <v>2665</v>
      </c>
      <c r="C110">
        <v>3</v>
      </c>
      <c r="D110">
        <v>1</v>
      </c>
      <c r="E110" t="s">
        <v>4317</v>
      </c>
      <c r="F110" t="s">
        <v>4394</v>
      </c>
      <c r="G110" t="s">
        <v>4324</v>
      </c>
    </row>
    <row r="111" spans="1:7" x14ac:dyDescent="0.25">
      <c r="A111" t="s">
        <v>4398</v>
      </c>
      <c r="B111" t="s">
        <v>2713</v>
      </c>
      <c r="C111">
        <v>3</v>
      </c>
      <c r="D111">
        <v>1</v>
      </c>
      <c r="E111" t="s">
        <v>4277</v>
      </c>
      <c r="F111" t="s">
        <v>4297</v>
      </c>
      <c r="G111" t="s">
        <v>4341</v>
      </c>
    </row>
    <row r="112" spans="1:7" x14ac:dyDescent="0.25">
      <c r="A112" t="s">
        <v>4399</v>
      </c>
      <c r="B112" t="s">
        <v>2662</v>
      </c>
      <c r="C112">
        <v>3</v>
      </c>
      <c r="D112">
        <v>1</v>
      </c>
      <c r="E112" t="s">
        <v>4328</v>
      </c>
      <c r="F112" t="s">
        <v>4420</v>
      </c>
      <c r="G112" t="s">
        <v>4324</v>
      </c>
    </row>
    <row r="113" spans="1:7" x14ac:dyDescent="0.25">
      <c r="A113" t="s">
        <v>4400</v>
      </c>
      <c r="B113" t="s">
        <v>2653</v>
      </c>
      <c r="C113">
        <v>3</v>
      </c>
      <c r="D113">
        <v>1</v>
      </c>
      <c r="E113" t="s">
        <v>4271</v>
      </c>
      <c r="F113" t="s">
        <v>4272</v>
      </c>
      <c r="G113" t="s">
        <v>4324</v>
      </c>
    </row>
    <row r="114" spans="1:7" x14ac:dyDescent="0.25">
      <c r="A114" t="s">
        <v>4401</v>
      </c>
      <c r="B114" t="s">
        <v>2695</v>
      </c>
      <c r="C114">
        <v>3</v>
      </c>
      <c r="D114">
        <v>9</v>
      </c>
      <c r="E114" t="s">
        <v>4385</v>
      </c>
      <c r="F114" t="s">
        <v>4386</v>
      </c>
      <c r="G114" t="s">
        <v>4324</v>
      </c>
    </row>
    <row r="115" spans="1:7" x14ac:dyDescent="0.25">
      <c r="A115" t="s">
        <v>4402</v>
      </c>
      <c r="B115" t="s">
        <v>2648</v>
      </c>
      <c r="C115">
        <v>3</v>
      </c>
      <c r="D115">
        <v>1</v>
      </c>
      <c r="E115" t="s">
        <v>4403</v>
      </c>
      <c r="F115" t="s">
        <v>4424</v>
      </c>
      <c r="G115" t="s">
        <v>4324</v>
      </c>
    </row>
    <row r="116" spans="1:7" x14ac:dyDescent="0.25">
      <c r="A116" t="s">
        <v>4404</v>
      </c>
      <c r="B116" t="s">
        <v>2773</v>
      </c>
      <c r="C116">
        <v>3</v>
      </c>
      <c r="D116">
        <v>1</v>
      </c>
      <c r="E116" t="s">
        <v>4268</v>
      </c>
      <c r="F116" t="s">
        <v>4347</v>
      </c>
      <c r="G116" t="s">
        <v>4341</v>
      </c>
    </row>
    <row r="117" spans="1:7" x14ac:dyDescent="0.25">
      <c r="A117" t="s">
        <v>4405</v>
      </c>
      <c r="B117" t="s">
        <v>2727</v>
      </c>
      <c r="C117">
        <v>3</v>
      </c>
      <c r="D117">
        <v>1</v>
      </c>
      <c r="E117" t="s">
        <v>4284</v>
      </c>
      <c r="F117" t="s">
        <v>4285</v>
      </c>
      <c r="G117" t="s">
        <v>4341</v>
      </c>
    </row>
    <row r="118" spans="1:7" x14ac:dyDescent="0.25">
      <c r="A118" s="10" t="s">
        <v>4406</v>
      </c>
      <c r="B118" t="s">
        <v>2683</v>
      </c>
      <c r="C118">
        <v>3</v>
      </c>
      <c r="D118">
        <v>9</v>
      </c>
      <c r="E118" t="s">
        <v>4262</v>
      </c>
      <c r="F118" t="s">
        <v>4353</v>
      </c>
      <c r="G118" t="s">
        <v>4324</v>
      </c>
    </row>
    <row r="119" spans="1:7" x14ac:dyDescent="0.25">
      <c r="A119" t="s">
        <v>4407</v>
      </c>
      <c r="B119" t="s">
        <v>2699</v>
      </c>
      <c r="C119">
        <v>3</v>
      </c>
      <c r="D119">
        <v>1</v>
      </c>
      <c r="E119" t="s">
        <v>4289</v>
      </c>
      <c r="F119" t="s">
        <v>4295</v>
      </c>
      <c r="G119" t="s">
        <v>4324</v>
      </c>
    </row>
    <row r="120" spans="1:7" x14ac:dyDescent="0.25">
      <c r="A120" t="s">
        <v>4408</v>
      </c>
      <c r="B120" t="s">
        <v>2720</v>
      </c>
      <c r="C120">
        <v>3</v>
      </c>
      <c r="D120">
        <v>1</v>
      </c>
      <c r="E120" t="s">
        <v>4309</v>
      </c>
      <c r="F120" t="s">
        <v>4337</v>
      </c>
      <c r="G120" t="s">
        <v>4341</v>
      </c>
    </row>
    <row r="121" spans="1:7" x14ac:dyDescent="0.25">
      <c r="A121" t="s">
        <v>4409</v>
      </c>
      <c r="B121" t="s">
        <v>2659</v>
      </c>
      <c r="C121">
        <v>3</v>
      </c>
      <c r="D121">
        <v>1</v>
      </c>
      <c r="E121" t="s">
        <v>4328</v>
      </c>
      <c r="F121" t="s">
        <v>4420</v>
      </c>
      <c r="G121" t="s">
        <v>4324</v>
      </c>
    </row>
    <row r="122" spans="1:7" x14ac:dyDescent="0.25">
      <c r="A122" t="s">
        <v>4410</v>
      </c>
      <c r="B122" t="s">
        <v>2694</v>
      </c>
      <c r="C122">
        <v>3</v>
      </c>
      <c r="D122">
        <v>1</v>
      </c>
      <c r="E122" t="s">
        <v>4385</v>
      </c>
      <c r="F122" t="s">
        <v>4386</v>
      </c>
      <c r="G122" t="s">
        <v>4324</v>
      </c>
    </row>
    <row r="123" spans="1:7" x14ac:dyDescent="0.25">
      <c r="A123" t="s">
        <v>4411</v>
      </c>
      <c r="B123" t="s">
        <v>2786</v>
      </c>
      <c r="C123">
        <v>3</v>
      </c>
      <c r="D123">
        <v>1</v>
      </c>
      <c r="E123" t="s">
        <v>4351</v>
      </c>
      <c r="F123" t="s">
        <v>4352</v>
      </c>
      <c r="G123" t="s">
        <v>4324</v>
      </c>
    </row>
    <row r="124" spans="1:7" x14ac:dyDescent="0.25">
      <c r="A124" t="s">
        <v>4414</v>
      </c>
      <c r="B124" t="s">
        <v>2685</v>
      </c>
      <c r="C124">
        <v>3</v>
      </c>
      <c r="D124">
        <v>1</v>
      </c>
      <c r="E124" t="s">
        <v>4262</v>
      </c>
      <c r="F124" t="s">
        <v>4353</v>
      </c>
      <c r="G124" t="s">
        <v>4324</v>
      </c>
    </row>
    <row r="125" spans="1:7" x14ac:dyDescent="0.25">
      <c r="A125" t="s">
        <v>4415</v>
      </c>
      <c r="B125" t="s">
        <v>2770</v>
      </c>
      <c r="C125">
        <v>3</v>
      </c>
      <c r="D125">
        <v>1</v>
      </c>
      <c r="E125" t="s">
        <v>4264</v>
      </c>
      <c r="F125" t="s">
        <v>4367</v>
      </c>
      <c r="G125" t="s">
        <v>4292</v>
      </c>
    </row>
    <row r="126" spans="1:7" x14ac:dyDescent="0.25">
      <c r="A126" t="s">
        <v>4416</v>
      </c>
      <c r="B126" t="s">
        <v>2689</v>
      </c>
      <c r="C126">
        <v>3</v>
      </c>
      <c r="D126">
        <v>1</v>
      </c>
      <c r="E126" t="s">
        <v>4270</v>
      </c>
      <c r="F126" t="s">
        <v>4342</v>
      </c>
      <c r="G126" t="s">
        <v>4324</v>
      </c>
    </row>
    <row r="127" spans="1:7" x14ac:dyDescent="0.25">
      <c r="A127" t="s">
        <v>4417</v>
      </c>
      <c r="B127" t="s">
        <v>2760</v>
      </c>
      <c r="C127">
        <v>3</v>
      </c>
      <c r="D127">
        <v>9</v>
      </c>
      <c r="E127" t="s">
        <v>4268</v>
      </c>
      <c r="F127" t="s">
        <v>4347</v>
      </c>
      <c r="G127" t="s">
        <v>4341</v>
      </c>
    </row>
    <row r="128" spans="1:7" x14ac:dyDescent="0.25">
      <c r="A128" t="s">
        <v>4419</v>
      </c>
      <c r="B128" t="s">
        <v>2709</v>
      </c>
      <c r="C128">
        <v>3</v>
      </c>
      <c r="D128">
        <v>1</v>
      </c>
      <c r="E128" t="s">
        <v>4274</v>
      </c>
      <c r="F128" t="s">
        <v>4275</v>
      </c>
      <c r="G128" t="s">
        <v>4324</v>
      </c>
    </row>
    <row r="129" spans="1:7" x14ac:dyDescent="0.25">
      <c r="A129" t="s">
        <v>4421</v>
      </c>
      <c r="B129" t="s">
        <v>2765</v>
      </c>
      <c r="C129">
        <v>3</v>
      </c>
      <c r="D129">
        <v>1</v>
      </c>
      <c r="E129" t="s">
        <v>4264</v>
      </c>
      <c r="F129" t="s">
        <v>4367</v>
      </c>
      <c r="G129" t="s">
        <v>4292</v>
      </c>
    </row>
    <row r="130" spans="1:7" x14ac:dyDescent="0.25">
      <c r="A130" t="s">
        <v>4422</v>
      </c>
      <c r="B130" t="s">
        <v>2634</v>
      </c>
      <c r="C130">
        <v>3</v>
      </c>
      <c r="D130">
        <v>1</v>
      </c>
      <c r="E130" t="s">
        <v>4310</v>
      </c>
      <c r="F130" t="s">
        <v>4311</v>
      </c>
      <c r="G130" t="s">
        <v>4292</v>
      </c>
    </row>
    <row r="131" spans="1:7" x14ac:dyDescent="0.25">
      <c r="A131" t="s">
        <v>4423</v>
      </c>
      <c r="B131" t="s">
        <v>2680</v>
      </c>
      <c r="C131">
        <v>3</v>
      </c>
      <c r="D131">
        <v>1</v>
      </c>
      <c r="E131" t="s">
        <v>4262</v>
      </c>
      <c r="F131" t="s">
        <v>4353</v>
      </c>
      <c r="G131" t="s">
        <v>4324</v>
      </c>
    </row>
    <row r="132" spans="1:7" x14ac:dyDescent="0.25">
      <c r="A132" t="s">
        <v>4425</v>
      </c>
      <c r="B132" t="s">
        <v>2686</v>
      </c>
      <c r="C132">
        <v>3</v>
      </c>
      <c r="D132">
        <v>9</v>
      </c>
      <c r="E132" t="s">
        <v>4351</v>
      </c>
      <c r="F132" t="s">
        <v>4352</v>
      </c>
      <c r="G132" t="s">
        <v>4324</v>
      </c>
    </row>
    <row r="133" spans="1:7" x14ac:dyDescent="0.25">
      <c r="A133" t="s">
        <v>4426</v>
      </c>
      <c r="B133" t="s">
        <v>2658</v>
      </c>
      <c r="C133">
        <v>3</v>
      </c>
      <c r="D133">
        <v>1</v>
      </c>
      <c r="E133" t="s">
        <v>4266</v>
      </c>
      <c r="F133" t="s">
        <v>4467</v>
      </c>
      <c r="G133" t="s">
        <v>4324</v>
      </c>
    </row>
    <row r="134" spans="1:7" x14ac:dyDescent="0.25">
      <c r="A134" t="s">
        <v>4427</v>
      </c>
      <c r="B134" t="s">
        <v>2707</v>
      </c>
      <c r="C134">
        <v>3</v>
      </c>
      <c r="D134">
        <v>1</v>
      </c>
      <c r="E134" t="s">
        <v>4354</v>
      </c>
      <c r="F134" t="s">
        <v>4355</v>
      </c>
      <c r="G134" t="s">
        <v>4324</v>
      </c>
    </row>
    <row r="135" spans="1:7" x14ac:dyDescent="0.25">
      <c r="A135" t="s">
        <v>4430</v>
      </c>
      <c r="B135" t="s">
        <v>2663</v>
      </c>
      <c r="C135">
        <v>3</v>
      </c>
      <c r="D135">
        <v>1</v>
      </c>
      <c r="E135" t="s">
        <v>4317</v>
      </c>
      <c r="F135" t="s">
        <v>4394</v>
      </c>
      <c r="G135" t="s">
        <v>4324</v>
      </c>
    </row>
    <row r="136" spans="1:7" x14ac:dyDescent="0.25">
      <c r="A136" t="s">
        <v>4431</v>
      </c>
      <c r="B136" t="s">
        <v>2640</v>
      </c>
      <c r="C136">
        <v>3</v>
      </c>
      <c r="D136">
        <v>1</v>
      </c>
      <c r="E136" t="s">
        <v>4301</v>
      </c>
      <c r="F136" t="s">
        <v>4397</v>
      </c>
      <c r="G136" t="s">
        <v>4292</v>
      </c>
    </row>
    <row r="137" spans="1:7" x14ac:dyDescent="0.25">
      <c r="A137" t="s">
        <v>4432</v>
      </c>
      <c r="B137" t="s">
        <v>2657</v>
      </c>
      <c r="C137">
        <v>3</v>
      </c>
      <c r="D137">
        <v>1</v>
      </c>
      <c r="E137" t="s">
        <v>4266</v>
      </c>
      <c r="F137" t="s">
        <v>4467</v>
      </c>
      <c r="G137" t="s">
        <v>4324</v>
      </c>
    </row>
    <row r="138" spans="1:7" x14ac:dyDescent="0.25">
      <c r="A138" t="s">
        <v>4433</v>
      </c>
      <c r="B138" t="s">
        <v>2696</v>
      </c>
      <c r="C138">
        <v>3</v>
      </c>
      <c r="D138">
        <v>1</v>
      </c>
      <c r="E138" t="s">
        <v>4385</v>
      </c>
      <c r="F138" t="s">
        <v>4386</v>
      </c>
      <c r="G138" t="s">
        <v>4324</v>
      </c>
    </row>
    <row r="139" spans="1:7" x14ac:dyDescent="0.25">
      <c r="A139" t="s">
        <v>4434</v>
      </c>
      <c r="B139" t="s">
        <v>2692</v>
      </c>
      <c r="C139">
        <v>3</v>
      </c>
      <c r="D139">
        <v>1</v>
      </c>
      <c r="E139" t="s">
        <v>4270</v>
      </c>
      <c r="F139" t="s">
        <v>4342</v>
      </c>
      <c r="G139" t="s">
        <v>4324</v>
      </c>
    </row>
    <row r="140" spans="1:7" x14ac:dyDescent="0.25">
      <c r="A140" t="s">
        <v>4435</v>
      </c>
      <c r="B140" t="s">
        <v>2647</v>
      </c>
      <c r="C140">
        <v>3</v>
      </c>
      <c r="D140">
        <v>1</v>
      </c>
      <c r="E140" t="s">
        <v>4403</v>
      </c>
      <c r="F140" t="s">
        <v>4424</v>
      </c>
      <c r="G140" t="s">
        <v>4324</v>
      </c>
    </row>
    <row r="141" spans="1:7" x14ac:dyDescent="0.25">
      <c r="A141" t="s">
        <v>4436</v>
      </c>
      <c r="B141" t="s">
        <v>2643</v>
      </c>
      <c r="C141">
        <v>3</v>
      </c>
      <c r="D141">
        <v>1</v>
      </c>
      <c r="E141" t="s">
        <v>4301</v>
      </c>
      <c r="F141" t="s">
        <v>4397</v>
      </c>
      <c r="G141" t="s">
        <v>4292</v>
      </c>
    </row>
    <row r="142" spans="1:7" x14ac:dyDescent="0.25">
      <c r="A142" t="s">
        <v>4437</v>
      </c>
      <c r="B142" t="s">
        <v>2729</v>
      </c>
      <c r="C142">
        <v>3</v>
      </c>
      <c r="D142">
        <v>1</v>
      </c>
      <c r="E142" t="s">
        <v>4284</v>
      </c>
      <c r="F142" t="s">
        <v>4285</v>
      </c>
      <c r="G142" t="s">
        <v>4341</v>
      </c>
    </row>
    <row r="143" spans="1:7" x14ac:dyDescent="0.25">
      <c r="A143" t="s">
        <v>4438</v>
      </c>
      <c r="B143" t="s">
        <v>2652</v>
      </c>
      <c r="C143">
        <v>3</v>
      </c>
      <c r="D143">
        <v>1</v>
      </c>
      <c r="E143" t="s">
        <v>4271</v>
      </c>
      <c r="F143" t="s">
        <v>4272</v>
      </c>
      <c r="G143" t="s">
        <v>4324</v>
      </c>
    </row>
    <row r="144" spans="1:7" x14ac:dyDescent="0.25">
      <c r="A144" t="s">
        <v>4439</v>
      </c>
      <c r="B144" t="s">
        <v>2682</v>
      </c>
      <c r="C144">
        <v>3</v>
      </c>
      <c r="D144">
        <v>1</v>
      </c>
      <c r="E144" t="s">
        <v>4262</v>
      </c>
      <c r="F144" t="s">
        <v>4353</v>
      </c>
      <c r="G144" t="s">
        <v>4324</v>
      </c>
    </row>
    <row r="145" spans="1:7" x14ac:dyDescent="0.25">
      <c r="A145" t="s">
        <v>4440</v>
      </c>
      <c r="B145" t="s">
        <v>2775</v>
      </c>
      <c r="C145">
        <v>3</v>
      </c>
      <c r="D145">
        <v>1</v>
      </c>
      <c r="E145" t="s">
        <v>4385</v>
      </c>
      <c r="F145" t="s">
        <v>4386</v>
      </c>
      <c r="G145" t="s">
        <v>4324</v>
      </c>
    </row>
    <row r="146" spans="1:7" x14ac:dyDescent="0.25">
      <c r="A146" t="s">
        <v>4441</v>
      </c>
      <c r="B146" t="s">
        <v>2687</v>
      </c>
      <c r="C146">
        <v>3</v>
      </c>
      <c r="D146">
        <v>1</v>
      </c>
      <c r="E146" t="s">
        <v>4351</v>
      </c>
      <c r="F146" t="s">
        <v>4352</v>
      </c>
      <c r="G146" t="s">
        <v>4324</v>
      </c>
    </row>
    <row r="147" spans="1:7" x14ac:dyDescent="0.25">
      <c r="A147" t="s">
        <v>4442</v>
      </c>
      <c r="B147" t="s">
        <v>2701</v>
      </c>
      <c r="C147">
        <v>3</v>
      </c>
      <c r="D147">
        <v>1</v>
      </c>
      <c r="E147" t="s">
        <v>4291</v>
      </c>
      <c r="F147" t="s">
        <v>4460</v>
      </c>
      <c r="G147" t="s">
        <v>4324</v>
      </c>
    </row>
    <row r="148" spans="1:7" x14ac:dyDescent="0.25">
      <c r="A148" t="s">
        <v>4446</v>
      </c>
      <c r="B148" t="s">
        <v>2700</v>
      </c>
      <c r="C148">
        <v>3</v>
      </c>
      <c r="D148">
        <v>1</v>
      </c>
      <c r="E148" t="s">
        <v>4291</v>
      </c>
      <c r="F148" t="s">
        <v>4460</v>
      </c>
      <c r="G148" t="s">
        <v>4324</v>
      </c>
    </row>
    <row r="149" spans="1:7" x14ac:dyDescent="0.25">
      <c r="A149" t="s">
        <v>4447</v>
      </c>
      <c r="B149" t="s">
        <v>2706</v>
      </c>
      <c r="C149">
        <v>3</v>
      </c>
      <c r="D149">
        <v>1</v>
      </c>
      <c r="E149" t="s">
        <v>4291</v>
      </c>
      <c r="F149" t="s">
        <v>4460</v>
      </c>
      <c r="G149" t="s">
        <v>4324</v>
      </c>
    </row>
    <row r="150" spans="1:7" x14ac:dyDescent="0.25">
      <c r="A150" t="s">
        <v>4448</v>
      </c>
      <c r="B150" t="s">
        <v>2670</v>
      </c>
      <c r="C150">
        <v>3</v>
      </c>
      <c r="D150">
        <v>1</v>
      </c>
      <c r="E150" t="s">
        <v>4317</v>
      </c>
      <c r="F150" t="s">
        <v>4394</v>
      </c>
      <c r="G150" t="s">
        <v>4324</v>
      </c>
    </row>
    <row r="151" spans="1:7" x14ac:dyDescent="0.25">
      <c r="A151" t="s">
        <v>4449</v>
      </c>
      <c r="B151" t="s">
        <v>2725</v>
      </c>
      <c r="C151">
        <v>3</v>
      </c>
      <c r="D151">
        <v>1</v>
      </c>
      <c r="E151" t="s">
        <v>4345</v>
      </c>
      <c r="F151" t="s">
        <v>4468</v>
      </c>
      <c r="G151" t="s">
        <v>4341</v>
      </c>
    </row>
    <row r="152" spans="1:7" x14ac:dyDescent="0.25">
      <c r="A152" t="s">
        <v>4450</v>
      </c>
      <c r="B152" t="s">
        <v>2782</v>
      </c>
      <c r="C152">
        <v>3</v>
      </c>
      <c r="D152">
        <v>1</v>
      </c>
      <c r="E152" t="s">
        <v>4289</v>
      </c>
      <c r="F152" t="s">
        <v>4295</v>
      </c>
      <c r="G152" t="s">
        <v>4324</v>
      </c>
    </row>
    <row r="153" spans="1:7" x14ac:dyDescent="0.25">
      <c r="A153" t="s">
        <v>4451</v>
      </c>
      <c r="B153" t="s">
        <v>2664</v>
      </c>
      <c r="C153">
        <v>3</v>
      </c>
      <c r="D153">
        <v>1</v>
      </c>
      <c r="E153" t="s">
        <v>4317</v>
      </c>
      <c r="F153" t="s">
        <v>4394</v>
      </c>
      <c r="G153" t="s">
        <v>4324</v>
      </c>
    </row>
    <row r="154" spans="1:7" x14ac:dyDescent="0.25">
      <c r="A154" t="s">
        <v>4452</v>
      </c>
      <c r="B154" t="s">
        <v>2666</v>
      </c>
      <c r="C154">
        <v>3</v>
      </c>
      <c r="D154">
        <v>1</v>
      </c>
      <c r="E154" t="s">
        <v>4317</v>
      </c>
      <c r="F154" t="s">
        <v>4394</v>
      </c>
      <c r="G154" t="s">
        <v>4324</v>
      </c>
    </row>
    <row r="155" spans="1:7" x14ac:dyDescent="0.25">
      <c r="A155" t="s">
        <v>4453</v>
      </c>
      <c r="B155" t="s">
        <v>2717</v>
      </c>
      <c r="C155">
        <v>3</v>
      </c>
      <c r="D155">
        <v>9</v>
      </c>
      <c r="E155" t="s">
        <v>4309</v>
      </c>
      <c r="F155" t="s">
        <v>4337</v>
      </c>
      <c r="G155" t="s">
        <v>4341</v>
      </c>
    </row>
    <row r="156" spans="1:7" x14ac:dyDescent="0.25">
      <c r="A156" t="s">
        <v>4454</v>
      </c>
      <c r="B156" t="s">
        <v>2632</v>
      </c>
      <c r="C156">
        <v>3</v>
      </c>
      <c r="D156">
        <v>1</v>
      </c>
      <c r="E156" t="s">
        <v>4310</v>
      </c>
      <c r="F156" t="s">
        <v>4311</v>
      </c>
      <c r="G156" t="s">
        <v>4292</v>
      </c>
    </row>
    <row r="157" spans="1:7" x14ac:dyDescent="0.25">
      <c r="A157" t="s">
        <v>4455</v>
      </c>
      <c r="B157" t="s">
        <v>2777</v>
      </c>
      <c r="C157">
        <v>3</v>
      </c>
      <c r="D157">
        <v>1</v>
      </c>
      <c r="E157" t="s">
        <v>4284</v>
      </c>
      <c r="F157" t="s">
        <v>4285</v>
      </c>
      <c r="G157" t="s">
        <v>4341</v>
      </c>
    </row>
    <row r="158" spans="1:7" x14ac:dyDescent="0.25">
      <c r="A158" t="s">
        <v>4456</v>
      </c>
      <c r="B158" t="s">
        <v>2769</v>
      </c>
      <c r="C158">
        <v>3</v>
      </c>
      <c r="D158">
        <v>1</v>
      </c>
      <c r="E158" t="s">
        <v>4412</v>
      </c>
      <c r="F158" t="s">
        <v>4413</v>
      </c>
      <c r="G158" t="s">
        <v>4341</v>
      </c>
    </row>
    <row r="159" spans="1:7" x14ac:dyDescent="0.25">
      <c r="A159" t="s">
        <v>4457</v>
      </c>
      <c r="B159" t="s">
        <v>2656</v>
      </c>
      <c r="C159">
        <v>3</v>
      </c>
      <c r="D159">
        <v>1</v>
      </c>
      <c r="E159" t="s">
        <v>4266</v>
      </c>
      <c r="F159" t="s">
        <v>4467</v>
      </c>
      <c r="G159" t="s">
        <v>4324</v>
      </c>
    </row>
    <row r="160" spans="1:7" x14ac:dyDescent="0.25">
      <c r="A160" t="s">
        <v>4458</v>
      </c>
      <c r="B160" t="s">
        <v>2779</v>
      </c>
      <c r="C160">
        <v>3</v>
      </c>
      <c r="D160">
        <v>1</v>
      </c>
      <c r="E160" t="s">
        <v>4330</v>
      </c>
      <c r="F160" t="s">
        <v>4363</v>
      </c>
      <c r="G160" t="s">
        <v>4341</v>
      </c>
    </row>
    <row r="161" spans="1:7" x14ac:dyDescent="0.25">
      <c r="A161" t="s">
        <v>4459</v>
      </c>
      <c r="B161" t="s">
        <v>2635</v>
      </c>
      <c r="C161">
        <v>3</v>
      </c>
      <c r="D161">
        <v>1</v>
      </c>
      <c r="E161" t="s">
        <v>4339</v>
      </c>
      <c r="F161" t="s">
        <v>4340</v>
      </c>
      <c r="G161" t="s">
        <v>4292</v>
      </c>
    </row>
    <row r="162" spans="1:7" x14ac:dyDescent="0.25">
      <c r="A162" t="s">
        <v>4461</v>
      </c>
      <c r="B162" t="s">
        <v>2691</v>
      </c>
      <c r="C162">
        <v>3</v>
      </c>
      <c r="D162">
        <v>1</v>
      </c>
      <c r="E162" t="s">
        <v>4270</v>
      </c>
      <c r="F162" t="s">
        <v>4342</v>
      </c>
      <c r="G162" t="s">
        <v>4324</v>
      </c>
    </row>
    <row r="163" spans="1:7" x14ac:dyDescent="0.25">
      <c r="A163" t="s">
        <v>4462</v>
      </c>
      <c r="B163" t="s">
        <v>2655</v>
      </c>
      <c r="C163">
        <v>3</v>
      </c>
      <c r="D163">
        <v>9</v>
      </c>
      <c r="E163" t="s">
        <v>4266</v>
      </c>
      <c r="F163" t="s">
        <v>4467</v>
      </c>
      <c r="G163" t="s">
        <v>4324</v>
      </c>
    </row>
    <row r="164" spans="1:7" x14ac:dyDescent="0.25">
      <c r="A164" t="s">
        <v>4463</v>
      </c>
      <c r="B164" t="s">
        <v>2654</v>
      </c>
      <c r="C164">
        <v>3</v>
      </c>
      <c r="D164">
        <v>1</v>
      </c>
      <c r="E164" t="s">
        <v>4271</v>
      </c>
      <c r="F164" t="s">
        <v>4272</v>
      </c>
      <c r="G164" t="s">
        <v>4324</v>
      </c>
    </row>
    <row r="165" spans="1:7" x14ac:dyDescent="0.25">
      <c r="A165" t="s">
        <v>4464</v>
      </c>
      <c r="B165" t="s">
        <v>2633</v>
      </c>
      <c r="C165">
        <v>3</v>
      </c>
      <c r="D165">
        <v>1</v>
      </c>
      <c r="E165" t="s">
        <v>4310</v>
      </c>
      <c r="F165" t="s">
        <v>4311</v>
      </c>
      <c r="G165" t="s">
        <v>4292</v>
      </c>
    </row>
    <row r="166" spans="1:7" x14ac:dyDescent="0.25">
      <c r="A166" t="s">
        <v>4465</v>
      </c>
      <c r="B166" t="s">
        <v>2768</v>
      </c>
      <c r="C166">
        <v>3</v>
      </c>
      <c r="D166">
        <v>1</v>
      </c>
      <c r="E166" t="s">
        <v>4348</v>
      </c>
      <c r="F166" t="s">
        <v>4349</v>
      </c>
      <c r="G166" t="s">
        <v>4292</v>
      </c>
    </row>
    <row r="167" spans="1:7" x14ac:dyDescent="0.25">
      <c r="A167" t="s">
        <v>4466</v>
      </c>
      <c r="B167" t="s">
        <v>2723</v>
      </c>
      <c r="C167">
        <v>3</v>
      </c>
      <c r="D167">
        <v>1</v>
      </c>
      <c r="E167" t="s">
        <v>4318</v>
      </c>
      <c r="F167" t="s">
        <v>4319</v>
      </c>
      <c r="G167" t="s">
        <v>4341</v>
      </c>
    </row>
  </sheetData>
  <autoFilter ref="A1:G167" xr:uid="{34637B2C-8FF3-44C7-BB2A-8D11A098FF4C}">
    <sortState xmlns:xlrd2="http://schemas.microsoft.com/office/spreadsheetml/2017/richdata2" ref="A2:G167">
      <sortCondition ref="C1:C16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CDFF8-50A4-4860-BECF-B6042CF8456B}">
  <dimension ref="A1:H181"/>
  <sheetViews>
    <sheetView topLeftCell="D1" zoomScale="115" zoomScaleNormal="115" workbookViewId="0">
      <selection activeCell="G13" sqref="G13"/>
    </sheetView>
  </sheetViews>
  <sheetFormatPr defaultRowHeight="15.75" x14ac:dyDescent="0.25"/>
  <cols>
    <col min="2" max="2" width="12.75" bestFit="1" customWidth="1"/>
    <col min="3" max="3" width="12.75" customWidth="1"/>
    <col min="4" max="4" width="81.875" customWidth="1"/>
    <col min="5" max="5" width="50.625" customWidth="1"/>
    <col min="6" max="6" width="23.875" bestFit="1" customWidth="1"/>
    <col min="7" max="7" width="18.75" bestFit="1" customWidth="1"/>
  </cols>
  <sheetData>
    <row r="1" spans="1:8" s="6" customFormat="1" x14ac:dyDescent="0.25">
      <c r="A1" s="6" t="s">
        <v>2787</v>
      </c>
      <c r="B1" s="6" t="s">
        <v>2628</v>
      </c>
      <c r="C1" s="6" t="s">
        <v>2626</v>
      </c>
      <c r="D1" s="6" t="s">
        <v>2631</v>
      </c>
      <c r="E1" s="6" t="s">
        <v>4250</v>
      </c>
      <c r="F1" s="6" t="s">
        <v>4255</v>
      </c>
      <c r="G1" s="6" t="s">
        <v>4252</v>
      </c>
      <c r="H1" s="6" t="s">
        <v>4514</v>
      </c>
    </row>
    <row r="2" spans="1:8" x14ac:dyDescent="0.25">
      <c r="A2" t="s">
        <v>2788</v>
      </c>
      <c r="B2" t="s">
        <v>1789</v>
      </c>
      <c r="C2" t="str">
        <f>_xlfn.XLOOKUP(SUBSTITUTE(B2,"BTL",""),Component!B:B,Component!B:B)</f>
        <v>P1108</v>
      </c>
      <c r="D2" t="s">
        <v>1790</v>
      </c>
      <c r="E2" t="s">
        <v>4251</v>
      </c>
      <c r="F2">
        <v>18</v>
      </c>
      <c r="G2" t="s">
        <v>4253</v>
      </c>
      <c r="H2" t="str">
        <f t="shared" ref="H2:H33" si="0">IF(G2="ONE+","Brushed","Brushless")</f>
        <v>Brushed</v>
      </c>
    </row>
    <row r="3" spans="1:8" x14ac:dyDescent="0.25">
      <c r="A3" t="s">
        <v>2788</v>
      </c>
      <c r="B3" t="s">
        <v>1072</v>
      </c>
      <c r="C3" t="str">
        <f>_xlfn.XLOOKUP(SUBSTITUTE(B3,"BTL",""),Component!B:B,Component!B:B)</f>
        <v>P1109</v>
      </c>
      <c r="D3" t="s">
        <v>1073</v>
      </c>
      <c r="E3" t="s">
        <v>4251</v>
      </c>
      <c r="F3">
        <v>18</v>
      </c>
      <c r="G3" t="s">
        <v>4254</v>
      </c>
      <c r="H3" t="str">
        <f t="shared" si="0"/>
        <v>Brushless</v>
      </c>
    </row>
    <row r="4" spans="1:8" x14ac:dyDescent="0.25">
      <c r="A4" t="s">
        <v>2788</v>
      </c>
      <c r="B4" t="s">
        <v>2089</v>
      </c>
      <c r="C4" t="str">
        <f>_xlfn.XLOOKUP(SUBSTITUTE(B4,"BTL",""),Component!B:B,Component!B:B)</f>
        <v>P137</v>
      </c>
      <c r="D4" t="s">
        <v>2091</v>
      </c>
      <c r="E4" t="s">
        <v>4251</v>
      </c>
      <c r="F4">
        <v>18</v>
      </c>
      <c r="G4" t="s">
        <v>4253</v>
      </c>
      <c r="H4" t="str">
        <f t="shared" si="0"/>
        <v>Brushed</v>
      </c>
    </row>
    <row r="5" spans="1:8" x14ac:dyDescent="0.25">
      <c r="A5" t="s">
        <v>2788</v>
      </c>
      <c r="B5" t="s">
        <v>887</v>
      </c>
      <c r="C5" t="str">
        <f>_xlfn.XLOOKUP(SUBSTITUTE(B5,"BTL",""),Component!B:B,Component!B:B)</f>
        <v>P20015</v>
      </c>
      <c r="D5" t="s">
        <v>888</v>
      </c>
      <c r="E5" t="s">
        <v>4251</v>
      </c>
      <c r="F5">
        <v>18</v>
      </c>
      <c r="G5" t="s">
        <v>4253</v>
      </c>
      <c r="H5" t="str">
        <f t="shared" si="0"/>
        <v>Brushed</v>
      </c>
    </row>
    <row r="6" spans="1:8" x14ac:dyDescent="0.25">
      <c r="A6" t="s">
        <v>2788</v>
      </c>
      <c r="B6" t="s">
        <v>1644</v>
      </c>
      <c r="C6" t="str">
        <f>_xlfn.XLOOKUP(SUBSTITUTE(B6,"BTL",""),Component!B:B,Component!B:B)</f>
        <v>P20016</v>
      </c>
      <c r="D6" t="s">
        <v>1645</v>
      </c>
      <c r="E6" t="s">
        <v>4251</v>
      </c>
      <c r="F6">
        <v>18</v>
      </c>
      <c r="G6" t="s">
        <v>4253</v>
      </c>
      <c r="H6" t="str">
        <f t="shared" si="0"/>
        <v>Brushed</v>
      </c>
    </row>
    <row r="7" spans="1:8" x14ac:dyDescent="0.25">
      <c r="A7" t="s">
        <v>2788</v>
      </c>
      <c r="B7" t="s">
        <v>1640</v>
      </c>
      <c r="C7" t="str">
        <f>_xlfn.XLOOKUP(SUBSTITUTE(B7,"BTL",""),Component!B:B,Component!B:B)</f>
        <v>P20018</v>
      </c>
      <c r="D7" t="s">
        <v>1641</v>
      </c>
      <c r="E7" t="s">
        <v>4251</v>
      </c>
      <c r="F7">
        <v>18</v>
      </c>
      <c r="G7" t="s">
        <v>4253</v>
      </c>
      <c r="H7" t="str">
        <f t="shared" si="0"/>
        <v>Brushed</v>
      </c>
    </row>
    <row r="8" spans="1:8" x14ac:dyDescent="0.25">
      <c r="A8" t="s">
        <v>2788</v>
      </c>
      <c r="B8" t="s">
        <v>1636</v>
      </c>
      <c r="C8" t="str">
        <f>_xlfn.XLOOKUP(SUBSTITUTE(B8,"BTL",""),Component!B:B,Component!B:B)</f>
        <v>P20019</v>
      </c>
      <c r="D8" t="s">
        <v>1637</v>
      </c>
      <c r="E8" t="s">
        <v>4251</v>
      </c>
      <c r="F8">
        <v>18</v>
      </c>
      <c r="G8" t="s">
        <v>4254</v>
      </c>
      <c r="H8" t="str">
        <f t="shared" si="0"/>
        <v>Brushless</v>
      </c>
    </row>
    <row r="9" spans="1:8" x14ac:dyDescent="0.25">
      <c r="A9" t="s">
        <v>2788</v>
      </c>
      <c r="B9" t="s">
        <v>1262</v>
      </c>
      <c r="C9" t="str">
        <f>_xlfn.XLOOKUP(SUBSTITUTE(B9,"BTL",""),Component!B:B,Component!B:B)</f>
        <v>P2008</v>
      </c>
      <c r="D9" t="s">
        <v>1263</v>
      </c>
      <c r="E9" t="s">
        <v>4251</v>
      </c>
      <c r="F9">
        <v>18</v>
      </c>
      <c r="G9" t="s">
        <v>4253</v>
      </c>
      <c r="H9" t="str">
        <f t="shared" si="0"/>
        <v>Brushed</v>
      </c>
    </row>
    <row r="10" spans="1:8" x14ac:dyDescent="0.25">
      <c r="A10" t="s">
        <v>2788</v>
      </c>
      <c r="B10" t="s">
        <v>723</v>
      </c>
      <c r="C10" t="str">
        <f>_xlfn.XLOOKUP(SUBSTITUTE(B10,"BTL",""),Component!B:B,Component!B:B)</f>
        <v>P20220</v>
      </c>
      <c r="D10" t="s">
        <v>724</v>
      </c>
      <c r="E10" t="s">
        <v>4251</v>
      </c>
      <c r="F10">
        <v>18</v>
      </c>
      <c r="G10" t="s">
        <v>4254</v>
      </c>
      <c r="H10" t="str">
        <f t="shared" si="0"/>
        <v>Brushless</v>
      </c>
    </row>
    <row r="11" spans="1:8" x14ac:dyDescent="0.25">
      <c r="A11" t="s">
        <v>2788</v>
      </c>
      <c r="B11" t="s">
        <v>1685</v>
      </c>
      <c r="C11" t="str">
        <f>_xlfn.XLOOKUP(SUBSTITUTE(B11,"BTL",""),Component!B:B,Component!B:B)</f>
        <v>P21011</v>
      </c>
      <c r="D11" t="s">
        <v>1686</v>
      </c>
      <c r="E11" t="s">
        <v>4251</v>
      </c>
      <c r="F11">
        <v>18</v>
      </c>
      <c r="G11" t="s">
        <v>4253</v>
      </c>
      <c r="H11" t="str">
        <f t="shared" si="0"/>
        <v>Brushed</v>
      </c>
    </row>
    <row r="12" spans="1:8" x14ac:dyDescent="0.25">
      <c r="A12" t="s">
        <v>2788</v>
      </c>
      <c r="B12" t="s">
        <v>869</v>
      </c>
      <c r="C12" t="str">
        <f>_xlfn.XLOOKUP(SUBSTITUTE(B12,"BTL",""),Component!B:B,Component!B:B)</f>
        <v>P21014</v>
      </c>
      <c r="D12" t="s">
        <v>870</v>
      </c>
      <c r="E12" t="s">
        <v>4251</v>
      </c>
      <c r="F12">
        <v>18</v>
      </c>
      <c r="G12" t="s">
        <v>4254</v>
      </c>
      <c r="H12" t="str">
        <f t="shared" si="0"/>
        <v>Brushless</v>
      </c>
    </row>
    <row r="13" spans="1:8" x14ac:dyDescent="0.25">
      <c r="A13" t="s">
        <v>2788</v>
      </c>
      <c r="B13" t="s">
        <v>1713</v>
      </c>
      <c r="C13" t="str">
        <f>_xlfn.XLOOKUP(SUBSTITUTE(B13,"BTL",""),Component!B:B,Component!B:B)</f>
        <v>P2300</v>
      </c>
      <c r="D13" t="s">
        <v>1714</v>
      </c>
      <c r="E13" t="s">
        <v>4251</v>
      </c>
      <c r="F13">
        <v>18</v>
      </c>
      <c r="G13" t="s">
        <v>4253</v>
      </c>
      <c r="H13" t="str">
        <f t="shared" si="0"/>
        <v>Brushed</v>
      </c>
    </row>
    <row r="14" spans="1:8" x14ac:dyDescent="0.25">
      <c r="A14" t="s">
        <v>2788</v>
      </c>
      <c r="B14" t="s">
        <v>1497</v>
      </c>
      <c r="C14" t="str">
        <f>_xlfn.XLOOKUP(SUBSTITUTE(B14,"BTL",""),Component!B:B,Component!B:B)</f>
        <v>P2302</v>
      </c>
      <c r="D14" t="s">
        <v>1498</v>
      </c>
      <c r="E14" t="s">
        <v>4251</v>
      </c>
      <c r="F14">
        <v>18</v>
      </c>
      <c r="G14" t="s">
        <v>4254</v>
      </c>
      <c r="H14" t="str">
        <f t="shared" si="0"/>
        <v>Brushless</v>
      </c>
    </row>
    <row r="15" spans="1:8" x14ac:dyDescent="0.25">
      <c r="A15" t="s">
        <v>2788</v>
      </c>
      <c r="B15" t="s">
        <v>1259</v>
      </c>
      <c r="C15" t="str">
        <f>_xlfn.XLOOKUP(SUBSTITUTE(B15,"BTL",""),Component!B:B,Component!B:B)</f>
        <v>P2402</v>
      </c>
      <c r="D15" t="s">
        <v>1260</v>
      </c>
      <c r="E15" t="s">
        <v>4251</v>
      </c>
      <c r="F15">
        <v>18</v>
      </c>
      <c r="G15" t="s">
        <v>4253</v>
      </c>
      <c r="H15" t="str">
        <f t="shared" si="0"/>
        <v>Brushed</v>
      </c>
    </row>
    <row r="16" spans="1:8" x14ac:dyDescent="0.25">
      <c r="A16" t="s">
        <v>2788</v>
      </c>
      <c r="B16" t="s">
        <v>769</v>
      </c>
      <c r="C16" t="str">
        <f>_xlfn.XLOOKUP(SUBSTITUTE(B16,"BTL",""),Component!B:B,Component!B:B)</f>
        <v>P241</v>
      </c>
      <c r="D16" t="s">
        <v>770</v>
      </c>
      <c r="E16" t="s">
        <v>4251</v>
      </c>
      <c r="F16">
        <v>18</v>
      </c>
      <c r="G16" t="s">
        <v>4253</v>
      </c>
      <c r="H16" t="str">
        <f t="shared" si="0"/>
        <v>Brushed</v>
      </c>
    </row>
    <row r="17" spans="1:8" x14ac:dyDescent="0.25">
      <c r="A17" t="s">
        <v>2788</v>
      </c>
      <c r="B17" t="s">
        <v>1586</v>
      </c>
      <c r="C17" t="str">
        <f>_xlfn.XLOOKUP(SUBSTITUTE(B17,"BTL",""),Component!B:B,Component!B:B)</f>
        <v>P2501</v>
      </c>
      <c r="D17" t="s">
        <v>1587</v>
      </c>
      <c r="E17" t="s">
        <v>4251</v>
      </c>
      <c r="F17">
        <v>18</v>
      </c>
      <c r="G17" t="s">
        <v>4253</v>
      </c>
      <c r="H17" t="str">
        <f t="shared" si="0"/>
        <v>Brushed</v>
      </c>
    </row>
    <row r="18" spans="1:8" x14ac:dyDescent="0.25">
      <c r="A18" t="s">
        <v>2788</v>
      </c>
      <c r="B18" t="s">
        <v>1786</v>
      </c>
      <c r="C18" t="str">
        <f>_xlfn.XLOOKUP(SUBSTITUTE(B18,"BTL",""),Component!B:B,Component!B:B)</f>
        <v>P2502</v>
      </c>
      <c r="D18" t="s">
        <v>1787</v>
      </c>
      <c r="E18" t="s">
        <v>4251</v>
      </c>
      <c r="F18">
        <v>18</v>
      </c>
      <c r="G18" t="s">
        <v>4254</v>
      </c>
      <c r="H18" t="str">
        <f t="shared" si="0"/>
        <v>Brushless</v>
      </c>
    </row>
    <row r="19" spans="1:8" x14ac:dyDescent="0.25">
      <c r="A19" t="s">
        <v>2788</v>
      </c>
      <c r="B19" t="s">
        <v>1622</v>
      </c>
      <c r="C19" t="str">
        <f>_xlfn.XLOOKUP(SUBSTITUTE(B19,"BTL",""),Component!B:B,Component!B:B)</f>
        <v>P2503</v>
      </c>
      <c r="D19" t="s">
        <v>1623</v>
      </c>
      <c r="E19" t="s">
        <v>4251</v>
      </c>
      <c r="F19">
        <v>18</v>
      </c>
      <c r="G19" t="s">
        <v>4253</v>
      </c>
      <c r="H19" t="str">
        <f t="shared" si="0"/>
        <v>Brushed</v>
      </c>
    </row>
    <row r="20" spans="1:8" x14ac:dyDescent="0.25">
      <c r="A20" t="s">
        <v>2788</v>
      </c>
      <c r="B20" t="s">
        <v>1579</v>
      </c>
      <c r="C20" t="str">
        <f>_xlfn.XLOOKUP(SUBSTITUTE(B20,"BTL",""),Component!B:B,Component!B:B)</f>
        <v>P2504</v>
      </c>
      <c r="D20" t="s">
        <v>1580</v>
      </c>
      <c r="E20" t="s">
        <v>4251</v>
      </c>
      <c r="F20">
        <v>18</v>
      </c>
      <c r="G20" t="s">
        <v>4253</v>
      </c>
      <c r="H20" t="str">
        <f t="shared" si="0"/>
        <v>Brushed</v>
      </c>
    </row>
    <row r="21" spans="1:8" x14ac:dyDescent="0.25">
      <c r="A21" t="s">
        <v>2788</v>
      </c>
      <c r="B21" t="s">
        <v>1618</v>
      </c>
      <c r="C21" t="str">
        <f>_xlfn.XLOOKUP(SUBSTITUTE(B21,"BTL",""),Component!B:B,Component!B:B)</f>
        <v>P2505</v>
      </c>
      <c r="D21" t="s">
        <v>1619</v>
      </c>
      <c r="E21" t="s">
        <v>4251</v>
      </c>
      <c r="F21">
        <v>18</v>
      </c>
      <c r="G21" t="s">
        <v>4254</v>
      </c>
      <c r="H21" t="str">
        <f t="shared" si="0"/>
        <v>Brushless</v>
      </c>
    </row>
    <row r="22" spans="1:8" x14ac:dyDescent="0.25">
      <c r="A22" t="s">
        <v>2788</v>
      </c>
      <c r="B22" t="s">
        <v>1783</v>
      </c>
      <c r="C22" t="str">
        <f>_xlfn.XLOOKUP(SUBSTITUTE(B22,"BTL",""),Component!B:B,Component!B:B)</f>
        <v>P2507</v>
      </c>
      <c r="D22" t="s">
        <v>1784</v>
      </c>
      <c r="E22" t="s">
        <v>4251</v>
      </c>
      <c r="F22">
        <v>18</v>
      </c>
      <c r="G22" t="s">
        <v>4254</v>
      </c>
      <c r="H22" t="str">
        <f t="shared" si="0"/>
        <v>Brushless</v>
      </c>
    </row>
    <row r="23" spans="1:8" x14ac:dyDescent="0.25">
      <c r="A23" t="s">
        <v>2788</v>
      </c>
      <c r="B23" t="s">
        <v>1773</v>
      </c>
      <c r="C23" t="str">
        <f>_xlfn.XLOOKUP(SUBSTITUTE(B23,"BTL",""),Component!B:B,Component!B:B)</f>
        <v>P2508</v>
      </c>
      <c r="D23" t="s">
        <v>1774</v>
      </c>
      <c r="E23" t="s">
        <v>4251</v>
      </c>
      <c r="F23">
        <v>18</v>
      </c>
      <c r="G23" t="s">
        <v>4254</v>
      </c>
      <c r="H23" t="str">
        <f t="shared" si="0"/>
        <v>Brushless</v>
      </c>
    </row>
    <row r="24" spans="1:8" x14ac:dyDescent="0.25">
      <c r="A24" t="s">
        <v>2788</v>
      </c>
      <c r="B24" t="s">
        <v>2124</v>
      </c>
      <c r="C24" t="str">
        <f>_xlfn.XLOOKUP(SUBSTITUTE(B24,"BTL",""),Component!B:B,Component!B:B)</f>
        <v>P26010</v>
      </c>
      <c r="D24" t="s">
        <v>2125</v>
      </c>
      <c r="E24" t="s">
        <v>4251</v>
      </c>
      <c r="F24">
        <v>18</v>
      </c>
      <c r="G24" t="s">
        <v>4253</v>
      </c>
      <c r="H24" t="str">
        <f t="shared" si="0"/>
        <v>Brushed</v>
      </c>
    </row>
    <row r="25" spans="1:8" x14ac:dyDescent="0.25">
      <c r="A25" t="s">
        <v>2788</v>
      </c>
      <c r="B25" t="s">
        <v>1662</v>
      </c>
      <c r="C25" t="str">
        <f>_xlfn.XLOOKUP(SUBSTITUTE(B25,"BTL",""),Component!B:B,Component!B:B)</f>
        <v>P26011</v>
      </c>
      <c r="D25" t="s">
        <v>1664</v>
      </c>
      <c r="E25" t="s">
        <v>4251</v>
      </c>
      <c r="F25">
        <v>18</v>
      </c>
      <c r="G25" t="s">
        <v>4254</v>
      </c>
      <c r="H25" t="str">
        <f t="shared" si="0"/>
        <v>Brushless</v>
      </c>
    </row>
    <row r="26" spans="1:8" x14ac:dyDescent="0.25">
      <c r="A26" t="s">
        <v>2788</v>
      </c>
      <c r="B26" t="s">
        <v>1678</v>
      </c>
      <c r="C26" t="str">
        <f>_xlfn.XLOOKUP(SUBSTITUTE(B26,"BTL",""),Component!B:B,Component!B:B)</f>
        <v>P2607</v>
      </c>
      <c r="D26" t="s">
        <v>1679</v>
      </c>
      <c r="E26" t="s">
        <v>4251</v>
      </c>
      <c r="F26">
        <v>18</v>
      </c>
      <c r="G26" t="s">
        <v>4253</v>
      </c>
      <c r="H26" t="str">
        <f t="shared" si="0"/>
        <v>Brushed</v>
      </c>
    </row>
    <row r="27" spans="1:8" x14ac:dyDescent="0.25">
      <c r="A27" t="s">
        <v>2788</v>
      </c>
      <c r="B27" t="s">
        <v>1798</v>
      </c>
      <c r="C27" t="str">
        <f>_xlfn.XLOOKUP(SUBSTITUTE(B27,"BTL",""),Component!B:B,Component!B:B)</f>
        <v>P2608</v>
      </c>
      <c r="D27" t="s">
        <v>1799</v>
      </c>
      <c r="E27" t="s">
        <v>4251</v>
      </c>
      <c r="F27">
        <v>18</v>
      </c>
      <c r="G27" t="s">
        <v>4254</v>
      </c>
      <c r="H27" t="str">
        <f t="shared" si="0"/>
        <v>Brushless</v>
      </c>
    </row>
    <row r="28" spans="1:8" x14ac:dyDescent="0.25">
      <c r="A28" t="s">
        <v>2788</v>
      </c>
      <c r="B28" t="s">
        <v>1666</v>
      </c>
      <c r="C28" t="str">
        <f>_xlfn.XLOOKUP(SUBSTITUTE(B28,"BTL",""),Component!B:B,Component!B:B)</f>
        <v>P2609</v>
      </c>
      <c r="D28" t="s">
        <v>1667</v>
      </c>
      <c r="E28" t="s">
        <v>4251</v>
      </c>
      <c r="F28">
        <v>18</v>
      </c>
      <c r="G28" t="s">
        <v>4253</v>
      </c>
      <c r="H28" t="str">
        <f t="shared" si="0"/>
        <v>Brushed</v>
      </c>
    </row>
    <row r="29" spans="1:8" x14ac:dyDescent="0.25">
      <c r="A29" t="s">
        <v>2788</v>
      </c>
      <c r="B29" t="s">
        <v>735</v>
      </c>
      <c r="C29" t="str">
        <f>_xlfn.XLOOKUP(SUBSTITUTE(B29,"BTL",""),Component!B:B,Component!B:B)</f>
        <v>P263</v>
      </c>
      <c r="D29" t="s">
        <v>736</v>
      </c>
      <c r="E29" t="s">
        <v>4251</v>
      </c>
      <c r="F29">
        <v>18</v>
      </c>
      <c r="G29" t="s">
        <v>4253</v>
      </c>
      <c r="H29" t="str">
        <f t="shared" si="0"/>
        <v>Brushed</v>
      </c>
    </row>
    <row r="30" spans="1:8" x14ac:dyDescent="0.25">
      <c r="A30" t="s">
        <v>2788</v>
      </c>
      <c r="B30" t="s">
        <v>1697</v>
      </c>
      <c r="C30" t="str">
        <f>_xlfn.XLOOKUP(SUBSTITUTE(B30,"BTL",""),Component!B:B,Component!B:B)</f>
        <v>P2705</v>
      </c>
      <c r="D30" t="s">
        <v>1698</v>
      </c>
      <c r="E30" t="s">
        <v>4251</v>
      </c>
      <c r="F30">
        <v>18</v>
      </c>
      <c r="G30" t="s">
        <v>4253</v>
      </c>
      <c r="H30" t="str">
        <f t="shared" si="0"/>
        <v>Brushed</v>
      </c>
    </row>
    <row r="31" spans="1:8" x14ac:dyDescent="0.25">
      <c r="A31" t="s">
        <v>2788</v>
      </c>
      <c r="B31" t="s">
        <v>1565</v>
      </c>
      <c r="C31" t="str">
        <f>_xlfn.XLOOKUP(SUBSTITUTE(B31,"BTL",""),Component!B:B,Component!B:B)</f>
        <v>P2706</v>
      </c>
      <c r="D31" t="s">
        <v>1566</v>
      </c>
      <c r="E31" t="s">
        <v>4251</v>
      </c>
      <c r="F31">
        <v>18</v>
      </c>
      <c r="G31" t="s">
        <v>4253</v>
      </c>
      <c r="H31" t="str">
        <f t="shared" si="0"/>
        <v>Brushed</v>
      </c>
    </row>
    <row r="32" spans="1:8" x14ac:dyDescent="0.25">
      <c r="A32" t="s">
        <v>2788</v>
      </c>
      <c r="B32" t="s">
        <v>1710</v>
      </c>
      <c r="C32" t="str">
        <f>_xlfn.XLOOKUP(SUBSTITUTE(B32,"BTL",""),Component!B:B,Component!B:B)</f>
        <v>P2800</v>
      </c>
      <c r="D32" t="s">
        <v>1711</v>
      </c>
      <c r="E32" t="s">
        <v>4251</v>
      </c>
      <c r="F32">
        <v>18</v>
      </c>
      <c r="G32" t="s">
        <v>4253</v>
      </c>
      <c r="H32" t="str">
        <f t="shared" si="0"/>
        <v>Brushed</v>
      </c>
    </row>
    <row r="33" spans="1:8" x14ac:dyDescent="0.25">
      <c r="A33" t="s">
        <v>2788</v>
      </c>
      <c r="B33" t="s">
        <v>693</v>
      </c>
      <c r="C33" t="str">
        <f>_xlfn.XLOOKUP(SUBSTITUTE(B33,"BTL",""),Component!B:B,Component!B:B)</f>
        <v>P28014</v>
      </c>
      <c r="D33" t="s">
        <v>694</v>
      </c>
      <c r="E33" t="s">
        <v>4251</v>
      </c>
      <c r="F33">
        <v>18</v>
      </c>
      <c r="G33" t="s">
        <v>4253</v>
      </c>
      <c r="H33" t="str">
        <f t="shared" si="0"/>
        <v>Brushed</v>
      </c>
    </row>
    <row r="34" spans="1:8" x14ac:dyDescent="0.25">
      <c r="A34" t="s">
        <v>2788</v>
      </c>
      <c r="B34" t="s">
        <v>268</v>
      </c>
      <c r="C34" t="str">
        <f>_xlfn.XLOOKUP(SUBSTITUTE(B34,"BTL",""),Component!B:B,Component!B:B)</f>
        <v>P2803</v>
      </c>
      <c r="D34" t="s">
        <v>270</v>
      </c>
      <c r="E34" t="s">
        <v>4251</v>
      </c>
      <c r="F34">
        <v>18</v>
      </c>
      <c r="G34" t="s">
        <v>4253</v>
      </c>
      <c r="H34" t="str">
        <f t="shared" ref="H34:H97" si="1">IF(G34="ONE+","Brushed","Brushless")</f>
        <v>Brushed</v>
      </c>
    </row>
    <row r="35" spans="1:8" x14ac:dyDescent="0.25">
      <c r="A35" t="s">
        <v>2788</v>
      </c>
      <c r="B35" t="s">
        <v>1700</v>
      </c>
      <c r="C35" t="str">
        <f>_xlfn.XLOOKUP(SUBSTITUTE(B35,"BTL",""),Component!B:B,Component!B:B)</f>
        <v>P2808</v>
      </c>
      <c r="D35" t="s">
        <v>1701</v>
      </c>
      <c r="E35" t="s">
        <v>4251</v>
      </c>
      <c r="F35">
        <v>18</v>
      </c>
      <c r="G35" t="s">
        <v>4254</v>
      </c>
      <c r="H35" t="str">
        <f t="shared" si="1"/>
        <v>Brushless</v>
      </c>
    </row>
    <row r="36" spans="1:8" x14ac:dyDescent="0.25">
      <c r="A36" t="s">
        <v>2788</v>
      </c>
      <c r="B36" t="s">
        <v>882</v>
      </c>
      <c r="C36" t="str">
        <f>_xlfn.XLOOKUP(SUBSTITUTE(B36,"BTL",""),Component!B:B,Component!B:B)</f>
        <v>P2890</v>
      </c>
      <c r="D36" t="s">
        <v>883</v>
      </c>
      <c r="E36" t="s">
        <v>4251</v>
      </c>
      <c r="F36">
        <v>18</v>
      </c>
      <c r="G36" t="s">
        <v>4253</v>
      </c>
      <c r="H36" t="str">
        <f t="shared" si="1"/>
        <v>Brushed</v>
      </c>
    </row>
    <row r="37" spans="1:8" x14ac:dyDescent="0.25">
      <c r="A37" t="s">
        <v>2788</v>
      </c>
      <c r="B37" t="s">
        <v>1539</v>
      </c>
      <c r="C37" t="str">
        <f>_xlfn.XLOOKUP(SUBSTITUTE(B37,"BTL",""),Component!B:B,Component!B:B)</f>
        <v>P29013</v>
      </c>
      <c r="D37" t="s">
        <v>1540</v>
      </c>
      <c r="E37" t="s">
        <v>4251</v>
      </c>
      <c r="F37">
        <v>18</v>
      </c>
      <c r="G37" t="s">
        <v>4253</v>
      </c>
      <c r="H37" t="str">
        <f t="shared" si="1"/>
        <v>Brushed</v>
      </c>
    </row>
    <row r="38" spans="1:8" x14ac:dyDescent="0.25">
      <c r="A38" t="s">
        <v>2788</v>
      </c>
      <c r="B38" t="s">
        <v>1597</v>
      </c>
      <c r="C38" t="str">
        <f>_xlfn.XLOOKUP(SUBSTITUTE(B38,"BTL",""),Component!B:B,Component!B:B)</f>
        <v>P29014</v>
      </c>
      <c r="D38" t="s">
        <v>1598</v>
      </c>
      <c r="E38" t="s">
        <v>4251</v>
      </c>
      <c r="F38">
        <v>18</v>
      </c>
      <c r="G38" t="s">
        <v>4253</v>
      </c>
      <c r="H38" t="str">
        <f t="shared" si="1"/>
        <v>Brushed</v>
      </c>
    </row>
    <row r="39" spans="1:8" x14ac:dyDescent="0.25">
      <c r="A39" t="s">
        <v>2788</v>
      </c>
      <c r="B39" t="s">
        <v>1501</v>
      </c>
      <c r="C39" t="str">
        <f>_xlfn.XLOOKUP(SUBSTITUTE(B39,"BTL",""),Component!B:B,Component!B:B)</f>
        <v>P29016</v>
      </c>
      <c r="D39" t="s">
        <v>1502</v>
      </c>
      <c r="E39" t="s">
        <v>4251</v>
      </c>
      <c r="F39">
        <v>18</v>
      </c>
      <c r="G39" t="s">
        <v>4253</v>
      </c>
      <c r="H39" t="str">
        <f t="shared" si="1"/>
        <v>Brushed</v>
      </c>
    </row>
    <row r="40" spans="1:8" x14ac:dyDescent="0.25">
      <c r="A40" t="s">
        <v>2788</v>
      </c>
      <c r="B40" t="s">
        <v>1672</v>
      </c>
      <c r="C40" t="str">
        <f>_xlfn.XLOOKUP(SUBSTITUTE(B40,"BTL",""),Component!B:B,Component!B:B)</f>
        <v>P2904</v>
      </c>
      <c r="D40" t="s">
        <v>1673</v>
      </c>
      <c r="E40" t="s">
        <v>4251</v>
      </c>
      <c r="F40">
        <v>18</v>
      </c>
      <c r="G40" t="s">
        <v>4253</v>
      </c>
      <c r="H40" t="str">
        <f t="shared" si="1"/>
        <v>Brushed</v>
      </c>
    </row>
    <row r="41" spans="1:8" x14ac:dyDescent="0.25">
      <c r="A41" t="s">
        <v>2788</v>
      </c>
      <c r="B41" t="s">
        <v>2118</v>
      </c>
      <c r="C41" t="str">
        <f>_xlfn.XLOOKUP(SUBSTITUTE(B41,"BTL",""),Component!B:B,Component!B:B)</f>
        <v>P2905</v>
      </c>
      <c r="D41" t="s">
        <v>2119</v>
      </c>
      <c r="E41" t="s">
        <v>4251</v>
      </c>
      <c r="F41">
        <v>18</v>
      </c>
      <c r="G41" t="s">
        <v>4253</v>
      </c>
      <c r="H41" t="str">
        <f t="shared" si="1"/>
        <v>Brushed</v>
      </c>
    </row>
    <row r="42" spans="1:8" x14ac:dyDescent="0.25">
      <c r="A42" t="s">
        <v>2788</v>
      </c>
      <c r="B42" t="s">
        <v>1776</v>
      </c>
      <c r="C42" t="str">
        <f>_xlfn.XLOOKUP(SUBSTITUTE(B42,"BTL",""),Component!B:B,Component!B:B)</f>
        <v>P2908</v>
      </c>
      <c r="D42" t="s">
        <v>1777</v>
      </c>
      <c r="E42" t="s">
        <v>4251</v>
      </c>
      <c r="F42">
        <v>18</v>
      </c>
      <c r="G42" t="s">
        <v>4253</v>
      </c>
      <c r="H42" t="str">
        <f t="shared" si="1"/>
        <v>Brushed</v>
      </c>
    </row>
    <row r="43" spans="1:8" x14ac:dyDescent="0.25">
      <c r="A43" t="s">
        <v>2788</v>
      </c>
      <c r="B43" t="s">
        <v>1583</v>
      </c>
      <c r="C43" t="str">
        <f>_xlfn.XLOOKUP(SUBSTITUTE(B43,"BTL",""),Component!B:B,Component!B:B)</f>
        <v>P2909</v>
      </c>
      <c r="D43" t="s">
        <v>1584</v>
      </c>
      <c r="E43" t="s">
        <v>4251</v>
      </c>
      <c r="F43">
        <v>18</v>
      </c>
      <c r="G43" t="s">
        <v>4253</v>
      </c>
      <c r="H43" t="str">
        <f t="shared" si="1"/>
        <v>Brushed</v>
      </c>
    </row>
    <row r="44" spans="1:8" x14ac:dyDescent="0.25">
      <c r="A44" t="s">
        <v>2788</v>
      </c>
      <c r="B44" t="s">
        <v>1542</v>
      </c>
      <c r="C44" t="str">
        <f>_xlfn.XLOOKUP(SUBSTITUTE(B44,"BTL",""),Component!B:B,Component!B:B)</f>
        <v>P3002</v>
      </c>
      <c r="D44" t="s">
        <v>1543</v>
      </c>
      <c r="E44" t="s">
        <v>4251</v>
      </c>
      <c r="F44">
        <v>18</v>
      </c>
      <c r="G44" t="s">
        <v>4253</v>
      </c>
      <c r="H44" t="str">
        <f t="shared" si="1"/>
        <v>Brushed</v>
      </c>
    </row>
    <row r="45" spans="1:8" x14ac:dyDescent="0.25">
      <c r="A45" t="s">
        <v>2788</v>
      </c>
      <c r="B45" t="s">
        <v>961</v>
      </c>
      <c r="C45" t="str">
        <f>_xlfn.XLOOKUP(SUBSTITUTE(B45,"BTL",""),Component!B:B,Component!B:B)</f>
        <v>P307</v>
      </c>
      <c r="D45" t="s">
        <v>963</v>
      </c>
      <c r="E45" t="s">
        <v>4251</v>
      </c>
      <c r="F45">
        <v>18</v>
      </c>
      <c r="G45" t="s">
        <v>4253</v>
      </c>
      <c r="H45" t="str">
        <f t="shared" si="1"/>
        <v>Brushed</v>
      </c>
    </row>
    <row r="46" spans="1:8" x14ac:dyDescent="0.25">
      <c r="A46" t="s">
        <v>2788</v>
      </c>
      <c r="B46" t="s">
        <v>1015</v>
      </c>
      <c r="C46" t="str">
        <f>_xlfn.XLOOKUP(SUBSTITUTE(B46,"BTL",""),Component!B:B,Component!B:B)</f>
        <v>P3100</v>
      </c>
      <c r="D46" t="s">
        <v>1016</v>
      </c>
      <c r="E46" t="s">
        <v>4251</v>
      </c>
      <c r="F46">
        <v>18</v>
      </c>
      <c r="G46" t="s">
        <v>4253</v>
      </c>
      <c r="H46" t="str">
        <f t="shared" si="1"/>
        <v>Brushed</v>
      </c>
    </row>
    <row r="47" spans="1:8" x14ac:dyDescent="0.25">
      <c r="A47" t="s">
        <v>2788</v>
      </c>
      <c r="B47" t="s">
        <v>747</v>
      </c>
      <c r="C47" t="str">
        <f>_xlfn.XLOOKUP(SUBSTITUTE(B47,"BTL",""),Component!B:B,Component!B:B)</f>
        <v>P3150</v>
      </c>
      <c r="D47" t="s">
        <v>748</v>
      </c>
      <c r="E47" t="s">
        <v>4251</v>
      </c>
      <c r="F47">
        <v>18</v>
      </c>
      <c r="G47" t="s">
        <v>4253</v>
      </c>
      <c r="H47" t="str">
        <f t="shared" si="1"/>
        <v>Brushed</v>
      </c>
    </row>
    <row r="48" spans="1:8" x14ac:dyDescent="0.25">
      <c r="A48" t="s">
        <v>2788</v>
      </c>
      <c r="B48" t="s">
        <v>977</v>
      </c>
      <c r="C48" t="str">
        <f>_xlfn.XLOOKUP(SUBSTITUTE(B48,"BTL",""),Component!B:B,Component!B:B)</f>
        <v>P317</v>
      </c>
      <c r="D48" t="s">
        <v>978</v>
      </c>
      <c r="E48" t="s">
        <v>4251</v>
      </c>
      <c r="F48">
        <v>18</v>
      </c>
      <c r="G48" t="s">
        <v>4253</v>
      </c>
      <c r="H48" t="str">
        <f t="shared" si="1"/>
        <v>Brushed</v>
      </c>
    </row>
    <row r="49" spans="1:8" x14ac:dyDescent="0.25">
      <c r="A49" t="s">
        <v>2788</v>
      </c>
      <c r="B49" t="s">
        <v>1652</v>
      </c>
      <c r="C49" t="str">
        <f>_xlfn.XLOOKUP(SUBSTITUTE(B49,"BTL",""),Component!B:B,Component!B:B)</f>
        <v>P322</v>
      </c>
      <c r="D49" t="s">
        <v>1653</v>
      </c>
      <c r="E49" t="s">
        <v>4251</v>
      </c>
      <c r="F49">
        <v>18</v>
      </c>
      <c r="G49" t="s">
        <v>4254</v>
      </c>
      <c r="H49" t="str">
        <f t="shared" si="1"/>
        <v>Brushless</v>
      </c>
    </row>
    <row r="50" spans="1:8" x14ac:dyDescent="0.25">
      <c r="A50" t="s">
        <v>2788</v>
      </c>
      <c r="B50" t="s">
        <v>2133</v>
      </c>
      <c r="C50" t="str">
        <f>_xlfn.XLOOKUP(SUBSTITUTE(B50,"BTL",""),Component!B:B,Component!B:B)</f>
        <v>P330</v>
      </c>
      <c r="D50" t="s">
        <v>18</v>
      </c>
      <c r="E50" t="s">
        <v>4251</v>
      </c>
      <c r="F50">
        <v>18</v>
      </c>
      <c r="G50" t="s">
        <v>4253</v>
      </c>
      <c r="H50" t="str">
        <f t="shared" si="1"/>
        <v>Brushed</v>
      </c>
    </row>
    <row r="51" spans="1:8" x14ac:dyDescent="0.25">
      <c r="A51" t="s">
        <v>2788</v>
      </c>
      <c r="B51" t="s">
        <v>1648</v>
      </c>
      <c r="C51" t="str">
        <f>_xlfn.XLOOKUP(SUBSTITUTE(B51,"BTL",""),Component!B:B,Component!B:B)</f>
        <v>P3410</v>
      </c>
      <c r="D51" t="s">
        <v>1649</v>
      </c>
      <c r="E51" t="s">
        <v>4251</v>
      </c>
      <c r="F51">
        <v>18</v>
      </c>
      <c r="G51" t="s">
        <v>4253</v>
      </c>
      <c r="H51" t="str">
        <f t="shared" si="1"/>
        <v>Brushed</v>
      </c>
    </row>
    <row r="52" spans="1:8" x14ac:dyDescent="0.25">
      <c r="A52" t="s">
        <v>2788</v>
      </c>
      <c r="B52" t="s">
        <v>1378</v>
      </c>
      <c r="C52" t="str">
        <f>_xlfn.XLOOKUP(SUBSTITUTE(B52,"BTL",""),Component!B:B,Component!B:B)</f>
        <v>P344</v>
      </c>
      <c r="D52" t="s">
        <v>1379</v>
      </c>
      <c r="E52" t="s">
        <v>4251</v>
      </c>
      <c r="F52">
        <v>18</v>
      </c>
      <c r="G52" t="s">
        <v>4253</v>
      </c>
      <c r="H52" t="str">
        <f t="shared" si="1"/>
        <v>Brushed</v>
      </c>
    </row>
    <row r="53" spans="1:8" x14ac:dyDescent="0.25">
      <c r="A53" t="s">
        <v>2788</v>
      </c>
      <c r="B53" t="s">
        <v>2135</v>
      </c>
      <c r="C53" t="str">
        <f>_xlfn.XLOOKUP(SUBSTITUTE(B53,"BTL",""),Component!B:B,Component!B:B)</f>
        <v>P360</v>
      </c>
      <c r="D53" t="s">
        <v>18</v>
      </c>
      <c r="E53" t="s">
        <v>4251</v>
      </c>
      <c r="F53">
        <v>18</v>
      </c>
      <c r="G53" t="s">
        <v>4253</v>
      </c>
      <c r="H53" t="str">
        <f t="shared" si="1"/>
        <v>Brushed</v>
      </c>
    </row>
    <row r="54" spans="1:8" x14ac:dyDescent="0.25">
      <c r="A54" t="s">
        <v>2788</v>
      </c>
      <c r="B54" t="s">
        <v>790</v>
      </c>
      <c r="C54" t="str">
        <f>_xlfn.XLOOKUP(SUBSTITUTE(B54,"BTL",""),Component!B:B,Component!B:B)</f>
        <v>P4001</v>
      </c>
      <c r="D54" t="s">
        <v>791</v>
      </c>
      <c r="E54" t="s">
        <v>4251</v>
      </c>
      <c r="F54">
        <v>18</v>
      </c>
      <c r="G54" t="s">
        <v>4253</v>
      </c>
      <c r="H54" t="str">
        <f t="shared" si="1"/>
        <v>Brushed</v>
      </c>
    </row>
    <row r="55" spans="1:8" x14ac:dyDescent="0.25">
      <c r="A55" t="s">
        <v>2788</v>
      </c>
      <c r="B55" t="s">
        <v>1062</v>
      </c>
      <c r="C55" t="str">
        <f>_xlfn.XLOOKUP(SUBSTITUTE(B55,"BTL",""),Component!B:B,Component!B:B)</f>
        <v>P430G</v>
      </c>
      <c r="D55" t="s">
        <v>1063</v>
      </c>
      <c r="E55" t="s">
        <v>4251</v>
      </c>
      <c r="F55">
        <v>18</v>
      </c>
      <c r="G55" t="s">
        <v>4253</v>
      </c>
      <c r="H55" t="str">
        <f t="shared" si="1"/>
        <v>Brushed</v>
      </c>
    </row>
    <row r="56" spans="1:8" x14ac:dyDescent="0.25">
      <c r="A56" t="s">
        <v>2788</v>
      </c>
      <c r="B56" t="s">
        <v>1042</v>
      </c>
      <c r="C56" t="str">
        <f>_xlfn.XLOOKUP(SUBSTITUTE(B56,"BTL",""),Component!B:B,Component!B:B)</f>
        <v>P435</v>
      </c>
      <c r="D56" t="s">
        <v>1044</v>
      </c>
      <c r="E56" t="s">
        <v>4251</v>
      </c>
      <c r="F56">
        <v>18</v>
      </c>
      <c r="G56" t="s">
        <v>4253</v>
      </c>
      <c r="H56" t="str">
        <f t="shared" si="1"/>
        <v>Brushed</v>
      </c>
    </row>
    <row r="57" spans="1:8" x14ac:dyDescent="0.25">
      <c r="A57" t="s">
        <v>2788</v>
      </c>
      <c r="B57" t="s">
        <v>1675</v>
      </c>
      <c r="C57" t="str">
        <f>_xlfn.XLOOKUP(SUBSTITUTE(B57,"BTL",""),Component!B:B,Component!B:B)</f>
        <v>P4362</v>
      </c>
      <c r="D57" t="s">
        <v>1676</v>
      </c>
      <c r="E57" t="s">
        <v>4251</v>
      </c>
      <c r="F57">
        <v>18</v>
      </c>
      <c r="G57" t="s">
        <v>4253</v>
      </c>
      <c r="H57" t="str">
        <f t="shared" si="1"/>
        <v>Brushed</v>
      </c>
    </row>
    <row r="58" spans="1:8" x14ac:dyDescent="0.25">
      <c r="A58" t="s">
        <v>2788</v>
      </c>
      <c r="B58" t="s">
        <v>1753</v>
      </c>
      <c r="C58" t="str">
        <f>_xlfn.XLOOKUP(SUBSTITUTE(B58,"BTL",""),Component!B:B,Component!B:B)</f>
        <v>P4500</v>
      </c>
      <c r="D58" t="s">
        <v>1754</v>
      </c>
      <c r="E58" t="s">
        <v>4251</v>
      </c>
      <c r="F58">
        <v>18</v>
      </c>
      <c r="G58" t="s">
        <v>4253</v>
      </c>
      <c r="H58" t="str">
        <f t="shared" si="1"/>
        <v>Brushed</v>
      </c>
    </row>
    <row r="59" spans="1:8" x14ac:dyDescent="0.25">
      <c r="A59" t="s">
        <v>2788</v>
      </c>
      <c r="B59" t="s">
        <v>1750</v>
      </c>
      <c r="C59" t="str">
        <f>_xlfn.XLOOKUP(SUBSTITUTE(B59,"BTL",""),Component!B:B,Component!B:B)</f>
        <v>P4510</v>
      </c>
      <c r="D59" t="s">
        <v>1751</v>
      </c>
      <c r="E59" t="s">
        <v>4251</v>
      </c>
      <c r="F59">
        <v>18</v>
      </c>
      <c r="G59" t="s">
        <v>4253</v>
      </c>
      <c r="H59" t="str">
        <f t="shared" si="1"/>
        <v>Brushed</v>
      </c>
    </row>
    <row r="60" spans="1:8" x14ac:dyDescent="0.25">
      <c r="A60" t="s">
        <v>2788</v>
      </c>
      <c r="B60" t="s">
        <v>753</v>
      </c>
      <c r="C60" t="str">
        <f>_xlfn.XLOOKUP(SUBSTITUTE(B60,"BTL",""),Component!B:B,Component!B:B)</f>
        <v>P519</v>
      </c>
      <c r="D60" t="s">
        <v>754</v>
      </c>
      <c r="E60" t="s">
        <v>4251</v>
      </c>
      <c r="F60">
        <v>18</v>
      </c>
      <c r="G60" t="s">
        <v>4253</v>
      </c>
      <c r="H60" t="str">
        <f t="shared" si="1"/>
        <v>Brushed</v>
      </c>
    </row>
    <row r="61" spans="1:8" x14ac:dyDescent="0.25">
      <c r="A61" t="s">
        <v>2788</v>
      </c>
      <c r="B61" t="s">
        <v>1815</v>
      </c>
      <c r="C61" t="str">
        <f>_xlfn.XLOOKUP(SUBSTITUTE(B61,"BTL",""),Component!B:B,Component!B:B)</f>
        <v>P546</v>
      </c>
      <c r="D61" t="s">
        <v>1816</v>
      </c>
      <c r="E61" t="s">
        <v>4251</v>
      </c>
      <c r="F61">
        <v>18</v>
      </c>
      <c r="G61" t="s">
        <v>4253</v>
      </c>
      <c r="H61" t="str">
        <f t="shared" si="1"/>
        <v>Brushed</v>
      </c>
    </row>
    <row r="62" spans="1:8" x14ac:dyDescent="0.25">
      <c r="A62" t="s">
        <v>2788</v>
      </c>
      <c r="B62" t="s">
        <v>994</v>
      </c>
      <c r="C62" t="str">
        <f>_xlfn.XLOOKUP(SUBSTITUTE(B62,"BTL",""),Component!B:B,Component!B:B)</f>
        <v>P553</v>
      </c>
      <c r="D62" t="s">
        <v>995</v>
      </c>
      <c r="E62" t="s">
        <v>4251</v>
      </c>
      <c r="F62">
        <v>18</v>
      </c>
      <c r="G62" t="s">
        <v>4254</v>
      </c>
      <c r="H62" t="str">
        <f t="shared" si="1"/>
        <v>Brushless</v>
      </c>
    </row>
    <row r="63" spans="1:8" x14ac:dyDescent="0.25">
      <c r="A63" t="s">
        <v>2788</v>
      </c>
      <c r="B63" t="s">
        <v>1884</v>
      </c>
      <c r="C63" t="str">
        <f>_xlfn.XLOOKUP(SUBSTITUTE(B63,"BTL",""),Component!B:B,Component!B:B)</f>
        <v>P555</v>
      </c>
      <c r="D63" t="s">
        <v>1885</v>
      </c>
      <c r="E63" t="s">
        <v>4251</v>
      </c>
      <c r="F63">
        <v>18</v>
      </c>
      <c r="G63" t="s">
        <v>4253</v>
      </c>
      <c r="H63" t="str">
        <f t="shared" si="1"/>
        <v>Brushed</v>
      </c>
    </row>
    <row r="64" spans="1:8" x14ac:dyDescent="0.25">
      <c r="A64" t="s">
        <v>2788</v>
      </c>
      <c r="B64" t="s">
        <v>776</v>
      </c>
      <c r="C64" t="str">
        <f>_xlfn.XLOOKUP(SUBSTITUTE(B64,"BTL",""),Component!B:B,Component!B:B)</f>
        <v>P590</v>
      </c>
      <c r="D64" t="s">
        <v>777</v>
      </c>
      <c r="E64" t="s">
        <v>4251</v>
      </c>
      <c r="F64">
        <v>18</v>
      </c>
      <c r="G64" t="s">
        <v>4253</v>
      </c>
      <c r="H64" t="str">
        <f t="shared" si="1"/>
        <v>Brushed</v>
      </c>
    </row>
    <row r="65" spans="1:8" x14ac:dyDescent="0.25">
      <c r="A65" t="s">
        <v>2788</v>
      </c>
      <c r="B65" t="s">
        <v>1001</v>
      </c>
      <c r="C65" t="str">
        <f>_xlfn.XLOOKUP(SUBSTITUTE(B65,"BTL",""),Component!B:B,Component!B:B)</f>
        <v>P660</v>
      </c>
      <c r="D65" t="s">
        <v>1002</v>
      </c>
      <c r="E65" t="s">
        <v>4251</v>
      </c>
      <c r="F65">
        <v>18</v>
      </c>
      <c r="G65" t="s">
        <v>4253</v>
      </c>
      <c r="H65" t="str">
        <f t="shared" si="1"/>
        <v>Brushed</v>
      </c>
    </row>
    <row r="66" spans="1:8" x14ac:dyDescent="0.25">
      <c r="A66" t="s">
        <v>2788</v>
      </c>
      <c r="B66" t="s">
        <v>1482</v>
      </c>
      <c r="C66" t="str">
        <f>_xlfn.XLOOKUP(SUBSTITUTE(B66,"BTL",""),Component!B:B,Component!B:B)</f>
        <v>P7101A</v>
      </c>
      <c r="D66" t="s">
        <v>1483</v>
      </c>
      <c r="E66" t="s">
        <v>4251</v>
      </c>
      <c r="F66">
        <v>18</v>
      </c>
      <c r="G66" t="s">
        <v>4253</v>
      </c>
      <c r="H66" t="str">
        <f t="shared" si="1"/>
        <v>Brushed</v>
      </c>
    </row>
    <row r="67" spans="1:8" x14ac:dyDescent="0.25">
      <c r="A67" t="s">
        <v>2788</v>
      </c>
      <c r="B67" t="s">
        <v>1023</v>
      </c>
      <c r="C67" t="str">
        <f>_xlfn.XLOOKUP(SUBSTITUTE(B67,"BTL",""),Component!B:B,Component!B:B)</f>
        <v>P739</v>
      </c>
      <c r="D67" t="s">
        <v>1024</v>
      </c>
      <c r="E67" t="s">
        <v>4251</v>
      </c>
      <c r="F67">
        <v>18</v>
      </c>
      <c r="G67" t="s">
        <v>4253</v>
      </c>
      <c r="H67" t="str">
        <f t="shared" si="1"/>
        <v>Brushed</v>
      </c>
    </row>
    <row r="68" spans="1:8" x14ac:dyDescent="0.25">
      <c r="A68" t="s">
        <v>2788</v>
      </c>
      <c r="B68" t="s">
        <v>1005</v>
      </c>
      <c r="C68" t="str">
        <f>_xlfn.XLOOKUP(SUBSTITUTE(B68,"BTL",""),Component!B:B,Component!B:B)</f>
        <v>P743</v>
      </c>
      <c r="D68" t="s">
        <v>1006</v>
      </c>
      <c r="E68" t="s">
        <v>4251</v>
      </c>
      <c r="F68">
        <v>18</v>
      </c>
      <c r="G68" t="s">
        <v>4253</v>
      </c>
      <c r="H68" t="str">
        <f t="shared" si="1"/>
        <v>Brushed</v>
      </c>
    </row>
    <row r="69" spans="1:8" x14ac:dyDescent="0.25">
      <c r="A69" t="s">
        <v>2788</v>
      </c>
      <c r="B69" t="s">
        <v>1027</v>
      </c>
      <c r="C69" t="str">
        <f>_xlfn.XLOOKUP(SUBSTITUTE(B69,"BTL",""),Component!B:B,Component!B:B)</f>
        <v>P755</v>
      </c>
      <c r="D69" t="s">
        <v>1028</v>
      </c>
      <c r="E69" t="s">
        <v>4251</v>
      </c>
      <c r="F69">
        <v>18</v>
      </c>
      <c r="G69" t="s">
        <v>4253</v>
      </c>
      <c r="H69" t="str">
        <f t="shared" si="1"/>
        <v>Brushed</v>
      </c>
    </row>
    <row r="70" spans="1:8" x14ac:dyDescent="0.25">
      <c r="A70" t="s">
        <v>2788</v>
      </c>
      <c r="B70" t="s">
        <v>973</v>
      </c>
      <c r="C70" t="str">
        <f>_xlfn.XLOOKUP(SUBSTITUTE(B70,"BTL",""),Component!B:B,Component!B:B)</f>
        <v>P782</v>
      </c>
      <c r="D70" t="s">
        <v>974</v>
      </c>
      <c r="E70" t="s">
        <v>4251</v>
      </c>
      <c r="F70">
        <v>18</v>
      </c>
      <c r="G70" t="s">
        <v>4253</v>
      </c>
      <c r="H70" t="str">
        <f t="shared" si="1"/>
        <v>Brushed</v>
      </c>
    </row>
    <row r="71" spans="1:8" x14ac:dyDescent="0.25">
      <c r="A71" t="s">
        <v>2788</v>
      </c>
      <c r="B71" t="s">
        <v>739</v>
      </c>
      <c r="C71" t="str">
        <f>_xlfn.XLOOKUP(LEFT(B71,LEN(B71)-1),Component!B:B,Component!B:B)</f>
        <v>PAD02</v>
      </c>
      <c r="D71" t="s">
        <v>741</v>
      </c>
      <c r="E71" t="s">
        <v>4251</v>
      </c>
      <c r="F71">
        <v>18</v>
      </c>
      <c r="G71" t="s">
        <v>4253</v>
      </c>
      <c r="H71" t="str">
        <f t="shared" si="1"/>
        <v>Brushed</v>
      </c>
    </row>
    <row r="72" spans="1:8" x14ac:dyDescent="0.25">
      <c r="A72" t="s">
        <v>2788</v>
      </c>
      <c r="B72" t="s">
        <v>902</v>
      </c>
      <c r="C72" t="str">
        <f>_xlfn.XLOOKUP(LEFT(B72,LEN(B72)-1),Component!B:B,Component!B:B)</f>
        <v>PBF100</v>
      </c>
      <c r="D72" t="s">
        <v>903</v>
      </c>
      <c r="E72" t="s">
        <v>4251</v>
      </c>
      <c r="F72">
        <v>18</v>
      </c>
      <c r="G72" t="s">
        <v>4253</v>
      </c>
      <c r="H72" t="str">
        <f t="shared" si="1"/>
        <v>Brushed</v>
      </c>
    </row>
    <row r="73" spans="1:8" x14ac:dyDescent="0.25">
      <c r="A73" t="s">
        <v>2788</v>
      </c>
      <c r="B73" t="s">
        <v>1329</v>
      </c>
      <c r="C73" t="str">
        <f>_xlfn.XLOOKUP(LEFT(B73,LEN(B73)-1),Component!B:B,Component!B:B)</f>
        <v>PBF102</v>
      </c>
      <c r="D73" t="s">
        <v>1330</v>
      </c>
      <c r="E73" t="s">
        <v>4251</v>
      </c>
      <c r="F73">
        <v>18</v>
      </c>
      <c r="G73" t="s">
        <v>4253</v>
      </c>
      <c r="H73" t="str">
        <f t="shared" si="1"/>
        <v>Brushed</v>
      </c>
    </row>
    <row r="74" spans="1:8" x14ac:dyDescent="0.25">
      <c r="A74" t="s">
        <v>2788</v>
      </c>
      <c r="B74" t="s">
        <v>63</v>
      </c>
      <c r="C74" t="str">
        <f>_xlfn.XLOOKUP(LEFT(B74,LEN(B74)-1),Component!B:B,Component!B:B)</f>
        <v>PBL324</v>
      </c>
      <c r="D74" t="s">
        <v>65</v>
      </c>
      <c r="E74" t="s">
        <v>4251</v>
      </c>
      <c r="F74">
        <v>18</v>
      </c>
      <c r="G74" t="s">
        <v>4254</v>
      </c>
      <c r="H74" t="str">
        <f t="shared" si="1"/>
        <v>Brushless</v>
      </c>
    </row>
    <row r="75" spans="1:8" x14ac:dyDescent="0.25">
      <c r="A75" t="s">
        <v>2788</v>
      </c>
      <c r="B75" t="s">
        <v>1561</v>
      </c>
      <c r="C75" t="str">
        <f>_xlfn.XLOOKUP(LEFT(B75,LEN(B75)-1),Component!B:B,Component!B:B)</f>
        <v>PBL350</v>
      </c>
      <c r="D75" t="s">
        <v>1562</v>
      </c>
      <c r="E75" t="s">
        <v>4251</v>
      </c>
      <c r="F75">
        <v>18</v>
      </c>
      <c r="G75" t="s">
        <v>4254</v>
      </c>
      <c r="H75" t="str">
        <f t="shared" si="1"/>
        <v>Brushless</v>
      </c>
    </row>
    <row r="76" spans="1:8" x14ac:dyDescent="0.25">
      <c r="A76" t="s">
        <v>2788</v>
      </c>
      <c r="B76" t="s">
        <v>68</v>
      </c>
      <c r="C76" t="str">
        <f>_xlfn.XLOOKUP(LEFT(B76,LEN(B76)-1),Component!B:B,Component!B:B)</f>
        <v>PBL370</v>
      </c>
      <c r="D76" t="s">
        <v>70</v>
      </c>
      <c r="E76" t="s">
        <v>4251</v>
      </c>
      <c r="F76">
        <v>18</v>
      </c>
      <c r="G76" t="s">
        <v>4254</v>
      </c>
      <c r="H76" t="str">
        <f t="shared" si="1"/>
        <v>Brushless</v>
      </c>
    </row>
    <row r="77" spans="1:8" x14ac:dyDescent="0.25">
      <c r="A77" t="s">
        <v>2788</v>
      </c>
      <c r="B77" t="s">
        <v>1392</v>
      </c>
      <c r="C77" t="str">
        <f>_xlfn.XLOOKUP(LEFT(B77,LEN(B77)-1),Component!B:B,Component!B:B)</f>
        <v>PBLBC01</v>
      </c>
      <c r="D77" t="s">
        <v>1393</v>
      </c>
      <c r="E77" t="s">
        <v>4251</v>
      </c>
      <c r="F77">
        <v>18</v>
      </c>
      <c r="G77" t="s">
        <v>4254</v>
      </c>
      <c r="H77" t="str">
        <f t="shared" si="1"/>
        <v>Brushless</v>
      </c>
    </row>
    <row r="78" spans="1:8" x14ac:dyDescent="0.25">
      <c r="A78" t="s">
        <v>2788</v>
      </c>
      <c r="B78" t="s">
        <v>94</v>
      </c>
      <c r="C78" t="str">
        <f>_xlfn.XLOOKUP(LEFT(B78,LEN(B78)-1),Component!B:B,Component!B:B)</f>
        <v>PBLCS302</v>
      </c>
      <c r="D78" t="s">
        <v>95</v>
      </c>
      <c r="E78" t="s">
        <v>4251</v>
      </c>
      <c r="F78">
        <v>18</v>
      </c>
      <c r="G78" t="s">
        <v>4254</v>
      </c>
      <c r="H78" t="str">
        <f t="shared" si="1"/>
        <v>Brushless</v>
      </c>
    </row>
    <row r="79" spans="1:8" x14ac:dyDescent="0.25">
      <c r="A79" t="s">
        <v>2788</v>
      </c>
      <c r="B79" t="s">
        <v>944</v>
      </c>
      <c r="C79" t="str">
        <f>_xlfn.XLOOKUP(LEFT(B79,LEN(B79)-1),Component!B:B,Component!B:B)</f>
        <v>PBLDD01</v>
      </c>
      <c r="D79" t="s">
        <v>945</v>
      </c>
      <c r="E79" t="s">
        <v>4251</v>
      </c>
      <c r="F79">
        <v>18</v>
      </c>
      <c r="G79" t="s">
        <v>4254</v>
      </c>
      <c r="H79" t="str">
        <f t="shared" si="1"/>
        <v>Brushless</v>
      </c>
    </row>
    <row r="80" spans="1:8" x14ac:dyDescent="0.25">
      <c r="A80" t="s">
        <v>2788</v>
      </c>
      <c r="B80" t="s">
        <v>110</v>
      </c>
      <c r="C80" t="str">
        <f>_xlfn.XLOOKUP(LEFT(B80,LEN(B80)-1),Component!B:B,Component!B:B)</f>
        <v>PBLHG01</v>
      </c>
      <c r="D80" t="s">
        <v>111</v>
      </c>
      <c r="E80" t="s">
        <v>4251</v>
      </c>
      <c r="F80">
        <v>18</v>
      </c>
      <c r="G80" t="s">
        <v>4254</v>
      </c>
      <c r="H80" t="str">
        <f t="shared" si="1"/>
        <v>Brushless</v>
      </c>
    </row>
    <row r="81" spans="1:8" x14ac:dyDescent="0.25">
      <c r="A81" t="s">
        <v>2788</v>
      </c>
      <c r="B81" t="s">
        <v>1702</v>
      </c>
      <c r="C81" t="str">
        <f>_xlfn.XLOOKUP(LEFT(B81,LEN(B81)-1),Component!B:B,Component!B:B)</f>
        <v>PBLHM101</v>
      </c>
      <c r="D81" t="s">
        <v>1703</v>
      </c>
      <c r="E81" t="s">
        <v>4251</v>
      </c>
      <c r="F81">
        <v>18</v>
      </c>
      <c r="G81" t="s">
        <v>4254</v>
      </c>
      <c r="H81" t="str">
        <f t="shared" si="1"/>
        <v>Brushless</v>
      </c>
    </row>
    <row r="82" spans="1:8" x14ac:dyDescent="0.25">
      <c r="A82" t="s">
        <v>2788</v>
      </c>
      <c r="B82" t="s">
        <v>1488</v>
      </c>
      <c r="C82" t="str">
        <f>_xlfn.XLOOKUP(LEFT(B82,LEN(B82)-1),Component!B:B,Component!B:B)</f>
        <v>PBLHTS01</v>
      </c>
      <c r="D82" t="s">
        <v>1489</v>
      </c>
      <c r="E82" t="s">
        <v>4251</v>
      </c>
      <c r="F82">
        <v>18</v>
      </c>
      <c r="G82" t="s">
        <v>4254</v>
      </c>
      <c r="H82" t="str">
        <f t="shared" si="1"/>
        <v>Brushless</v>
      </c>
    </row>
    <row r="83" spans="1:8" x14ac:dyDescent="0.25">
      <c r="A83" t="s">
        <v>2788</v>
      </c>
      <c r="B83" t="s">
        <v>1801</v>
      </c>
      <c r="C83" t="str">
        <f>_xlfn.XLOOKUP(LEFT(B83,LEN(B83)-1),Component!B:B,Component!B:B)</f>
        <v>PBLHV701</v>
      </c>
      <c r="D83" t="s">
        <v>1802</v>
      </c>
      <c r="E83" t="s">
        <v>4251</v>
      </c>
      <c r="F83">
        <v>18</v>
      </c>
      <c r="G83" t="s">
        <v>4254</v>
      </c>
      <c r="H83" t="str">
        <f t="shared" si="1"/>
        <v>Brushless</v>
      </c>
    </row>
    <row r="84" spans="1:8" x14ac:dyDescent="0.25">
      <c r="A84" t="s">
        <v>2788</v>
      </c>
      <c r="B84" t="s">
        <v>1463</v>
      </c>
      <c r="C84" t="str">
        <f>_xlfn.XLOOKUP(LEFT(B84,LEN(B84)-1),Component!B:B,Component!B:B)</f>
        <v>PBLHV704</v>
      </c>
      <c r="D84" t="s">
        <v>1464</v>
      </c>
      <c r="E84" t="s">
        <v>4251</v>
      </c>
      <c r="F84">
        <v>18</v>
      </c>
      <c r="G84" t="s">
        <v>4254</v>
      </c>
      <c r="H84" t="str">
        <f t="shared" si="1"/>
        <v>Brushless</v>
      </c>
    </row>
    <row r="85" spans="1:8" x14ac:dyDescent="0.25">
      <c r="A85" t="s">
        <v>2788</v>
      </c>
      <c r="B85" t="s">
        <v>1304</v>
      </c>
      <c r="C85" t="str">
        <f>_xlfn.XLOOKUP(LEFT(B85,LEN(B85)-1),Component!B:B,Component!B:B)</f>
        <v>PBLID01</v>
      </c>
      <c r="D85" t="s">
        <v>1305</v>
      </c>
      <c r="E85" t="s">
        <v>4251</v>
      </c>
      <c r="F85">
        <v>18</v>
      </c>
      <c r="G85" t="s">
        <v>4254</v>
      </c>
      <c r="H85" t="str">
        <f t="shared" si="1"/>
        <v>Brushless</v>
      </c>
    </row>
    <row r="86" spans="1:8" x14ac:dyDescent="0.25">
      <c r="A86" t="s">
        <v>2788</v>
      </c>
      <c r="B86" t="s">
        <v>1827</v>
      </c>
      <c r="C86" t="str">
        <f>_xlfn.XLOOKUP(LEFT(B86,LEN(B86)-1),Component!B:B,Component!B:B)</f>
        <v>PBLID02</v>
      </c>
      <c r="D86" t="s">
        <v>1828</v>
      </c>
      <c r="E86" t="s">
        <v>4251</v>
      </c>
      <c r="F86">
        <v>18</v>
      </c>
      <c r="G86" t="s">
        <v>4254</v>
      </c>
      <c r="H86" t="str">
        <f t="shared" si="1"/>
        <v>Brushless</v>
      </c>
    </row>
    <row r="87" spans="1:8" x14ac:dyDescent="0.25">
      <c r="A87" t="s">
        <v>2788</v>
      </c>
      <c r="B87" t="s">
        <v>78</v>
      </c>
      <c r="C87" t="str">
        <f>_xlfn.XLOOKUP(LEFT(B87,LEN(B87)-1),Component!B:B,Component!B:B)</f>
        <v>PBLID04</v>
      </c>
      <c r="D87" t="s">
        <v>79</v>
      </c>
      <c r="E87" t="s">
        <v>4251</v>
      </c>
      <c r="F87">
        <v>18</v>
      </c>
      <c r="G87" t="s">
        <v>4254</v>
      </c>
      <c r="H87" t="str">
        <f t="shared" si="1"/>
        <v>Brushless</v>
      </c>
    </row>
    <row r="88" spans="1:8" x14ac:dyDescent="0.25">
      <c r="A88" t="s">
        <v>2788</v>
      </c>
      <c r="B88" t="s">
        <v>1428</v>
      </c>
      <c r="C88" t="str">
        <f>_xlfn.XLOOKUP(LEFT(B88,LEN(B88)-1),Component!B:B,Component!B:B)</f>
        <v>PBLLB01</v>
      </c>
      <c r="D88" t="s">
        <v>1429</v>
      </c>
      <c r="E88" t="s">
        <v>4251</v>
      </c>
      <c r="F88">
        <v>18</v>
      </c>
      <c r="G88" t="s">
        <v>4254</v>
      </c>
      <c r="H88" t="str">
        <f t="shared" si="1"/>
        <v>Brushless</v>
      </c>
    </row>
    <row r="89" spans="1:8" x14ac:dyDescent="0.25">
      <c r="A89" t="s">
        <v>2788</v>
      </c>
      <c r="B89" t="s">
        <v>1762</v>
      </c>
      <c r="C89" t="str">
        <f>_xlfn.XLOOKUP(LEFT(B89,LEN(B89)-1),Component!B:B,Component!B:B)</f>
        <v>PBLMS01</v>
      </c>
      <c r="D89" t="s">
        <v>1763</v>
      </c>
      <c r="E89" t="s">
        <v>4251</v>
      </c>
      <c r="F89">
        <v>18</v>
      </c>
      <c r="G89" t="s">
        <v>4254</v>
      </c>
      <c r="H89" t="str">
        <f t="shared" si="1"/>
        <v>Brushless</v>
      </c>
    </row>
    <row r="90" spans="1:8" x14ac:dyDescent="0.25">
      <c r="A90" t="s">
        <v>2788</v>
      </c>
      <c r="B90" t="s">
        <v>82</v>
      </c>
      <c r="C90" t="str">
        <f>_xlfn.XLOOKUP(LEFT(B90,LEN(B90)-1),Component!B:B,Component!B:B)</f>
        <v>PBLRS02</v>
      </c>
      <c r="D90" t="s">
        <v>84</v>
      </c>
      <c r="E90" t="s">
        <v>4251</v>
      </c>
      <c r="F90">
        <v>18</v>
      </c>
      <c r="G90" t="s">
        <v>4254</v>
      </c>
      <c r="H90" t="str">
        <f t="shared" si="1"/>
        <v>Brushless</v>
      </c>
    </row>
    <row r="91" spans="1:8" x14ac:dyDescent="0.25">
      <c r="A91" t="s">
        <v>2788</v>
      </c>
      <c r="B91" t="s">
        <v>24</v>
      </c>
      <c r="C91" t="str">
        <f>_xlfn.XLOOKUP(LEFT(B91,LEN(B91)-1),Component!B:B,Component!B:B)</f>
        <v>PBLSN01</v>
      </c>
      <c r="D91" t="s">
        <v>26</v>
      </c>
      <c r="E91" t="s">
        <v>4251</v>
      </c>
      <c r="F91">
        <v>18</v>
      </c>
      <c r="G91" t="s">
        <v>4254</v>
      </c>
      <c r="H91" t="str">
        <f t="shared" si="1"/>
        <v>Brushless</v>
      </c>
    </row>
    <row r="92" spans="1:8" x14ac:dyDescent="0.25">
      <c r="A92" t="s">
        <v>2788</v>
      </c>
      <c r="B92" t="s">
        <v>20</v>
      </c>
      <c r="C92" t="str">
        <f>_xlfn.XLOOKUP(LEFT(B92,LEN(B92)-1),Component!B:B,Component!B:B)</f>
        <v>PBLST01</v>
      </c>
      <c r="D92" s="9"/>
      <c r="E92" t="s">
        <v>4251</v>
      </c>
      <c r="F92">
        <v>18</v>
      </c>
      <c r="G92" t="s">
        <v>4253</v>
      </c>
      <c r="H92" t="str">
        <f t="shared" si="1"/>
        <v>Brushed</v>
      </c>
    </row>
    <row r="93" spans="1:8" x14ac:dyDescent="0.25">
      <c r="A93" t="s">
        <v>2788</v>
      </c>
      <c r="B93" t="s">
        <v>1625</v>
      </c>
      <c r="C93" t="str">
        <f>_xlfn.XLOOKUP(LEFT(B93,LEN(B93)-1),Component!B:B,Component!B:B)</f>
        <v>PBLSV716</v>
      </c>
      <c r="D93" t="s">
        <v>1626</v>
      </c>
      <c r="E93" t="s">
        <v>4251</v>
      </c>
      <c r="F93">
        <v>18</v>
      </c>
      <c r="G93" t="s">
        <v>4254</v>
      </c>
      <c r="H93" t="str">
        <f t="shared" si="1"/>
        <v>Brushless</v>
      </c>
    </row>
    <row r="94" spans="1:8" x14ac:dyDescent="0.25">
      <c r="A94" t="s">
        <v>2788</v>
      </c>
      <c r="B94" t="s">
        <v>1510</v>
      </c>
      <c r="C94" t="str">
        <f>_xlfn.XLOOKUP(LEFT(B94,LEN(B94)-1),Component!B:B,Component!B:B)</f>
        <v>PBLSV718</v>
      </c>
      <c r="D94" t="s">
        <v>1511</v>
      </c>
      <c r="E94" t="s">
        <v>4251</v>
      </c>
      <c r="F94">
        <v>18</v>
      </c>
      <c r="G94" t="s">
        <v>4254</v>
      </c>
      <c r="H94" t="str">
        <f t="shared" si="1"/>
        <v>Brushless</v>
      </c>
    </row>
    <row r="95" spans="1:8" x14ac:dyDescent="0.25">
      <c r="A95" t="s">
        <v>2788</v>
      </c>
      <c r="B95" t="s">
        <v>1513</v>
      </c>
      <c r="C95" t="str">
        <f>_xlfn.XLOOKUP(LEFT(B95,LEN(B95)-1),Component!B:B,Component!B:B)</f>
        <v>PBLSV719</v>
      </c>
      <c r="D95" t="s">
        <v>1514</v>
      </c>
      <c r="E95" t="s">
        <v>4251</v>
      </c>
      <c r="F95">
        <v>18</v>
      </c>
      <c r="G95" t="s">
        <v>4254</v>
      </c>
      <c r="H95" t="str">
        <f t="shared" si="1"/>
        <v>Brushless</v>
      </c>
    </row>
    <row r="96" spans="1:8" x14ac:dyDescent="0.25">
      <c r="A96" t="s">
        <v>2788</v>
      </c>
      <c r="B96" t="s">
        <v>1466</v>
      </c>
      <c r="C96" t="str">
        <f>_xlfn.XLOOKUP(LEFT(B96,LEN(B96)-1),Component!B:B,Component!B:B)</f>
        <v>PBLSV747</v>
      </c>
      <c r="D96" t="s">
        <v>302</v>
      </c>
      <c r="E96" t="s">
        <v>4251</v>
      </c>
      <c r="F96">
        <v>18</v>
      </c>
      <c r="G96" t="s">
        <v>4254</v>
      </c>
      <c r="H96" t="str">
        <f t="shared" si="1"/>
        <v>Brushless</v>
      </c>
    </row>
    <row r="97" spans="1:8" x14ac:dyDescent="0.25">
      <c r="A97" t="s">
        <v>2788</v>
      </c>
      <c r="B97" t="s">
        <v>1682</v>
      </c>
      <c r="C97" t="str">
        <f>_xlfn.XLOOKUP(LEFT(B97,LEN(B97)-1),Component!B:B,Component!B:B)</f>
        <v>PBLTS01</v>
      </c>
      <c r="D97" t="s">
        <v>1683</v>
      </c>
      <c r="E97" t="s">
        <v>4251</v>
      </c>
      <c r="F97">
        <v>18</v>
      </c>
      <c r="G97" t="s">
        <v>4254</v>
      </c>
      <c r="H97" t="str">
        <f t="shared" si="1"/>
        <v>Brushless</v>
      </c>
    </row>
    <row r="98" spans="1:8" x14ac:dyDescent="0.25">
      <c r="A98" t="s">
        <v>2788</v>
      </c>
      <c r="B98" t="s">
        <v>59</v>
      </c>
      <c r="C98" t="str">
        <f>_xlfn.XLOOKUP(LEFT(B98,LEN(B98)-1),Component!B:B,Component!B:B)</f>
        <v>PBLUV750</v>
      </c>
      <c r="D98" t="s">
        <v>61</v>
      </c>
      <c r="E98" t="s">
        <v>4251</v>
      </c>
      <c r="F98">
        <v>18</v>
      </c>
      <c r="G98" t="s">
        <v>4254</v>
      </c>
      <c r="H98" t="str">
        <f t="shared" ref="H98:H118" si="2">IF(G98="ONE+","Brushed","Brushless")</f>
        <v>Brushless</v>
      </c>
    </row>
    <row r="99" spans="1:8" x14ac:dyDescent="0.25">
      <c r="A99" t="s">
        <v>2788</v>
      </c>
      <c r="B99" t="s">
        <v>2070</v>
      </c>
      <c r="C99" t="str">
        <f>_xlfn.XLOOKUP(SUBSTITUTE(B99,"BTL",""),Component!B:B,Component!B:B)</f>
        <v>PBP002</v>
      </c>
      <c r="D99" t="s">
        <v>2071</v>
      </c>
      <c r="E99" t="s">
        <v>4251</v>
      </c>
      <c r="F99">
        <v>18</v>
      </c>
      <c r="G99" t="s">
        <v>4253</v>
      </c>
      <c r="H99" t="str">
        <f t="shared" si="2"/>
        <v>Brushed</v>
      </c>
    </row>
    <row r="100" spans="1:8" x14ac:dyDescent="0.25">
      <c r="A100" t="s">
        <v>2788</v>
      </c>
      <c r="B100" t="s">
        <v>2111</v>
      </c>
      <c r="C100" t="str">
        <f>_xlfn.XLOOKUP(SUBSTITUTE(B100,"BTL",""),Component!B:B,Component!B:B)</f>
        <v>PBP003</v>
      </c>
      <c r="D100" t="s">
        <v>2112</v>
      </c>
      <c r="E100" t="s">
        <v>4251</v>
      </c>
      <c r="F100">
        <v>18</v>
      </c>
      <c r="G100" t="s">
        <v>4254</v>
      </c>
      <c r="H100" t="str">
        <f t="shared" si="2"/>
        <v>Brushless</v>
      </c>
    </row>
    <row r="101" spans="1:8" x14ac:dyDescent="0.25">
      <c r="A101" t="s">
        <v>2788</v>
      </c>
      <c r="B101" t="s">
        <v>2103</v>
      </c>
      <c r="C101" t="str">
        <f>_xlfn.XLOOKUP(SUBSTITUTE(B101,"BTL",""),Component!B:B,Component!B:B)</f>
        <v>PBP004</v>
      </c>
      <c r="D101" t="s">
        <v>2104</v>
      </c>
      <c r="E101" t="s">
        <v>4251</v>
      </c>
      <c r="F101">
        <v>18</v>
      </c>
      <c r="G101" t="s">
        <v>4254</v>
      </c>
      <c r="H101" t="str">
        <f t="shared" si="2"/>
        <v>Brushless</v>
      </c>
    </row>
    <row r="102" spans="1:8" x14ac:dyDescent="0.25">
      <c r="A102" t="s">
        <v>2788</v>
      </c>
      <c r="B102" t="s">
        <v>2085</v>
      </c>
      <c r="C102" t="str">
        <f>_xlfn.XLOOKUP(SUBSTITUTE(B102,"BTL",""),Component!B:B,Component!B:B)</f>
        <v>PBP005</v>
      </c>
      <c r="D102" t="s">
        <v>2086</v>
      </c>
      <c r="E102" t="s">
        <v>4251</v>
      </c>
      <c r="F102">
        <v>18</v>
      </c>
      <c r="G102" t="s">
        <v>4253</v>
      </c>
      <c r="H102" t="str">
        <f t="shared" si="2"/>
        <v>Brushed</v>
      </c>
    </row>
    <row r="103" spans="1:8" x14ac:dyDescent="0.25">
      <c r="A103" t="s">
        <v>2788</v>
      </c>
      <c r="B103" t="s">
        <v>2082</v>
      </c>
      <c r="C103" t="str">
        <f>_xlfn.XLOOKUP(SUBSTITUTE(B103,"BTL",""),Component!B:B,Component!B:B)</f>
        <v>PBP006</v>
      </c>
      <c r="D103" t="s">
        <v>2083</v>
      </c>
      <c r="E103" t="s">
        <v>4251</v>
      </c>
      <c r="F103">
        <v>18</v>
      </c>
      <c r="G103" t="s">
        <v>4253</v>
      </c>
      <c r="H103" t="str">
        <f t="shared" si="2"/>
        <v>Brushed</v>
      </c>
    </row>
    <row r="104" spans="1:8" x14ac:dyDescent="0.25">
      <c r="A104" t="s">
        <v>2788</v>
      </c>
      <c r="B104" t="s">
        <v>1154</v>
      </c>
      <c r="C104" t="str">
        <f>_xlfn.XLOOKUP(SUBSTITUTE(B104,"BTL",""),Component!B:B,Component!B:B)</f>
        <v>PBP007</v>
      </c>
      <c r="D104" t="s">
        <v>1155</v>
      </c>
      <c r="E104" t="s">
        <v>4251</v>
      </c>
      <c r="F104">
        <v>18</v>
      </c>
      <c r="G104" t="s">
        <v>4254</v>
      </c>
      <c r="H104" t="str">
        <f t="shared" si="2"/>
        <v>Brushless</v>
      </c>
    </row>
    <row r="105" spans="1:8" x14ac:dyDescent="0.25">
      <c r="A105" t="s">
        <v>2788</v>
      </c>
      <c r="B105" t="s">
        <v>1945</v>
      </c>
      <c r="C105" t="str">
        <f>_xlfn.XLOOKUP(SUBSTITUTE(B105,"BTL",""),Component!B:B,Component!B:B)</f>
        <v>PBP1008</v>
      </c>
      <c r="D105" t="s">
        <v>1946</v>
      </c>
      <c r="E105" t="s">
        <v>4251</v>
      </c>
      <c r="F105">
        <v>18</v>
      </c>
      <c r="G105" t="s">
        <v>4254</v>
      </c>
      <c r="H105" t="str">
        <f t="shared" si="2"/>
        <v>Brushless</v>
      </c>
    </row>
    <row r="106" spans="1:8" x14ac:dyDescent="0.25">
      <c r="A106" t="s">
        <v>2788</v>
      </c>
      <c r="B106" t="s">
        <v>1949</v>
      </c>
      <c r="C106" t="str">
        <f>_xlfn.XLOOKUP(SUBSTITUTE(B106,"BTL",""),Component!B:B,Component!B:B)</f>
        <v>PBP1012</v>
      </c>
      <c r="D106" t="s">
        <v>1950</v>
      </c>
      <c r="E106" t="s">
        <v>4251</v>
      </c>
      <c r="F106">
        <v>18</v>
      </c>
      <c r="G106" t="s">
        <v>4254</v>
      </c>
      <c r="H106" t="str">
        <f t="shared" si="2"/>
        <v>Brushless</v>
      </c>
    </row>
    <row r="107" spans="1:8" x14ac:dyDescent="0.25">
      <c r="A107" t="s">
        <v>2788</v>
      </c>
      <c r="B107" t="s">
        <v>407</v>
      </c>
      <c r="C107" t="str">
        <f>_xlfn.XLOOKUP(SUBSTITUTE(B107,"BTL",""),Component!B:B,Component!B:B)</f>
        <v>PBP1104</v>
      </c>
      <c r="D107" t="s">
        <v>408</v>
      </c>
      <c r="E107" t="s">
        <v>4251</v>
      </c>
      <c r="F107">
        <v>18</v>
      </c>
      <c r="G107" t="s">
        <v>4254</v>
      </c>
      <c r="H107" t="str">
        <f t="shared" si="2"/>
        <v>Brushless</v>
      </c>
    </row>
    <row r="108" spans="1:8" x14ac:dyDescent="0.25">
      <c r="A108" t="s">
        <v>2788</v>
      </c>
      <c r="B108" t="s">
        <v>2009</v>
      </c>
      <c r="C108" t="str">
        <f>_xlfn.XLOOKUP(SUBSTITUTE(B108,"BTL",""),Component!B:B,Component!B:B)</f>
        <v>PCG002</v>
      </c>
      <c r="D108" t="s">
        <v>2010</v>
      </c>
      <c r="E108" t="s">
        <v>4251</v>
      </c>
      <c r="F108">
        <v>18</v>
      </c>
      <c r="G108" t="s">
        <v>4253</v>
      </c>
      <c r="H108" t="str">
        <f t="shared" si="2"/>
        <v>Brushed</v>
      </c>
    </row>
    <row r="109" spans="1:8" x14ac:dyDescent="0.25">
      <c r="A109" t="s">
        <v>2788</v>
      </c>
      <c r="B109" t="s">
        <v>1969</v>
      </c>
      <c r="C109" t="str">
        <f>_xlfn.XLOOKUP(SUBSTITUTE(B109,"BTL",""),Component!B:B,Component!B:B)</f>
        <v>PCG004</v>
      </c>
      <c r="D109" t="s">
        <v>1970</v>
      </c>
      <c r="E109" t="s">
        <v>4251</v>
      </c>
      <c r="F109">
        <v>18</v>
      </c>
      <c r="G109" t="s">
        <v>4253</v>
      </c>
      <c r="H109" t="str">
        <f t="shared" si="2"/>
        <v>Brushed</v>
      </c>
    </row>
    <row r="110" spans="1:8" x14ac:dyDescent="0.25">
      <c r="A110" t="s">
        <v>2788</v>
      </c>
      <c r="B110" t="s">
        <v>1966</v>
      </c>
      <c r="C110" t="str">
        <f>_xlfn.XLOOKUP(SUBSTITUTE(B110,"BTL",""),Component!B:B,Component!B:B)</f>
        <v>PCG005</v>
      </c>
      <c r="D110" t="s">
        <v>1967</v>
      </c>
      <c r="E110" t="s">
        <v>4251</v>
      </c>
      <c r="F110">
        <v>18</v>
      </c>
      <c r="G110" t="s">
        <v>4253</v>
      </c>
      <c r="H110" t="str">
        <f t="shared" si="2"/>
        <v>Brushed</v>
      </c>
    </row>
    <row r="111" spans="1:8" x14ac:dyDescent="0.25">
      <c r="A111" t="s">
        <v>2788</v>
      </c>
      <c r="B111" t="s">
        <v>1963</v>
      </c>
      <c r="C111" t="str">
        <f>_xlfn.XLOOKUP(SUBSTITUTE(B111,"BTL",""),Component!B:B,Component!B:B)</f>
        <v>PCG006</v>
      </c>
      <c r="D111" t="s">
        <v>1964</v>
      </c>
      <c r="E111" t="s">
        <v>4251</v>
      </c>
      <c r="F111">
        <v>18</v>
      </c>
      <c r="G111" t="s">
        <v>4253</v>
      </c>
      <c r="H111" t="str">
        <f t="shared" si="2"/>
        <v>Brushed</v>
      </c>
    </row>
    <row r="112" spans="1:8" x14ac:dyDescent="0.25">
      <c r="A112" t="s">
        <v>2788</v>
      </c>
      <c r="B112" t="s">
        <v>1953</v>
      </c>
      <c r="C112" t="str">
        <f>_xlfn.XLOOKUP(SUBSTITUTE(B112,"BTL",""),Component!B:B,Component!B:B)</f>
        <v>PCG008</v>
      </c>
      <c r="D112" t="s">
        <v>1954</v>
      </c>
      <c r="E112" t="s">
        <v>4251</v>
      </c>
      <c r="F112">
        <v>18</v>
      </c>
      <c r="G112" t="s">
        <v>4253</v>
      </c>
      <c r="H112" t="str">
        <f t="shared" si="2"/>
        <v>Brushed</v>
      </c>
    </row>
    <row r="113" spans="1:8" x14ac:dyDescent="0.25">
      <c r="A113" t="s">
        <v>2788</v>
      </c>
      <c r="B113" t="s">
        <v>1959</v>
      </c>
      <c r="C113" t="str">
        <f>_xlfn.XLOOKUP(LEFT(B113,LEN(B113)-1),Component!B:B,Component!B:B)</f>
        <v>PCG719</v>
      </c>
      <c r="D113" t="s">
        <v>1960</v>
      </c>
      <c r="E113" t="s">
        <v>4251</v>
      </c>
      <c r="F113">
        <v>18</v>
      </c>
      <c r="G113" t="s">
        <v>4254</v>
      </c>
      <c r="H113" t="str">
        <f t="shared" si="2"/>
        <v>Brushless</v>
      </c>
    </row>
    <row r="114" spans="1:8" x14ac:dyDescent="0.25">
      <c r="A114" t="s">
        <v>2788</v>
      </c>
      <c r="B114" t="s">
        <v>586</v>
      </c>
      <c r="C114" t="str">
        <f>_xlfn.XLOOKUP(SUBSTITUTE(B114,"BTL",""),Component!B:B,Component!B:B)</f>
        <v>PCL1207N</v>
      </c>
      <c r="D114" t="s">
        <v>588</v>
      </c>
      <c r="E114" t="s">
        <v>4251</v>
      </c>
      <c r="F114">
        <v>18</v>
      </c>
      <c r="G114" t="s">
        <v>4253</v>
      </c>
      <c r="H114" t="str">
        <f t="shared" si="2"/>
        <v>Brushed</v>
      </c>
    </row>
    <row r="115" spans="1:8" x14ac:dyDescent="0.25">
      <c r="A115" t="s">
        <v>2788</v>
      </c>
      <c r="B115" t="s">
        <v>191</v>
      </c>
      <c r="C115" t="str">
        <f>_xlfn.XLOOKUP(LEFT(B115,LEN(B115)-1),Component!B:B,Component!B:B)</f>
        <v>PCL1308</v>
      </c>
      <c r="D115" t="s">
        <v>192</v>
      </c>
      <c r="E115" t="s">
        <v>4251</v>
      </c>
      <c r="F115">
        <v>18</v>
      </c>
      <c r="G115" t="s">
        <v>4253</v>
      </c>
      <c r="H115" t="str">
        <f t="shared" si="2"/>
        <v>Brushed</v>
      </c>
    </row>
    <row r="116" spans="1:8" x14ac:dyDescent="0.25">
      <c r="A116" t="s">
        <v>2788</v>
      </c>
      <c r="B116" t="s">
        <v>1555</v>
      </c>
      <c r="C116" t="str">
        <f>_xlfn.XLOOKUP(LEFT(B116,LEN(B116)-1),Component!B:B,Component!B:B)</f>
        <v>PCL1701</v>
      </c>
      <c r="D116" t="s">
        <v>1556</v>
      </c>
      <c r="E116" t="s">
        <v>4251</v>
      </c>
      <c r="F116">
        <v>18</v>
      </c>
      <c r="G116" t="s">
        <v>4253</v>
      </c>
      <c r="H116" t="str">
        <f t="shared" si="2"/>
        <v>Brushed</v>
      </c>
    </row>
    <row r="117" spans="1:8" x14ac:dyDescent="0.25">
      <c r="A117" t="s">
        <v>2788</v>
      </c>
      <c r="B117" t="s">
        <v>1460</v>
      </c>
      <c r="C117" t="str">
        <f>_xlfn.XLOOKUP(LEFT(B117,LEN(B117)-1),Component!B:B,Component!B:B)</f>
        <v>PCL310</v>
      </c>
      <c r="D117" t="s">
        <v>1461</v>
      </c>
      <c r="E117" t="s">
        <v>4251</v>
      </c>
      <c r="F117">
        <v>18</v>
      </c>
      <c r="G117" t="s">
        <v>4253</v>
      </c>
      <c r="H117" t="str">
        <f t="shared" si="2"/>
        <v>Brushed</v>
      </c>
    </row>
    <row r="118" spans="1:8" x14ac:dyDescent="0.25">
      <c r="A118" t="s">
        <v>2788</v>
      </c>
      <c r="B118" t="s">
        <v>37</v>
      </c>
      <c r="C118" t="str">
        <f>_xlfn.XLOOKUP(LEFT(B118,LEN(B118)-1),Component!B:B,Component!B:B)</f>
        <v>PCL456</v>
      </c>
      <c r="D118" t="s">
        <v>39</v>
      </c>
      <c r="E118" t="s">
        <v>4251</v>
      </c>
      <c r="F118">
        <v>18</v>
      </c>
      <c r="G118" t="s">
        <v>4253</v>
      </c>
      <c r="H118" t="str">
        <f t="shared" si="2"/>
        <v>Brushed</v>
      </c>
    </row>
    <row r="119" spans="1:8" x14ac:dyDescent="0.25">
      <c r="A119" t="s">
        <v>2788</v>
      </c>
      <c r="B119" t="s">
        <v>31</v>
      </c>
      <c r="C119" t="str">
        <f>_xlfn.XLOOKUP(LEFT(B119,LEN(B119)-1),Component!B:B,Component!B:B)</f>
        <v>PCL457</v>
      </c>
      <c r="D119" t="s">
        <v>33</v>
      </c>
      <c r="E119" t="s">
        <v>4251</v>
      </c>
      <c r="F119">
        <v>18</v>
      </c>
      <c r="G119" t="s">
        <v>4253</v>
      </c>
      <c r="H119" t="str">
        <f t="shared" ref="H119:H179" si="3">IF(G119="ONE+","Brushed","Brushless")</f>
        <v>Brushed</v>
      </c>
    </row>
    <row r="120" spans="1:8" x14ac:dyDescent="0.25">
      <c r="A120" t="s">
        <v>2788</v>
      </c>
      <c r="B120" t="s">
        <v>1312</v>
      </c>
      <c r="C120" t="str">
        <f>_xlfn.XLOOKUP(LEFT(B120,LEN(B120)-1),Component!B:B,Component!B:B)</f>
        <v>PCL600</v>
      </c>
      <c r="D120" t="s">
        <v>1313</v>
      </c>
      <c r="E120" t="s">
        <v>4251</v>
      </c>
      <c r="F120">
        <v>18</v>
      </c>
      <c r="G120" t="s">
        <v>4253</v>
      </c>
      <c r="H120" t="str">
        <f t="shared" si="3"/>
        <v>Brushed</v>
      </c>
    </row>
    <row r="121" spans="1:8" x14ac:dyDescent="0.25">
      <c r="A121" t="s">
        <v>2788</v>
      </c>
      <c r="B121" t="s">
        <v>273</v>
      </c>
      <c r="C121" t="str">
        <f>_xlfn.XLOOKUP(LEFT(B121,LEN(B121)-1),Component!B:B,Component!B:B)</f>
        <v>PCL601</v>
      </c>
      <c r="D121" t="s">
        <v>274</v>
      </c>
      <c r="E121" t="s">
        <v>4251</v>
      </c>
      <c r="F121">
        <v>18</v>
      </c>
      <c r="G121" t="s">
        <v>4253</v>
      </c>
      <c r="H121" t="str">
        <f t="shared" si="3"/>
        <v>Brushed</v>
      </c>
    </row>
    <row r="122" spans="1:8" x14ac:dyDescent="0.25">
      <c r="A122" t="s">
        <v>2788</v>
      </c>
      <c r="B122" t="s">
        <v>1266</v>
      </c>
      <c r="C122" t="str">
        <f>_xlfn.XLOOKUP(LEFT(B122,LEN(B122)-1),Component!B:B,Component!B:B)</f>
        <v>PCL630</v>
      </c>
      <c r="D122" t="s">
        <v>1268</v>
      </c>
      <c r="E122" t="s">
        <v>4251</v>
      </c>
      <c r="F122">
        <v>18</v>
      </c>
      <c r="G122" t="s">
        <v>4253</v>
      </c>
      <c r="H122" t="str">
        <f t="shared" si="3"/>
        <v>Brushed</v>
      </c>
    </row>
    <row r="123" spans="1:8" x14ac:dyDescent="0.25">
      <c r="A123" t="s">
        <v>2788</v>
      </c>
      <c r="B123" t="s">
        <v>1324</v>
      </c>
      <c r="C123" t="str">
        <f>_xlfn.XLOOKUP(LEFT(B123,LEN(B123)-1),Component!B:B,Component!B:B)</f>
        <v>PCL631</v>
      </c>
      <c r="D123" t="s">
        <v>1326</v>
      </c>
      <c r="E123" t="s">
        <v>4251</v>
      </c>
      <c r="F123">
        <v>18</v>
      </c>
      <c r="G123" t="s">
        <v>4253</v>
      </c>
      <c r="H123" t="str">
        <f t="shared" si="3"/>
        <v>Brushed</v>
      </c>
    </row>
    <row r="124" spans="1:8" x14ac:dyDescent="0.25">
      <c r="A124" t="s">
        <v>2788</v>
      </c>
      <c r="B124" t="s">
        <v>1151</v>
      </c>
      <c r="C124" t="str">
        <f>_xlfn.XLOOKUP(LEFT(B124,LEN(B124)-1),Component!B:B,Component!B:B)</f>
        <v>PCL632</v>
      </c>
      <c r="D124" t="s">
        <v>1152</v>
      </c>
      <c r="E124" t="s">
        <v>4251</v>
      </c>
      <c r="F124">
        <v>18</v>
      </c>
      <c r="G124" t="s">
        <v>4253</v>
      </c>
      <c r="H124" t="str">
        <f t="shared" si="3"/>
        <v>Brushed</v>
      </c>
    </row>
    <row r="125" spans="1:8" x14ac:dyDescent="0.25">
      <c r="A125" t="s">
        <v>2788</v>
      </c>
      <c r="B125" t="s">
        <v>296</v>
      </c>
      <c r="C125" t="str">
        <f>_xlfn.XLOOKUP(LEFT(B125,LEN(B125)-1),Component!B:B,Component!B:B)</f>
        <v>PCL633</v>
      </c>
      <c r="D125" t="s">
        <v>297</v>
      </c>
      <c r="E125" t="s">
        <v>4251</v>
      </c>
      <c r="F125">
        <v>18</v>
      </c>
      <c r="G125" t="s">
        <v>4253</v>
      </c>
      <c r="H125" t="str">
        <f t="shared" si="3"/>
        <v>Brushed</v>
      </c>
    </row>
    <row r="126" spans="1:8" x14ac:dyDescent="0.25">
      <c r="A126" t="s">
        <v>2788</v>
      </c>
      <c r="B126" t="s">
        <v>122</v>
      </c>
      <c r="C126" t="str">
        <f>_xlfn.XLOOKUP(LEFT(B126,LEN(B126)-1),Component!B:B,Component!B:B)</f>
        <v>PCL635</v>
      </c>
      <c r="D126" t="s">
        <v>124</v>
      </c>
      <c r="E126" t="s">
        <v>4251</v>
      </c>
      <c r="F126">
        <v>18</v>
      </c>
      <c r="G126" t="s">
        <v>4253</v>
      </c>
      <c r="H126" t="str">
        <f t="shared" si="3"/>
        <v>Brushed</v>
      </c>
    </row>
    <row r="127" spans="1:8" x14ac:dyDescent="0.25">
      <c r="A127" t="s">
        <v>2788</v>
      </c>
      <c r="B127" t="s">
        <v>834</v>
      </c>
      <c r="C127" t="str">
        <f>_xlfn.XLOOKUP(LEFT(B127,LEN(B127)-1),Component!B:B,Component!B:B)</f>
        <v>PCL660</v>
      </c>
      <c r="D127" t="s">
        <v>836</v>
      </c>
      <c r="E127" t="s">
        <v>4251</v>
      </c>
      <c r="F127">
        <v>18</v>
      </c>
      <c r="G127" t="s">
        <v>4253</v>
      </c>
      <c r="H127" t="str">
        <f t="shared" si="3"/>
        <v>Brushed</v>
      </c>
    </row>
    <row r="128" spans="1:8" x14ac:dyDescent="0.25">
      <c r="A128" t="s">
        <v>2788</v>
      </c>
      <c r="B128" t="s">
        <v>665</v>
      </c>
      <c r="C128" t="str">
        <f>_xlfn.XLOOKUP(LEFT(B128,LEN(B128)-1),Component!B:B,Component!B:B)</f>
        <v>PCL661</v>
      </c>
      <c r="D128" t="s">
        <v>666</v>
      </c>
      <c r="E128" t="s">
        <v>4251</v>
      </c>
      <c r="F128">
        <v>18</v>
      </c>
      <c r="G128" t="s">
        <v>4253</v>
      </c>
      <c r="H128" t="str">
        <f t="shared" si="3"/>
        <v>Brushed</v>
      </c>
    </row>
    <row r="129" spans="1:8" x14ac:dyDescent="0.25">
      <c r="A129" t="s">
        <v>2788</v>
      </c>
      <c r="B129" t="s">
        <v>1271</v>
      </c>
      <c r="C129" t="str">
        <f>_xlfn.XLOOKUP(LEFT(B129,LEN(B129)-1),Component!B:B,Component!B:B)</f>
        <v>PCL662</v>
      </c>
      <c r="D129" t="s">
        <v>1272</v>
      </c>
      <c r="E129" t="s">
        <v>4251</v>
      </c>
      <c r="F129">
        <v>18</v>
      </c>
      <c r="G129" t="s">
        <v>4253</v>
      </c>
      <c r="H129" t="str">
        <f t="shared" si="3"/>
        <v>Brushed</v>
      </c>
    </row>
    <row r="130" spans="1:8" x14ac:dyDescent="0.25">
      <c r="A130" t="s">
        <v>2788</v>
      </c>
      <c r="B130" t="s">
        <v>1607</v>
      </c>
      <c r="C130" t="str">
        <f>_xlfn.XLOOKUP(LEFT(B130,LEN(B130)-1),Component!B:B,Component!B:B)</f>
        <v>PCL663</v>
      </c>
      <c r="D130" t="s">
        <v>1608</v>
      </c>
      <c r="E130" t="s">
        <v>4251</v>
      </c>
      <c r="F130">
        <v>18</v>
      </c>
      <c r="G130" t="s">
        <v>4253</v>
      </c>
      <c r="H130" t="str">
        <f t="shared" si="3"/>
        <v>Brushed</v>
      </c>
    </row>
    <row r="131" spans="1:8" x14ac:dyDescent="0.25">
      <c r="A131" t="s">
        <v>2788</v>
      </c>
      <c r="B131" t="s">
        <v>1604</v>
      </c>
      <c r="C131" t="str">
        <f>_xlfn.XLOOKUP(LEFT(B131,LEN(B131)-1),Component!B:B,Component!B:B)</f>
        <v>PCL665</v>
      </c>
      <c r="D131" t="s">
        <v>1605</v>
      </c>
      <c r="E131" t="s">
        <v>4251</v>
      </c>
      <c r="F131">
        <v>18</v>
      </c>
      <c r="G131" t="s">
        <v>4253</v>
      </c>
      <c r="H131" t="str">
        <f t="shared" si="3"/>
        <v>Brushed</v>
      </c>
    </row>
    <row r="132" spans="1:8" x14ac:dyDescent="0.25">
      <c r="A132" t="s">
        <v>2788</v>
      </c>
      <c r="B132" t="s">
        <v>342</v>
      </c>
      <c r="C132" t="str">
        <f>_xlfn.XLOOKUP(LEFT(B132,LEN(B132)-1),Component!B:B,Component!B:B)</f>
        <v>PCL667</v>
      </c>
      <c r="D132" t="s">
        <v>344</v>
      </c>
      <c r="E132" t="s">
        <v>4251</v>
      </c>
      <c r="F132">
        <v>18</v>
      </c>
      <c r="G132" t="s">
        <v>4253</v>
      </c>
      <c r="H132" t="str">
        <f t="shared" si="3"/>
        <v>Brushed</v>
      </c>
    </row>
    <row r="133" spans="1:8" x14ac:dyDescent="0.25">
      <c r="A133" t="s">
        <v>2788</v>
      </c>
      <c r="B133" t="s">
        <v>176</v>
      </c>
      <c r="C133" t="str">
        <f>_xlfn.XLOOKUP(LEFT(B133,LEN(B133)-1),Component!B:B,Component!B:B)</f>
        <v>PCL668</v>
      </c>
      <c r="D133" t="s">
        <v>178</v>
      </c>
      <c r="E133" t="s">
        <v>4251</v>
      </c>
      <c r="F133">
        <v>18</v>
      </c>
      <c r="G133" t="s">
        <v>4253</v>
      </c>
      <c r="H133" t="str">
        <f t="shared" si="3"/>
        <v>Brushed</v>
      </c>
    </row>
    <row r="134" spans="1:8" x14ac:dyDescent="0.25">
      <c r="A134" t="s">
        <v>2788</v>
      </c>
      <c r="B134" t="s">
        <v>291</v>
      </c>
      <c r="C134" t="str">
        <f>_xlfn.XLOOKUP(LEFT(B134,LEN(B134)-1),Component!B:B,Component!B:B)</f>
        <v>PCL691</v>
      </c>
      <c r="D134" t="s">
        <v>292</v>
      </c>
      <c r="E134" t="s">
        <v>4251</v>
      </c>
      <c r="F134">
        <v>18</v>
      </c>
      <c r="G134" t="s">
        <v>4253</v>
      </c>
      <c r="H134" t="str">
        <f t="shared" si="3"/>
        <v>Brushed</v>
      </c>
    </row>
    <row r="135" spans="1:8" x14ac:dyDescent="0.25">
      <c r="A135" t="s">
        <v>2788</v>
      </c>
      <c r="B135" t="s">
        <v>42</v>
      </c>
      <c r="C135" t="str">
        <f>_xlfn.XLOOKUP(LEFT(B135,LEN(B135)-1),Component!B:B,Component!B:B)</f>
        <v>PCL692</v>
      </c>
      <c r="D135" t="s">
        <v>44</v>
      </c>
      <c r="E135" t="s">
        <v>4251</v>
      </c>
      <c r="F135">
        <v>18</v>
      </c>
      <c r="G135" t="s">
        <v>4253</v>
      </c>
      <c r="H135" t="str">
        <f t="shared" si="3"/>
        <v>Brushed</v>
      </c>
    </row>
    <row r="136" spans="1:8" x14ac:dyDescent="0.25">
      <c r="A136" t="s">
        <v>2788</v>
      </c>
      <c r="B136" t="s">
        <v>1593</v>
      </c>
      <c r="C136" t="str">
        <f>_xlfn.XLOOKUP(LEFT(B136,LEN(B136)-1),Component!B:B,Component!B:B)</f>
        <v>PCL700</v>
      </c>
      <c r="D136" t="s">
        <v>1594</v>
      </c>
      <c r="E136" t="s">
        <v>4251</v>
      </c>
      <c r="F136">
        <v>18</v>
      </c>
      <c r="G136" t="s">
        <v>4253</v>
      </c>
      <c r="H136" t="str">
        <f t="shared" si="3"/>
        <v>Brushed</v>
      </c>
    </row>
    <row r="137" spans="1:8" x14ac:dyDescent="0.25">
      <c r="A137" t="s">
        <v>2788</v>
      </c>
      <c r="B137" t="s">
        <v>2121</v>
      </c>
      <c r="C137" t="str">
        <f>_xlfn.XLOOKUP(LEFT(B137,LEN(B137)-1),Component!B:B,Component!B:B)</f>
        <v>PCL702</v>
      </c>
      <c r="D137" t="s">
        <v>2122</v>
      </c>
      <c r="E137" t="s">
        <v>4251</v>
      </c>
      <c r="F137">
        <v>18</v>
      </c>
      <c r="G137" t="s">
        <v>4253</v>
      </c>
      <c r="H137" t="str">
        <f t="shared" si="3"/>
        <v>Brushed</v>
      </c>
    </row>
    <row r="138" spans="1:8" x14ac:dyDescent="0.25">
      <c r="A138" t="s">
        <v>2788</v>
      </c>
      <c r="B138" t="s">
        <v>1632</v>
      </c>
      <c r="C138" t="str">
        <f>_xlfn.XLOOKUP(LEFT(B138,LEN(B138)-1),Component!B:B,Component!B:B)</f>
        <v>PCL704</v>
      </c>
      <c r="D138" t="s">
        <v>1634</v>
      </c>
      <c r="E138" t="s">
        <v>4251</v>
      </c>
      <c r="F138">
        <v>18</v>
      </c>
      <c r="G138" t="s">
        <v>4253</v>
      </c>
      <c r="H138" t="str">
        <f t="shared" si="3"/>
        <v>Brushed</v>
      </c>
    </row>
    <row r="139" spans="1:8" x14ac:dyDescent="0.25">
      <c r="A139" t="s">
        <v>2788</v>
      </c>
      <c r="B139" t="s">
        <v>2127</v>
      </c>
      <c r="C139" t="str">
        <f>_xlfn.XLOOKUP(LEFT(B139,LEN(B139)-1),Component!B:B,Component!B:B)</f>
        <v>PCL705</v>
      </c>
      <c r="D139" t="s">
        <v>2128</v>
      </c>
      <c r="E139" t="s">
        <v>4251</v>
      </c>
      <c r="F139">
        <v>18</v>
      </c>
      <c r="G139" t="s">
        <v>4253</v>
      </c>
      <c r="H139" t="str">
        <f t="shared" si="3"/>
        <v>Brushed</v>
      </c>
    </row>
    <row r="140" spans="1:8" x14ac:dyDescent="0.25">
      <c r="A140" t="s">
        <v>2788</v>
      </c>
      <c r="B140" t="s">
        <v>1628</v>
      </c>
      <c r="C140" t="str">
        <f>_xlfn.XLOOKUP(LEFT(B140,LEN(B140)-1),Component!B:B,Component!B:B)</f>
        <v>PCL720</v>
      </c>
      <c r="D140" t="s">
        <v>1629</v>
      </c>
      <c r="E140" t="s">
        <v>4251</v>
      </c>
      <c r="F140">
        <v>18</v>
      </c>
      <c r="G140" t="s">
        <v>4253</v>
      </c>
      <c r="H140" t="str">
        <f t="shared" si="3"/>
        <v>Brushed</v>
      </c>
    </row>
    <row r="141" spans="1:8" x14ac:dyDescent="0.25">
      <c r="A141" t="s">
        <v>2788</v>
      </c>
      <c r="B141" t="s">
        <v>1491</v>
      </c>
      <c r="C141" t="str">
        <f>_xlfn.XLOOKUP(LEFT(B141,LEN(B141)-1),Component!B:B,Component!B:B)</f>
        <v>PCL732</v>
      </c>
      <c r="D141" t="s">
        <v>1492</v>
      </c>
      <c r="E141" t="s">
        <v>4251</v>
      </c>
      <c r="F141">
        <v>18</v>
      </c>
      <c r="G141" t="s">
        <v>4253</v>
      </c>
      <c r="H141" t="str">
        <f t="shared" si="3"/>
        <v>Brushed</v>
      </c>
    </row>
    <row r="142" spans="1:8" x14ac:dyDescent="0.25">
      <c r="A142" t="s">
        <v>2788</v>
      </c>
      <c r="B142" t="s">
        <v>1448</v>
      </c>
      <c r="C142" t="str">
        <f>_xlfn.XLOOKUP(LEFT(B142,LEN(B142)-1),Component!B:B,Component!B:B)</f>
        <v>PCL733</v>
      </c>
      <c r="D142" t="s">
        <v>1449</v>
      </c>
      <c r="E142" t="s">
        <v>4251</v>
      </c>
      <c r="F142">
        <v>18</v>
      </c>
      <c r="G142" t="s">
        <v>4253</v>
      </c>
      <c r="H142" t="str">
        <f t="shared" si="3"/>
        <v>Brushed</v>
      </c>
    </row>
    <row r="143" spans="1:8" x14ac:dyDescent="0.25">
      <c r="A143" t="s">
        <v>2788</v>
      </c>
      <c r="B143" t="s">
        <v>1442</v>
      </c>
      <c r="C143" t="str">
        <f>_xlfn.XLOOKUP(LEFT(B143,LEN(B143)-1),Component!B:B,Component!B:B)</f>
        <v>PCL734</v>
      </c>
      <c r="D143" t="s">
        <v>1443</v>
      </c>
      <c r="E143" t="s">
        <v>4251</v>
      </c>
      <c r="F143">
        <v>18</v>
      </c>
      <c r="G143" t="s">
        <v>4253</v>
      </c>
      <c r="H143" t="str">
        <f t="shared" si="3"/>
        <v>Brushed</v>
      </c>
    </row>
    <row r="144" spans="1:8" x14ac:dyDescent="0.25">
      <c r="A144" t="s">
        <v>2788</v>
      </c>
      <c r="B144" t="s">
        <v>1445</v>
      </c>
      <c r="C144" t="str">
        <f>_xlfn.XLOOKUP(LEFT(B144,LEN(B144)-1),Component!B:B,Component!B:B)</f>
        <v>PCL735</v>
      </c>
      <c r="D144" t="s">
        <v>1446</v>
      </c>
      <c r="E144" t="s">
        <v>4251</v>
      </c>
      <c r="F144">
        <v>18</v>
      </c>
      <c r="G144" t="s">
        <v>4253</v>
      </c>
      <c r="H144" t="str">
        <f t="shared" si="3"/>
        <v>Brushed</v>
      </c>
    </row>
    <row r="145" spans="1:8" x14ac:dyDescent="0.25">
      <c r="A145" t="s">
        <v>2788</v>
      </c>
      <c r="B145" t="s">
        <v>2130</v>
      </c>
      <c r="C145" t="str">
        <f>_xlfn.XLOOKUP(LEFT(B145,LEN(B145)-1),Component!B:B,Component!B:B)</f>
        <v>PCL756</v>
      </c>
      <c r="D145" t="s">
        <v>2131</v>
      </c>
      <c r="E145" t="s">
        <v>4251</v>
      </c>
      <c r="F145">
        <v>18</v>
      </c>
      <c r="G145" t="s">
        <v>4253</v>
      </c>
      <c r="H145" t="str">
        <f t="shared" si="3"/>
        <v>Brushed</v>
      </c>
    </row>
    <row r="146" spans="1:8" x14ac:dyDescent="0.25">
      <c r="A146" t="s">
        <v>2788</v>
      </c>
      <c r="B146" t="s">
        <v>1401</v>
      </c>
      <c r="C146" t="str">
        <f>_xlfn.XLOOKUP(LEFT(B146,LEN(B146)-1),Component!B:B,Component!B:B)</f>
        <v>PCL780</v>
      </c>
      <c r="D146" t="s">
        <v>1402</v>
      </c>
      <c r="E146" t="s">
        <v>4251</v>
      </c>
      <c r="F146">
        <v>18</v>
      </c>
      <c r="G146" t="s">
        <v>4253</v>
      </c>
      <c r="H146" t="str">
        <f t="shared" si="3"/>
        <v>Brushed</v>
      </c>
    </row>
    <row r="147" spans="1:8" x14ac:dyDescent="0.25">
      <c r="A147" t="s">
        <v>2788</v>
      </c>
      <c r="B147" t="s">
        <v>551</v>
      </c>
      <c r="C147" t="str">
        <f>_xlfn.XLOOKUP(LEFT(B147,LEN(B147)-1),Component!B:B,Component!B:B)</f>
        <v>PCL801</v>
      </c>
      <c r="D147" t="s">
        <v>553</v>
      </c>
      <c r="E147" t="s">
        <v>4251</v>
      </c>
      <c r="F147">
        <v>18</v>
      </c>
      <c r="G147" t="s">
        <v>4253</v>
      </c>
      <c r="H147" t="str">
        <f t="shared" si="3"/>
        <v>Brushed</v>
      </c>
    </row>
    <row r="148" spans="1:8" x14ac:dyDescent="0.25">
      <c r="A148" t="s">
        <v>2788</v>
      </c>
      <c r="B148" t="s">
        <v>1532</v>
      </c>
      <c r="C148" t="str">
        <f>_xlfn.XLOOKUP(LEFT(B148,LEN(B148)-1),Component!B:B,Component!B:B)</f>
        <v>PCL851</v>
      </c>
      <c r="D148" t="s">
        <v>1534</v>
      </c>
      <c r="E148" t="s">
        <v>4251</v>
      </c>
      <c r="F148">
        <v>18</v>
      </c>
      <c r="G148" t="s">
        <v>4253</v>
      </c>
      <c r="H148" t="str">
        <f t="shared" si="3"/>
        <v>Brushed</v>
      </c>
    </row>
    <row r="149" spans="1:8" x14ac:dyDescent="0.25">
      <c r="A149" t="s">
        <v>2788</v>
      </c>
      <c r="B149" t="s">
        <v>1419</v>
      </c>
      <c r="C149" t="str">
        <f>_xlfn.XLOOKUP(LEFT(B149,LEN(B149)-1),Component!B:B,Component!B:B)</f>
        <v>PCLCW01</v>
      </c>
      <c r="D149" t="s">
        <v>1420</v>
      </c>
      <c r="E149" t="s">
        <v>4251</v>
      </c>
      <c r="F149">
        <v>18</v>
      </c>
      <c r="G149" t="s">
        <v>4253</v>
      </c>
      <c r="H149" t="str">
        <f t="shared" si="3"/>
        <v>Brushed</v>
      </c>
    </row>
    <row r="150" spans="1:8" x14ac:dyDescent="0.25">
      <c r="A150" t="s">
        <v>2788</v>
      </c>
      <c r="B150" t="s">
        <v>1409</v>
      </c>
      <c r="C150" t="str">
        <f>_xlfn.XLOOKUP(LEFT(B150,LEN(B150)-1),Component!B:B,Component!B:B)</f>
        <v>PCLLB01</v>
      </c>
      <c r="D150" t="s">
        <v>1410</v>
      </c>
      <c r="E150" t="s">
        <v>4251</v>
      </c>
      <c r="F150">
        <v>18</v>
      </c>
      <c r="G150" t="s">
        <v>4253</v>
      </c>
      <c r="H150" t="str">
        <f t="shared" si="3"/>
        <v>Brushed</v>
      </c>
    </row>
    <row r="151" spans="1:8" x14ac:dyDescent="0.25">
      <c r="A151" t="s">
        <v>2788</v>
      </c>
      <c r="B151" t="s">
        <v>1415</v>
      </c>
      <c r="C151" t="str">
        <f>_xlfn.XLOOKUP(LEFT(B151,LEN(B151)-1),Component!B:B,Component!B:B)</f>
        <v>PCLST01</v>
      </c>
      <c r="D151" t="s">
        <v>1417</v>
      </c>
      <c r="E151" t="s">
        <v>4251</v>
      </c>
      <c r="F151">
        <v>18</v>
      </c>
      <c r="G151" t="s">
        <v>4253</v>
      </c>
      <c r="H151" t="str">
        <f t="shared" si="3"/>
        <v>Brushed</v>
      </c>
    </row>
    <row r="152" spans="1:8" x14ac:dyDescent="0.25">
      <c r="A152" t="s">
        <v>2788</v>
      </c>
      <c r="B152" t="s">
        <v>1720</v>
      </c>
      <c r="C152" t="str">
        <f>_xlfn.XLOOKUP(LEFT(B152,LEN(B152)-1),Component!B:B,Component!B:B)</f>
        <v>PGC21</v>
      </c>
      <c r="D152" t="s">
        <v>1722</v>
      </c>
      <c r="E152" t="s">
        <v>4251</v>
      </c>
      <c r="F152">
        <v>18</v>
      </c>
      <c r="G152" t="s">
        <v>4253</v>
      </c>
      <c r="H152" t="str">
        <f t="shared" si="3"/>
        <v>Brushed</v>
      </c>
    </row>
    <row r="153" spans="1:8" x14ac:dyDescent="0.25">
      <c r="A153" t="s">
        <v>2788</v>
      </c>
      <c r="B153" t="s">
        <v>499</v>
      </c>
      <c r="C153" t="str">
        <f>_xlfn.XLOOKUP(SUBSTITUTE(B153,"BTL",""),Component!B:B,Component!B:B)</f>
        <v>Pi1824QBT</v>
      </c>
      <c r="D153" t="s">
        <v>500</v>
      </c>
      <c r="E153" t="s">
        <v>4251</v>
      </c>
      <c r="F153">
        <v>18</v>
      </c>
      <c r="G153" t="s">
        <v>4253</v>
      </c>
      <c r="H153" t="str">
        <f t="shared" si="3"/>
        <v>Brushed</v>
      </c>
    </row>
    <row r="154" spans="1:8" x14ac:dyDescent="0.25">
      <c r="A154" t="s">
        <v>2788</v>
      </c>
      <c r="B154" t="s">
        <v>967</v>
      </c>
      <c r="C154" t="str">
        <f>_xlfn.XLOOKUP(LEFT(B154,LEN(B154)-1),Component!B:B,Component!B:B)</f>
        <v>PRC01</v>
      </c>
      <c r="D154" t="s">
        <v>968</v>
      </c>
      <c r="E154" t="s">
        <v>4251</v>
      </c>
      <c r="F154">
        <v>18</v>
      </c>
      <c r="G154" t="s">
        <v>4253</v>
      </c>
      <c r="H154" t="str">
        <f t="shared" si="3"/>
        <v>Brushed</v>
      </c>
    </row>
    <row r="155" spans="1:8" x14ac:dyDescent="0.25">
      <c r="A155" t="s">
        <v>2788</v>
      </c>
      <c r="B155" t="s">
        <v>1864</v>
      </c>
      <c r="C155" t="str">
        <f>_xlfn.XLOOKUP(LEFT(B155,LEN(B155)-1),Component!B:B,Component!B:B)</f>
        <v>PSBCS02</v>
      </c>
      <c r="D155" t="s">
        <v>1865</v>
      </c>
      <c r="E155" t="s">
        <v>4251</v>
      </c>
      <c r="F155">
        <v>18</v>
      </c>
      <c r="G155" t="s">
        <v>4254</v>
      </c>
      <c r="H155" t="str">
        <f t="shared" si="3"/>
        <v>Brushless</v>
      </c>
    </row>
    <row r="156" spans="1:8" x14ac:dyDescent="0.25">
      <c r="A156" t="s">
        <v>2788</v>
      </c>
      <c r="B156" t="s">
        <v>1425</v>
      </c>
      <c r="C156" t="str">
        <f>_xlfn.XLOOKUP(LEFT(B156,LEN(B156)-1),Component!B:B,Component!B:B)</f>
        <v>PSBCW01</v>
      </c>
      <c r="D156" t="s">
        <v>1426</v>
      </c>
      <c r="E156" t="s">
        <v>4251</v>
      </c>
      <c r="F156">
        <v>18</v>
      </c>
      <c r="G156" t="s">
        <v>4254</v>
      </c>
      <c r="H156" t="str">
        <f t="shared" si="3"/>
        <v>Brushless</v>
      </c>
    </row>
    <row r="157" spans="1:8" x14ac:dyDescent="0.25">
      <c r="A157" t="s">
        <v>2788</v>
      </c>
      <c r="B157" t="s">
        <v>1822</v>
      </c>
      <c r="C157" t="str">
        <f>_xlfn.XLOOKUP(LEFT(B157,LEN(B157)-1),Component!B:B,Component!B:B)</f>
        <v>PSBDG01</v>
      </c>
      <c r="D157" t="s">
        <v>1824</v>
      </c>
      <c r="E157" t="s">
        <v>4251</v>
      </c>
      <c r="F157">
        <v>18</v>
      </c>
      <c r="G157" t="s">
        <v>4254</v>
      </c>
      <c r="H157" t="str">
        <f t="shared" si="3"/>
        <v>Brushless</v>
      </c>
    </row>
    <row r="158" spans="1:8" x14ac:dyDescent="0.25">
      <c r="A158" t="s">
        <v>2788</v>
      </c>
      <c r="B158" t="s">
        <v>1830</v>
      </c>
      <c r="C158" t="str">
        <f>_xlfn.XLOOKUP(LEFT(B158,LEN(B158)-1),Component!B:B,Component!B:B)</f>
        <v>PSBIW01</v>
      </c>
      <c r="D158" t="s">
        <v>1831</v>
      </c>
      <c r="E158" t="s">
        <v>4251</v>
      </c>
      <c r="F158">
        <v>18</v>
      </c>
      <c r="G158" t="s">
        <v>4254</v>
      </c>
      <c r="H158" t="str">
        <f t="shared" si="3"/>
        <v>Brushless</v>
      </c>
    </row>
    <row r="159" spans="1:8" x14ac:dyDescent="0.25">
      <c r="A159" t="s">
        <v>2788</v>
      </c>
      <c r="B159" t="s">
        <v>1397</v>
      </c>
      <c r="C159" t="str">
        <f>_xlfn.XLOOKUP(LEFT(B159,LEN(B159)-1),Component!B:B,Component!B:B)</f>
        <v>PSBIW02</v>
      </c>
      <c r="D159" t="s">
        <v>1398</v>
      </c>
      <c r="E159" t="s">
        <v>4251</v>
      </c>
      <c r="F159">
        <v>18</v>
      </c>
      <c r="G159" t="s">
        <v>4254</v>
      </c>
      <c r="H159" t="str">
        <f t="shared" si="3"/>
        <v>Brushless</v>
      </c>
    </row>
    <row r="160" spans="1:8" x14ac:dyDescent="0.25">
      <c r="A160" t="s">
        <v>2788</v>
      </c>
      <c r="B160" t="s">
        <v>1432</v>
      </c>
      <c r="C160" t="str">
        <f>_xlfn.XLOOKUP(LEFT(B160,LEN(B160)-1),Component!B:B,Component!B:B)</f>
        <v>PSBLB01</v>
      </c>
      <c r="D160" t="s">
        <v>1433</v>
      </c>
      <c r="E160" t="s">
        <v>4251</v>
      </c>
      <c r="F160">
        <v>18</v>
      </c>
      <c r="G160" t="s">
        <v>4254</v>
      </c>
      <c r="H160" t="str">
        <f t="shared" si="3"/>
        <v>Brushless</v>
      </c>
    </row>
    <row r="161" spans="1:8" x14ac:dyDescent="0.25">
      <c r="A161" t="s">
        <v>2788</v>
      </c>
      <c r="B161" t="s">
        <v>1834</v>
      </c>
      <c r="C161" t="str">
        <f>_xlfn.XLOOKUP(LEFT(B161,LEN(B161)-1),Component!B:B,Component!B:B)</f>
        <v>PSBRA02</v>
      </c>
      <c r="D161" t="s">
        <v>1835</v>
      </c>
      <c r="E161" t="s">
        <v>4251</v>
      </c>
      <c r="F161">
        <v>18</v>
      </c>
      <c r="G161" t="s">
        <v>4254</v>
      </c>
      <c r="H161" t="str">
        <f t="shared" si="3"/>
        <v>Brushless</v>
      </c>
    </row>
    <row r="162" spans="1:8" x14ac:dyDescent="0.25">
      <c r="A162" t="s">
        <v>2788</v>
      </c>
      <c r="B162" t="s">
        <v>1715</v>
      </c>
      <c r="C162" t="str">
        <f>_xlfn.XLOOKUP(LEFT(B162,LEN(B162)-1),Component!B:B,Component!B:B)</f>
        <v>PSBRS01</v>
      </c>
      <c r="D162" t="s">
        <v>1716</v>
      </c>
      <c r="E162" t="s">
        <v>4251</v>
      </c>
      <c r="F162">
        <v>18</v>
      </c>
      <c r="G162" t="s">
        <v>4254</v>
      </c>
      <c r="H162" t="str">
        <f t="shared" si="3"/>
        <v>Brushless</v>
      </c>
    </row>
    <row r="163" spans="1:8" x14ac:dyDescent="0.25">
      <c r="A163" t="s">
        <v>2788</v>
      </c>
      <c r="B163" t="s">
        <v>1613</v>
      </c>
      <c r="C163" t="str">
        <f>_xlfn.XLOOKUP(LEFT(B163,LEN(B163)-1),Component!B:B,Component!B:B)</f>
        <v>PTS01</v>
      </c>
      <c r="D163" t="s">
        <v>1614</v>
      </c>
      <c r="E163" t="s">
        <v>4251</v>
      </c>
      <c r="F163">
        <v>18</v>
      </c>
      <c r="G163" t="s">
        <v>4254</v>
      </c>
      <c r="H163" t="str">
        <f t="shared" si="3"/>
        <v>Brushless</v>
      </c>
    </row>
    <row r="164" spans="1:8" x14ac:dyDescent="0.25">
      <c r="A164" t="s">
        <v>2788</v>
      </c>
      <c r="B164" t="s">
        <v>847</v>
      </c>
      <c r="C164" t="str">
        <f>_xlfn.XLOOKUP(LEFT(B164,LEN(B164)-1),Component!B:B,Component!B:B)</f>
        <v>PWV201</v>
      </c>
      <c r="D164" t="s">
        <v>848</v>
      </c>
      <c r="E164" t="s">
        <v>4251</v>
      </c>
      <c r="F164">
        <v>18</v>
      </c>
      <c r="G164" t="s">
        <v>4253</v>
      </c>
      <c r="H164" t="str">
        <f t="shared" si="3"/>
        <v>Brushed</v>
      </c>
    </row>
    <row r="165" spans="1:8" x14ac:dyDescent="0.25">
      <c r="A165" t="s">
        <v>2788</v>
      </c>
      <c r="B165" t="s">
        <v>1793</v>
      </c>
      <c r="C165" t="str">
        <f>_xlfn.XLOOKUP(SUBSTITUTE(B165,"BTL",""),Component!B:B,Component!B:B)</f>
        <v>RY120350</v>
      </c>
      <c r="D165" t="s">
        <v>1794</v>
      </c>
      <c r="E165" t="s">
        <v>4251</v>
      </c>
      <c r="F165">
        <v>18</v>
      </c>
      <c r="G165" t="s">
        <v>4253</v>
      </c>
      <c r="H165" t="str">
        <f t="shared" si="3"/>
        <v>Brushed</v>
      </c>
    </row>
    <row r="166" spans="1:8" x14ac:dyDescent="0.25">
      <c r="A166" t="s">
        <v>2788</v>
      </c>
      <c r="B166" t="s">
        <v>1779</v>
      </c>
      <c r="C166" t="str">
        <f>_xlfn.XLOOKUP(SUBSTITUTE(B166,"BTL",""),Component!B:B,Component!B:B)</f>
        <v>RY121850</v>
      </c>
      <c r="D166" t="s">
        <v>1780</v>
      </c>
      <c r="E166" t="s">
        <v>4251</v>
      </c>
      <c r="F166">
        <v>18</v>
      </c>
      <c r="G166" t="s">
        <v>4254</v>
      </c>
      <c r="H166" t="str">
        <f t="shared" si="3"/>
        <v>Brushless</v>
      </c>
    </row>
    <row r="167" spans="1:8" x14ac:dyDescent="0.25">
      <c r="A167" t="s">
        <v>2788</v>
      </c>
      <c r="B167" t="s">
        <v>1669</v>
      </c>
      <c r="C167" t="str">
        <f>_xlfn.XLOOKUP(SUBSTITUTE(B167,"BTL",""),Component!B:B,Component!B:B)</f>
        <v>RY20UP02</v>
      </c>
      <c r="D167" t="s">
        <v>1670</v>
      </c>
      <c r="E167" t="s">
        <v>4251</v>
      </c>
      <c r="F167">
        <v>18</v>
      </c>
      <c r="G167" t="s">
        <v>4254</v>
      </c>
      <c r="H167" t="str">
        <f t="shared" si="3"/>
        <v>Brushless</v>
      </c>
    </row>
    <row r="168" spans="1:8" x14ac:dyDescent="0.25">
      <c r="A168" t="s">
        <v>2788</v>
      </c>
      <c r="B168" t="s">
        <v>1558</v>
      </c>
      <c r="C168" t="str">
        <f>_xlfn.XLOOKUP(SUBSTITUTE(B168,"BTL",""),Component!B:B,Component!B:B)</f>
        <v>RY20WP18</v>
      </c>
      <c r="D168" t="s">
        <v>1559</v>
      </c>
      <c r="E168" t="s">
        <v>4251</v>
      </c>
      <c r="F168">
        <v>18</v>
      </c>
      <c r="G168" t="s">
        <v>4254</v>
      </c>
      <c r="H168" t="str">
        <f t="shared" si="3"/>
        <v>Brushless</v>
      </c>
    </row>
    <row r="169" spans="1:8" x14ac:dyDescent="0.25">
      <c r="A169" t="s">
        <v>2788</v>
      </c>
      <c r="B169" t="s">
        <v>560</v>
      </c>
      <c r="C169" t="str">
        <f>_xlfn.XLOOKUP(SUBSTITUTE(B169,"BTL",""),Component!B:B,Component!B:B)</f>
        <v>RYi1030A</v>
      </c>
      <c r="D169" t="s">
        <v>561</v>
      </c>
      <c r="E169" t="s">
        <v>4251</v>
      </c>
      <c r="F169">
        <v>18</v>
      </c>
      <c r="G169" t="s">
        <v>4253</v>
      </c>
      <c r="H169" t="str">
        <f t="shared" si="3"/>
        <v>Brushed</v>
      </c>
    </row>
    <row r="170" spans="1:8" x14ac:dyDescent="0.25">
      <c r="A170" t="s">
        <v>2788</v>
      </c>
      <c r="B170" t="s">
        <v>809</v>
      </c>
      <c r="C170" t="str">
        <f>_xlfn.XLOOKUP(SUBSTITUTE(B170,"BTL",""),Component!B:B,Component!B:B)</f>
        <v>RYi120A</v>
      </c>
      <c r="D170" t="s">
        <v>811</v>
      </c>
      <c r="E170" t="s">
        <v>4251</v>
      </c>
      <c r="F170">
        <v>18</v>
      </c>
      <c r="G170" t="s">
        <v>4253</v>
      </c>
      <c r="H170" t="str">
        <f t="shared" si="3"/>
        <v>Brushed</v>
      </c>
    </row>
    <row r="171" spans="1:8" x14ac:dyDescent="0.25">
      <c r="A171" t="s">
        <v>2788</v>
      </c>
      <c r="B171" t="s">
        <v>1186</v>
      </c>
      <c r="C171" t="str">
        <f>_xlfn.XLOOKUP(SUBSTITUTE(B171,"BTL",""),Component!B:B,Component!B:B)</f>
        <v>RYI12VBGA</v>
      </c>
      <c r="D171" t="s">
        <v>1188</v>
      </c>
      <c r="E171" t="s">
        <v>4251</v>
      </c>
      <c r="F171">
        <v>18</v>
      </c>
      <c r="G171" t="s">
        <v>4253</v>
      </c>
      <c r="H171" t="str">
        <f t="shared" si="3"/>
        <v>Brushed</v>
      </c>
    </row>
    <row r="172" spans="1:8" x14ac:dyDescent="0.25">
      <c r="A172" t="s">
        <v>2788</v>
      </c>
      <c r="B172" t="s">
        <v>1467</v>
      </c>
      <c r="C172" t="str">
        <f>_xlfn.XLOOKUP(SUBSTITUTE(B172,"BTL",""),Component!B:B,Component!B:B)</f>
        <v>RYi150CBT</v>
      </c>
      <c r="D172" t="s">
        <v>1468</v>
      </c>
      <c r="E172" t="s">
        <v>4251</v>
      </c>
      <c r="F172">
        <v>18</v>
      </c>
      <c r="G172" t="s">
        <v>4253</v>
      </c>
      <c r="H172" t="str">
        <f t="shared" si="3"/>
        <v>Brushed</v>
      </c>
    </row>
    <row r="173" spans="1:8" x14ac:dyDescent="0.25">
      <c r="A173" t="s">
        <v>2788</v>
      </c>
      <c r="B173" t="s">
        <v>1900</v>
      </c>
      <c r="C173" t="str">
        <f>_xlfn.XLOOKUP(SUBSTITUTE(B173,"BTL",""),Component!B:B,Component!B:B)</f>
        <v>RYI2322E</v>
      </c>
      <c r="D173" t="s">
        <v>1901</v>
      </c>
      <c r="E173" t="s">
        <v>4251</v>
      </c>
      <c r="F173">
        <v>18</v>
      </c>
      <c r="G173" t="s">
        <v>4253</v>
      </c>
      <c r="H173" t="str">
        <f t="shared" si="3"/>
        <v>Brushed</v>
      </c>
    </row>
    <row r="174" spans="1:8" x14ac:dyDescent="0.25">
      <c r="A174" t="s">
        <v>2788</v>
      </c>
      <c r="B174" t="s">
        <v>1242</v>
      </c>
      <c r="C174" t="str">
        <f>_xlfn.XLOOKUP(SUBSTITUTE(B174,"BTL",""),Component!B:B,Component!B:B)</f>
        <v>RYi8030A</v>
      </c>
      <c r="D174" t="s">
        <v>1243</v>
      </c>
      <c r="E174" t="s">
        <v>4251</v>
      </c>
      <c r="F174">
        <v>18</v>
      </c>
      <c r="G174" t="s">
        <v>4253</v>
      </c>
      <c r="H174" t="str">
        <f t="shared" si="3"/>
        <v>Brushed</v>
      </c>
    </row>
    <row r="175" spans="1:8" x14ac:dyDescent="0.25">
      <c r="A175" t="s">
        <v>2788</v>
      </c>
      <c r="B175" t="s">
        <v>1451</v>
      </c>
      <c r="C175" t="str">
        <f>_xlfn.XLOOKUP(SUBSTITUTE(B175,"BTL",""),Component!B:B,Component!B:B)</f>
        <v>RYi818BT</v>
      </c>
      <c r="D175" t="s">
        <v>1453</v>
      </c>
      <c r="E175" t="s">
        <v>4251</v>
      </c>
      <c r="F175">
        <v>18</v>
      </c>
      <c r="G175" t="s">
        <v>4253</v>
      </c>
      <c r="H175" t="str">
        <f t="shared" si="3"/>
        <v>Brushed</v>
      </c>
    </row>
    <row r="176" spans="1:8" x14ac:dyDescent="0.25">
      <c r="A176" t="s">
        <v>2788</v>
      </c>
      <c r="B176" t="s">
        <v>1047</v>
      </c>
      <c r="C176" t="str">
        <f>_xlfn.XLOOKUP("P11010",Component!B:B,Component!B:B)</f>
        <v>P11010</v>
      </c>
      <c r="D176" t="s">
        <v>1048</v>
      </c>
      <c r="E176" t="s">
        <v>4251</v>
      </c>
      <c r="F176">
        <v>18</v>
      </c>
      <c r="G176" t="s">
        <v>4254</v>
      </c>
      <c r="H176" t="str">
        <f t="shared" si="3"/>
        <v>Brushless</v>
      </c>
    </row>
    <row r="177" spans="1:8" x14ac:dyDescent="0.25">
      <c r="A177" t="s">
        <v>2788</v>
      </c>
      <c r="B177" t="s">
        <v>127</v>
      </c>
      <c r="C177" t="str">
        <f>_xlfn.XLOOKUP(LEFT(B177,LEN(B177)-2),Component!B:B,Component!B:B)</f>
        <v>PBLDD02</v>
      </c>
      <c r="D177" t="s">
        <v>128</v>
      </c>
      <c r="E177" t="s">
        <v>4251</v>
      </c>
      <c r="F177">
        <v>18</v>
      </c>
      <c r="G177" t="s">
        <v>4254</v>
      </c>
      <c r="H177" t="str">
        <f t="shared" si="3"/>
        <v>Brushless</v>
      </c>
    </row>
    <row r="178" spans="1:8" x14ac:dyDescent="0.25">
      <c r="A178" t="s">
        <v>2788</v>
      </c>
      <c r="B178" t="s">
        <v>237</v>
      </c>
      <c r="C178" t="str">
        <f>_xlfn.XLOOKUP(LEFT(B178,LEN(B178)-2),Component!B:B,Component!B:B)</f>
        <v>PCL201</v>
      </c>
      <c r="D178" t="s">
        <v>238</v>
      </c>
      <c r="E178" t="s">
        <v>4251</v>
      </c>
      <c r="F178">
        <v>18</v>
      </c>
      <c r="G178" t="s">
        <v>4253</v>
      </c>
      <c r="H178" t="str">
        <f t="shared" si="3"/>
        <v>Brushed</v>
      </c>
    </row>
    <row r="179" spans="1:8" x14ac:dyDescent="0.25">
      <c r="A179" t="s">
        <v>2788</v>
      </c>
      <c r="B179" t="s">
        <v>169</v>
      </c>
      <c r="C179" t="str">
        <f>_xlfn.XLOOKUP(LEFT(B179,LEN(B179)-2),Component!B:B,Component!B:B)</f>
        <v>PCL212</v>
      </c>
      <c r="D179" t="s">
        <v>171</v>
      </c>
      <c r="E179" t="s">
        <v>4251</v>
      </c>
      <c r="F179">
        <v>18</v>
      </c>
      <c r="G179" t="s">
        <v>4253</v>
      </c>
      <c r="H179" t="str">
        <f t="shared" si="3"/>
        <v>Brushed</v>
      </c>
    </row>
    <row r="180" spans="1:8" x14ac:dyDescent="0.25">
      <c r="A180" t="s">
        <v>2788</v>
      </c>
      <c r="B180" t="s">
        <v>932</v>
      </c>
      <c r="C180" t="str">
        <f>_xlfn.XLOOKUP(LEFT(B180,LEN(B180)-2),Component!B:B,Component!B:B)</f>
        <v>PCL515</v>
      </c>
      <c r="D180" t="s">
        <v>933</v>
      </c>
      <c r="E180" t="s">
        <v>4251</v>
      </c>
      <c r="F180">
        <v>18</v>
      </c>
      <c r="G180" t="s">
        <v>4253</v>
      </c>
      <c r="H180" t="str">
        <f t="shared" ref="H180:H181" si="4">IF(G180="ONE+","Brushed","Brushless")</f>
        <v>Brushed</v>
      </c>
    </row>
    <row r="181" spans="1:8" x14ac:dyDescent="0.25">
      <c r="A181" t="s">
        <v>2788</v>
      </c>
      <c r="B181" t="s">
        <v>103</v>
      </c>
      <c r="C181" t="str">
        <f>_xlfn.XLOOKUP(LEFT(B181,LEN(B181)-2),Component!B:B,Component!B:B)</f>
        <v>PBLLM05</v>
      </c>
      <c r="D181" t="s">
        <v>105</v>
      </c>
      <c r="E181" t="s">
        <v>4251</v>
      </c>
      <c r="F181">
        <v>18</v>
      </c>
      <c r="G181" t="s">
        <v>4254</v>
      </c>
      <c r="H181" t="str">
        <f t="shared" si="4"/>
        <v>Brushless</v>
      </c>
    </row>
  </sheetData>
  <autoFilter ref="A1:G181" xr:uid="{341C5B5C-228C-408E-9EF2-9D516F45629D}">
    <sortState xmlns:xlrd2="http://schemas.microsoft.com/office/spreadsheetml/2017/richdata2" ref="A2:G181">
      <sortCondition sortBy="cellColor" ref="C1:C181" dxfId="3"/>
    </sortState>
  </autoFilter>
  <conditionalFormatting sqref="C1:C1048576">
    <cfRule type="duplicateValues" dxfId="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C5B5C-228C-408E-9EF2-9D516F45629D}">
  <dimension ref="A1:G452"/>
  <sheetViews>
    <sheetView workbookViewId="0">
      <selection activeCell="B11" sqref="B11"/>
    </sheetView>
  </sheetViews>
  <sheetFormatPr defaultRowHeight="15.75" x14ac:dyDescent="0.25"/>
  <cols>
    <col min="2" max="2" width="12.75" bestFit="1" customWidth="1"/>
    <col min="3" max="3" width="81.875" customWidth="1"/>
    <col min="4" max="4" width="50.625" customWidth="1"/>
    <col min="5" max="5" width="23.875" bestFit="1" customWidth="1"/>
    <col min="6" max="6" width="18.75" bestFit="1" customWidth="1"/>
  </cols>
  <sheetData>
    <row r="1" spans="1:7" s="6" customFormat="1" x14ac:dyDescent="0.25">
      <c r="A1" s="6" t="s">
        <v>2787</v>
      </c>
      <c r="B1" s="6" t="s">
        <v>2628</v>
      </c>
      <c r="C1" s="6" t="s">
        <v>2631</v>
      </c>
      <c r="D1" s="6" t="s">
        <v>4250</v>
      </c>
      <c r="E1" s="6" t="s">
        <v>4255</v>
      </c>
      <c r="F1" s="6" t="s">
        <v>4252</v>
      </c>
      <c r="G1" s="6" t="s">
        <v>4514</v>
      </c>
    </row>
    <row r="2" spans="1:7" x14ac:dyDescent="0.25">
      <c r="A2" t="s">
        <v>2788</v>
      </c>
      <c r="B2" t="s">
        <v>1789</v>
      </c>
      <c r="C2" t="s">
        <v>1790</v>
      </c>
      <c r="D2" t="s">
        <v>4251</v>
      </c>
      <c r="E2">
        <v>18</v>
      </c>
      <c r="F2" t="s">
        <v>4253</v>
      </c>
      <c r="G2" t="str">
        <f>IF(F2="ONE+","Brushed","Brushless")</f>
        <v>Brushed</v>
      </c>
    </row>
    <row r="3" spans="1:7" x14ac:dyDescent="0.25">
      <c r="A3" t="s">
        <v>2788</v>
      </c>
      <c r="B3" t="s">
        <v>1072</v>
      </c>
      <c r="C3" t="s">
        <v>1073</v>
      </c>
      <c r="D3" t="s">
        <v>4251</v>
      </c>
      <c r="E3">
        <v>18</v>
      </c>
      <c r="F3" t="s">
        <v>4254</v>
      </c>
      <c r="G3" t="str">
        <f t="shared" ref="G3:G66" si="0">IF(F3="ONE+","Brushed","Brushless")</f>
        <v>Brushless</v>
      </c>
    </row>
    <row r="4" spans="1:7" x14ac:dyDescent="0.25">
      <c r="A4" t="s">
        <v>2788</v>
      </c>
      <c r="B4" t="s">
        <v>1047</v>
      </c>
      <c r="C4" t="s">
        <v>1048</v>
      </c>
      <c r="D4" t="s">
        <v>4251</v>
      </c>
      <c r="E4">
        <v>18</v>
      </c>
      <c r="F4" t="s">
        <v>4254</v>
      </c>
      <c r="G4" t="str">
        <f t="shared" si="0"/>
        <v>Brushless</v>
      </c>
    </row>
    <row r="5" spans="1:7" x14ac:dyDescent="0.25">
      <c r="A5" t="s">
        <v>2788</v>
      </c>
      <c r="B5" t="s">
        <v>1075</v>
      </c>
      <c r="C5" t="s">
        <v>1076</v>
      </c>
      <c r="D5" t="s">
        <v>4251</v>
      </c>
      <c r="E5">
        <v>18</v>
      </c>
      <c r="F5" t="s">
        <v>4253</v>
      </c>
      <c r="G5" t="str">
        <f t="shared" si="0"/>
        <v>Brushed</v>
      </c>
    </row>
    <row r="6" spans="1:7" x14ac:dyDescent="0.25">
      <c r="A6" t="s">
        <v>2788</v>
      </c>
      <c r="B6" t="s">
        <v>897</v>
      </c>
      <c r="C6" t="s">
        <v>898</v>
      </c>
      <c r="D6" t="s">
        <v>4251</v>
      </c>
      <c r="E6">
        <v>18</v>
      </c>
      <c r="F6" t="s">
        <v>4254</v>
      </c>
      <c r="G6" t="str">
        <f t="shared" si="0"/>
        <v>Brushless</v>
      </c>
    </row>
    <row r="7" spans="1:7" x14ac:dyDescent="0.25">
      <c r="A7" t="s">
        <v>2788</v>
      </c>
      <c r="B7" t="s">
        <v>2089</v>
      </c>
      <c r="C7" t="s">
        <v>2091</v>
      </c>
      <c r="D7" t="s">
        <v>4251</v>
      </c>
      <c r="E7">
        <v>18</v>
      </c>
      <c r="F7" t="s">
        <v>4253</v>
      </c>
      <c r="G7" t="str">
        <f t="shared" si="0"/>
        <v>Brushed</v>
      </c>
    </row>
    <row r="8" spans="1:7" x14ac:dyDescent="0.25">
      <c r="A8" t="s">
        <v>2788</v>
      </c>
      <c r="B8" t="s">
        <v>887</v>
      </c>
      <c r="C8" t="s">
        <v>888</v>
      </c>
      <c r="D8" t="s">
        <v>4251</v>
      </c>
      <c r="E8">
        <v>18</v>
      </c>
      <c r="F8" t="s">
        <v>4253</v>
      </c>
      <c r="G8" t="str">
        <f t="shared" si="0"/>
        <v>Brushed</v>
      </c>
    </row>
    <row r="9" spans="1:7" x14ac:dyDescent="0.25">
      <c r="A9" t="s">
        <v>2788</v>
      </c>
      <c r="B9" t="s">
        <v>1644</v>
      </c>
      <c r="C9" t="s">
        <v>1645</v>
      </c>
      <c r="D9" t="s">
        <v>4251</v>
      </c>
      <c r="E9">
        <v>18</v>
      </c>
      <c r="F9" t="s">
        <v>4253</v>
      </c>
      <c r="G9" t="str">
        <f t="shared" si="0"/>
        <v>Brushed</v>
      </c>
    </row>
    <row r="10" spans="1:7" x14ac:dyDescent="0.25">
      <c r="A10" t="s">
        <v>2788</v>
      </c>
      <c r="B10" t="s">
        <v>1640</v>
      </c>
      <c r="C10" t="s">
        <v>1641</v>
      </c>
      <c r="D10" t="s">
        <v>4251</v>
      </c>
      <c r="E10">
        <v>18</v>
      </c>
      <c r="F10" t="s">
        <v>4253</v>
      </c>
      <c r="G10" t="str">
        <f t="shared" si="0"/>
        <v>Brushed</v>
      </c>
    </row>
    <row r="11" spans="1:7" x14ac:dyDescent="0.25">
      <c r="A11" t="s">
        <v>2788</v>
      </c>
      <c r="B11" t="s">
        <v>1636</v>
      </c>
      <c r="C11" t="s">
        <v>1637</v>
      </c>
      <c r="D11" t="s">
        <v>4251</v>
      </c>
      <c r="E11">
        <v>18</v>
      </c>
      <c r="F11" t="s">
        <v>4254</v>
      </c>
      <c r="G11" t="str">
        <f t="shared" si="0"/>
        <v>Brushless</v>
      </c>
    </row>
    <row r="12" spans="1:7" x14ac:dyDescent="0.25">
      <c r="A12" t="s">
        <v>2788</v>
      </c>
      <c r="B12" t="s">
        <v>1262</v>
      </c>
      <c r="C12" t="s">
        <v>1263</v>
      </c>
      <c r="D12" t="s">
        <v>4251</v>
      </c>
      <c r="E12">
        <v>18</v>
      </c>
      <c r="F12" t="s">
        <v>4253</v>
      </c>
      <c r="G12" t="str">
        <f t="shared" si="0"/>
        <v>Brushed</v>
      </c>
    </row>
    <row r="13" spans="1:7" x14ac:dyDescent="0.25">
      <c r="A13" t="s">
        <v>2788</v>
      </c>
      <c r="B13" t="s">
        <v>1183</v>
      </c>
      <c r="C13" t="s">
        <v>1184</v>
      </c>
      <c r="D13" t="s">
        <v>4251</v>
      </c>
      <c r="E13">
        <v>18</v>
      </c>
      <c r="F13" t="s">
        <v>4253</v>
      </c>
      <c r="G13" t="str">
        <f t="shared" si="0"/>
        <v>Brushed</v>
      </c>
    </row>
    <row r="14" spans="1:7" x14ac:dyDescent="0.25">
      <c r="A14" t="s">
        <v>2788</v>
      </c>
      <c r="B14" t="s">
        <v>1173</v>
      </c>
      <c r="C14" t="s">
        <v>1175</v>
      </c>
      <c r="D14" t="s">
        <v>4251</v>
      </c>
      <c r="E14">
        <v>18</v>
      </c>
      <c r="F14" t="s">
        <v>4253</v>
      </c>
      <c r="G14" t="str">
        <f t="shared" si="0"/>
        <v>Brushed</v>
      </c>
    </row>
    <row r="15" spans="1:7" x14ac:dyDescent="0.25">
      <c r="A15" t="s">
        <v>2788</v>
      </c>
      <c r="B15" t="s">
        <v>1200</v>
      </c>
      <c r="C15" t="s">
        <v>1201</v>
      </c>
      <c r="D15" t="s">
        <v>4251</v>
      </c>
      <c r="E15">
        <v>18</v>
      </c>
      <c r="F15" t="s">
        <v>4253</v>
      </c>
      <c r="G15" t="str">
        <f t="shared" si="0"/>
        <v>Brushed</v>
      </c>
    </row>
    <row r="16" spans="1:7" x14ac:dyDescent="0.25">
      <c r="A16" t="s">
        <v>2788</v>
      </c>
      <c r="B16" t="s">
        <v>794</v>
      </c>
      <c r="C16" t="s">
        <v>795</v>
      </c>
      <c r="D16" t="s">
        <v>4251</v>
      </c>
      <c r="E16">
        <v>18</v>
      </c>
      <c r="F16" t="s">
        <v>4254</v>
      </c>
      <c r="G16" t="str">
        <f t="shared" si="0"/>
        <v>Brushless</v>
      </c>
    </row>
    <row r="17" spans="1:7" x14ac:dyDescent="0.25">
      <c r="A17" t="s">
        <v>2788</v>
      </c>
      <c r="B17" t="s">
        <v>723</v>
      </c>
      <c r="C17" t="s">
        <v>724</v>
      </c>
      <c r="D17" t="s">
        <v>4251</v>
      </c>
      <c r="E17">
        <v>18</v>
      </c>
      <c r="F17" t="s">
        <v>4254</v>
      </c>
      <c r="G17" t="str">
        <f t="shared" si="0"/>
        <v>Brushless</v>
      </c>
    </row>
    <row r="18" spans="1:7" x14ac:dyDescent="0.25">
      <c r="A18" t="s">
        <v>2788</v>
      </c>
      <c r="B18" t="s">
        <v>1685</v>
      </c>
      <c r="C18" t="s">
        <v>1686</v>
      </c>
      <c r="D18" t="s">
        <v>4251</v>
      </c>
      <c r="E18">
        <v>18</v>
      </c>
      <c r="F18" t="s">
        <v>4253</v>
      </c>
      <c r="G18" t="str">
        <f t="shared" si="0"/>
        <v>Brushed</v>
      </c>
    </row>
    <row r="19" spans="1:7" x14ac:dyDescent="0.25">
      <c r="A19" t="s">
        <v>2788</v>
      </c>
      <c r="B19" t="s">
        <v>1911</v>
      </c>
      <c r="C19" t="s">
        <v>1912</v>
      </c>
      <c r="D19" t="s">
        <v>4251</v>
      </c>
      <c r="E19">
        <v>18</v>
      </c>
      <c r="F19" t="s">
        <v>4253</v>
      </c>
      <c r="G19" t="str">
        <f t="shared" si="0"/>
        <v>Brushed</v>
      </c>
    </row>
    <row r="20" spans="1:7" x14ac:dyDescent="0.25">
      <c r="A20" t="s">
        <v>2788</v>
      </c>
      <c r="B20" t="s">
        <v>869</v>
      </c>
      <c r="C20" t="s">
        <v>870</v>
      </c>
      <c r="D20" t="s">
        <v>4251</v>
      </c>
      <c r="E20">
        <v>18</v>
      </c>
      <c r="F20" t="s">
        <v>4254</v>
      </c>
      <c r="G20" t="str">
        <f t="shared" si="0"/>
        <v>Brushless</v>
      </c>
    </row>
    <row r="21" spans="1:7" x14ac:dyDescent="0.25">
      <c r="A21" t="s">
        <v>2788</v>
      </c>
      <c r="B21" t="s">
        <v>1861</v>
      </c>
      <c r="C21" t="s">
        <v>1862</v>
      </c>
      <c r="D21" t="s">
        <v>4251</v>
      </c>
      <c r="E21">
        <v>18</v>
      </c>
      <c r="F21" t="s">
        <v>4254</v>
      </c>
      <c r="G21" t="str">
        <f t="shared" si="0"/>
        <v>Brushless</v>
      </c>
    </row>
    <row r="22" spans="1:7" x14ac:dyDescent="0.25">
      <c r="A22" t="s">
        <v>2788</v>
      </c>
      <c r="B22" t="s">
        <v>1319</v>
      </c>
      <c r="C22" t="s">
        <v>1320</v>
      </c>
      <c r="D22" t="s">
        <v>4251</v>
      </c>
      <c r="E22">
        <v>18</v>
      </c>
      <c r="F22" t="s">
        <v>4254</v>
      </c>
      <c r="G22" t="str">
        <f t="shared" si="0"/>
        <v>Brushless</v>
      </c>
    </row>
    <row r="23" spans="1:7" x14ac:dyDescent="0.25">
      <c r="A23" t="s">
        <v>2788</v>
      </c>
      <c r="B23" t="s">
        <v>1713</v>
      </c>
      <c r="C23" t="s">
        <v>1714</v>
      </c>
      <c r="D23" t="s">
        <v>4251</v>
      </c>
      <c r="E23">
        <v>18</v>
      </c>
      <c r="F23" t="s">
        <v>4253</v>
      </c>
      <c r="G23" t="str">
        <f t="shared" si="0"/>
        <v>Brushed</v>
      </c>
    </row>
    <row r="24" spans="1:7" x14ac:dyDescent="0.25">
      <c r="A24" t="s">
        <v>2788</v>
      </c>
      <c r="B24" t="s">
        <v>1497</v>
      </c>
      <c r="C24" t="s">
        <v>1498</v>
      </c>
      <c r="D24" t="s">
        <v>4251</v>
      </c>
      <c r="E24">
        <v>18</v>
      </c>
      <c r="F24" t="s">
        <v>4254</v>
      </c>
      <c r="G24" t="str">
        <f t="shared" si="0"/>
        <v>Brushless</v>
      </c>
    </row>
    <row r="25" spans="1:7" x14ac:dyDescent="0.25">
      <c r="A25" t="s">
        <v>2788</v>
      </c>
      <c r="B25" t="s">
        <v>1101</v>
      </c>
      <c r="C25" t="s">
        <v>1102</v>
      </c>
      <c r="D25" t="s">
        <v>4251</v>
      </c>
      <c r="E25">
        <v>18</v>
      </c>
      <c r="F25" t="s">
        <v>4253</v>
      </c>
      <c r="G25" t="str">
        <f t="shared" si="0"/>
        <v>Brushed</v>
      </c>
    </row>
    <row r="26" spans="1:7" x14ac:dyDescent="0.25">
      <c r="A26" t="s">
        <v>2788</v>
      </c>
      <c r="B26" t="s">
        <v>347</v>
      </c>
      <c r="C26" t="s">
        <v>348</v>
      </c>
      <c r="D26" t="s">
        <v>4251</v>
      </c>
      <c r="E26">
        <v>18</v>
      </c>
      <c r="F26" t="s">
        <v>4254</v>
      </c>
      <c r="G26" t="str">
        <f t="shared" si="0"/>
        <v>Brushless</v>
      </c>
    </row>
    <row r="27" spans="1:7" x14ac:dyDescent="0.25">
      <c r="A27" t="s">
        <v>2788</v>
      </c>
      <c r="B27" t="s">
        <v>1137</v>
      </c>
      <c r="C27" t="s">
        <v>1139</v>
      </c>
      <c r="D27" t="s">
        <v>4251</v>
      </c>
      <c r="E27">
        <v>18</v>
      </c>
      <c r="F27" t="s">
        <v>4253</v>
      </c>
      <c r="G27" t="str">
        <f t="shared" si="0"/>
        <v>Brushed</v>
      </c>
    </row>
    <row r="28" spans="1:7" x14ac:dyDescent="0.25">
      <c r="A28" t="s">
        <v>2788</v>
      </c>
      <c r="B28" t="s">
        <v>1259</v>
      </c>
      <c r="C28" t="s">
        <v>1260</v>
      </c>
      <c r="D28" t="s">
        <v>4251</v>
      </c>
      <c r="E28">
        <v>18</v>
      </c>
      <c r="F28" t="s">
        <v>4253</v>
      </c>
      <c r="G28" t="str">
        <f t="shared" si="0"/>
        <v>Brushed</v>
      </c>
    </row>
    <row r="29" spans="1:7" x14ac:dyDescent="0.25">
      <c r="A29" t="s">
        <v>2788</v>
      </c>
      <c r="B29" t="s">
        <v>769</v>
      </c>
      <c r="C29" t="s">
        <v>770</v>
      </c>
      <c r="D29" t="s">
        <v>4251</v>
      </c>
      <c r="E29">
        <v>18</v>
      </c>
      <c r="F29" t="s">
        <v>4253</v>
      </c>
      <c r="G29" t="str">
        <f t="shared" si="0"/>
        <v>Brushed</v>
      </c>
    </row>
    <row r="30" spans="1:7" x14ac:dyDescent="0.25">
      <c r="A30" t="s">
        <v>2788</v>
      </c>
      <c r="B30" t="s">
        <v>1586</v>
      </c>
      <c r="C30" t="s">
        <v>1587</v>
      </c>
      <c r="D30" t="s">
        <v>4251</v>
      </c>
      <c r="E30">
        <v>18</v>
      </c>
      <c r="F30" t="s">
        <v>4253</v>
      </c>
      <c r="G30" t="str">
        <f t="shared" si="0"/>
        <v>Brushed</v>
      </c>
    </row>
    <row r="31" spans="1:7" x14ac:dyDescent="0.25">
      <c r="A31" t="s">
        <v>2788</v>
      </c>
      <c r="B31" t="s">
        <v>1786</v>
      </c>
      <c r="C31" t="s">
        <v>1787</v>
      </c>
      <c r="D31" t="s">
        <v>4251</v>
      </c>
      <c r="E31">
        <v>18</v>
      </c>
      <c r="F31" t="s">
        <v>4254</v>
      </c>
      <c r="G31" t="str">
        <f t="shared" si="0"/>
        <v>Brushless</v>
      </c>
    </row>
    <row r="32" spans="1:7" x14ac:dyDescent="0.25">
      <c r="A32" t="s">
        <v>2788</v>
      </c>
      <c r="B32" t="s">
        <v>1622</v>
      </c>
      <c r="C32" t="s">
        <v>1623</v>
      </c>
      <c r="D32" t="s">
        <v>4251</v>
      </c>
      <c r="E32">
        <v>18</v>
      </c>
      <c r="F32" t="s">
        <v>4253</v>
      </c>
      <c r="G32" t="str">
        <f t="shared" si="0"/>
        <v>Brushed</v>
      </c>
    </row>
    <row r="33" spans="1:7" x14ac:dyDescent="0.25">
      <c r="A33" t="s">
        <v>2788</v>
      </c>
      <c r="B33" t="s">
        <v>1579</v>
      </c>
      <c r="C33" t="s">
        <v>1580</v>
      </c>
      <c r="D33" t="s">
        <v>4251</v>
      </c>
      <c r="E33">
        <v>18</v>
      </c>
      <c r="F33" t="s">
        <v>4253</v>
      </c>
      <c r="G33" t="str">
        <f t="shared" si="0"/>
        <v>Brushed</v>
      </c>
    </row>
    <row r="34" spans="1:7" x14ac:dyDescent="0.25">
      <c r="A34" t="s">
        <v>2788</v>
      </c>
      <c r="B34" t="s">
        <v>1618</v>
      </c>
      <c r="C34" t="s">
        <v>1619</v>
      </c>
      <c r="D34" t="s">
        <v>4251</v>
      </c>
      <c r="E34">
        <v>18</v>
      </c>
      <c r="F34" t="s">
        <v>4254</v>
      </c>
      <c r="G34" t="str">
        <f t="shared" si="0"/>
        <v>Brushless</v>
      </c>
    </row>
    <row r="35" spans="1:7" x14ac:dyDescent="0.25">
      <c r="A35" t="s">
        <v>2788</v>
      </c>
      <c r="B35" t="s">
        <v>1783</v>
      </c>
      <c r="C35" t="s">
        <v>1784</v>
      </c>
      <c r="D35" t="s">
        <v>4251</v>
      </c>
      <c r="E35">
        <v>18</v>
      </c>
      <c r="F35" t="s">
        <v>4254</v>
      </c>
      <c r="G35" t="str">
        <f t="shared" si="0"/>
        <v>Brushless</v>
      </c>
    </row>
    <row r="36" spans="1:7" x14ac:dyDescent="0.25">
      <c r="A36" t="s">
        <v>2788</v>
      </c>
      <c r="B36" t="s">
        <v>1773</v>
      </c>
      <c r="C36" t="s">
        <v>1774</v>
      </c>
      <c r="D36" t="s">
        <v>4251</v>
      </c>
      <c r="E36">
        <v>18</v>
      </c>
      <c r="F36" t="s">
        <v>4254</v>
      </c>
      <c r="G36" t="str">
        <f t="shared" si="0"/>
        <v>Brushless</v>
      </c>
    </row>
    <row r="37" spans="1:7" x14ac:dyDescent="0.25">
      <c r="A37" t="s">
        <v>2788</v>
      </c>
      <c r="B37" t="s">
        <v>1230</v>
      </c>
      <c r="C37" t="s">
        <v>1231</v>
      </c>
      <c r="D37" t="s">
        <v>4251</v>
      </c>
      <c r="E37">
        <v>18</v>
      </c>
      <c r="F37" t="s">
        <v>4253</v>
      </c>
      <c r="G37" t="str">
        <f t="shared" si="0"/>
        <v>Brushed</v>
      </c>
    </row>
    <row r="38" spans="1:7" x14ac:dyDescent="0.25">
      <c r="A38" t="s">
        <v>2788</v>
      </c>
      <c r="B38" t="s">
        <v>1225</v>
      </c>
      <c r="C38" t="s">
        <v>1226</v>
      </c>
      <c r="D38" t="s">
        <v>4251</v>
      </c>
      <c r="E38">
        <v>18</v>
      </c>
      <c r="F38" t="s">
        <v>4254</v>
      </c>
      <c r="G38" t="str">
        <f t="shared" si="0"/>
        <v>Brushless</v>
      </c>
    </row>
    <row r="39" spans="1:7" x14ac:dyDescent="0.25">
      <c r="A39" t="s">
        <v>2788</v>
      </c>
      <c r="B39" t="s">
        <v>798</v>
      </c>
      <c r="C39" t="s">
        <v>799</v>
      </c>
      <c r="D39" t="s">
        <v>4251</v>
      </c>
      <c r="E39">
        <v>18</v>
      </c>
      <c r="F39" t="s">
        <v>4253</v>
      </c>
      <c r="G39" t="str">
        <f t="shared" si="0"/>
        <v>Brushed</v>
      </c>
    </row>
    <row r="40" spans="1:7" x14ac:dyDescent="0.25">
      <c r="A40" t="s">
        <v>2788</v>
      </c>
      <c r="B40" t="s">
        <v>678</v>
      </c>
      <c r="C40" t="s">
        <v>679</v>
      </c>
      <c r="D40" t="s">
        <v>4251</v>
      </c>
      <c r="E40">
        <v>18</v>
      </c>
      <c r="F40" t="s">
        <v>4253</v>
      </c>
      <c r="G40" t="str">
        <f t="shared" si="0"/>
        <v>Brushed</v>
      </c>
    </row>
    <row r="41" spans="1:7" x14ac:dyDescent="0.25">
      <c r="A41" t="s">
        <v>2788</v>
      </c>
      <c r="B41" t="s">
        <v>683</v>
      </c>
      <c r="C41" t="s">
        <v>684</v>
      </c>
      <c r="D41" t="s">
        <v>4251</v>
      </c>
      <c r="E41">
        <v>18</v>
      </c>
      <c r="F41" t="s">
        <v>4254</v>
      </c>
      <c r="G41" t="str">
        <f t="shared" si="0"/>
        <v>Brushless</v>
      </c>
    </row>
    <row r="42" spans="1:7" x14ac:dyDescent="0.25">
      <c r="A42" t="s">
        <v>2788</v>
      </c>
      <c r="B42" t="s">
        <v>1160</v>
      </c>
      <c r="C42" t="s">
        <v>1161</v>
      </c>
      <c r="D42" t="s">
        <v>4251</v>
      </c>
      <c r="E42">
        <v>18</v>
      </c>
      <c r="F42" t="s">
        <v>4253</v>
      </c>
      <c r="G42" t="str">
        <f t="shared" si="0"/>
        <v>Brushed</v>
      </c>
    </row>
    <row r="43" spans="1:7" x14ac:dyDescent="0.25">
      <c r="A43" t="s">
        <v>2788</v>
      </c>
      <c r="B43" t="s">
        <v>1247</v>
      </c>
      <c r="C43" t="s">
        <v>1248</v>
      </c>
      <c r="D43" t="s">
        <v>4251</v>
      </c>
      <c r="E43">
        <v>18</v>
      </c>
      <c r="F43" t="s">
        <v>4254</v>
      </c>
      <c r="G43" t="str">
        <f t="shared" si="0"/>
        <v>Brushless</v>
      </c>
    </row>
    <row r="44" spans="1:7" x14ac:dyDescent="0.25">
      <c r="A44" t="s">
        <v>2788</v>
      </c>
      <c r="B44" t="s">
        <v>1038</v>
      </c>
      <c r="C44" t="s">
        <v>1039</v>
      </c>
      <c r="D44" t="s">
        <v>4251</v>
      </c>
      <c r="E44">
        <v>18</v>
      </c>
      <c r="F44" t="s">
        <v>4254</v>
      </c>
      <c r="G44" t="str">
        <f t="shared" si="0"/>
        <v>Brushless</v>
      </c>
    </row>
    <row r="45" spans="1:7" x14ac:dyDescent="0.25">
      <c r="A45" t="s">
        <v>2788</v>
      </c>
      <c r="B45" t="s">
        <v>2124</v>
      </c>
      <c r="C45" t="s">
        <v>2125</v>
      </c>
      <c r="D45" t="s">
        <v>4251</v>
      </c>
      <c r="E45">
        <v>18</v>
      </c>
      <c r="F45" t="s">
        <v>4253</v>
      </c>
      <c r="G45" t="str">
        <f t="shared" si="0"/>
        <v>Brushed</v>
      </c>
    </row>
    <row r="46" spans="1:7" x14ac:dyDescent="0.25">
      <c r="A46" t="s">
        <v>2788</v>
      </c>
      <c r="B46" t="s">
        <v>1662</v>
      </c>
      <c r="C46" t="s">
        <v>1664</v>
      </c>
      <c r="D46" t="s">
        <v>4251</v>
      </c>
      <c r="E46">
        <v>18</v>
      </c>
      <c r="F46" t="s">
        <v>4254</v>
      </c>
      <c r="G46" t="str">
        <f t="shared" si="0"/>
        <v>Brushless</v>
      </c>
    </row>
    <row r="47" spans="1:7" x14ac:dyDescent="0.25">
      <c r="A47" t="s">
        <v>2788</v>
      </c>
      <c r="B47" t="s">
        <v>1678</v>
      </c>
      <c r="C47" t="s">
        <v>1679</v>
      </c>
      <c r="D47" t="s">
        <v>4251</v>
      </c>
      <c r="E47">
        <v>18</v>
      </c>
      <c r="F47" t="s">
        <v>4253</v>
      </c>
      <c r="G47" t="str">
        <f t="shared" si="0"/>
        <v>Brushed</v>
      </c>
    </row>
    <row r="48" spans="1:7" x14ac:dyDescent="0.25">
      <c r="A48" t="s">
        <v>2788</v>
      </c>
      <c r="B48" t="s">
        <v>1798</v>
      </c>
      <c r="C48" t="s">
        <v>1799</v>
      </c>
      <c r="D48" t="s">
        <v>4251</v>
      </c>
      <c r="E48">
        <v>18</v>
      </c>
      <c r="F48" t="s">
        <v>4254</v>
      </c>
      <c r="G48" t="str">
        <f t="shared" si="0"/>
        <v>Brushless</v>
      </c>
    </row>
    <row r="49" spans="1:7" x14ac:dyDescent="0.25">
      <c r="A49" t="s">
        <v>2788</v>
      </c>
      <c r="B49" t="s">
        <v>1666</v>
      </c>
      <c r="C49" t="s">
        <v>1667</v>
      </c>
      <c r="D49" t="s">
        <v>4251</v>
      </c>
      <c r="E49">
        <v>18</v>
      </c>
      <c r="F49" t="s">
        <v>4253</v>
      </c>
      <c r="G49" t="str">
        <f t="shared" si="0"/>
        <v>Brushed</v>
      </c>
    </row>
    <row r="50" spans="1:7" x14ac:dyDescent="0.25">
      <c r="A50" t="s">
        <v>2788</v>
      </c>
      <c r="B50" t="s">
        <v>1169</v>
      </c>
      <c r="C50" t="s">
        <v>1170</v>
      </c>
      <c r="D50" t="s">
        <v>4251</v>
      </c>
      <c r="E50">
        <v>18</v>
      </c>
      <c r="F50" t="s">
        <v>4253</v>
      </c>
      <c r="G50" t="str">
        <f t="shared" si="0"/>
        <v>Brushed</v>
      </c>
    </row>
    <row r="51" spans="1:7" x14ac:dyDescent="0.25">
      <c r="A51" t="s">
        <v>2788</v>
      </c>
      <c r="B51" t="s">
        <v>1058</v>
      </c>
      <c r="C51" t="s">
        <v>1059</v>
      </c>
      <c r="D51" t="s">
        <v>4251</v>
      </c>
      <c r="E51">
        <v>18</v>
      </c>
      <c r="F51" t="s">
        <v>4254</v>
      </c>
      <c r="G51" t="str">
        <f t="shared" si="0"/>
        <v>Brushless</v>
      </c>
    </row>
    <row r="52" spans="1:7" x14ac:dyDescent="0.25">
      <c r="A52" t="s">
        <v>2788</v>
      </c>
      <c r="B52" t="s">
        <v>1756</v>
      </c>
      <c r="C52" t="s">
        <v>1757</v>
      </c>
      <c r="D52" t="s">
        <v>4251</v>
      </c>
      <c r="E52">
        <v>18</v>
      </c>
      <c r="F52" t="s">
        <v>4254</v>
      </c>
      <c r="G52" t="str">
        <f t="shared" si="0"/>
        <v>Brushless</v>
      </c>
    </row>
    <row r="53" spans="1:7" x14ac:dyDescent="0.25">
      <c r="A53" t="s">
        <v>2788</v>
      </c>
      <c r="B53" t="s">
        <v>1142</v>
      </c>
      <c r="C53" t="s">
        <v>1143</v>
      </c>
      <c r="D53" t="s">
        <v>4251</v>
      </c>
      <c r="E53">
        <v>18</v>
      </c>
      <c r="F53" t="s">
        <v>4254</v>
      </c>
      <c r="G53" t="str">
        <f t="shared" si="0"/>
        <v>Brushless</v>
      </c>
    </row>
    <row r="54" spans="1:7" x14ac:dyDescent="0.25">
      <c r="A54" t="s">
        <v>2788</v>
      </c>
      <c r="B54" t="s">
        <v>735</v>
      </c>
      <c r="C54" t="s">
        <v>736</v>
      </c>
      <c r="D54" t="s">
        <v>4251</v>
      </c>
      <c r="E54">
        <v>18</v>
      </c>
      <c r="F54" t="s">
        <v>4253</v>
      </c>
      <c r="G54" t="str">
        <f t="shared" si="0"/>
        <v>Brushed</v>
      </c>
    </row>
    <row r="55" spans="1:7" x14ac:dyDescent="0.25">
      <c r="A55" t="s">
        <v>2788</v>
      </c>
      <c r="B55" t="s">
        <v>1204</v>
      </c>
      <c r="C55" t="s">
        <v>1205</v>
      </c>
      <c r="D55" t="s">
        <v>4251</v>
      </c>
      <c r="E55">
        <v>18</v>
      </c>
      <c r="F55" t="s">
        <v>4253</v>
      </c>
      <c r="G55" t="str">
        <f t="shared" si="0"/>
        <v>Brushed</v>
      </c>
    </row>
    <row r="56" spans="1:7" x14ac:dyDescent="0.25">
      <c r="A56" t="s">
        <v>2788</v>
      </c>
      <c r="B56" t="s">
        <v>891</v>
      </c>
      <c r="C56" t="s">
        <v>892</v>
      </c>
      <c r="D56" t="s">
        <v>4251</v>
      </c>
      <c r="E56">
        <v>18</v>
      </c>
      <c r="F56" t="s">
        <v>4254</v>
      </c>
      <c r="G56" t="str">
        <f t="shared" si="0"/>
        <v>Brushless</v>
      </c>
    </row>
    <row r="57" spans="1:7" x14ac:dyDescent="0.25">
      <c r="A57" t="s">
        <v>2788</v>
      </c>
      <c r="B57" t="s">
        <v>1164</v>
      </c>
      <c r="C57" t="s">
        <v>1165</v>
      </c>
      <c r="D57" t="s">
        <v>4251</v>
      </c>
      <c r="E57">
        <v>18</v>
      </c>
      <c r="F57" t="s">
        <v>4253</v>
      </c>
      <c r="G57" t="str">
        <f t="shared" si="0"/>
        <v>Brushed</v>
      </c>
    </row>
    <row r="58" spans="1:7" x14ac:dyDescent="0.25">
      <c r="A58" t="s">
        <v>2788</v>
      </c>
      <c r="B58" t="s">
        <v>1697</v>
      </c>
      <c r="C58" t="s">
        <v>1698</v>
      </c>
      <c r="D58" t="s">
        <v>4251</v>
      </c>
      <c r="E58">
        <v>18</v>
      </c>
      <c r="F58" t="s">
        <v>4253</v>
      </c>
      <c r="G58" t="str">
        <f t="shared" si="0"/>
        <v>Brushed</v>
      </c>
    </row>
    <row r="59" spans="1:7" x14ac:dyDescent="0.25">
      <c r="A59" t="s">
        <v>2788</v>
      </c>
      <c r="B59" t="s">
        <v>1565</v>
      </c>
      <c r="C59" t="s">
        <v>1566</v>
      </c>
      <c r="D59" t="s">
        <v>4251</v>
      </c>
      <c r="E59">
        <v>18</v>
      </c>
      <c r="F59" t="s">
        <v>4253</v>
      </c>
      <c r="G59" t="str">
        <f t="shared" si="0"/>
        <v>Brushed</v>
      </c>
    </row>
    <row r="60" spans="1:7" x14ac:dyDescent="0.25">
      <c r="A60" t="s">
        <v>2788</v>
      </c>
      <c r="B60" t="s">
        <v>802</v>
      </c>
      <c r="C60" t="s">
        <v>804</v>
      </c>
      <c r="D60" t="s">
        <v>4251</v>
      </c>
      <c r="E60">
        <v>18</v>
      </c>
      <c r="F60" t="s">
        <v>4254</v>
      </c>
      <c r="G60" t="str">
        <f t="shared" si="0"/>
        <v>Brushless</v>
      </c>
    </row>
    <row r="61" spans="1:7" x14ac:dyDescent="0.25">
      <c r="A61" t="s">
        <v>2788</v>
      </c>
      <c r="B61" t="s">
        <v>1179</v>
      </c>
      <c r="C61" t="s">
        <v>1180</v>
      </c>
      <c r="D61" t="s">
        <v>4251</v>
      </c>
      <c r="E61">
        <v>18</v>
      </c>
      <c r="F61" t="s">
        <v>4253</v>
      </c>
      <c r="G61" t="str">
        <f t="shared" si="0"/>
        <v>Brushed</v>
      </c>
    </row>
    <row r="62" spans="1:7" x14ac:dyDescent="0.25">
      <c r="A62" t="s">
        <v>2788</v>
      </c>
      <c r="B62" t="s">
        <v>520</v>
      </c>
      <c r="C62" t="s">
        <v>521</v>
      </c>
      <c r="D62" t="s">
        <v>4251</v>
      </c>
      <c r="E62">
        <v>18</v>
      </c>
      <c r="F62" t="s">
        <v>4253</v>
      </c>
      <c r="G62" t="str">
        <f t="shared" si="0"/>
        <v>Brushed</v>
      </c>
    </row>
    <row r="63" spans="1:7" x14ac:dyDescent="0.25">
      <c r="A63" t="s">
        <v>2788</v>
      </c>
      <c r="B63" t="s">
        <v>1710</v>
      </c>
      <c r="C63" t="s">
        <v>1711</v>
      </c>
      <c r="D63" t="s">
        <v>4251</v>
      </c>
      <c r="E63">
        <v>18</v>
      </c>
      <c r="F63" t="s">
        <v>4253</v>
      </c>
      <c r="G63" t="str">
        <f t="shared" si="0"/>
        <v>Brushed</v>
      </c>
    </row>
    <row r="64" spans="1:7" x14ac:dyDescent="0.25">
      <c r="A64" t="s">
        <v>2788</v>
      </c>
      <c r="B64" t="s">
        <v>693</v>
      </c>
      <c r="C64" t="s">
        <v>694</v>
      </c>
      <c r="D64" t="s">
        <v>4251</v>
      </c>
      <c r="E64">
        <v>18</v>
      </c>
      <c r="F64" t="s">
        <v>4253</v>
      </c>
      <c r="G64" t="str">
        <f t="shared" si="0"/>
        <v>Brushed</v>
      </c>
    </row>
    <row r="65" spans="1:7" x14ac:dyDescent="0.25">
      <c r="A65" t="s">
        <v>2788</v>
      </c>
      <c r="B65" t="s">
        <v>268</v>
      </c>
      <c r="C65" t="s">
        <v>270</v>
      </c>
      <c r="D65" t="s">
        <v>4251</v>
      </c>
      <c r="E65">
        <v>18</v>
      </c>
      <c r="F65" t="s">
        <v>4253</v>
      </c>
      <c r="G65" t="str">
        <f t="shared" si="0"/>
        <v>Brushed</v>
      </c>
    </row>
    <row r="66" spans="1:7" x14ac:dyDescent="0.25">
      <c r="A66" t="s">
        <v>2788</v>
      </c>
      <c r="B66" t="s">
        <v>1700</v>
      </c>
      <c r="C66" t="s">
        <v>1701</v>
      </c>
      <c r="D66" t="s">
        <v>4251</v>
      </c>
      <c r="E66">
        <v>18</v>
      </c>
      <c r="F66" t="s">
        <v>4254</v>
      </c>
      <c r="G66" t="str">
        <f t="shared" si="0"/>
        <v>Brushless</v>
      </c>
    </row>
    <row r="67" spans="1:7" x14ac:dyDescent="0.25">
      <c r="A67" t="s">
        <v>2788</v>
      </c>
      <c r="B67" t="s">
        <v>827</v>
      </c>
      <c r="C67" t="s">
        <v>829</v>
      </c>
      <c r="D67" t="s">
        <v>4251</v>
      </c>
      <c r="E67">
        <v>18</v>
      </c>
      <c r="F67" t="s">
        <v>4253</v>
      </c>
      <c r="G67" t="str">
        <f t="shared" ref="G67:G130" si="1">IF(F67="ONE+","Brushed","Brushless")</f>
        <v>Brushed</v>
      </c>
    </row>
    <row r="68" spans="1:7" x14ac:dyDescent="0.25">
      <c r="A68" t="s">
        <v>2788</v>
      </c>
      <c r="B68" t="s">
        <v>697</v>
      </c>
      <c r="C68" t="s">
        <v>698</v>
      </c>
      <c r="D68" t="s">
        <v>4251</v>
      </c>
      <c r="E68">
        <v>18</v>
      </c>
      <c r="F68" t="s">
        <v>4253</v>
      </c>
      <c r="G68" t="str">
        <f t="shared" si="1"/>
        <v>Brushed</v>
      </c>
    </row>
    <row r="69" spans="1:7" x14ac:dyDescent="0.25">
      <c r="A69" t="s">
        <v>2788</v>
      </c>
      <c r="B69" t="s">
        <v>815</v>
      </c>
      <c r="C69" t="s">
        <v>816</v>
      </c>
      <c r="D69" t="s">
        <v>4251</v>
      </c>
      <c r="E69">
        <v>18</v>
      </c>
      <c r="F69" t="s">
        <v>4253</v>
      </c>
      <c r="G69" t="str">
        <f t="shared" si="1"/>
        <v>Brushed</v>
      </c>
    </row>
    <row r="70" spans="1:7" x14ac:dyDescent="0.25">
      <c r="A70" t="s">
        <v>2788</v>
      </c>
      <c r="B70" t="s">
        <v>910</v>
      </c>
      <c r="C70" t="s">
        <v>911</v>
      </c>
      <c r="D70" t="s">
        <v>4251</v>
      </c>
      <c r="E70">
        <v>18</v>
      </c>
      <c r="F70" t="s">
        <v>4253</v>
      </c>
      <c r="G70" t="str">
        <f t="shared" si="1"/>
        <v>Brushed</v>
      </c>
    </row>
    <row r="71" spans="1:7" x14ac:dyDescent="0.25">
      <c r="A71" t="s">
        <v>2788</v>
      </c>
      <c r="B71" t="s">
        <v>1094</v>
      </c>
      <c r="C71" t="s">
        <v>1095</v>
      </c>
      <c r="D71" t="s">
        <v>4251</v>
      </c>
      <c r="E71">
        <v>18</v>
      </c>
      <c r="F71" t="s">
        <v>4253</v>
      </c>
      <c r="G71" t="str">
        <f t="shared" si="1"/>
        <v>Brushed</v>
      </c>
    </row>
    <row r="72" spans="1:7" x14ac:dyDescent="0.25">
      <c r="A72" t="s">
        <v>2788</v>
      </c>
      <c r="B72" t="s">
        <v>1256</v>
      </c>
      <c r="C72" t="s">
        <v>1257</v>
      </c>
      <c r="D72" t="s">
        <v>4251</v>
      </c>
      <c r="E72">
        <v>18</v>
      </c>
      <c r="F72" t="s">
        <v>4253</v>
      </c>
      <c r="G72" t="str">
        <f t="shared" si="1"/>
        <v>Brushed</v>
      </c>
    </row>
    <row r="73" spans="1:7" x14ac:dyDescent="0.25">
      <c r="A73" t="s">
        <v>2788</v>
      </c>
      <c r="B73" t="s">
        <v>1221</v>
      </c>
      <c r="C73" t="s">
        <v>1222</v>
      </c>
      <c r="D73" t="s">
        <v>4251</v>
      </c>
      <c r="E73">
        <v>18</v>
      </c>
      <c r="F73" t="s">
        <v>4253</v>
      </c>
      <c r="G73" t="str">
        <f t="shared" si="1"/>
        <v>Brushed</v>
      </c>
    </row>
    <row r="74" spans="1:7" x14ac:dyDescent="0.25">
      <c r="A74" t="s">
        <v>2788</v>
      </c>
      <c r="B74" t="s">
        <v>1213</v>
      </c>
      <c r="C74" t="s">
        <v>1215</v>
      </c>
      <c r="D74" t="s">
        <v>4251</v>
      </c>
      <c r="E74">
        <v>18</v>
      </c>
      <c r="F74" t="s">
        <v>4254</v>
      </c>
      <c r="G74" t="str">
        <f t="shared" si="1"/>
        <v>Brushless</v>
      </c>
    </row>
    <row r="75" spans="1:7" x14ac:dyDescent="0.25">
      <c r="A75" t="s">
        <v>2788</v>
      </c>
      <c r="B75" t="s">
        <v>882</v>
      </c>
      <c r="C75" t="s">
        <v>883</v>
      </c>
      <c r="D75" t="s">
        <v>4251</v>
      </c>
      <c r="E75">
        <v>18</v>
      </c>
      <c r="F75" t="s">
        <v>4253</v>
      </c>
      <c r="G75" t="str">
        <f t="shared" si="1"/>
        <v>Brushed</v>
      </c>
    </row>
    <row r="76" spans="1:7" x14ac:dyDescent="0.25">
      <c r="A76" t="s">
        <v>2788</v>
      </c>
      <c r="B76" t="s">
        <v>1705</v>
      </c>
      <c r="C76" t="s">
        <v>1707</v>
      </c>
      <c r="D76" t="s">
        <v>4251</v>
      </c>
      <c r="E76">
        <v>18</v>
      </c>
      <c r="F76" t="s">
        <v>4253</v>
      </c>
      <c r="G76" t="str">
        <f t="shared" si="1"/>
        <v>Brushed</v>
      </c>
    </row>
    <row r="77" spans="1:7" x14ac:dyDescent="0.25">
      <c r="A77" t="s">
        <v>2788</v>
      </c>
      <c r="B77" t="s">
        <v>1539</v>
      </c>
      <c r="C77" t="s">
        <v>1540</v>
      </c>
      <c r="D77" t="s">
        <v>4251</v>
      </c>
      <c r="E77">
        <v>18</v>
      </c>
      <c r="F77" t="s">
        <v>4253</v>
      </c>
      <c r="G77" t="str">
        <f t="shared" si="1"/>
        <v>Brushed</v>
      </c>
    </row>
    <row r="78" spans="1:7" x14ac:dyDescent="0.25">
      <c r="A78" t="s">
        <v>2788</v>
      </c>
      <c r="B78" t="s">
        <v>1597</v>
      </c>
      <c r="C78" t="s">
        <v>1598</v>
      </c>
      <c r="D78" t="s">
        <v>4251</v>
      </c>
      <c r="E78">
        <v>18</v>
      </c>
      <c r="F78" t="s">
        <v>4253</v>
      </c>
      <c r="G78" t="str">
        <f t="shared" si="1"/>
        <v>Brushed</v>
      </c>
    </row>
    <row r="79" spans="1:7" x14ac:dyDescent="0.25">
      <c r="A79" t="s">
        <v>2788</v>
      </c>
      <c r="B79" t="s">
        <v>1501</v>
      </c>
      <c r="C79" t="s">
        <v>1502</v>
      </c>
      <c r="D79" t="s">
        <v>4251</v>
      </c>
      <c r="E79">
        <v>18</v>
      </c>
      <c r="F79" t="s">
        <v>4253</v>
      </c>
      <c r="G79" t="str">
        <f t="shared" si="1"/>
        <v>Brushed</v>
      </c>
    </row>
    <row r="80" spans="1:7" x14ac:dyDescent="0.25">
      <c r="A80" t="s">
        <v>2788</v>
      </c>
      <c r="B80" t="s">
        <v>1672</v>
      </c>
      <c r="C80" t="s">
        <v>1673</v>
      </c>
      <c r="D80" t="s">
        <v>4251</v>
      </c>
      <c r="E80">
        <v>18</v>
      </c>
      <c r="F80" t="s">
        <v>4253</v>
      </c>
      <c r="G80" t="str">
        <f t="shared" si="1"/>
        <v>Brushed</v>
      </c>
    </row>
    <row r="81" spans="1:7" x14ac:dyDescent="0.25">
      <c r="A81" t="s">
        <v>2788</v>
      </c>
      <c r="B81" t="s">
        <v>2118</v>
      </c>
      <c r="C81" t="s">
        <v>2119</v>
      </c>
      <c r="D81" t="s">
        <v>4251</v>
      </c>
      <c r="E81">
        <v>18</v>
      </c>
      <c r="F81" t="s">
        <v>4253</v>
      </c>
      <c r="G81" t="str">
        <f t="shared" si="1"/>
        <v>Brushed</v>
      </c>
    </row>
    <row r="82" spans="1:7" x14ac:dyDescent="0.25">
      <c r="A82" t="s">
        <v>2788</v>
      </c>
      <c r="B82" t="s">
        <v>1776</v>
      </c>
      <c r="C82" t="s">
        <v>1777</v>
      </c>
      <c r="D82" t="s">
        <v>4251</v>
      </c>
      <c r="E82">
        <v>18</v>
      </c>
      <c r="F82" t="s">
        <v>4253</v>
      </c>
      <c r="G82" t="str">
        <f t="shared" si="1"/>
        <v>Brushed</v>
      </c>
    </row>
    <row r="83" spans="1:7" x14ac:dyDescent="0.25">
      <c r="A83" t="s">
        <v>2788</v>
      </c>
      <c r="B83" t="s">
        <v>1583</v>
      </c>
      <c r="C83" t="s">
        <v>1584</v>
      </c>
      <c r="D83" t="s">
        <v>4251</v>
      </c>
      <c r="E83">
        <v>18</v>
      </c>
      <c r="F83" t="s">
        <v>4253</v>
      </c>
      <c r="G83" t="str">
        <f t="shared" si="1"/>
        <v>Brushed</v>
      </c>
    </row>
    <row r="84" spans="1:7" x14ac:dyDescent="0.25">
      <c r="A84" t="s">
        <v>2788</v>
      </c>
      <c r="B84" t="s">
        <v>472</v>
      </c>
      <c r="C84" t="s">
        <v>473</v>
      </c>
      <c r="D84" t="s">
        <v>4251</v>
      </c>
      <c r="E84">
        <v>18</v>
      </c>
      <c r="F84" t="s">
        <v>4253</v>
      </c>
      <c r="G84" t="str">
        <f t="shared" si="1"/>
        <v>Brushed</v>
      </c>
    </row>
    <row r="85" spans="1:7" x14ac:dyDescent="0.25">
      <c r="A85" t="s">
        <v>2788</v>
      </c>
      <c r="B85" t="s">
        <v>574</v>
      </c>
      <c r="C85" t="s">
        <v>575</v>
      </c>
      <c r="D85" t="s">
        <v>4251</v>
      </c>
      <c r="E85">
        <v>18</v>
      </c>
      <c r="F85" t="s">
        <v>4253</v>
      </c>
      <c r="G85" t="str">
        <f t="shared" si="1"/>
        <v>Brushed</v>
      </c>
    </row>
    <row r="86" spans="1:7" x14ac:dyDescent="0.25">
      <c r="A86" t="s">
        <v>2788</v>
      </c>
      <c r="B86" t="s">
        <v>351</v>
      </c>
      <c r="C86" t="s">
        <v>353</v>
      </c>
      <c r="D86" t="s">
        <v>4251</v>
      </c>
      <c r="E86">
        <v>18</v>
      </c>
      <c r="F86" t="s">
        <v>4253</v>
      </c>
      <c r="G86" t="str">
        <f t="shared" si="1"/>
        <v>Brushed</v>
      </c>
    </row>
    <row r="87" spans="1:7" x14ac:dyDescent="0.25">
      <c r="A87" t="s">
        <v>2788</v>
      </c>
      <c r="B87" t="s">
        <v>1234</v>
      </c>
      <c r="C87" t="s">
        <v>1235</v>
      </c>
      <c r="D87" t="s">
        <v>4251</v>
      </c>
      <c r="E87">
        <v>18</v>
      </c>
      <c r="F87" t="s">
        <v>4254</v>
      </c>
      <c r="G87" t="str">
        <f t="shared" si="1"/>
        <v>Brushless</v>
      </c>
    </row>
    <row r="88" spans="1:7" x14ac:dyDescent="0.25">
      <c r="A88" t="s">
        <v>2788</v>
      </c>
      <c r="B88" t="s">
        <v>687</v>
      </c>
      <c r="C88" t="s">
        <v>688</v>
      </c>
      <c r="D88" t="s">
        <v>4251</v>
      </c>
      <c r="E88">
        <v>18</v>
      </c>
      <c r="F88" t="s">
        <v>4253</v>
      </c>
      <c r="G88" t="str">
        <f t="shared" si="1"/>
        <v>Brushed</v>
      </c>
    </row>
    <row r="89" spans="1:7" x14ac:dyDescent="0.25">
      <c r="A89" t="s">
        <v>2788</v>
      </c>
      <c r="B89" t="s">
        <v>878</v>
      </c>
      <c r="C89" t="s">
        <v>879</v>
      </c>
      <c r="D89" t="s">
        <v>4251</v>
      </c>
      <c r="E89">
        <v>18</v>
      </c>
      <c r="F89" t="s">
        <v>4253</v>
      </c>
      <c r="G89" t="str">
        <f t="shared" si="1"/>
        <v>Brushed</v>
      </c>
    </row>
    <row r="90" spans="1:7" x14ac:dyDescent="0.25">
      <c r="A90" t="s">
        <v>2788</v>
      </c>
      <c r="B90" t="s">
        <v>874</v>
      </c>
      <c r="C90" t="s">
        <v>875</v>
      </c>
      <c r="D90" t="s">
        <v>4251</v>
      </c>
      <c r="E90">
        <v>18</v>
      </c>
      <c r="F90" t="s">
        <v>4253</v>
      </c>
      <c r="G90" t="str">
        <f t="shared" si="1"/>
        <v>Brushed</v>
      </c>
    </row>
    <row r="91" spans="1:7" x14ac:dyDescent="0.25">
      <c r="A91" t="s">
        <v>2788</v>
      </c>
      <c r="B91" t="s">
        <v>674</v>
      </c>
      <c r="C91" t="s">
        <v>675</v>
      </c>
      <c r="D91" t="s">
        <v>4251</v>
      </c>
      <c r="E91">
        <v>18</v>
      </c>
      <c r="F91" t="s">
        <v>4253</v>
      </c>
      <c r="G91" t="str">
        <f t="shared" si="1"/>
        <v>Brushed</v>
      </c>
    </row>
    <row r="92" spans="1:7" x14ac:dyDescent="0.25">
      <c r="A92" t="s">
        <v>2788</v>
      </c>
      <c r="B92" t="s">
        <v>1542</v>
      </c>
      <c r="C92" t="s">
        <v>1543</v>
      </c>
      <c r="D92" t="s">
        <v>4251</v>
      </c>
      <c r="E92">
        <v>18</v>
      </c>
      <c r="F92" t="s">
        <v>4253</v>
      </c>
      <c r="G92" t="str">
        <f t="shared" si="1"/>
        <v>Brushed</v>
      </c>
    </row>
    <row r="93" spans="1:7" x14ac:dyDescent="0.25">
      <c r="A93" t="s">
        <v>2788</v>
      </c>
      <c r="B93" t="s">
        <v>490</v>
      </c>
      <c r="C93" t="s">
        <v>491</v>
      </c>
      <c r="D93" t="s">
        <v>4251</v>
      </c>
      <c r="E93">
        <v>18</v>
      </c>
      <c r="F93" t="s">
        <v>4253</v>
      </c>
      <c r="G93" t="str">
        <f t="shared" si="1"/>
        <v>Brushed</v>
      </c>
    </row>
    <row r="94" spans="1:7" x14ac:dyDescent="0.25">
      <c r="A94" t="s">
        <v>2788</v>
      </c>
      <c r="B94" t="s">
        <v>1009</v>
      </c>
      <c r="C94" t="s">
        <v>1011</v>
      </c>
      <c r="D94" t="s">
        <v>4251</v>
      </c>
      <c r="E94">
        <v>18</v>
      </c>
      <c r="F94" t="s">
        <v>4253</v>
      </c>
      <c r="G94" t="str">
        <f t="shared" si="1"/>
        <v>Brushed</v>
      </c>
    </row>
    <row r="95" spans="1:7" x14ac:dyDescent="0.25">
      <c r="A95" t="s">
        <v>2788</v>
      </c>
      <c r="B95" t="s">
        <v>605</v>
      </c>
      <c r="C95" t="s">
        <v>607</v>
      </c>
      <c r="D95" t="s">
        <v>4251</v>
      </c>
      <c r="E95">
        <v>18</v>
      </c>
      <c r="F95" t="s">
        <v>4253</v>
      </c>
      <c r="G95" t="str">
        <f t="shared" si="1"/>
        <v>Brushed</v>
      </c>
    </row>
    <row r="96" spans="1:7" x14ac:dyDescent="0.25">
      <c r="A96" t="s">
        <v>2788</v>
      </c>
      <c r="B96" t="s">
        <v>961</v>
      </c>
      <c r="C96" t="s">
        <v>963</v>
      </c>
      <c r="D96" t="s">
        <v>4251</v>
      </c>
      <c r="E96">
        <v>18</v>
      </c>
      <c r="F96" t="s">
        <v>4253</v>
      </c>
      <c r="G96" t="str">
        <f t="shared" si="1"/>
        <v>Brushed</v>
      </c>
    </row>
    <row r="97" spans="1:7" x14ac:dyDescent="0.25">
      <c r="A97" t="s">
        <v>2788</v>
      </c>
      <c r="B97" t="s">
        <v>593</v>
      </c>
      <c r="C97" t="s">
        <v>594</v>
      </c>
      <c r="D97" t="s">
        <v>4251</v>
      </c>
      <c r="E97">
        <v>18</v>
      </c>
      <c r="F97" t="s">
        <v>4253</v>
      </c>
      <c r="G97" t="str">
        <f t="shared" si="1"/>
        <v>Brushed</v>
      </c>
    </row>
    <row r="98" spans="1:7" x14ac:dyDescent="0.25">
      <c r="A98" t="s">
        <v>2788</v>
      </c>
      <c r="B98" t="s">
        <v>1015</v>
      </c>
      <c r="C98" t="s">
        <v>1016</v>
      </c>
      <c r="D98" t="s">
        <v>4251</v>
      </c>
      <c r="E98">
        <v>18</v>
      </c>
      <c r="F98" t="s">
        <v>4253</v>
      </c>
      <c r="G98" t="str">
        <f t="shared" si="1"/>
        <v>Brushed</v>
      </c>
    </row>
    <row r="99" spans="1:7" x14ac:dyDescent="0.25">
      <c r="A99" t="s">
        <v>2788</v>
      </c>
      <c r="B99" t="s">
        <v>747</v>
      </c>
      <c r="C99" t="s">
        <v>748</v>
      </c>
      <c r="D99" t="s">
        <v>4251</v>
      </c>
      <c r="E99">
        <v>18</v>
      </c>
      <c r="F99" t="s">
        <v>4253</v>
      </c>
      <c r="G99" t="str">
        <f t="shared" si="1"/>
        <v>Brushed</v>
      </c>
    </row>
    <row r="100" spans="1:7" x14ac:dyDescent="0.25">
      <c r="A100" t="s">
        <v>2788</v>
      </c>
      <c r="B100" t="s">
        <v>977</v>
      </c>
      <c r="C100" t="s">
        <v>978</v>
      </c>
      <c r="D100" t="s">
        <v>4251</v>
      </c>
      <c r="E100">
        <v>18</v>
      </c>
      <c r="F100" t="s">
        <v>4253</v>
      </c>
      <c r="G100" t="str">
        <f t="shared" si="1"/>
        <v>Brushed</v>
      </c>
    </row>
    <row r="101" spans="1:7" x14ac:dyDescent="0.25">
      <c r="A101" t="s">
        <v>2788</v>
      </c>
      <c r="B101" t="s">
        <v>1656</v>
      </c>
      <c r="C101" t="s">
        <v>534</v>
      </c>
      <c r="D101" t="s">
        <v>4251</v>
      </c>
      <c r="E101">
        <v>18</v>
      </c>
      <c r="F101" t="s">
        <v>4253</v>
      </c>
      <c r="G101" t="str">
        <f t="shared" si="1"/>
        <v>Brushed</v>
      </c>
    </row>
    <row r="102" spans="1:7" x14ac:dyDescent="0.25">
      <c r="A102" t="s">
        <v>2788</v>
      </c>
      <c r="B102" t="s">
        <v>533</v>
      </c>
      <c r="C102" t="s">
        <v>534</v>
      </c>
      <c r="D102" t="s">
        <v>4251</v>
      </c>
      <c r="E102">
        <v>18</v>
      </c>
      <c r="F102" t="s">
        <v>4253</v>
      </c>
      <c r="G102" t="str">
        <f t="shared" si="1"/>
        <v>Brushed</v>
      </c>
    </row>
    <row r="103" spans="1:7" x14ac:dyDescent="0.25">
      <c r="A103" t="s">
        <v>2788</v>
      </c>
      <c r="B103" t="s">
        <v>1652</v>
      </c>
      <c r="C103" t="s">
        <v>1653</v>
      </c>
      <c r="D103" t="s">
        <v>4251</v>
      </c>
      <c r="E103">
        <v>18</v>
      </c>
      <c r="F103" t="s">
        <v>4254</v>
      </c>
      <c r="G103" t="str">
        <f t="shared" si="1"/>
        <v>Brushless</v>
      </c>
    </row>
    <row r="104" spans="1:7" x14ac:dyDescent="0.25">
      <c r="A104" t="s">
        <v>2788</v>
      </c>
      <c r="B104" t="s">
        <v>610</v>
      </c>
      <c r="C104" t="s">
        <v>611</v>
      </c>
      <c r="D104" t="s">
        <v>4251</v>
      </c>
      <c r="E104">
        <v>18</v>
      </c>
      <c r="F104" t="s">
        <v>4254</v>
      </c>
      <c r="G104" t="str">
        <f t="shared" si="1"/>
        <v>Brushless</v>
      </c>
    </row>
    <row r="105" spans="1:7" x14ac:dyDescent="0.25">
      <c r="A105" t="s">
        <v>2788</v>
      </c>
      <c r="B105" t="s">
        <v>1658</v>
      </c>
      <c r="C105" t="s">
        <v>1659</v>
      </c>
      <c r="D105" t="s">
        <v>4251</v>
      </c>
      <c r="E105">
        <v>18</v>
      </c>
      <c r="F105" t="s">
        <v>4253</v>
      </c>
      <c r="G105" t="str">
        <f t="shared" si="1"/>
        <v>Brushed</v>
      </c>
    </row>
    <row r="106" spans="1:7" x14ac:dyDescent="0.25">
      <c r="A106" t="s">
        <v>2788</v>
      </c>
      <c r="B106" t="s">
        <v>599</v>
      </c>
      <c r="C106" t="s">
        <v>601</v>
      </c>
      <c r="D106" t="s">
        <v>4251</v>
      </c>
      <c r="E106">
        <v>18</v>
      </c>
      <c r="F106" t="s">
        <v>4253</v>
      </c>
      <c r="G106" t="str">
        <f t="shared" si="1"/>
        <v>Brushed</v>
      </c>
    </row>
    <row r="107" spans="1:7" x14ac:dyDescent="0.25">
      <c r="A107" t="s">
        <v>2788</v>
      </c>
      <c r="B107" t="s">
        <v>2133</v>
      </c>
      <c r="C107" t="s">
        <v>18</v>
      </c>
      <c r="D107" t="s">
        <v>4251</v>
      </c>
      <c r="E107">
        <v>18</v>
      </c>
      <c r="F107" t="s">
        <v>4253</v>
      </c>
      <c r="G107" t="str">
        <f t="shared" si="1"/>
        <v>Brushed</v>
      </c>
    </row>
    <row r="108" spans="1:7" x14ac:dyDescent="0.25">
      <c r="A108" t="s">
        <v>2788</v>
      </c>
      <c r="B108" t="s">
        <v>1648</v>
      </c>
      <c r="C108" t="s">
        <v>1649</v>
      </c>
      <c r="D108" t="s">
        <v>4251</v>
      </c>
      <c r="E108">
        <v>18</v>
      </c>
      <c r="F108" t="s">
        <v>4253</v>
      </c>
      <c r="G108" t="str">
        <f t="shared" si="1"/>
        <v>Brushed</v>
      </c>
    </row>
    <row r="109" spans="1:7" x14ac:dyDescent="0.25">
      <c r="A109" t="s">
        <v>2788</v>
      </c>
      <c r="B109" t="s">
        <v>2012</v>
      </c>
      <c r="C109" t="s">
        <v>2013</v>
      </c>
      <c r="D109" t="s">
        <v>4251</v>
      </c>
      <c r="E109">
        <v>18</v>
      </c>
      <c r="F109" t="s">
        <v>4253</v>
      </c>
      <c r="G109" t="str">
        <f t="shared" si="1"/>
        <v>Brushed</v>
      </c>
    </row>
    <row r="110" spans="1:7" x14ac:dyDescent="0.25">
      <c r="A110" t="s">
        <v>2788</v>
      </c>
      <c r="B110" t="s">
        <v>1378</v>
      </c>
      <c r="C110" t="s">
        <v>1379</v>
      </c>
      <c r="D110" t="s">
        <v>4251</v>
      </c>
      <c r="E110">
        <v>18</v>
      </c>
      <c r="F110" t="s">
        <v>4253</v>
      </c>
      <c r="G110" t="str">
        <f t="shared" si="1"/>
        <v>Brushed</v>
      </c>
    </row>
    <row r="111" spans="1:7" x14ac:dyDescent="0.25">
      <c r="A111" t="s">
        <v>2788</v>
      </c>
      <c r="B111" t="s">
        <v>2135</v>
      </c>
      <c r="C111" t="s">
        <v>18</v>
      </c>
      <c r="D111" t="s">
        <v>4251</v>
      </c>
      <c r="E111">
        <v>18</v>
      </c>
      <c r="F111" t="s">
        <v>4253</v>
      </c>
      <c r="G111" t="str">
        <f t="shared" si="1"/>
        <v>Brushed</v>
      </c>
    </row>
    <row r="112" spans="1:7" x14ac:dyDescent="0.25">
      <c r="A112" t="s">
        <v>2788</v>
      </c>
      <c r="B112" t="s">
        <v>1759</v>
      </c>
      <c r="C112" t="s">
        <v>1760</v>
      </c>
      <c r="D112" t="s">
        <v>4251</v>
      </c>
      <c r="E112">
        <v>18</v>
      </c>
      <c r="F112" t="s">
        <v>4253</v>
      </c>
      <c r="G112" t="str">
        <f t="shared" si="1"/>
        <v>Brushed</v>
      </c>
    </row>
    <row r="113" spans="1:7" x14ac:dyDescent="0.25">
      <c r="A113" t="s">
        <v>2788</v>
      </c>
      <c r="B113" t="s">
        <v>1278</v>
      </c>
      <c r="C113" t="s">
        <v>1280</v>
      </c>
      <c r="D113" t="s">
        <v>4251</v>
      </c>
      <c r="E113">
        <v>18</v>
      </c>
      <c r="F113" t="s">
        <v>4253</v>
      </c>
      <c r="G113" t="str">
        <f t="shared" si="1"/>
        <v>Brushed</v>
      </c>
    </row>
    <row r="114" spans="1:7" x14ac:dyDescent="0.25">
      <c r="A114" t="s">
        <v>2788</v>
      </c>
      <c r="B114" t="s">
        <v>790</v>
      </c>
      <c r="C114" t="s">
        <v>791</v>
      </c>
      <c r="D114" t="s">
        <v>4251</v>
      </c>
      <c r="E114">
        <v>18</v>
      </c>
      <c r="F114" t="s">
        <v>4253</v>
      </c>
      <c r="G114" t="str">
        <f t="shared" si="1"/>
        <v>Brushed</v>
      </c>
    </row>
    <row r="115" spans="1:7" x14ac:dyDescent="0.25">
      <c r="A115" t="s">
        <v>2788</v>
      </c>
      <c r="B115" t="s">
        <v>984</v>
      </c>
      <c r="C115" t="s">
        <v>986</v>
      </c>
      <c r="D115" t="s">
        <v>4251</v>
      </c>
      <c r="E115">
        <v>18</v>
      </c>
      <c r="F115" t="s">
        <v>4253</v>
      </c>
      <c r="G115" t="str">
        <f t="shared" si="1"/>
        <v>Brushed</v>
      </c>
    </row>
    <row r="116" spans="1:7" x14ac:dyDescent="0.25">
      <c r="A116" t="s">
        <v>2788</v>
      </c>
      <c r="B116" t="s">
        <v>1062</v>
      </c>
      <c r="C116" t="s">
        <v>1063</v>
      </c>
      <c r="D116" t="s">
        <v>4251</v>
      </c>
      <c r="E116">
        <v>18</v>
      </c>
      <c r="F116" t="s">
        <v>4253</v>
      </c>
      <c r="G116" t="str">
        <f t="shared" si="1"/>
        <v>Brushed</v>
      </c>
    </row>
    <row r="117" spans="1:7" x14ac:dyDescent="0.25">
      <c r="A117" t="s">
        <v>2788</v>
      </c>
      <c r="B117" t="s">
        <v>1042</v>
      </c>
      <c r="C117" t="s">
        <v>1044</v>
      </c>
      <c r="D117" t="s">
        <v>4251</v>
      </c>
      <c r="E117">
        <v>18</v>
      </c>
      <c r="F117" t="s">
        <v>4253</v>
      </c>
      <c r="G117" t="str">
        <f t="shared" si="1"/>
        <v>Brushed</v>
      </c>
    </row>
    <row r="118" spans="1:7" x14ac:dyDescent="0.25">
      <c r="A118" t="s">
        <v>2788</v>
      </c>
      <c r="B118" t="s">
        <v>1237</v>
      </c>
      <c r="C118" t="s">
        <v>1238</v>
      </c>
      <c r="D118" t="s">
        <v>4251</v>
      </c>
      <c r="E118">
        <v>18</v>
      </c>
      <c r="F118" t="s">
        <v>4253</v>
      </c>
      <c r="G118" t="str">
        <f t="shared" si="1"/>
        <v>Brushed</v>
      </c>
    </row>
    <row r="119" spans="1:7" x14ac:dyDescent="0.25">
      <c r="A119" t="s">
        <v>2788</v>
      </c>
      <c r="B119" t="s">
        <v>1675</v>
      </c>
      <c r="C119" t="s">
        <v>1676</v>
      </c>
      <c r="D119" t="s">
        <v>4251</v>
      </c>
      <c r="E119">
        <v>18</v>
      </c>
      <c r="F119" t="s">
        <v>4253</v>
      </c>
      <c r="G119" t="str">
        <f t="shared" si="1"/>
        <v>Brushed</v>
      </c>
    </row>
    <row r="120" spans="1:7" x14ac:dyDescent="0.25">
      <c r="A120" t="s">
        <v>2788</v>
      </c>
      <c r="B120" t="s">
        <v>1068</v>
      </c>
      <c r="C120" t="s">
        <v>1069</v>
      </c>
      <c r="D120" t="s">
        <v>4251</v>
      </c>
      <c r="E120">
        <v>18</v>
      </c>
      <c r="F120" t="s">
        <v>4253</v>
      </c>
      <c r="G120" t="str">
        <f t="shared" si="1"/>
        <v>Brushed</v>
      </c>
    </row>
    <row r="121" spans="1:7" x14ac:dyDescent="0.25">
      <c r="A121" t="s">
        <v>2788</v>
      </c>
      <c r="B121" t="s">
        <v>1753</v>
      </c>
      <c r="C121" t="s">
        <v>1754</v>
      </c>
      <c r="D121" t="s">
        <v>4251</v>
      </c>
      <c r="E121">
        <v>18</v>
      </c>
      <c r="F121" t="s">
        <v>4253</v>
      </c>
      <c r="G121" t="str">
        <f t="shared" si="1"/>
        <v>Brushed</v>
      </c>
    </row>
    <row r="122" spans="1:7" x14ac:dyDescent="0.25">
      <c r="A122" t="s">
        <v>2788</v>
      </c>
      <c r="B122" t="s">
        <v>1382</v>
      </c>
      <c r="C122" t="s">
        <v>1383</v>
      </c>
      <c r="D122" t="s">
        <v>4251</v>
      </c>
      <c r="E122">
        <v>18</v>
      </c>
      <c r="F122" t="s">
        <v>4253</v>
      </c>
      <c r="G122" t="str">
        <f t="shared" si="1"/>
        <v>Brushed</v>
      </c>
    </row>
    <row r="123" spans="1:7" x14ac:dyDescent="0.25">
      <c r="A123" t="s">
        <v>2788</v>
      </c>
      <c r="B123" t="s">
        <v>1750</v>
      </c>
      <c r="C123" t="s">
        <v>1751</v>
      </c>
      <c r="D123" t="s">
        <v>4251</v>
      </c>
      <c r="E123">
        <v>18</v>
      </c>
      <c r="F123" t="s">
        <v>4253</v>
      </c>
      <c r="G123" t="str">
        <f t="shared" si="1"/>
        <v>Brushed</v>
      </c>
    </row>
    <row r="124" spans="1:7" x14ac:dyDescent="0.25">
      <c r="A124" t="s">
        <v>2788</v>
      </c>
      <c r="B124" t="s">
        <v>1146</v>
      </c>
      <c r="C124" t="s">
        <v>1147</v>
      </c>
      <c r="D124" t="s">
        <v>4251</v>
      </c>
      <c r="E124">
        <v>18</v>
      </c>
      <c r="F124" t="s">
        <v>4253</v>
      </c>
      <c r="G124" t="str">
        <f t="shared" si="1"/>
        <v>Brushed</v>
      </c>
    </row>
    <row r="125" spans="1:7" x14ac:dyDescent="0.25">
      <c r="A125" t="s">
        <v>2788</v>
      </c>
      <c r="B125" t="s">
        <v>782</v>
      </c>
      <c r="C125" t="s">
        <v>784</v>
      </c>
      <c r="D125" t="s">
        <v>4251</v>
      </c>
      <c r="E125">
        <v>18</v>
      </c>
      <c r="F125" t="s">
        <v>4253</v>
      </c>
      <c r="G125" t="str">
        <f t="shared" si="1"/>
        <v>Brushed</v>
      </c>
    </row>
    <row r="126" spans="1:7" x14ac:dyDescent="0.25">
      <c r="A126" t="s">
        <v>2788</v>
      </c>
      <c r="B126" t="s">
        <v>1999</v>
      </c>
      <c r="C126" t="s">
        <v>2000</v>
      </c>
      <c r="D126" t="s">
        <v>4251</v>
      </c>
      <c r="E126">
        <v>18</v>
      </c>
      <c r="F126" t="s">
        <v>4253</v>
      </c>
      <c r="G126" t="str">
        <f t="shared" si="1"/>
        <v>Brushed</v>
      </c>
    </row>
    <row r="127" spans="1:7" x14ac:dyDescent="0.25">
      <c r="A127" t="s">
        <v>2788</v>
      </c>
      <c r="B127" t="s">
        <v>753</v>
      </c>
      <c r="C127" t="s">
        <v>754</v>
      </c>
      <c r="D127" t="s">
        <v>4251</v>
      </c>
      <c r="E127">
        <v>18</v>
      </c>
      <c r="F127" t="s">
        <v>4253</v>
      </c>
      <c r="G127" t="str">
        <f t="shared" si="1"/>
        <v>Brushed</v>
      </c>
    </row>
    <row r="128" spans="1:7" x14ac:dyDescent="0.25">
      <c r="A128" t="s">
        <v>2788</v>
      </c>
      <c r="B128" t="s">
        <v>1815</v>
      </c>
      <c r="C128" t="s">
        <v>1816</v>
      </c>
      <c r="D128" t="s">
        <v>4251</v>
      </c>
      <c r="E128">
        <v>18</v>
      </c>
      <c r="F128" t="s">
        <v>4253</v>
      </c>
      <c r="G128" t="str">
        <f t="shared" si="1"/>
        <v>Brushed</v>
      </c>
    </row>
    <row r="129" spans="1:7" x14ac:dyDescent="0.25">
      <c r="A129" t="s">
        <v>2788</v>
      </c>
      <c r="B129" t="s">
        <v>1105</v>
      </c>
      <c r="C129" t="s">
        <v>1107</v>
      </c>
      <c r="D129" t="s">
        <v>4251</v>
      </c>
      <c r="E129">
        <v>18</v>
      </c>
      <c r="F129" t="s">
        <v>4253</v>
      </c>
      <c r="G129" t="str">
        <f t="shared" si="1"/>
        <v>Brushed</v>
      </c>
    </row>
    <row r="130" spans="1:7" x14ac:dyDescent="0.25">
      <c r="A130" t="s">
        <v>2788</v>
      </c>
      <c r="B130" t="s">
        <v>994</v>
      </c>
      <c r="C130" t="s">
        <v>995</v>
      </c>
      <c r="D130" t="s">
        <v>4251</v>
      </c>
      <c r="E130">
        <v>18</v>
      </c>
      <c r="F130" t="s">
        <v>4254</v>
      </c>
      <c r="G130" t="str">
        <f t="shared" si="1"/>
        <v>Brushless</v>
      </c>
    </row>
    <row r="131" spans="1:7" x14ac:dyDescent="0.25">
      <c r="A131" t="s">
        <v>2788</v>
      </c>
      <c r="B131" t="s">
        <v>1884</v>
      </c>
      <c r="C131" t="s">
        <v>1885</v>
      </c>
      <c r="D131" t="s">
        <v>4251</v>
      </c>
      <c r="E131">
        <v>18</v>
      </c>
      <c r="F131" t="s">
        <v>4253</v>
      </c>
      <c r="G131" t="str">
        <f t="shared" ref="G131:G194" si="2">IF(F131="ONE+","Brushed","Brushless")</f>
        <v>Brushed</v>
      </c>
    </row>
    <row r="132" spans="1:7" x14ac:dyDescent="0.25">
      <c r="A132" t="s">
        <v>2788</v>
      </c>
      <c r="B132" t="s">
        <v>776</v>
      </c>
      <c r="C132" t="s">
        <v>777</v>
      </c>
      <c r="D132" t="s">
        <v>4251</v>
      </c>
      <c r="E132">
        <v>18</v>
      </c>
      <c r="F132" t="s">
        <v>4253</v>
      </c>
      <c r="G132" t="str">
        <f t="shared" si="2"/>
        <v>Brushed</v>
      </c>
    </row>
    <row r="133" spans="1:7" x14ac:dyDescent="0.25">
      <c r="A133" t="s">
        <v>2788</v>
      </c>
      <c r="B133" t="s">
        <v>1001</v>
      </c>
      <c r="C133" t="s">
        <v>1002</v>
      </c>
      <c r="D133" t="s">
        <v>4251</v>
      </c>
      <c r="E133">
        <v>18</v>
      </c>
      <c r="F133" t="s">
        <v>4253</v>
      </c>
      <c r="G133" t="str">
        <f t="shared" si="2"/>
        <v>Brushed</v>
      </c>
    </row>
    <row r="134" spans="1:7" x14ac:dyDescent="0.25">
      <c r="A134" t="s">
        <v>2788</v>
      </c>
      <c r="B134" t="s">
        <v>1482</v>
      </c>
      <c r="C134" t="s">
        <v>1483</v>
      </c>
      <c r="D134" t="s">
        <v>4251</v>
      </c>
      <c r="E134">
        <v>18</v>
      </c>
      <c r="F134" t="s">
        <v>4253</v>
      </c>
      <c r="G134" t="str">
        <f t="shared" si="2"/>
        <v>Brushed</v>
      </c>
    </row>
    <row r="135" spans="1:7" x14ac:dyDescent="0.25">
      <c r="A135" t="s">
        <v>2788</v>
      </c>
      <c r="B135" t="s">
        <v>320</v>
      </c>
      <c r="C135" t="s">
        <v>321</v>
      </c>
      <c r="D135" t="s">
        <v>4251</v>
      </c>
      <c r="E135">
        <v>18</v>
      </c>
      <c r="F135" t="s">
        <v>4253</v>
      </c>
      <c r="G135" t="str">
        <f t="shared" si="2"/>
        <v>Brushed</v>
      </c>
    </row>
    <row r="136" spans="1:7" x14ac:dyDescent="0.25">
      <c r="A136" t="s">
        <v>2788</v>
      </c>
      <c r="B136" t="s">
        <v>1023</v>
      </c>
      <c r="C136" t="s">
        <v>1024</v>
      </c>
      <c r="D136" t="s">
        <v>4251</v>
      </c>
      <c r="E136">
        <v>18</v>
      </c>
      <c r="F136" t="s">
        <v>4253</v>
      </c>
      <c r="G136" t="str">
        <f t="shared" si="2"/>
        <v>Brushed</v>
      </c>
    </row>
    <row r="137" spans="1:7" x14ac:dyDescent="0.25">
      <c r="A137" t="s">
        <v>2788</v>
      </c>
      <c r="B137" t="s">
        <v>1005</v>
      </c>
      <c r="C137" t="s">
        <v>1006</v>
      </c>
      <c r="D137" t="s">
        <v>4251</v>
      </c>
      <c r="E137">
        <v>18</v>
      </c>
      <c r="F137" t="s">
        <v>4253</v>
      </c>
      <c r="G137" t="str">
        <f t="shared" si="2"/>
        <v>Brushed</v>
      </c>
    </row>
    <row r="138" spans="1:7" x14ac:dyDescent="0.25">
      <c r="A138" t="s">
        <v>2788</v>
      </c>
      <c r="B138" t="s">
        <v>1027</v>
      </c>
      <c r="C138" t="s">
        <v>1028</v>
      </c>
      <c r="D138" t="s">
        <v>4251</v>
      </c>
      <c r="E138">
        <v>18</v>
      </c>
      <c r="F138" t="s">
        <v>4253</v>
      </c>
      <c r="G138" t="str">
        <f t="shared" si="2"/>
        <v>Brushed</v>
      </c>
    </row>
    <row r="139" spans="1:7" x14ac:dyDescent="0.25">
      <c r="A139" t="s">
        <v>2788</v>
      </c>
      <c r="B139" t="s">
        <v>973</v>
      </c>
      <c r="C139" t="s">
        <v>974</v>
      </c>
      <c r="D139" t="s">
        <v>4251</v>
      </c>
      <c r="E139">
        <v>18</v>
      </c>
      <c r="F139" t="s">
        <v>4253</v>
      </c>
      <c r="G139" t="str">
        <f t="shared" si="2"/>
        <v>Brushed</v>
      </c>
    </row>
    <row r="140" spans="1:7" x14ac:dyDescent="0.25">
      <c r="A140" t="s">
        <v>2788</v>
      </c>
      <c r="B140" t="s">
        <v>1315</v>
      </c>
      <c r="C140" t="s">
        <v>1316</v>
      </c>
      <c r="D140" t="s">
        <v>4251</v>
      </c>
      <c r="E140">
        <v>18</v>
      </c>
      <c r="F140" t="s">
        <v>4253</v>
      </c>
      <c r="G140" t="str">
        <f t="shared" si="2"/>
        <v>Brushed</v>
      </c>
    </row>
    <row r="141" spans="1:7" x14ac:dyDescent="0.25">
      <c r="A141" t="s">
        <v>2788</v>
      </c>
      <c r="B141" t="s">
        <v>759</v>
      </c>
      <c r="C141" t="s">
        <v>760</v>
      </c>
      <c r="D141" t="s">
        <v>4251</v>
      </c>
      <c r="E141">
        <v>18</v>
      </c>
      <c r="F141" t="s">
        <v>4253</v>
      </c>
      <c r="G141" t="str">
        <f t="shared" si="2"/>
        <v>Brushed</v>
      </c>
    </row>
    <row r="142" spans="1:7" x14ac:dyDescent="0.25">
      <c r="A142" t="s">
        <v>2788</v>
      </c>
      <c r="B142" t="s">
        <v>739</v>
      </c>
      <c r="C142" t="s">
        <v>741</v>
      </c>
      <c r="D142" t="s">
        <v>4251</v>
      </c>
      <c r="E142">
        <v>18</v>
      </c>
      <c r="F142" t="s">
        <v>4253</v>
      </c>
      <c r="G142" t="str">
        <f t="shared" si="2"/>
        <v>Brushed</v>
      </c>
    </row>
    <row r="143" spans="1:7" x14ac:dyDescent="0.25">
      <c r="A143" t="s">
        <v>2788</v>
      </c>
      <c r="B143" t="s">
        <v>902</v>
      </c>
      <c r="C143" t="s">
        <v>903</v>
      </c>
      <c r="D143" t="s">
        <v>4251</v>
      </c>
      <c r="E143">
        <v>18</v>
      </c>
      <c r="F143" t="s">
        <v>4253</v>
      </c>
      <c r="G143" t="str">
        <f t="shared" si="2"/>
        <v>Brushed</v>
      </c>
    </row>
    <row r="144" spans="1:7" x14ac:dyDescent="0.25">
      <c r="A144" t="s">
        <v>2788</v>
      </c>
      <c r="B144" t="s">
        <v>1329</v>
      </c>
      <c r="C144" t="s">
        <v>1330</v>
      </c>
      <c r="D144" t="s">
        <v>4251</v>
      </c>
      <c r="E144">
        <v>18</v>
      </c>
      <c r="F144" t="s">
        <v>4253</v>
      </c>
      <c r="G144" t="str">
        <f t="shared" si="2"/>
        <v>Brushed</v>
      </c>
    </row>
    <row r="145" spans="1:7" x14ac:dyDescent="0.25">
      <c r="A145" t="s">
        <v>2788</v>
      </c>
      <c r="B145" t="s">
        <v>63</v>
      </c>
      <c r="C145" t="s">
        <v>65</v>
      </c>
      <c r="D145" t="s">
        <v>4251</v>
      </c>
      <c r="E145">
        <v>18</v>
      </c>
      <c r="F145" t="s">
        <v>4254</v>
      </c>
      <c r="G145" t="str">
        <f t="shared" si="2"/>
        <v>Brushless</v>
      </c>
    </row>
    <row r="146" spans="1:7" x14ac:dyDescent="0.25">
      <c r="A146" t="s">
        <v>2788</v>
      </c>
      <c r="B146" t="s">
        <v>1569</v>
      </c>
      <c r="C146" t="s">
        <v>1570</v>
      </c>
      <c r="D146" t="s">
        <v>4251</v>
      </c>
      <c r="E146">
        <v>18</v>
      </c>
      <c r="F146" t="s">
        <v>4254</v>
      </c>
      <c r="G146" t="str">
        <f t="shared" si="2"/>
        <v>Brushless</v>
      </c>
    </row>
    <row r="147" spans="1:7" x14ac:dyDescent="0.25">
      <c r="A147" t="s">
        <v>2788</v>
      </c>
      <c r="B147" t="s">
        <v>515</v>
      </c>
      <c r="C147" t="s">
        <v>517</v>
      </c>
      <c r="D147" t="s">
        <v>4251</v>
      </c>
      <c r="E147">
        <v>18</v>
      </c>
      <c r="F147" t="s">
        <v>4254</v>
      </c>
      <c r="G147" t="str">
        <f t="shared" si="2"/>
        <v>Brushless</v>
      </c>
    </row>
    <row r="148" spans="1:7" x14ac:dyDescent="0.25">
      <c r="A148" t="s">
        <v>2788</v>
      </c>
      <c r="B148" t="s">
        <v>1561</v>
      </c>
      <c r="C148" t="s">
        <v>1562</v>
      </c>
      <c r="D148" t="s">
        <v>4251</v>
      </c>
      <c r="E148">
        <v>18</v>
      </c>
      <c r="F148" t="s">
        <v>4254</v>
      </c>
      <c r="G148" t="str">
        <f t="shared" si="2"/>
        <v>Brushless</v>
      </c>
    </row>
    <row r="149" spans="1:7" x14ac:dyDescent="0.25">
      <c r="A149" t="s">
        <v>2788</v>
      </c>
      <c r="B149" t="s">
        <v>510</v>
      </c>
      <c r="C149" t="s">
        <v>512</v>
      </c>
      <c r="D149" t="s">
        <v>4251</v>
      </c>
      <c r="E149">
        <v>18</v>
      </c>
      <c r="F149" t="s">
        <v>4254</v>
      </c>
      <c r="G149" t="str">
        <f t="shared" si="2"/>
        <v>Brushless</v>
      </c>
    </row>
    <row r="150" spans="1:7" x14ac:dyDescent="0.25">
      <c r="A150" t="s">
        <v>2788</v>
      </c>
      <c r="B150" t="s">
        <v>68</v>
      </c>
      <c r="C150" t="s">
        <v>70</v>
      </c>
      <c r="D150" t="s">
        <v>4251</v>
      </c>
      <c r="E150">
        <v>18</v>
      </c>
      <c r="F150" t="s">
        <v>4254</v>
      </c>
      <c r="G150" t="str">
        <f t="shared" si="2"/>
        <v>Brushless</v>
      </c>
    </row>
    <row r="151" spans="1:7" x14ac:dyDescent="0.25">
      <c r="A151" t="s">
        <v>2788</v>
      </c>
      <c r="B151" t="s">
        <v>1874</v>
      </c>
      <c r="C151" t="s">
        <v>1875</v>
      </c>
      <c r="D151" t="s">
        <v>4251</v>
      </c>
      <c r="E151">
        <v>18</v>
      </c>
      <c r="F151" t="s">
        <v>4254</v>
      </c>
      <c r="G151" t="str">
        <f t="shared" si="2"/>
        <v>Brushless</v>
      </c>
    </row>
    <row r="152" spans="1:7" x14ac:dyDescent="0.25">
      <c r="A152" t="s">
        <v>2788</v>
      </c>
      <c r="B152" t="s">
        <v>1282</v>
      </c>
      <c r="C152" t="s">
        <v>1283</v>
      </c>
      <c r="D152" t="s">
        <v>4251</v>
      </c>
      <c r="E152">
        <v>18</v>
      </c>
      <c r="F152" t="s">
        <v>4254</v>
      </c>
      <c r="G152" t="str">
        <f t="shared" si="2"/>
        <v>Brushless</v>
      </c>
    </row>
    <row r="153" spans="1:7" x14ac:dyDescent="0.25">
      <c r="A153" t="s">
        <v>2788</v>
      </c>
      <c r="B153" t="s">
        <v>1412</v>
      </c>
      <c r="C153" t="s">
        <v>1413</v>
      </c>
      <c r="D153" t="s">
        <v>4251</v>
      </c>
      <c r="E153">
        <v>18</v>
      </c>
      <c r="F153" t="s">
        <v>4254</v>
      </c>
      <c r="G153" t="str">
        <f t="shared" si="2"/>
        <v>Brushless</v>
      </c>
    </row>
    <row r="154" spans="1:7" x14ac:dyDescent="0.25">
      <c r="A154" t="s">
        <v>2788</v>
      </c>
      <c r="B154" t="s">
        <v>213</v>
      </c>
      <c r="C154" t="s">
        <v>214</v>
      </c>
      <c r="D154" t="s">
        <v>4251</v>
      </c>
      <c r="E154">
        <v>18</v>
      </c>
      <c r="F154" t="s">
        <v>4254</v>
      </c>
      <c r="G154" t="str">
        <f t="shared" si="2"/>
        <v>Brushless</v>
      </c>
    </row>
    <row r="155" spans="1:7" x14ac:dyDescent="0.25">
      <c r="A155" t="s">
        <v>2788</v>
      </c>
      <c r="B155" t="s">
        <v>1392</v>
      </c>
      <c r="C155" t="s">
        <v>1393</v>
      </c>
      <c r="D155" t="s">
        <v>4251</v>
      </c>
      <c r="E155">
        <v>18</v>
      </c>
      <c r="F155" t="s">
        <v>4254</v>
      </c>
      <c r="G155" t="str">
        <f t="shared" si="2"/>
        <v>Brushless</v>
      </c>
    </row>
    <row r="156" spans="1:7" x14ac:dyDescent="0.25">
      <c r="A156" t="s">
        <v>2788</v>
      </c>
      <c r="B156" t="s">
        <v>948</v>
      </c>
      <c r="C156" t="s">
        <v>949</v>
      </c>
      <c r="D156" t="s">
        <v>4251</v>
      </c>
      <c r="E156">
        <v>18</v>
      </c>
      <c r="F156" t="s">
        <v>4254</v>
      </c>
      <c r="G156" t="str">
        <f t="shared" si="2"/>
        <v>Brushless</v>
      </c>
    </row>
    <row r="157" spans="1:7" x14ac:dyDescent="0.25">
      <c r="A157" t="s">
        <v>2788</v>
      </c>
      <c r="B157" t="s">
        <v>954</v>
      </c>
      <c r="C157" t="s">
        <v>955</v>
      </c>
      <c r="D157" t="s">
        <v>4251</v>
      </c>
      <c r="E157">
        <v>18</v>
      </c>
      <c r="F157" t="s">
        <v>4254</v>
      </c>
      <c r="G157" t="str">
        <f t="shared" si="2"/>
        <v>Brushless</v>
      </c>
    </row>
    <row r="158" spans="1:7" x14ac:dyDescent="0.25">
      <c r="A158" t="s">
        <v>2788</v>
      </c>
      <c r="B158" t="s">
        <v>2026</v>
      </c>
      <c r="C158" t="s">
        <v>2028</v>
      </c>
      <c r="D158" t="s">
        <v>4251</v>
      </c>
      <c r="E158">
        <v>18</v>
      </c>
      <c r="F158" t="s">
        <v>4254</v>
      </c>
      <c r="G158" t="str">
        <f t="shared" si="2"/>
        <v>Brushless</v>
      </c>
    </row>
    <row r="159" spans="1:7" x14ac:dyDescent="0.25">
      <c r="A159" t="s">
        <v>2788</v>
      </c>
      <c r="B159" t="s">
        <v>86</v>
      </c>
      <c r="C159" t="s">
        <v>88</v>
      </c>
      <c r="D159" t="s">
        <v>4251</v>
      </c>
      <c r="E159">
        <v>18</v>
      </c>
      <c r="F159" t="s">
        <v>4254</v>
      </c>
      <c r="G159" t="str">
        <f t="shared" si="2"/>
        <v>Brushless</v>
      </c>
    </row>
    <row r="160" spans="1:7" x14ac:dyDescent="0.25">
      <c r="A160" t="s">
        <v>2788</v>
      </c>
      <c r="B160" t="s">
        <v>6</v>
      </c>
      <c r="C160" t="s">
        <v>8</v>
      </c>
      <c r="D160" t="s">
        <v>4251</v>
      </c>
      <c r="E160">
        <v>18</v>
      </c>
      <c r="F160" t="s">
        <v>4254</v>
      </c>
      <c r="G160" t="str">
        <f t="shared" si="2"/>
        <v>Brushless</v>
      </c>
    </row>
    <row r="161" spans="1:7" x14ac:dyDescent="0.25">
      <c r="A161" t="s">
        <v>2788</v>
      </c>
      <c r="B161" t="s">
        <v>135</v>
      </c>
      <c r="C161" t="s">
        <v>137</v>
      </c>
      <c r="D161" t="s">
        <v>4251</v>
      </c>
      <c r="E161">
        <v>18</v>
      </c>
      <c r="F161" t="s">
        <v>4254</v>
      </c>
      <c r="G161" t="str">
        <f t="shared" si="2"/>
        <v>Brushless</v>
      </c>
    </row>
    <row r="162" spans="1:7" x14ac:dyDescent="0.25">
      <c r="A162" t="s">
        <v>2788</v>
      </c>
      <c r="B162" t="s">
        <v>1767</v>
      </c>
      <c r="C162" t="s">
        <v>1768</v>
      </c>
      <c r="D162" t="s">
        <v>4251</v>
      </c>
      <c r="E162">
        <v>18</v>
      </c>
      <c r="F162" t="s">
        <v>4254</v>
      </c>
      <c r="G162" t="str">
        <f t="shared" si="2"/>
        <v>Brushless</v>
      </c>
    </row>
    <row r="163" spans="1:7" x14ac:dyDescent="0.25">
      <c r="A163" t="s">
        <v>2788</v>
      </c>
      <c r="B163" t="s">
        <v>1373</v>
      </c>
      <c r="C163" t="s">
        <v>1375</v>
      </c>
      <c r="D163" t="s">
        <v>4251</v>
      </c>
      <c r="E163">
        <v>18</v>
      </c>
      <c r="F163" t="s">
        <v>4254</v>
      </c>
      <c r="G163" t="str">
        <f t="shared" si="2"/>
        <v>Brushless</v>
      </c>
    </row>
    <row r="164" spans="1:7" x14ac:dyDescent="0.25">
      <c r="A164" t="s">
        <v>2788</v>
      </c>
      <c r="B164" t="s">
        <v>94</v>
      </c>
      <c r="C164" t="s">
        <v>95</v>
      </c>
      <c r="D164" t="s">
        <v>4251</v>
      </c>
      <c r="E164">
        <v>18</v>
      </c>
      <c r="F164" t="s">
        <v>4254</v>
      </c>
      <c r="G164" t="str">
        <f t="shared" si="2"/>
        <v>Brushless</v>
      </c>
    </row>
    <row r="165" spans="1:7" x14ac:dyDescent="0.25">
      <c r="A165" t="s">
        <v>2788</v>
      </c>
      <c r="B165" t="s">
        <v>944</v>
      </c>
      <c r="C165" t="s">
        <v>945</v>
      </c>
      <c r="D165" t="s">
        <v>4251</v>
      </c>
      <c r="E165">
        <v>18</v>
      </c>
      <c r="F165" t="s">
        <v>4254</v>
      </c>
      <c r="G165" t="str">
        <f t="shared" si="2"/>
        <v>Brushless</v>
      </c>
    </row>
    <row r="166" spans="1:7" x14ac:dyDescent="0.25">
      <c r="A166" t="s">
        <v>2788</v>
      </c>
      <c r="B166" t="s">
        <v>127</v>
      </c>
      <c r="C166" t="s">
        <v>128</v>
      </c>
      <c r="D166" t="s">
        <v>4251</v>
      </c>
      <c r="E166">
        <v>18</v>
      </c>
      <c r="F166" t="s">
        <v>4254</v>
      </c>
      <c r="G166" t="str">
        <f t="shared" si="2"/>
        <v>Brushless</v>
      </c>
    </row>
    <row r="167" spans="1:7" x14ac:dyDescent="0.25">
      <c r="A167" t="s">
        <v>2788</v>
      </c>
      <c r="B167" t="s">
        <v>110</v>
      </c>
      <c r="C167" t="s">
        <v>111</v>
      </c>
      <c r="D167" t="s">
        <v>4251</v>
      </c>
      <c r="E167">
        <v>18</v>
      </c>
      <c r="F167" t="s">
        <v>4254</v>
      </c>
      <c r="G167" t="str">
        <f t="shared" si="2"/>
        <v>Brushless</v>
      </c>
    </row>
    <row r="168" spans="1:7" x14ac:dyDescent="0.25">
      <c r="A168" t="s">
        <v>2788</v>
      </c>
      <c r="B168" t="s">
        <v>98</v>
      </c>
      <c r="C168" t="s">
        <v>99</v>
      </c>
      <c r="D168" t="s">
        <v>4251</v>
      </c>
      <c r="E168">
        <v>18</v>
      </c>
      <c r="F168" t="s">
        <v>4254</v>
      </c>
      <c r="G168" t="str">
        <f t="shared" si="2"/>
        <v>Brushless</v>
      </c>
    </row>
    <row r="169" spans="1:7" x14ac:dyDescent="0.25">
      <c r="A169" t="s">
        <v>2788</v>
      </c>
      <c r="B169" t="s">
        <v>1702</v>
      </c>
      <c r="C169" t="s">
        <v>1703</v>
      </c>
      <c r="D169" t="s">
        <v>4251</v>
      </c>
      <c r="E169">
        <v>18</v>
      </c>
      <c r="F169" t="s">
        <v>4254</v>
      </c>
      <c r="G169" t="str">
        <f t="shared" si="2"/>
        <v>Brushless</v>
      </c>
    </row>
    <row r="170" spans="1:7" x14ac:dyDescent="0.25">
      <c r="A170" t="s">
        <v>2788</v>
      </c>
      <c r="B170" t="s">
        <v>1309</v>
      </c>
      <c r="C170" t="s">
        <v>1310</v>
      </c>
      <c r="D170" t="s">
        <v>4251</v>
      </c>
      <c r="E170">
        <v>18</v>
      </c>
      <c r="F170" t="s">
        <v>4254</v>
      </c>
      <c r="G170" t="str">
        <f t="shared" si="2"/>
        <v>Brushless</v>
      </c>
    </row>
    <row r="171" spans="1:7" x14ac:dyDescent="0.25">
      <c r="A171" t="s">
        <v>2788</v>
      </c>
      <c r="B171" t="s">
        <v>73</v>
      </c>
      <c r="C171" t="s">
        <v>75</v>
      </c>
      <c r="D171" t="s">
        <v>4251</v>
      </c>
      <c r="E171">
        <v>18</v>
      </c>
      <c r="F171" t="s">
        <v>4254</v>
      </c>
      <c r="G171" t="str">
        <f t="shared" si="2"/>
        <v>Brushless</v>
      </c>
    </row>
    <row r="172" spans="1:7" x14ac:dyDescent="0.25">
      <c r="A172" t="s">
        <v>2788</v>
      </c>
      <c r="B172" t="s">
        <v>133</v>
      </c>
      <c r="C172" t="s">
        <v>134</v>
      </c>
      <c r="D172" t="s">
        <v>4251</v>
      </c>
      <c r="E172">
        <v>18</v>
      </c>
      <c r="F172" t="s">
        <v>4254</v>
      </c>
      <c r="G172" t="str">
        <f t="shared" si="2"/>
        <v>Brushless</v>
      </c>
    </row>
    <row r="173" spans="1:7" x14ac:dyDescent="0.25">
      <c r="A173" t="s">
        <v>2788</v>
      </c>
      <c r="B173" t="s">
        <v>1488</v>
      </c>
      <c r="C173" t="s">
        <v>1489</v>
      </c>
      <c r="D173" t="s">
        <v>4251</v>
      </c>
      <c r="E173">
        <v>18</v>
      </c>
      <c r="F173" t="s">
        <v>4254</v>
      </c>
      <c r="G173" t="str">
        <f t="shared" si="2"/>
        <v>Brushless</v>
      </c>
    </row>
    <row r="174" spans="1:7" x14ac:dyDescent="0.25">
      <c r="A174" t="s">
        <v>2788</v>
      </c>
      <c r="B174" t="s">
        <v>415</v>
      </c>
      <c r="C174" t="s">
        <v>417</v>
      </c>
      <c r="D174" t="s">
        <v>4251</v>
      </c>
      <c r="E174">
        <v>18</v>
      </c>
      <c r="F174" t="s">
        <v>4254</v>
      </c>
      <c r="G174" t="str">
        <f t="shared" si="2"/>
        <v>Brushless</v>
      </c>
    </row>
    <row r="175" spans="1:7" x14ac:dyDescent="0.25">
      <c r="A175" t="s">
        <v>2788</v>
      </c>
      <c r="B175" t="s">
        <v>1801</v>
      </c>
      <c r="C175" t="s">
        <v>1802</v>
      </c>
      <c r="D175" t="s">
        <v>4251</v>
      </c>
      <c r="E175">
        <v>18</v>
      </c>
      <c r="F175" t="s">
        <v>4254</v>
      </c>
      <c r="G175" t="str">
        <f t="shared" si="2"/>
        <v>Brushless</v>
      </c>
    </row>
    <row r="176" spans="1:7" x14ac:dyDescent="0.25">
      <c r="A176" t="s">
        <v>2788</v>
      </c>
      <c r="B176" t="s">
        <v>927</v>
      </c>
      <c r="C176" t="s">
        <v>928</v>
      </c>
      <c r="D176" t="s">
        <v>4251</v>
      </c>
      <c r="E176">
        <v>18</v>
      </c>
      <c r="F176" t="s">
        <v>4254</v>
      </c>
      <c r="G176" t="str">
        <f t="shared" si="2"/>
        <v>Brushless</v>
      </c>
    </row>
    <row r="177" spans="1:7" x14ac:dyDescent="0.25">
      <c r="A177" t="s">
        <v>2788</v>
      </c>
      <c r="B177" t="s">
        <v>1463</v>
      </c>
      <c r="C177" t="s">
        <v>1464</v>
      </c>
      <c r="D177" t="s">
        <v>4251</v>
      </c>
      <c r="E177">
        <v>18</v>
      </c>
      <c r="F177" t="s">
        <v>4254</v>
      </c>
      <c r="G177" t="str">
        <f t="shared" si="2"/>
        <v>Brushless</v>
      </c>
    </row>
    <row r="178" spans="1:7" x14ac:dyDescent="0.25">
      <c r="A178" t="s">
        <v>2788</v>
      </c>
      <c r="B178" t="s">
        <v>439</v>
      </c>
      <c r="C178" t="s">
        <v>440</v>
      </c>
      <c r="D178" t="s">
        <v>4251</v>
      </c>
      <c r="E178">
        <v>18</v>
      </c>
      <c r="F178" t="s">
        <v>4254</v>
      </c>
      <c r="G178" t="str">
        <f t="shared" si="2"/>
        <v>Brushless</v>
      </c>
    </row>
    <row r="179" spans="1:7" x14ac:dyDescent="0.25">
      <c r="A179" t="s">
        <v>2788</v>
      </c>
      <c r="B179" t="s">
        <v>1304</v>
      </c>
      <c r="C179" t="s">
        <v>1305</v>
      </c>
      <c r="D179" t="s">
        <v>4251</v>
      </c>
      <c r="E179">
        <v>18</v>
      </c>
      <c r="F179" t="s">
        <v>4254</v>
      </c>
      <c r="G179" t="str">
        <f t="shared" si="2"/>
        <v>Brushless</v>
      </c>
    </row>
    <row r="180" spans="1:7" x14ac:dyDescent="0.25">
      <c r="A180" t="s">
        <v>2788</v>
      </c>
      <c r="B180" t="s">
        <v>1827</v>
      </c>
      <c r="C180" t="s">
        <v>1828</v>
      </c>
      <c r="D180" t="s">
        <v>4251</v>
      </c>
      <c r="E180">
        <v>18</v>
      </c>
      <c r="F180" t="s">
        <v>4254</v>
      </c>
      <c r="G180" t="str">
        <f t="shared" si="2"/>
        <v>Brushless</v>
      </c>
    </row>
    <row r="181" spans="1:7" x14ac:dyDescent="0.25">
      <c r="A181" t="s">
        <v>2788</v>
      </c>
      <c r="B181" t="s">
        <v>1346</v>
      </c>
      <c r="C181" t="s">
        <v>1348</v>
      </c>
      <c r="D181" t="s">
        <v>4251</v>
      </c>
      <c r="E181">
        <v>18</v>
      </c>
      <c r="F181" t="s">
        <v>4254</v>
      </c>
      <c r="G181" t="str">
        <f t="shared" si="2"/>
        <v>Brushless</v>
      </c>
    </row>
    <row r="182" spans="1:7" x14ac:dyDescent="0.25">
      <c r="A182" t="s">
        <v>2788</v>
      </c>
      <c r="B182" t="s">
        <v>78</v>
      </c>
      <c r="C182" t="s">
        <v>79</v>
      </c>
      <c r="D182" t="s">
        <v>4251</v>
      </c>
      <c r="E182">
        <v>18</v>
      </c>
      <c r="F182" t="s">
        <v>4254</v>
      </c>
      <c r="G182" t="str">
        <f t="shared" si="2"/>
        <v>Brushless</v>
      </c>
    </row>
    <row r="183" spans="1:7" x14ac:dyDescent="0.25">
      <c r="A183" t="s">
        <v>2788</v>
      </c>
      <c r="B183" t="s">
        <v>1724</v>
      </c>
      <c r="C183" t="s">
        <v>1725</v>
      </c>
      <c r="D183" t="s">
        <v>4251</v>
      </c>
      <c r="E183">
        <v>18</v>
      </c>
      <c r="F183" t="s">
        <v>4254</v>
      </c>
      <c r="G183" t="str">
        <f t="shared" si="2"/>
        <v>Brushless</v>
      </c>
    </row>
    <row r="184" spans="1:7" x14ac:dyDescent="0.25">
      <c r="A184" t="s">
        <v>2788</v>
      </c>
      <c r="B184" t="s">
        <v>842</v>
      </c>
      <c r="C184" t="s">
        <v>843</v>
      </c>
      <c r="D184" t="s">
        <v>4251</v>
      </c>
      <c r="E184">
        <v>18</v>
      </c>
      <c r="F184" t="s">
        <v>4254</v>
      </c>
      <c r="G184" t="str">
        <f t="shared" si="2"/>
        <v>Brushless</v>
      </c>
    </row>
    <row r="185" spans="1:7" x14ac:dyDescent="0.25">
      <c r="A185" t="s">
        <v>2788</v>
      </c>
      <c r="B185" t="s">
        <v>207</v>
      </c>
      <c r="C185" t="s">
        <v>209</v>
      </c>
      <c r="D185" t="s">
        <v>4251</v>
      </c>
      <c r="E185">
        <v>18</v>
      </c>
      <c r="F185" t="s">
        <v>4254</v>
      </c>
      <c r="G185" t="str">
        <f t="shared" si="2"/>
        <v>Brushless</v>
      </c>
    </row>
    <row r="186" spans="1:7" x14ac:dyDescent="0.25">
      <c r="A186" t="s">
        <v>2788</v>
      </c>
      <c r="B186" t="s">
        <v>1871</v>
      </c>
      <c r="C186" t="s">
        <v>1872</v>
      </c>
      <c r="D186" t="s">
        <v>4251</v>
      </c>
      <c r="E186">
        <v>18</v>
      </c>
      <c r="F186" t="s">
        <v>4254</v>
      </c>
      <c r="G186" t="str">
        <f t="shared" si="2"/>
        <v>Brushless</v>
      </c>
    </row>
    <row r="187" spans="1:7" x14ac:dyDescent="0.25">
      <c r="A187" t="s">
        <v>2788</v>
      </c>
      <c r="B187" t="s">
        <v>1289</v>
      </c>
      <c r="C187" t="s">
        <v>1290</v>
      </c>
      <c r="D187" t="s">
        <v>4251</v>
      </c>
      <c r="E187">
        <v>18</v>
      </c>
      <c r="F187" t="s">
        <v>4254</v>
      </c>
      <c r="G187" t="str">
        <f t="shared" si="2"/>
        <v>Brushless</v>
      </c>
    </row>
    <row r="188" spans="1:7" x14ac:dyDescent="0.25">
      <c r="A188" t="s">
        <v>2788</v>
      </c>
      <c r="B188" t="s">
        <v>1428</v>
      </c>
      <c r="C188" t="s">
        <v>1429</v>
      </c>
      <c r="D188" t="s">
        <v>4251</v>
      </c>
      <c r="E188">
        <v>18</v>
      </c>
      <c r="F188" t="s">
        <v>4254</v>
      </c>
      <c r="G188" t="str">
        <f t="shared" si="2"/>
        <v>Brushless</v>
      </c>
    </row>
    <row r="189" spans="1:7" x14ac:dyDescent="0.25">
      <c r="A189" t="s">
        <v>2788</v>
      </c>
      <c r="B189" t="s">
        <v>248</v>
      </c>
      <c r="C189" t="s">
        <v>250</v>
      </c>
      <c r="D189" t="s">
        <v>4251</v>
      </c>
      <c r="E189">
        <v>18</v>
      </c>
      <c r="F189" t="s">
        <v>4254</v>
      </c>
      <c r="G189" t="str">
        <f t="shared" si="2"/>
        <v>Brushless</v>
      </c>
    </row>
    <row r="190" spans="1:7" x14ac:dyDescent="0.25">
      <c r="A190" t="s">
        <v>2788</v>
      </c>
      <c r="B190" t="s">
        <v>103</v>
      </c>
      <c r="C190" t="s">
        <v>105</v>
      </c>
      <c r="D190" t="s">
        <v>4251</v>
      </c>
      <c r="E190">
        <v>18</v>
      </c>
      <c r="F190" t="s">
        <v>4254</v>
      </c>
      <c r="G190" t="str">
        <f t="shared" si="2"/>
        <v>Brushless</v>
      </c>
    </row>
    <row r="191" spans="1:7" x14ac:dyDescent="0.25">
      <c r="A191" t="s">
        <v>2788</v>
      </c>
      <c r="B191" t="s">
        <v>1507</v>
      </c>
      <c r="C191" t="s">
        <v>1508</v>
      </c>
      <c r="D191" t="s">
        <v>4251</v>
      </c>
      <c r="E191">
        <v>18</v>
      </c>
      <c r="F191" t="s">
        <v>4254</v>
      </c>
      <c r="G191" t="str">
        <f t="shared" si="2"/>
        <v>Brushless</v>
      </c>
    </row>
    <row r="192" spans="1:7" x14ac:dyDescent="0.25">
      <c r="A192" t="s">
        <v>2788</v>
      </c>
      <c r="B192" t="s">
        <v>411</v>
      </c>
      <c r="C192" t="s">
        <v>412</v>
      </c>
      <c r="D192" t="s">
        <v>4251</v>
      </c>
      <c r="E192">
        <v>18</v>
      </c>
      <c r="F192" t="s">
        <v>4254</v>
      </c>
      <c r="G192" t="str">
        <f t="shared" si="2"/>
        <v>Brushless</v>
      </c>
    </row>
    <row r="193" spans="1:7" x14ac:dyDescent="0.25">
      <c r="A193" t="s">
        <v>2788</v>
      </c>
      <c r="B193" t="s">
        <v>1762</v>
      </c>
      <c r="C193" t="s">
        <v>1763</v>
      </c>
      <c r="D193" t="s">
        <v>4251</v>
      </c>
      <c r="E193">
        <v>18</v>
      </c>
      <c r="F193" t="s">
        <v>4254</v>
      </c>
      <c r="G193" t="str">
        <f t="shared" si="2"/>
        <v>Brushless</v>
      </c>
    </row>
    <row r="194" spans="1:7" x14ac:dyDescent="0.25">
      <c r="A194" t="s">
        <v>2788</v>
      </c>
      <c r="B194" t="s">
        <v>651</v>
      </c>
      <c r="C194" t="s">
        <v>652</v>
      </c>
      <c r="D194" t="s">
        <v>4251</v>
      </c>
      <c r="E194">
        <v>18</v>
      </c>
      <c r="F194" t="s">
        <v>4254</v>
      </c>
      <c r="G194" t="str">
        <f t="shared" si="2"/>
        <v>Brushless</v>
      </c>
    </row>
    <row r="195" spans="1:7" x14ac:dyDescent="0.25">
      <c r="A195" t="s">
        <v>2788</v>
      </c>
      <c r="B195" t="s">
        <v>1494</v>
      </c>
      <c r="C195" t="s">
        <v>1495</v>
      </c>
      <c r="D195" t="s">
        <v>4251</v>
      </c>
      <c r="E195">
        <v>18</v>
      </c>
      <c r="F195" t="s">
        <v>4254</v>
      </c>
      <c r="G195" t="str">
        <f t="shared" ref="G195:G258" si="3">IF(F195="ONE+","Brushed","Brushless")</f>
        <v>Brushless</v>
      </c>
    </row>
    <row r="196" spans="1:7" x14ac:dyDescent="0.25">
      <c r="A196" t="s">
        <v>2788</v>
      </c>
      <c r="B196" t="s">
        <v>432</v>
      </c>
      <c r="C196" t="s">
        <v>433</v>
      </c>
      <c r="D196" t="s">
        <v>4251</v>
      </c>
      <c r="E196">
        <v>18</v>
      </c>
      <c r="F196" t="s">
        <v>4254</v>
      </c>
      <c r="G196" t="str">
        <f t="shared" si="3"/>
        <v>Brushless</v>
      </c>
    </row>
    <row r="197" spans="1:7" x14ac:dyDescent="0.25">
      <c r="A197" t="s">
        <v>2788</v>
      </c>
      <c r="B197" t="s">
        <v>1818</v>
      </c>
      <c r="C197" t="s">
        <v>1819</v>
      </c>
      <c r="D197" t="s">
        <v>4251</v>
      </c>
      <c r="E197">
        <v>18</v>
      </c>
      <c r="F197" t="s">
        <v>4254</v>
      </c>
      <c r="G197" t="str">
        <f t="shared" si="3"/>
        <v>Brushless</v>
      </c>
    </row>
    <row r="198" spans="1:7" x14ac:dyDescent="0.25">
      <c r="A198" t="s">
        <v>2788</v>
      </c>
      <c r="B198" t="s">
        <v>919</v>
      </c>
      <c r="C198" t="s">
        <v>921</v>
      </c>
      <c r="D198" t="s">
        <v>4251</v>
      </c>
      <c r="E198">
        <v>18</v>
      </c>
      <c r="F198" t="s">
        <v>4254</v>
      </c>
      <c r="G198" t="str">
        <f t="shared" si="3"/>
        <v>Brushless</v>
      </c>
    </row>
    <row r="199" spans="1:7" x14ac:dyDescent="0.25">
      <c r="A199" t="s">
        <v>2788</v>
      </c>
      <c r="B199" t="s">
        <v>1734</v>
      </c>
      <c r="C199" t="s">
        <v>1735</v>
      </c>
      <c r="D199" t="s">
        <v>4251</v>
      </c>
      <c r="E199">
        <v>18</v>
      </c>
      <c r="F199" t="s">
        <v>4254</v>
      </c>
      <c r="G199" t="str">
        <f t="shared" si="3"/>
        <v>Brushless</v>
      </c>
    </row>
    <row r="200" spans="1:7" x14ac:dyDescent="0.25">
      <c r="A200" t="s">
        <v>2788</v>
      </c>
      <c r="B200" t="s">
        <v>1115</v>
      </c>
      <c r="C200" t="s">
        <v>1116</v>
      </c>
      <c r="D200" t="s">
        <v>4251</v>
      </c>
      <c r="E200">
        <v>18</v>
      </c>
      <c r="F200" t="s">
        <v>4254</v>
      </c>
      <c r="G200" t="str">
        <f t="shared" si="3"/>
        <v>Brushless</v>
      </c>
    </row>
    <row r="201" spans="1:7" x14ac:dyDescent="0.25">
      <c r="A201" t="s">
        <v>2788</v>
      </c>
      <c r="B201" t="s">
        <v>1526</v>
      </c>
      <c r="C201" t="s">
        <v>1527</v>
      </c>
      <c r="D201" t="s">
        <v>4251</v>
      </c>
      <c r="E201">
        <v>18</v>
      </c>
      <c r="F201" t="s">
        <v>4254</v>
      </c>
      <c r="G201" t="str">
        <f t="shared" si="3"/>
        <v>Brushless</v>
      </c>
    </row>
    <row r="202" spans="1:7" x14ac:dyDescent="0.25">
      <c r="A202" t="s">
        <v>2788</v>
      </c>
      <c r="B202" t="s">
        <v>424</v>
      </c>
      <c r="C202" t="s">
        <v>425</v>
      </c>
      <c r="D202" t="s">
        <v>4251</v>
      </c>
      <c r="E202">
        <v>18</v>
      </c>
      <c r="F202" t="s">
        <v>4254</v>
      </c>
      <c r="G202" t="str">
        <f t="shared" si="3"/>
        <v>Brushless</v>
      </c>
    </row>
    <row r="203" spans="1:7" x14ac:dyDescent="0.25">
      <c r="A203" t="s">
        <v>2788</v>
      </c>
      <c r="B203" t="s">
        <v>1746</v>
      </c>
      <c r="C203" t="s">
        <v>1747</v>
      </c>
      <c r="D203" t="s">
        <v>4251</v>
      </c>
      <c r="E203">
        <v>18</v>
      </c>
      <c r="F203" t="s">
        <v>4254</v>
      </c>
      <c r="G203" t="str">
        <f t="shared" si="3"/>
        <v>Brushless</v>
      </c>
    </row>
    <row r="204" spans="1:7" x14ac:dyDescent="0.25">
      <c r="A204" t="s">
        <v>2788</v>
      </c>
      <c r="B204" t="s">
        <v>1127</v>
      </c>
      <c r="C204" t="s">
        <v>1129</v>
      </c>
      <c r="D204" t="s">
        <v>4251</v>
      </c>
      <c r="E204">
        <v>18</v>
      </c>
      <c r="F204" t="s">
        <v>4254</v>
      </c>
      <c r="G204" t="str">
        <f t="shared" si="3"/>
        <v>Brushless</v>
      </c>
    </row>
    <row r="205" spans="1:7" x14ac:dyDescent="0.25">
      <c r="A205" t="s">
        <v>2788</v>
      </c>
      <c r="B205" t="s">
        <v>82</v>
      </c>
      <c r="C205" t="s">
        <v>84</v>
      </c>
      <c r="D205" t="s">
        <v>4251</v>
      </c>
      <c r="E205">
        <v>18</v>
      </c>
      <c r="F205" t="s">
        <v>4254</v>
      </c>
      <c r="G205" t="str">
        <f t="shared" si="3"/>
        <v>Brushless</v>
      </c>
    </row>
    <row r="206" spans="1:7" x14ac:dyDescent="0.25">
      <c r="A206" t="s">
        <v>2788</v>
      </c>
      <c r="B206" t="s">
        <v>1838</v>
      </c>
      <c r="C206" t="s">
        <v>1840</v>
      </c>
      <c r="D206" t="s">
        <v>4251</v>
      </c>
      <c r="E206">
        <v>18</v>
      </c>
      <c r="F206" t="s">
        <v>4254</v>
      </c>
      <c r="G206" t="str">
        <f t="shared" si="3"/>
        <v>Brushless</v>
      </c>
    </row>
    <row r="207" spans="1:7" x14ac:dyDescent="0.25">
      <c r="A207" t="s">
        <v>2788</v>
      </c>
      <c r="B207" t="s">
        <v>728</v>
      </c>
      <c r="C207" t="s">
        <v>729</v>
      </c>
      <c r="D207" t="s">
        <v>4251</v>
      </c>
      <c r="E207">
        <v>18</v>
      </c>
      <c r="F207" t="s">
        <v>4254</v>
      </c>
      <c r="G207" t="str">
        <f t="shared" si="3"/>
        <v>Brushless</v>
      </c>
    </row>
    <row r="208" spans="1:7" x14ac:dyDescent="0.25">
      <c r="A208" t="s">
        <v>2788</v>
      </c>
      <c r="B208" t="s">
        <v>1529</v>
      </c>
      <c r="C208" t="s">
        <v>1530</v>
      </c>
      <c r="D208" t="s">
        <v>4251</v>
      </c>
      <c r="E208">
        <v>18</v>
      </c>
      <c r="F208" t="s">
        <v>4254</v>
      </c>
      <c r="G208" t="str">
        <f t="shared" si="3"/>
        <v>Brushless</v>
      </c>
    </row>
    <row r="209" spans="1:7" x14ac:dyDescent="0.25">
      <c r="A209" t="s">
        <v>2788</v>
      </c>
      <c r="B209" t="s">
        <v>445</v>
      </c>
      <c r="C209" t="s">
        <v>446</v>
      </c>
      <c r="D209" t="s">
        <v>4251</v>
      </c>
      <c r="E209">
        <v>18</v>
      </c>
      <c r="F209" t="s">
        <v>4254</v>
      </c>
      <c r="G209" t="str">
        <f t="shared" si="3"/>
        <v>Brushless</v>
      </c>
    </row>
    <row r="210" spans="1:7" x14ac:dyDescent="0.25">
      <c r="A210" t="s">
        <v>2788</v>
      </c>
      <c r="B210" t="s">
        <v>24</v>
      </c>
      <c r="C210" t="s">
        <v>26</v>
      </c>
      <c r="D210" t="s">
        <v>4251</v>
      </c>
      <c r="E210">
        <v>18</v>
      </c>
      <c r="F210" t="s">
        <v>4254</v>
      </c>
      <c r="G210" t="str">
        <f t="shared" si="3"/>
        <v>Brushless</v>
      </c>
    </row>
    <row r="211" spans="1:7" x14ac:dyDescent="0.25">
      <c r="A211" t="s">
        <v>2788</v>
      </c>
      <c r="B211" t="s">
        <v>1625</v>
      </c>
      <c r="C211" t="s">
        <v>1626</v>
      </c>
      <c r="D211" t="s">
        <v>4251</v>
      </c>
      <c r="E211">
        <v>18</v>
      </c>
      <c r="F211" t="s">
        <v>4254</v>
      </c>
      <c r="G211" t="str">
        <f t="shared" si="3"/>
        <v>Brushless</v>
      </c>
    </row>
    <row r="212" spans="1:7" x14ac:dyDescent="0.25">
      <c r="A212" t="s">
        <v>2788</v>
      </c>
      <c r="B212" t="s">
        <v>719</v>
      </c>
      <c r="C212" t="s">
        <v>720</v>
      </c>
      <c r="D212" t="s">
        <v>4251</v>
      </c>
      <c r="E212">
        <v>18</v>
      </c>
      <c r="F212" t="s">
        <v>4254</v>
      </c>
      <c r="G212" t="str">
        <f t="shared" si="3"/>
        <v>Brushless</v>
      </c>
    </row>
    <row r="213" spans="1:7" x14ac:dyDescent="0.25">
      <c r="A213" t="s">
        <v>2788</v>
      </c>
      <c r="B213" t="s">
        <v>1510</v>
      </c>
      <c r="C213" t="s">
        <v>1511</v>
      </c>
      <c r="D213" t="s">
        <v>4251</v>
      </c>
      <c r="E213">
        <v>18</v>
      </c>
      <c r="F213" t="s">
        <v>4254</v>
      </c>
      <c r="G213" t="str">
        <f t="shared" si="3"/>
        <v>Brushless</v>
      </c>
    </row>
    <row r="214" spans="1:7" x14ac:dyDescent="0.25">
      <c r="A214" t="s">
        <v>2788</v>
      </c>
      <c r="B214" t="s">
        <v>366</v>
      </c>
      <c r="C214" t="s">
        <v>367</v>
      </c>
      <c r="D214" t="s">
        <v>4251</v>
      </c>
      <c r="E214">
        <v>18</v>
      </c>
      <c r="F214" t="s">
        <v>4254</v>
      </c>
      <c r="G214" t="str">
        <f t="shared" si="3"/>
        <v>Brushless</v>
      </c>
    </row>
    <row r="215" spans="1:7" x14ac:dyDescent="0.25">
      <c r="A215" t="s">
        <v>2788</v>
      </c>
      <c r="B215" t="s">
        <v>1513</v>
      </c>
      <c r="C215" t="s">
        <v>1514</v>
      </c>
      <c r="D215" t="s">
        <v>4251</v>
      </c>
      <c r="E215">
        <v>18</v>
      </c>
      <c r="F215" t="s">
        <v>4254</v>
      </c>
      <c r="G215" t="str">
        <f t="shared" si="3"/>
        <v>Brushless</v>
      </c>
    </row>
    <row r="216" spans="1:7" x14ac:dyDescent="0.25">
      <c r="A216" t="s">
        <v>2788</v>
      </c>
      <c r="B216" t="s">
        <v>371</v>
      </c>
      <c r="C216" t="s">
        <v>372</v>
      </c>
      <c r="D216" t="s">
        <v>4251</v>
      </c>
      <c r="E216">
        <v>18</v>
      </c>
      <c r="F216" t="s">
        <v>4254</v>
      </c>
      <c r="G216" t="str">
        <f t="shared" si="3"/>
        <v>Brushless</v>
      </c>
    </row>
    <row r="217" spans="1:7" x14ac:dyDescent="0.25">
      <c r="A217" t="s">
        <v>2788</v>
      </c>
      <c r="B217" t="s">
        <v>1466</v>
      </c>
      <c r="C217" t="s">
        <v>302</v>
      </c>
      <c r="D217" t="s">
        <v>4251</v>
      </c>
      <c r="E217">
        <v>18</v>
      </c>
      <c r="F217" t="s">
        <v>4254</v>
      </c>
      <c r="G217" t="str">
        <f t="shared" si="3"/>
        <v>Brushless</v>
      </c>
    </row>
    <row r="218" spans="1:7" x14ac:dyDescent="0.25">
      <c r="A218" t="s">
        <v>2788</v>
      </c>
      <c r="B218" t="s">
        <v>300</v>
      </c>
      <c r="C218" t="s">
        <v>302</v>
      </c>
      <c r="D218" t="s">
        <v>4251</v>
      </c>
      <c r="E218">
        <v>18</v>
      </c>
      <c r="F218" t="s">
        <v>4254</v>
      </c>
      <c r="G218" t="str">
        <f t="shared" si="3"/>
        <v>Brushless</v>
      </c>
    </row>
    <row r="219" spans="1:7" x14ac:dyDescent="0.25">
      <c r="A219" t="s">
        <v>2788</v>
      </c>
      <c r="B219" t="s">
        <v>1682</v>
      </c>
      <c r="C219" t="s">
        <v>1683</v>
      </c>
      <c r="D219" t="s">
        <v>4251</v>
      </c>
      <c r="E219">
        <v>18</v>
      </c>
      <c r="F219" t="s">
        <v>4254</v>
      </c>
      <c r="G219" t="str">
        <f t="shared" si="3"/>
        <v>Brushless</v>
      </c>
    </row>
    <row r="220" spans="1:7" x14ac:dyDescent="0.25">
      <c r="A220" t="s">
        <v>2788</v>
      </c>
      <c r="B220" t="s">
        <v>660</v>
      </c>
      <c r="C220" t="s">
        <v>661</v>
      </c>
      <c r="D220" t="s">
        <v>4251</v>
      </c>
      <c r="E220">
        <v>18</v>
      </c>
      <c r="F220" t="s">
        <v>4254</v>
      </c>
      <c r="G220" t="str">
        <f t="shared" si="3"/>
        <v>Brushless</v>
      </c>
    </row>
    <row r="221" spans="1:7" x14ac:dyDescent="0.25">
      <c r="A221" t="s">
        <v>2788</v>
      </c>
      <c r="B221" t="s">
        <v>59</v>
      </c>
      <c r="C221" t="s">
        <v>61</v>
      </c>
      <c r="D221" t="s">
        <v>4251</v>
      </c>
      <c r="E221">
        <v>18</v>
      </c>
      <c r="F221" t="s">
        <v>4254</v>
      </c>
      <c r="G221" t="str">
        <f t="shared" si="3"/>
        <v>Brushless</v>
      </c>
    </row>
    <row r="222" spans="1:7" x14ac:dyDescent="0.25">
      <c r="A222" t="s">
        <v>2788</v>
      </c>
      <c r="B222" t="s">
        <v>49</v>
      </c>
      <c r="C222" t="s">
        <v>51</v>
      </c>
      <c r="D222" t="s">
        <v>4251</v>
      </c>
      <c r="E222">
        <v>18</v>
      </c>
      <c r="F222" t="s">
        <v>4254</v>
      </c>
      <c r="G222" t="str">
        <f t="shared" si="3"/>
        <v>Brushless</v>
      </c>
    </row>
    <row r="223" spans="1:7" x14ac:dyDescent="0.25">
      <c r="A223" t="s">
        <v>2788</v>
      </c>
      <c r="B223" t="s">
        <v>2070</v>
      </c>
      <c r="C223" t="s">
        <v>2071</v>
      </c>
      <c r="D223" t="s">
        <v>4251</v>
      </c>
      <c r="E223">
        <v>18</v>
      </c>
      <c r="F223" t="s">
        <v>4253</v>
      </c>
      <c r="G223" t="str">
        <f t="shared" si="3"/>
        <v>Brushed</v>
      </c>
    </row>
    <row r="224" spans="1:7" x14ac:dyDescent="0.25">
      <c r="A224" t="s">
        <v>2788</v>
      </c>
      <c r="B224" t="s">
        <v>2111</v>
      </c>
      <c r="C224" t="s">
        <v>2112</v>
      </c>
      <c r="D224" t="s">
        <v>4251</v>
      </c>
      <c r="E224">
        <v>18</v>
      </c>
      <c r="F224" t="s">
        <v>4254</v>
      </c>
      <c r="G224" t="str">
        <f t="shared" si="3"/>
        <v>Brushless</v>
      </c>
    </row>
    <row r="225" spans="1:7" x14ac:dyDescent="0.25">
      <c r="A225" t="s">
        <v>2788</v>
      </c>
      <c r="B225" t="s">
        <v>2103</v>
      </c>
      <c r="C225" t="s">
        <v>2104</v>
      </c>
      <c r="D225" t="s">
        <v>4251</v>
      </c>
      <c r="E225">
        <v>18</v>
      </c>
      <c r="F225" t="s">
        <v>4254</v>
      </c>
      <c r="G225" t="str">
        <f t="shared" si="3"/>
        <v>Brushless</v>
      </c>
    </row>
    <row r="226" spans="1:7" x14ac:dyDescent="0.25">
      <c r="A226" t="s">
        <v>2788</v>
      </c>
      <c r="B226" t="s">
        <v>2085</v>
      </c>
      <c r="C226" t="s">
        <v>2086</v>
      </c>
      <c r="D226" t="s">
        <v>4251</v>
      </c>
      <c r="E226">
        <v>18</v>
      </c>
      <c r="F226" t="s">
        <v>4253</v>
      </c>
      <c r="G226" t="str">
        <f t="shared" si="3"/>
        <v>Brushed</v>
      </c>
    </row>
    <row r="227" spans="1:7" x14ac:dyDescent="0.25">
      <c r="A227" t="s">
        <v>2788</v>
      </c>
      <c r="B227" t="s">
        <v>2082</v>
      </c>
      <c r="C227" t="s">
        <v>2083</v>
      </c>
      <c r="D227" t="s">
        <v>4251</v>
      </c>
      <c r="E227">
        <v>18</v>
      </c>
      <c r="F227" t="s">
        <v>4253</v>
      </c>
      <c r="G227" t="str">
        <f t="shared" si="3"/>
        <v>Brushed</v>
      </c>
    </row>
    <row r="228" spans="1:7" x14ac:dyDescent="0.25">
      <c r="A228" t="s">
        <v>2788</v>
      </c>
      <c r="B228" t="s">
        <v>1154</v>
      </c>
      <c r="C228" t="s">
        <v>1155</v>
      </c>
      <c r="D228" t="s">
        <v>4251</v>
      </c>
      <c r="E228">
        <v>18</v>
      </c>
      <c r="F228" t="s">
        <v>4254</v>
      </c>
      <c r="G228" t="str">
        <f t="shared" si="3"/>
        <v>Brushless</v>
      </c>
    </row>
    <row r="229" spans="1:7" x14ac:dyDescent="0.25">
      <c r="A229" t="s">
        <v>2788</v>
      </c>
      <c r="B229" t="s">
        <v>1945</v>
      </c>
      <c r="C229" t="s">
        <v>1946</v>
      </c>
      <c r="D229" t="s">
        <v>4251</v>
      </c>
      <c r="E229">
        <v>18</v>
      </c>
      <c r="F229" t="s">
        <v>4254</v>
      </c>
      <c r="G229" t="str">
        <f t="shared" si="3"/>
        <v>Brushless</v>
      </c>
    </row>
    <row r="230" spans="1:7" x14ac:dyDescent="0.25">
      <c r="A230" t="s">
        <v>2788</v>
      </c>
      <c r="B230" t="s">
        <v>1949</v>
      </c>
      <c r="C230" t="s">
        <v>1950</v>
      </c>
      <c r="D230" t="s">
        <v>4251</v>
      </c>
      <c r="E230">
        <v>18</v>
      </c>
      <c r="F230" t="s">
        <v>4254</v>
      </c>
      <c r="G230" t="str">
        <f t="shared" si="3"/>
        <v>Brushless</v>
      </c>
    </row>
    <row r="231" spans="1:7" x14ac:dyDescent="0.25">
      <c r="A231" t="s">
        <v>2788</v>
      </c>
      <c r="B231" t="s">
        <v>407</v>
      </c>
      <c r="C231" t="s">
        <v>408</v>
      </c>
      <c r="D231" t="s">
        <v>4251</v>
      </c>
      <c r="E231">
        <v>18</v>
      </c>
      <c r="F231" t="s">
        <v>4254</v>
      </c>
      <c r="G231" t="str">
        <f t="shared" si="3"/>
        <v>Brushless</v>
      </c>
    </row>
    <row r="232" spans="1:7" x14ac:dyDescent="0.25">
      <c r="A232" t="s">
        <v>2788</v>
      </c>
      <c r="B232" t="s">
        <v>2078</v>
      </c>
      <c r="C232" t="s">
        <v>2079</v>
      </c>
      <c r="D232" t="s">
        <v>4251</v>
      </c>
      <c r="E232">
        <v>18</v>
      </c>
      <c r="F232" t="s">
        <v>4254</v>
      </c>
      <c r="G232" t="str">
        <f t="shared" si="3"/>
        <v>Brushless</v>
      </c>
    </row>
    <row r="233" spans="1:7" x14ac:dyDescent="0.25">
      <c r="A233" t="s">
        <v>2788</v>
      </c>
      <c r="B233" t="s">
        <v>2094</v>
      </c>
      <c r="C233" t="s">
        <v>2095</v>
      </c>
      <c r="D233" t="s">
        <v>4251</v>
      </c>
      <c r="E233">
        <v>18</v>
      </c>
      <c r="F233" t="s">
        <v>4254</v>
      </c>
      <c r="G233" t="str">
        <f t="shared" si="3"/>
        <v>Brushless</v>
      </c>
    </row>
    <row r="234" spans="1:7" x14ac:dyDescent="0.25">
      <c r="A234" t="s">
        <v>2788</v>
      </c>
      <c r="B234" t="s">
        <v>2074</v>
      </c>
      <c r="C234" t="s">
        <v>2075</v>
      </c>
      <c r="D234" t="s">
        <v>4251</v>
      </c>
      <c r="E234">
        <v>18</v>
      </c>
      <c r="F234" t="s">
        <v>4253</v>
      </c>
      <c r="G234" t="str">
        <f t="shared" si="3"/>
        <v>Brushed</v>
      </c>
    </row>
    <row r="235" spans="1:7" x14ac:dyDescent="0.25">
      <c r="A235" t="s">
        <v>2788</v>
      </c>
      <c r="B235" t="s">
        <v>2107</v>
      </c>
      <c r="C235" t="s">
        <v>2108</v>
      </c>
      <c r="D235" t="s">
        <v>4251</v>
      </c>
      <c r="E235">
        <v>18</v>
      </c>
      <c r="F235" t="s">
        <v>4253</v>
      </c>
      <c r="G235" t="str">
        <f t="shared" si="3"/>
        <v>Brushed</v>
      </c>
    </row>
    <row r="236" spans="1:7" x14ac:dyDescent="0.25">
      <c r="A236" t="s">
        <v>2788</v>
      </c>
      <c r="B236" t="s">
        <v>1894</v>
      </c>
      <c r="C236" t="s">
        <v>1896</v>
      </c>
      <c r="D236" t="s">
        <v>4251</v>
      </c>
      <c r="E236">
        <v>18</v>
      </c>
      <c r="F236" t="s">
        <v>4254</v>
      </c>
      <c r="G236" t="str">
        <f t="shared" si="3"/>
        <v>Brushless</v>
      </c>
    </row>
    <row r="237" spans="1:7" x14ac:dyDescent="0.25">
      <c r="A237" t="s">
        <v>2788</v>
      </c>
      <c r="B237" t="s">
        <v>1275</v>
      </c>
      <c r="C237" t="s">
        <v>1276</v>
      </c>
      <c r="D237" t="s">
        <v>4251</v>
      </c>
      <c r="E237">
        <v>18</v>
      </c>
      <c r="F237" t="s">
        <v>4253</v>
      </c>
      <c r="G237" t="str">
        <f t="shared" si="3"/>
        <v>Brushed</v>
      </c>
    </row>
    <row r="238" spans="1:7" x14ac:dyDescent="0.25">
      <c r="A238" t="s">
        <v>2788</v>
      </c>
      <c r="B238" t="s">
        <v>579</v>
      </c>
      <c r="C238" t="s">
        <v>581</v>
      </c>
      <c r="D238" t="s">
        <v>4251</v>
      </c>
      <c r="E238">
        <v>18</v>
      </c>
      <c r="F238" t="s">
        <v>4253</v>
      </c>
      <c r="G238" t="str">
        <f t="shared" si="3"/>
        <v>Brushed</v>
      </c>
    </row>
    <row r="239" spans="1:7" x14ac:dyDescent="0.25">
      <c r="A239" t="s">
        <v>2788</v>
      </c>
      <c r="B239" t="s">
        <v>2009</v>
      </c>
      <c r="C239" t="s">
        <v>2010</v>
      </c>
      <c r="D239" t="s">
        <v>4251</v>
      </c>
      <c r="E239">
        <v>18</v>
      </c>
      <c r="F239" t="s">
        <v>4253</v>
      </c>
      <c r="G239" t="str">
        <f t="shared" si="3"/>
        <v>Brushed</v>
      </c>
    </row>
    <row r="240" spans="1:7" x14ac:dyDescent="0.25">
      <c r="A240" t="s">
        <v>2788</v>
      </c>
      <c r="B240" t="s">
        <v>1969</v>
      </c>
      <c r="C240" t="s">
        <v>1970</v>
      </c>
      <c r="D240" t="s">
        <v>4251</v>
      </c>
      <c r="E240">
        <v>18</v>
      </c>
      <c r="F240" t="s">
        <v>4253</v>
      </c>
      <c r="G240" t="str">
        <f t="shared" si="3"/>
        <v>Brushed</v>
      </c>
    </row>
    <row r="241" spans="1:7" x14ac:dyDescent="0.25">
      <c r="A241" t="s">
        <v>2788</v>
      </c>
      <c r="B241" t="s">
        <v>1966</v>
      </c>
      <c r="C241" t="s">
        <v>1967</v>
      </c>
      <c r="D241" t="s">
        <v>4251</v>
      </c>
      <c r="E241">
        <v>18</v>
      </c>
      <c r="F241" t="s">
        <v>4253</v>
      </c>
      <c r="G241" t="str">
        <f t="shared" si="3"/>
        <v>Brushed</v>
      </c>
    </row>
    <row r="242" spans="1:7" x14ac:dyDescent="0.25">
      <c r="A242" t="s">
        <v>2788</v>
      </c>
      <c r="B242" t="s">
        <v>1963</v>
      </c>
      <c r="C242" t="s">
        <v>1964</v>
      </c>
      <c r="D242" t="s">
        <v>4251</v>
      </c>
      <c r="E242">
        <v>18</v>
      </c>
      <c r="F242" t="s">
        <v>4253</v>
      </c>
      <c r="G242" t="str">
        <f t="shared" si="3"/>
        <v>Brushed</v>
      </c>
    </row>
    <row r="243" spans="1:7" x14ac:dyDescent="0.25">
      <c r="A243" t="s">
        <v>2788</v>
      </c>
      <c r="B243" t="s">
        <v>1953</v>
      </c>
      <c r="C243" t="s">
        <v>1954</v>
      </c>
      <c r="D243" t="s">
        <v>4251</v>
      </c>
      <c r="E243">
        <v>18</v>
      </c>
      <c r="F243" t="s">
        <v>4253</v>
      </c>
      <c r="G243" t="str">
        <f t="shared" si="3"/>
        <v>Brushed</v>
      </c>
    </row>
    <row r="244" spans="1:7" x14ac:dyDescent="0.25">
      <c r="A244" t="s">
        <v>2788</v>
      </c>
      <c r="B244" t="s">
        <v>1959</v>
      </c>
      <c r="C244" t="s">
        <v>1960</v>
      </c>
      <c r="D244" t="s">
        <v>4251</v>
      </c>
      <c r="E244">
        <v>18</v>
      </c>
      <c r="F244" t="s">
        <v>4254</v>
      </c>
      <c r="G244" t="str">
        <f t="shared" si="3"/>
        <v>Brushless</v>
      </c>
    </row>
    <row r="245" spans="1:7" x14ac:dyDescent="0.25">
      <c r="A245" t="s">
        <v>2788</v>
      </c>
      <c r="B245" t="s">
        <v>1473</v>
      </c>
      <c r="C245" t="s">
        <v>1474</v>
      </c>
      <c r="D245" t="s">
        <v>4251</v>
      </c>
      <c r="E245">
        <v>18</v>
      </c>
      <c r="F245" t="s">
        <v>4253</v>
      </c>
      <c r="G245" t="str">
        <f t="shared" si="3"/>
        <v>Brushed</v>
      </c>
    </row>
    <row r="246" spans="1:7" x14ac:dyDescent="0.25">
      <c r="A246" t="s">
        <v>2788</v>
      </c>
      <c r="B246" t="s">
        <v>156</v>
      </c>
      <c r="C246" t="s">
        <v>158</v>
      </c>
      <c r="D246" t="s">
        <v>4251</v>
      </c>
      <c r="E246">
        <v>18</v>
      </c>
      <c r="F246" t="s">
        <v>4253</v>
      </c>
      <c r="G246" t="str">
        <f t="shared" si="3"/>
        <v>Brushed</v>
      </c>
    </row>
    <row r="247" spans="1:7" x14ac:dyDescent="0.25">
      <c r="A247" t="s">
        <v>2788</v>
      </c>
      <c r="B247" t="s">
        <v>1476</v>
      </c>
      <c r="C247" t="s">
        <v>1477</v>
      </c>
      <c r="D247" t="s">
        <v>4251</v>
      </c>
      <c r="E247">
        <v>18</v>
      </c>
      <c r="F247" t="s">
        <v>4253</v>
      </c>
      <c r="G247" t="str">
        <f t="shared" si="3"/>
        <v>Brushed</v>
      </c>
    </row>
    <row r="248" spans="1:7" x14ac:dyDescent="0.25">
      <c r="A248" t="s">
        <v>2788</v>
      </c>
      <c r="B248" t="s">
        <v>227</v>
      </c>
      <c r="C248" t="s">
        <v>229</v>
      </c>
      <c r="D248" t="s">
        <v>4251</v>
      </c>
      <c r="E248">
        <v>18</v>
      </c>
      <c r="F248" t="s">
        <v>4253</v>
      </c>
      <c r="G248" t="str">
        <f t="shared" si="3"/>
        <v>Brushed</v>
      </c>
    </row>
    <row r="249" spans="1:7" x14ac:dyDescent="0.25">
      <c r="A249" t="s">
        <v>2788</v>
      </c>
      <c r="B249" t="s">
        <v>1485</v>
      </c>
      <c r="C249" t="s">
        <v>1486</v>
      </c>
      <c r="D249" t="s">
        <v>4251</v>
      </c>
      <c r="E249">
        <v>18</v>
      </c>
      <c r="F249" t="s">
        <v>4253</v>
      </c>
      <c r="G249" t="str">
        <f t="shared" si="3"/>
        <v>Brushed</v>
      </c>
    </row>
    <row r="250" spans="1:7" x14ac:dyDescent="0.25">
      <c r="A250" t="s">
        <v>2788</v>
      </c>
      <c r="B250" t="s">
        <v>201</v>
      </c>
      <c r="C250" t="s">
        <v>203</v>
      </c>
      <c r="D250" t="s">
        <v>4251</v>
      </c>
      <c r="E250">
        <v>18</v>
      </c>
      <c r="F250" t="s">
        <v>4253</v>
      </c>
      <c r="G250" t="str">
        <f t="shared" si="3"/>
        <v>Brushed</v>
      </c>
    </row>
    <row r="251" spans="1:7" x14ac:dyDescent="0.25">
      <c r="A251" t="s">
        <v>2788</v>
      </c>
      <c r="B251" t="s">
        <v>2041</v>
      </c>
      <c r="C251" t="s">
        <v>2043</v>
      </c>
      <c r="D251" t="s">
        <v>4251</v>
      </c>
      <c r="E251">
        <v>18</v>
      </c>
      <c r="F251" t="s">
        <v>4253</v>
      </c>
      <c r="G251" t="str">
        <f t="shared" si="3"/>
        <v>Brushed</v>
      </c>
    </row>
    <row r="252" spans="1:7" x14ac:dyDescent="0.25">
      <c r="A252" t="s">
        <v>2788</v>
      </c>
      <c r="B252" t="s">
        <v>935</v>
      </c>
      <c r="C252" t="s">
        <v>936</v>
      </c>
      <c r="D252" t="s">
        <v>4251</v>
      </c>
      <c r="E252">
        <v>18</v>
      </c>
      <c r="F252" t="s">
        <v>4253</v>
      </c>
      <c r="G252" t="str">
        <f t="shared" si="3"/>
        <v>Brushed</v>
      </c>
    </row>
    <row r="253" spans="1:7" x14ac:dyDescent="0.25">
      <c r="A253" t="s">
        <v>2788</v>
      </c>
      <c r="B253" t="s">
        <v>1368</v>
      </c>
      <c r="C253" t="s">
        <v>1369</v>
      </c>
      <c r="D253" t="s">
        <v>4251</v>
      </c>
      <c r="E253">
        <v>18</v>
      </c>
      <c r="F253" t="s">
        <v>4253</v>
      </c>
      <c r="G253" t="str">
        <f t="shared" si="3"/>
        <v>Brushed</v>
      </c>
    </row>
    <row r="254" spans="1:7" x14ac:dyDescent="0.25">
      <c r="A254" t="s">
        <v>2788</v>
      </c>
      <c r="B254" t="s">
        <v>586</v>
      </c>
      <c r="C254" t="s">
        <v>588</v>
      </c>
      <c r="D254" t="s">
        <v>4251</v>
      </c>
      <c r="E254">
        <v>18</v>
      </c>
      <c r="F254" t="s">
        <v>4253</v>
      </c>
      <c r="G254" t="str">
        <f t="shared" si="3"/>
        <v>Brushed</v>
      </c>
    </row>
    <row r="255" spans="1:7" x14ac:dyDescent="0.25">
      <c r="A255" t="s">
        <v>2788</v>
      </c>
      <c r="B255" t="s">
        <v>476</v>
      </c>
      <c r="C255" t="s">
        <v>477</v>
      </c>
      <c r="D255" t="s">
        <v>4251</v>
      </c>
      <c r="E255">
        <v>18</v>
      </c>
      <c r="F255" t="s">
        <v>4253</v>
      </c>
      <c r="G255" t="str">
        <f t="shared" si="3"/>
        <v>Brushed</v>
      </c>
    </row>
    <row r="256" spans="1:7" x14ac:dyDescent="0.25">
      <c r="A256" t="s">
        <v>2788</v>
      </c>
      <c r="B256" t="s">
        <v>2003</v>
      </c>
      <c r="C256" t="s">
        <v>2004</v>
      </c>
      <c r="D256" t="s">
        <v>4251</v>
      </c>
      <c r="E256">
        <v>18</v>
      </c>
      <c r="F256" t="s">
        <v>4253</v>
      </c>
      <c r="G256" t="str">
        <f t="shared" si="3"/>
        <v>Brushed</v>
      </c>
    </row>
    <row r="257" spans="1:7" x14ac:dyDescent="0.25">
      <c r="A257" t="s">
        <v>2788</v>
      </c>
      <c r="B257" t="s">
        <v>460</v>
      </c>
      <c r="C257" t="s">
        <v>461</v>
      </c>
      <c r="D257" t="s">
        <v>4251</v>
      </c>
      <c r="E257">
        <v>18</v>
      </c>
      <c r="F257" t="s">
        <v>4253</v>
      </c>
      <c r="G257" t="str">
        <f t="shared" si="3"/>
        <v>Brushed</v>
      </c>
    </row>
    <row r="258" spans="1:7" x14ac:dyDescent="0.25">
      <c r="A258" t="s">
        <v>2788</v>
      </c>
      <c r="B258" t="s">
        <v>191</v>
      </c>
      <c r="C258" t="s">
        <v>192</v>
      </c>
      <c r="D258" t="s">
        <v>4251</v>
      </c>
      <c r="E258">
        <v>18</v>
      </c>
      <c r="F258" t="s">
        <v>4253</v>
      </c>
      <c r="G258" t="str">
        <f t="shared" si="3"/>
        <v>Brushed</v>
      </c>
    </row>
    <row r="259" spans="1:7" x14ac:dyDescent="0.25">
      <c r="A259" t="s">
        <v>2788</v>
      </c>
      <c r="B259" t="s">
        <v>1363</v>
      </c>
      <c r="C259" t="s">
        <v>1364</v>
      </c>
      <c r="D259" t="s">
        <v>4251</v>
      </c>
      <c r="E259">
        <v>18</v>
      </c>
      <c r="F259" t="s">
        <v>4253</v>
      </c>
      <c r="G259" t="str">
        <f t="shared" ref="G259:G322" si="4">IF(F259="ONE+","Brushed","Brushless")</f>
        <v>Brushed</v>
      </c>
    </row>
    <row r="260" spans="1:7" x14ac:dyDescent="0.25">
      <c r="A260" t="s">
        <v>2788</v>
      </c>
      <c r="B260" t="s">
        <v>524</v>
      </c>
      <c r="C260" t="s">
        <v>525</v>
      </c>
      <c r="D260" t="s">
        <v>4251</v>
      </c>
      <c r="E260">
        <v>18</v>
      </c>
      <c r="F260" t="s">
        <v>4253</v>
      </c>
      <c r="G260" t="str">
        <f t="shared" si="4"/>
        <v>Brushed</v>
      </c>
    </row>
    <row r="261" spans="1:7" x14ac:dyDescent="0.25">
      <c r="A261" t="s">
        <v>2788</v>
      </c>
      <c r="B261" t="s">
        <v>1357</v>
      </c>
      <c r="C261" t="s">
        <v>1358</v>
      </c>
      <c r="D261" t="s">
        <v>4251</v>
      </c>
      <c r="E261">
        <v>18</v>
      </c>
      <c r="F261" t="s">
        <v>4253</v>
      </c>
      <c r="G261" t="str">
        <f t="shared" si="4"/>
        <v>Brushed</v>
      </c>
    </row>
    <row r="262" spans="1:7" x14ac:dyDescent="0.25">
      <c r="A262" t="s">
        <v>2788</v>
      </c>
      <c r="B262" t="s">
        <v>1555</v>
      </c>
      <c r="C262" t="s">
        <v>1556</v>
      </c>
      <c r="D262" t="s">
        <v>4251</v>
      </c>
      <c r="E262">
        <v>18</v>
      </c>
      <c r="F262" t="s">
        <v>4253</v>
      </c>
      <c r="G262" t="str">
        <f t="shared" si="4"/>
        <v>Brushed</v>
      </c>
    </row>
    <row r="263" spans="1:7" x14ac:dyDescent="0.25">
      <c r="A263" t="s">
        <v>2788</v>
      </c>
      <c r="B263" t="s">
        <v>495</v>
      </c>
      <c r="C263" t="s">
        <v>496</v>
      </c>
      <c r="D263" t="s">
        <v>4251</v>
      </c>
      <c r="E263">
        <v>18</v>
      </c>
      <c r="F263" t="s">
        <v>4253</v>
      </c>
      <c r="G263" t="str">
        <f t="shared" si="4"/>
        <v>Brushed</v>
      </c>
    </row>
    <row r="264" spans="1:7" x14ac:dyDescent="0.25">
      <c r="A264" t="s">
        <v>2788</v>
      </c>
      <c r="B264" t="s">
        <v>1994</v>
      </c>
      <c r="C264" t="s">
        <v>1995</v>
      </c>
      <c r="D264" t="s">
        <v>4251</v>
      </c>
      <c r="E264">
        <v>18</v>
      </c>
      <c r="F264" t="s">
        <v>4253</v>
      </c>
      <c r="G264" t="str">
        <f t="shared" si="4"/>
        <v>Brushed</v>
      </c>
    </row>
    <row r="265" spans="1:7" x14ac:dyDescent="0.25">
      <c r="A265" t="s">
        <v>2788</v>
      </c>
      <c r="B265" t="s">
        <v>1991</v>
      </c>
      <c r="C265" t="s">
        <v>1992</v>
      </c>
      <c r="D265" t="s">
        <v>4251</v>
      </c>
      <c r="E265">
        <v>18</v>
      </c>
      <c r="F265" t="s">
        <v>4253</v>
      </c>
      <c r="G265" t="str">
        <f t="shared" si="4"/>
        <v>Brushed</v>
      </c>
    </row>
    <row r="266" spans="1:7" x14ac:dyDescent="0.25">
      <c r="A266" t="s">
        <v>2788</v>
      </c>
      <c r="B266" t="s">
        <v>237</v>
      </c>
      <c r="C266" t="s">
        <v>238</v>
      </c>
      <c r="D266" t="s">
        <v>4251</v>
      </c>
      <c r="E266">
        <v>18</v>
      </c>
      <c r="F266" t="s">
        <v>4253</v>
      </c>
      <c r="G266" t="str">
        <f t="shared" si="4"/>
        <v>Brushed</v>
      </c>
    </row>
    <row r="267" spans="1:7" x14ac:dyDescent="0.25">
      <c r="A267" t="s">
        <v>2788</v>
      </c>
      <c r="B267" t="s">
        <v>1805</v>
      </c>
      <c r="C267" t="s">
        <v>1806</v>
      </c>
      <c r="D267" t="s">
        <v>4251</v>
      </c>
      <c r="E267">
        <v>18</v>
      </c>
      <c r="F267" t="s">
        <v>4253</v>
      </c>
      <c r="G267" t="str">
        <f t="shared" si="4"/>
        <v>Brushed</v>
      </c>
    </row>
    <row r="268" spans="1:7" x14ac:dyDescent="0.25">
      <c r="A268" t="s">
        <v>2788</v>
      </c>
      <c r="B268" t="s">
        <v>1351</v>
      </c>
      <c r="C268" t="s">
        <v>1352</v>
      </c>
      <c r="D268" t="s">
        <v>4251</v>
      </c>
      <c r="E268">
        <v>18</v>
      </c>
      <c r="F268" t="s">
        <v>4253</v>
      </c>
      <c r="G268" t="str">
        <f t="shared" si="4"/>
        <v>Brushed</v>
      </c>
    </row>
    <row r="269" spans="1:7" x14ac:dyDescent="0.25">
      <c r="A269" t="s">
        <v>2788</v>
      </c>
      <c r="B269" t="s">
        <v>1121</v>
      </c>
      <c r="C269" t="s">
        <v>1122</v>
      </c>
      <c r="D269" t="s">
        <v>4251</v>
      </c>
      <c r="E269">
        <v>18</v>
      </c>
      <c r="F269" t="s">
        <v>4253</v>
      </c>
      <c r="G269" t="str">
        <f t="shared" si="4"/>
        <v>Brushed</v>
      </c>
    </row>
    <row r="270" spans="1:7" x14ac:dyDescent="0.25">
      <c r="A270" t="s">
        <v>2788</v>
      </c>
      <c r="B270" t="s">
        <v>169</v>
      </c>
      <c r="C270" t="s">
        <v>171</v>
      </c>
      <c r="D270" t="s">
        <v>4251</v>
      </c>
      <c r="E270">
        <v>18</v>
      </c>
      <c r="F270" t="s">
        <v>4253</v>
      </c>
      <c r="G270" t="str">
        <f t="shared" si="4"/>
        <v>Brushed</v>
      </c>
    </row>
    <row r="271" spans="1:7" x14ac:dyDescent="0.25">
      <c r="A271" t="s">
        <v>2788</v>
      </c>
      <c r="B271" t="s">
        <v>1978</v>
      </c>
      <c r="C271" t="s">
        <v>1979</v>
      </c>
      <c r="D271" t="s">
        <v>4251</v>
      </c>
      <c r="E271">
        <v>18</v>
      </c>
      <c r="F271" t="s">
        <v>4253</v>
      </c>
      <c r="G271" t="str">
        <f t="shared" si="4"/>
        <v>Brushed</v>
      </c>
    </row>
    <row r="272" spans="1:7" x14ac:dyDescent="0.25">
      <c r="A272" t="s">
        <v>2788</v>
      </c>
      <c r="B272" t="s">
        <v>1689</v>
      </c>
      <c r="C272" t="s">
        <v>1690</v>
      </c>
      <c r="D272" t="s">
        <v>4251</v>
      </c>
      <c r="E272">
        <v>18</v>
      </c>
      <c r="F272" t="s">
        <v>4253</v>
      </c>
      <c r="G272" t="str">
        <f t="shared" si="4"/>
        <v>Brushed</v>
      </c>
    </row>
    <row r="273" spans="1:7" x14ac:dyDescent="0.25">
      <c r="A273" t="s">
        <v>2788</v>
      </c>
      <c r="B273" t="s">
        <v>858</v>
      </c>
      <c r="C273" t="s">
        <v>859</v>
      </c>
      <c r="D273" t="s">
        <v>4251</v>
      </c>
      <c r="E273">
        <v>18</v>
      </c>
      <c r="F273" t="s">
        <v>4253</v>
      </c>
      <c r="G273" t="str">
        <f t="shared" si="4"/>
        <v>Brushed</v>
      </c>
    </row>
    <row r="274" spans="1:7" x14ac:dyDescent="0.25">
      <c r="A274" t="s">
        <v>2788</v>
      </c>
      <c r="B274" t="s">
        <v>1731</v>
      </c>
      <c r="C274" t="s">
        <v>1732</v>
      </c>
      <c r="D274" t="s">
        <v>4251</v>
      </c>
      <c r="E274">
        <v>18</v>
      </c>
      <c r="F274" t="s">
        <v>4253</v>
      </c>
      <c r="G274" t="str">
        <f t="shared" si="4"/>
        <v>Brushed</v>
      </c>
    </row>
    <row r="275" spans="1:7" x14ac:dyDescent="0.25">
      <c r="A275" t="s">
        <v>2788</v>
      </c>
      <c r="B275" t="s">
        <v>941</v>
      </c>
      <c r="C275" t="s">
        <v>942</v>
      </c>
      <c r="D275" t="s">
        <v>4251</v>
      </c>
      <c r="E275">
        <v>18</v>
      </c>
      <c r="F275" t="s">
        <v>4253</v>
      </c>
      <c r="G275" t="str">
        <f t="shared" si="4"/>
        <v>Brushed</v>
      </c>
    </row>
    <row r="276" spans="1:7" x14ac:dyDescent="0.25">
      <c r="A276" t="s">
        <v>2788</v>
      </c>
      <c r="B276" t="s">
        <v>1810</v>
      </c>
      <c r="C276" t="s">
        <v>1812</v>
      </c>
      <c r="D276" t="s">
        <v>4251</v>
      </c>
      <c r="E276">
        <v>18</v>
      </c>
      <c r="F276" t="s">
        <v>4253</v>
      </c>
      <c r="G276" t="str">
        <f t="shared" si="4"/>
        <v>Brushed</v>
      </c>
    </row>
    <row r="277" spans="1:7" x14ac:dyDescent="0.25">
      <c r="A277" t="s">
        <v>2788</v>
      </c>
      <c r="B277" t="s">
        <v>1299</v>
      </c>
      <c r="C277" t="s">
        <v>1301</v>
      </c>
      <c r="D277" t="s">
        <v>4251</v>
      </c>
      <c r="E277">
        <v>18</v>
      </c>
      <c r="F277" t="s">
        <v>4253</v>
      </c>
      <c r="G277" t="str">
        <f t="shared" si="4"/>
        <v>Brushed</v>
      </c>
    </row>
    <row r="278" spans="1:7" x14ac:dyDescent="0.25">
      <c r="A278" t="s">
        <v>2788</v>
      </c>
      <c r="B278" t="s">
        <v>1808</v>
      </c>
      <c r="C278" t="s">
        <v>1809</v>
      </c>
      <c r="D278" t="s">
        <v>4251</v>
      </c>
      <c r="E278">
        <v>18</v>
      </c>
      <c r="F278" t="s">
        <v>4253</v>
      </c>
      <c r="G278" t="str">
        <f t="shared" si="4"/>
        <v>Brushed</v>
      </c>
    </row>
    <row r="279" spans="1:7" x14ac:dyDescent="0.25">
      <c r="A279" t="s">
        <v>2788</v>
      </c>
      <c r="B279" t="s">
        <v>1111</v>
      </c>
      <c r="C279" t="s">
        <v>1112</v>
      </c>
      <c r="D279" t="s">
        <v>4251</v>
      </c>
      <c r="E279">
        <v>18</v>
      </c>
      <c r="F279" t="s">
        <v>4253</v>
      </c>
      <c r="G279" t="str">
        <f t="shared" si="4"/>
        <v>Brushed</v>
      </c>
    </row>
    <row r="280" spans="1:7" x14ac:dyDescent="0.25">
      <c r="A280" t="s">
        <v>2788</v>
      </c>
      <c r="B280" t="s">
        <v>1479</v>
      </c>
      <c r="C280" t="s">
        <v>1480</v>
      </c>
      <c r="D280" t="s">
        <v>4251</v>
      </c>
      <c r="E280">
        <v>18</v>
      </c>
      <c r="F280" t="s">
        <v>4253</v>
      </c>
      <c r="G280" t="str">
        <f t="shared" si="4"/>
        <v>Brushed</v>
      </c>
    </row>
    <row r="281" spans="1:7" x14ac:dyDescent="0.25">
      <c r="A281" t="s">
        <v>2788</v>
      </c>
      <c r="B281" t="s">
        <v>261</v>
      </c>
      <c r="C281" t="s">
        <v>262</v>
      </c>
      <c r="D281" t="s">
        <v>4251</v>
      </c>
      <c r="E281">
        <v>18</v>
      </c>
      <c r="F281" t="s">
        <v>4253</v>
      </c>
      <c r="G281" t="str">
        <f t="shared" si="4"/>
        <v>Brushed</v>
      </c>
    </row>
    <row r="282" spans="1:7" x14ac:dyDescent="0.25">
      <c r="A282" t="s">
        <v>2788</v>
      </c>
      <c r="B282" t="s">
        <v>1460</v>
      </c>
      <c r="C282" t="s">
        <v>1461</v>
      </c>
      <c r="D282" t="s">
        <v>4251</v>
      </c>
      <c r="E282">
        <v>18</v>
      </c>
      <c r="F282" t="s">
        <v>4253</v>
      </c>
      <c r="G282" t="str">
        <f t="shared" si="4"/>
        <v>Brushed</v>
      </c>
    </row>
    <row r="283" spans="1:7" x14ac:dyDescent="0.25">
      <c r="A283" t="s">
        <v>2788</v>
      </c>
      <c r="B283" t="s">
        <v>187</v>
      </c>
      <c r="C283" t="s">
        <v>188</v>
      </c>
      <c r="D283" t="s">
        <v>4251</v>
      </c>
      <c r="E283">
        <v>18</v>
      </c>
      <c r="F283" t="s">
        <v>4253</v>
      </c>
      <c r="G283" t="str">
        <f t="shared" si="4"/>
        <v>Brushed</v>
      </c>
    </row>
    <row r="284" spans="1:7" x14ac:dyDescent="0.25">
      <c r="A284" t="s">
        <v>2788</v>
      </c>
      <c r="B284" t="s">
        <v>1854</v>
      </c>
      <c r="C284" t="s">
        <v>1855</v>
      </c>
      <c r="D284" t="s">
        <v>4251</v>
      </c>
      <c r="E284">
        <v>18</v>
      </c>
      <c r="F284" t="s">
        <v>4253</v>
      </c>
      <c r="G284" t="str">
        <f t="shared" si="4"/>
        <v>Brushed</v>
      </c>
    </row>
    <row r="285" spans="1:7" x14ac:dyDescent="0.25">
      <c r="A285" t="s">
        <v>2788</v>
      </c>
      <c r="B285" t="s">
        <v>2037</v>
      </c>
      <c r="C285" t="s">
        <v>2038</v>
      </c>
      <c r="D285" t="s">
        <v>4251</v>
      </c>
      <c r="E285">
        <v>18</v>
      </c>
      <c r="F285" t="s">
        <v>4253</v>
      </c>
      <c r="G285" t="str">
        <f t="shared" si="4"/>
        <v>Brushed</v>
      </c>
    </row>
    <row r="286" spans="1:7" x14ac:dyDescent="0.25">
      <c r="A286" t="s">
        <v>2788</v>
      </c>
      <c r="B286" t="s">
        <v>1858</v>
      </c>
      <c r="C286" t="s">
        <v>1859</v>
      </c>
      <c r="D286" t="s">
        <v>4251</v>
      </c>
      <c r="E286">
        <v>18</v>
      </c>
      <c r="F286" t="s">
        <v>4253</v>
      </c>
      <c r="G286" t="str">
        <f t="shared" si="4"/>
        <v>Brushed</v>
      </c>
    </row>
    <row r="287" spans="1:7" x14ac:dyDescent="0.25">
      <c r="A287" t="s">
        <v>2788</v>
      </c>
      <c r="B287" t="s">
        <v>2051</v>
      </c>
      <c r="C287" t="s">
        <v>2052</v>
      </c>
      <c r="D287" t="s">
        <v>4251</v>
      </c>
      <c r="E287">
        <v>18</v>
      </c>
      <c r="F287" t="s">
        <v>4253</v>
      </c>
      <c r="G287" t="str">
        <f t="shared" si="4"/>
        <v>Brushed</v>
      </c>
    </row>
    <row r="288" spans="1:7" x14ac:dyDescent="0.25">
      <c r="A288" t="s">
        <v>2788</v>
      </c>
      <c r="B288" t="s">
        <v>1849</v>
      </c>
      <c r="C288" t="s">
        <v>1850</v>
      </c>
      <c r="D288" t="s">
        <v>4251</v>
      </c>
      <c r="E288">
        <v>18</v>
      </c>
      <c r="F288" t="s">
        <v>4253</v>
      </c>
      <c r="G288" t="str">
        <f t="shared" si="4"/>
        <v>Brushed</v>
      </c>
    </row>
    <row r="289" spans="1:7" x14ac:dyDescent="0.25">
      <c r="A289" t="s">
        <v>2788</v>
      </c>
      <c r="B289" t="s">
        <v>2046</v>
      </c>
      <c r="C289" t="s">
        <v>2047</v>
      </c>
      <c r="D289" t="s">
        <v>4251</v>
      </c>
      <c r="E289">
        <v>18</v>
      </c>
      <c r="F289" t="s">
        <v>4253</v>
      </c>
      <c r="G289" t="str">
        <f t="shared" si="4"/>
        <v>Brushed</v>
      </c>
    </row>
    <row r="290" spans="1:7" x14ac:dyDescent="0.25">
      <c r="A290" t="s">
        <v>2788</v>
      </c>
      <c r="B290" t="s">
        <v>1765</v>
      </c>
      <c r="C290" t="s">
        <v>1766</v>
      </c>
      <c r="D290" t="s">
        <v>4251</v>
      </c>
      <c r="E290">
        <v>18</v>
      </c>
      <c r="F290" t="s">
        <v>4253</v>
      </c>
      <c r="G290" t="str">
        <f t="shared" si="4"/>
        <v>Brushed</v>
      </c>
    </row>
    <row r="291" spans="1:7" x14ac:dyDescent="0.25">
      <c r="A291" t="s">
        <v>2788</v>
      </c>
      <c r="B291" t="s">
        <v>544</v>
      </c>
      <c r="C291" t="s">
        <v>545</v>
      </c>
      <c r="D291" t="s">
        <v>4251</v>
      </c>
      <c r="E291">
        <v>18</v>
      </c>
      <c r="F291" t="s">
        <v>4253</v>
      </c>
      <c r="G291" t="str">
        <f t="shared" si="4"/>
        <v>Brushed</v>
      </c>
    </row>
    <row r="292" spans="1:7" x14ac:dyDescent="0.25">
      <c r="A292" t="s">
        <v>2788</v>
      </c>
      <c r="B292" t="s">
        <v>2115</v>
      </c>
      <c r="C292" t="s">
        <v>2116</v>
      </c>
      <c r="D292" t="s">
        <v>4251</v>
      </c>
      <c r="E292">
        <v>18</v>
      </c>
      <c r="F292" t="s">
        <v>4253</v>
      </c>
      <c r="G292" t="str">
        <f t="shared" si="4"/>
        <v>Brushed</v>
      </c>
    </row>
    <row r="293" spans="1:7" x14ac:dyDescent="0.25">
      <c r="A293" t="s">
        <v>2788</v>
      </c>
      <c r="B293" t="s">
        <v>1341</v>
      </c>
      <c r="C293" t="s">
        <v>1342</v>
      </c>
      <c r="D293" t="s">
        <v>4251</v>
      </c>
      <c r="E293">
        <v>18</v>
      </c>
      <c r="F293" t="s">
        <v>4253</v>
      </c>
      <c r="G293" t="str">
        <f t="shared" si="4"/>
        <v>Brushed</v>
      </c>
    </row>
    <row r="294" spans="1:7" x14ac:dyDescent="0.25">
      <c r="A294" t="s">
        <v>2788</v>
      </c>
      <c r="B294" t="s">
        <v>1610</v>
      </c>
      <c r="C294" t="s">
        <v>1611</v>
      </c>
      <c r="D294" t="s">
        <v>4251</v>
      </c>
      <c r="E294">
        <v>18</v>
      </c>
      <c r="F294" t="s">
        <v>4253</v>
      </c>
      <c r="G294" t="str">
        <f t="shared" si="4"/>
        <v>Brushed</v>
      </c>
    </row>
    <row r="295" spans="1:7" x14ac:dyDescent="0.25">
      <c r="A295" t="s">
        <v>2788</v>
      </c>
      <c r="B295" t="s">
        <v>538</v>
      </c>
      <c r="C295" t="s">
        <v>540</v>
      </c>
      <c r="D295" t="s">
        <v>4251</v>
      </c>
      <c r="E295">
        <v>18</v>
      </c>
      <c r="F295" t="s">
        <v>4253</v>
      </c>
      <c r="G295" t="str">
        <f t="shared" si="4"/>
        <v>Brushed</v>
      </c>
    </row>
    <row r="296" spans="1:7" x14ac:dyDescent="0.25">
      <c r="A296" t="s">
        <v>2788</v>
      </c>
      <c r="B296" t="s">
        <v>37</v>
      </c>
      <c r="C296" t="s">
        <v>39</v>
      </c>
      <c r="D296" t="s">
        <v>4251</v>
      </c>
      <c r="E296">
        <v>18</v>
      </c>
      <c r="F296" t="s">
        <v>4253</v>
      </c>
      <c r="G296" t="str">
        <f t="shared" si="4"/>
        <v>Brushed</v>
      </c>
    </row>
    <row r="297" spans="1:7" x14ac:dyDescent="0.25">
      <c r="A297" t="s">
        <v>2788</v>
      </c>
      <c r="B297" t="s">
        <v>31</v>
      </c>
      <c r="C297" t="s">
        <v>33</v>
      </c>
      <c r="D297" t="s">
        <v>4251</v>
      </c>
      <c r="E297">
        <v>18</v>
      </c>
      <c r="F297" t="s">
        <v>4253</v>
      </c>
      <c r="G297" t="str">
        <f t="shared" si="4"/>
        <v>Brushed</v>
      </c>
    </row>
    <row r="298" spans="1:7" x14ac:dyDescent="0.25">
      <c r="A298" t="s">
        <v>2788</v>
      </c>
      <c r="B298" t="s">
        <v>1572</v>
      </c>
      <c r="C298" t="s">
        <v>1573</v>
      </c>
      <c r="D298" t="s">
        <v>4251</v>
      </c>
      <c r="E298">
        <v>18</v>
      </c>
      <c r="F298" t="s">
        <v>4253</v>
      </c>
      <c r="G298" t="str">
        <f t="shared" si="4"/>
        <v>Brushed</v>
      </c>
    </row>
    <row r="299" spans="1:7" x14ac:dyDescent="0.25">
      <c r="A299" t="s">
        <v>2788</v>
      </c>
      <c r="B299" t="s">
        <v>1545</v>
      </c>
      <c r="C299" t="s">
        <v>1546</v>
      </c>
      <c r="D299" t="s">
        <v>4251</v>
      </c>
      <c r="E299">
        <v>18</v>
      </c>
      <c r="F299" t="s">
        <v>4253</v>
      </c>
      <c r="G299" t="str">
        <f t="shared" si="4"/>
        <v>Brushed</v>
      </c>
    </row>
    <row r="300" spans="1:7" x14ac:dyDescent="0.25">
      <c r="A300" t="s">
        <v>2788</v>
      </c>
      <c r="B300" t="s">
        <v>284</v>
      </c>
      <c r="C300" t="s">
        <v>286</v>
      </c>
      <c r="D300" t="s">
        <v>4251</v>
      </c>
      <c r="E300">
        <v>18</v>
      </c>
      <c r="F300" t="s">
        <v>4253</v>
      </c>
      <c r="G300" t="str">
        <f t="shared" si="4"/>
        <v>Brushed</v>
      </c>
    </row>
    <row r="301" spans="1:7" x14ac:dyDescent="0.25">
      <c r="A301" t="s">
        <v>2788</v>
      </c>
      <c r="B301" t="s">
        <v>1845</v>
      </c>
      <c r="C301" t="s">
        <v>1846</v>
      </c>
      <c r="D301" t="s">
        <v>4251</v>
      </c>
      <c r="E301">
        <v>18</v>
      </c>
      <c r="F301" t="s">
        <v>4253</v>
      </c>
      <c r="G301" t="str">
        <f t="shared" si="4"/>
        <v>Brushed</v>
      </c>
    </row>
    <row r="302" spans="1:7" x14ac:dyDescent="0.25">
      <c r="A302" t="s">
        <v>2788</v>
      </c>
      <c r="B302" t="s">
        <v>700</v>
      </c>
      <c r="C302" t="s">
        <v>702</v>
      </c>
      <c r="D302" t="s">
        <v>4251</v>
      </c>
      <c r="E302">
        <v>18</v>
      </c>
      <c r="F302" t="s">
        <v>4253</v>
      </c>
      <c r="G302" t="str">
        <f t="shared" si="4"/>
        <v>Brushed</v>
      </c>
    </row>
    <row r="303" spans="1:7" x14ac:dyDescent="0.25">
      <c r="A303" t="s">
        <v>2788</v>
      </c>
      <c r="B303" t="s">
        <v>1727</v>
      </c>
      <c r="C303" t="s">
        <v>1728</v>
      </c>
      <c r="D303" t="s">
        <v>4251</v>
      </c>
      <c r="E303">
        <v>18</v>
      </c>
      <c r="F303" t="s">
        <v>4253</v>
      </c>
      <c r="G303" t="str">
        <f t="shared" si="4"/>
        <v>Brushed</v>
      </c>
    </row>
    <row r="304" spans="1:7" x14ac:dyDescent="0.25">
      <c r="A304" t="s">
        <v>2788</v>
      </c>
      <c r="B304" t="s">
        <v>854</v>
      </c>
      <c r="C304" t="s">
        <v>855</v>
      </c>
      <c r="D304" t="s">
        <v>4251</v>
      </c>
      <c r="E304">
        <v>18</v>
      </c>
      <c r="F304" t="s">
        <v>4253</v>
      </c>
      <c r="G304" t="str">
        <f t="shared" si="4"/>
        <v>Brushed</v>
      </c>
    </row>
    <row r="305" spans="1:7" x14ac:dyDescent="0.25">
      <c r="A305" t="s">
        <v>2788</v>
      </c>
      <c r="B305" t="s">
        <v>932</v>
      </c>
      <c r="C305" t="s">
        <v>933</v>
      </c>
      <c r="D305" t="s">
        <v>4251</v>
      </c>
      <c r="E305">
        <v>18</v>
      </c>
      <c r="F305" t="s">
        <v>4253</v>
      </c>
      <c r="G305" t="str">
        <f t="shared" si="4"/>
        <v>Brushed</v>
      </c>
    </row>
    <row r="306" spans="1:7" x14ac:dyDescent="0.25">
      <c r="A306" t="s">
        <v>2788</v>
      </c>
      <c r="B306" t="s">
        <v>570</v>
      </c>
      <c r="C306" t="s">
        <v>571</v>
      </c>
      <c r="D306" t="s">
        <v>4251</v>
      </c>
      <c r="E306">
        <v>18</v>
      </c>
      <c r="F306" t="s">
        <v>4253</v>
      </c>
      <c r="G306" t="str">
        <f t="shared" si="4"/>
        <v>Brushed</v>
      </c>
    </row>
    <row r="307" spans="1:7" x14ac:dyDescent="0.25">
      <c r="A307" t="s">
        <v>2788</v>
      </c>
      <c r="B307" t="s">
        <v>1296</v>
      </c>
      <c r="C307" t="s">
        <v>1297</v>
      </c>
      <c r="D307" t="s">
        <v>4251</v>
      </c>
      <c r="E307">
        <v>18</v>
      </c>
      <c r="F307" t="s">
        <v>4253</v>
      </c>
      <c r="G307" t="str">
        <f t="shared" si="4"/>
        <v>Brushed</v>
      </c>
    </row>
    <row r="308" spans="1:7" x14ac:dyDescent="0.25">
      <c r="A308" t="s">
        <v>2788</v>
      </c>
      <c r="B308" t="s">
        <v>1435</v>
      </c>
      <c r="C308" t="s">
        <v>1436</v>
      </c>
      <c r="D308" t="s">
        <v>4251</v>
      </c>
      <c r="E308">
        <v>18</v>
      </c>
      <c r="F308" t="s">
        <v>4253</v>
      </c>
      <c r="G308" t="str">
        <f t="shared" si="4"/>
        <v>Brushed</v>
      </c>
    </row>
    <row r="309" spans="1:7" x14ac:dyDescent="0.25">
      <c r="A309" t="s">
        <v>2788</v>
      </c>
      <c r="B309" t="s">
        <v>1133</v>
      </c>
      <c r="C309" t="s">
        <v>1134</v>
      </c>
      <c r="D309" t="s">
        <v>4251</v>
      </c>
      <c r="E309">
        <v>18</v>
      </c>
      <c r="F309" t="s">
        <v>4253</v>
      </c>
      <c r="G309" t="str">
        <f t="shared" si="4"/>
        <v>Brushed</v>
      </c>
    </row>
    <row r="310" spans="1:7" x14ac:dyDescent="0.25">
      <c r="A310" t="s">
        <v>2788</v>
      </c>
      <c r="B310" t="s">
        <v>1312</v>
      </c>
      <c r="C310" t="s">
        <v>1313</v>
      </c>
      <c r="D310" t="s">
        <v>4251</v>
      </c>
      <c r="E310">
        <v>18</v>
      </c>
      <c r="F310" t="s">
        <v>4253</v>
      </c>
      <c r="G310" t="str">
        <f t="shared" si="4"/>
        <v>Brushed</v>
      </c>
    </row>
    <row r="311" spans="1:7" x14ac:dyDescent="0.25">
      <c r="A311" t="s">
        <v>2788</v>
      </c>
      <c r="B311" t="s">
        <v>273</v>
      </c>
      <c r="C311" t="s">
        <v>274</v>
      </c>
      <c r="D311" t="s">
        <v>4251</v>
      </c>
      <c r="E311">
        <v>18</v>
      </c>
      <c r="F311" t="s">
        <v>4253</v>
      </c>
      <c r="G311" t="str">
        <f t="shared" si="4"/>
        <v>Brushed</v>
      </c>
    </row>
    <row r="312" spans="1:7" x14ac:dyDescent="0.25">
      <c r="A312" t="s">
        <v>2788</v>
      </c>
      <c r="B312" t="s">
        <v>381</v>
      </c>
      <c r="C312" t="s">
        <v>382</v>
      </c>
      <c r="D312" t="s">
        <v>4251</v>
      </c>
      <c r="E312">
        <v>18</v>
      </c>
      <c r="F312" t="s">
        <v>4253</v>
      </c>
      <c r="G312" t="str">
        <f t="shared" si="4"/>
        <v>Brushed</v>
      </c>
    </row>
    <row r="313" spans="1:7" x14ac:dyDescent="0.25">
      <c r="A313" t="s">
        <v>2788</v>
      </c>
      <c r="B313" t="s">
        <v>1439</v>
      </c>
      <c r="C313" t="s">
        <v>1440</v>
      </c>
      <c r="D313" t="s">
        <v>4251</v>
      </c>
      <c r="E313">
        <v>18</v>
      </c>
      <c r="F313" t="s">
        <v>4253</v>
      </c>
      <c r="G313" t="str">
        <f t="shared" si="4"/>
        <v>Brushed</v>
      </c>
    </row>
    <row r="314" spans="1:7" x14ac:dyDescent="0.25">
      <c r="A314" t="s">
        <v>2788</v>
      </c>
      <c r="B314" t="s">
        <v>385</v>
      </c>
      <c r="C314" t="s">
        <v>386</v>
      </c>
      <c r="D314" t="s">
        <v>4251</v>
      </c>
      <c r="E314">
        <v>18</v>
      </c>
      <c r="F314" t="s">
        <v>4253</v>
      </c>
      <c r="G314" t="str">
        <f t="shared" si="4"/>
        <v>Brushed</v>
      </c>
    </row>
    <row r="315" spans="1:7" x14ac:dyDescent="0.25">
      <c r="A315" t="s">
        <v>2788</v>
      </c>
      <c r="B315" t="s">
        <v>1266</v>
      </c>
      <c r="C315" t="s">
        <v>1268</v>
      </c>
      <c r="D315" t="s">
        <v>4251</v>
      </c>
      <c r="E315">
        <v>18</v>
      </c>
      <c r="F315" t="s">
        <v>4253</v>
      </c>
      <c r="G315" t="str">
        <f t="shared" si="4"/>
        <v>Brushed</v>
      </c>
    </row>
    <row r="316" spans="1:7" x14ac:dyDescent="0.25">
      <c r="A316" t="s">
        <v>2788</v>
      </c>
      <c r="B316" t="s">
        <v>1324</v>
      </c>
      <c r="C316" t="s">
        <v>1326</v>
      </c>
      <c r="D316" t="s">
        <v>4251</v>
      </c>
      <c r="E316">
        <v>18</v>
      </c>
      <c r="F316" t="s">
        <v>4253</v>
      </c>
      <c r="G316" t="str">
        <f t="shared" si="4"/>
        <v>Brushed</v>
      </c>
    </row>
    <row r="317" spans="1:7" x14ac:dyDescent="0.25">
      <c r="A317" t="s">
        <v>2788</v>
      </c>
      <c r="B317" t="s">
        <v>1151</v>
      </c>
      <c r="C317" t="s">
        <v>1152</v>
      </c>
      <c r="D317" t="s">
        <v>4251</v>
      </c>
      <c r="E317">
        <v>18</v>
      </c>
      <c r="F317" t="s">
        <v>4253</v>
      </c>
      <c r="G317" t="str">
        <f t="shared" si="4"/>
        <v>Brushed</v>
      </c>
    </row>
    <row r="318" spans="1:7" x14ac:dyDescent="0.25">
      <c r="A318" t="s">
        <v>2788</v>
      </c>
      <c r="B318" t="s">
        <v>296</v>
      </c>
      <c r="C318" t="s">
        <v>297</v>
      </c>
      <c r="D318" t="s">
        <v>4251</v>
      </c>
      <c r="E318">
        <v>18</v>
      </c>
      <c r="F318" t="s">
        <v>4253</v>
      </c>
      <c r="G318" t="str">
        <f t="shared" si="4"/>
        <v>Brushed</v>
      </c>
    </row>
    <row r="319" spans="1:7" x14ac:dyDescent="0.25">
      <c r="A319" t="s">
        <v>2788</v>
      </c>
      <c r="B319" t="s">
        <v>122</v>
      </c>
      <c r="C319" t="s">
        <v>124</v>
      </c>
      <c r="D319" t="s">
        <v>4251</v>
      </c>
      <c r="E319">
        <v>18</v>
      </c>
      <c r="F319" t="s">
        <v>4253</v>
      </c>
      <c r="G319" t="str">
        <f t="shared" si="4"/>
        <v>Brushed</v>
      </c>
    </row>
    <row r="320" spans="1:7" x14ac:dyDescent="0.25">
      <c r="A320" t="s">
        <v>2788</v>
      </c>
      <c r="B320" t="s">
        <v>834</v>
      </c>
      <c r="C320" t="s">
        <v>836</v>
      </c>
      <c r="D320" t="s">
        <v>4251</v>
      </c>
      <c r="E320">
        <v>18</v>
      </c>
      <c r="F320" t="s">
        <v>4253</v>
      </c>
      <c r="G320" t="str">
        <f t="shared" si="4"/>
        <v>Brushed</v>
      </c>
    </row>
    <row r="321" spans="1:7" x14ac:dyDescent="0.25">
      <c r="A321" t="s">
        <v>2788</v>
      </c>
      <c r="B321" t="s">
        <v>665</v>
      </c>
      <c r="C321" t="s">
        <v>666</v>
      </c>
      <c r="D321" t="s">
        <v>4251</v>
      </c>
      <c r="E321">
        <v>18</v>
      </c>
      <c r="F321" t="s">
        <v>4253</v>
      </c>
      <c r="G321" t="str">
        <f t="shared" si="4"/>
        <v>Brushed</v>
      </c>
    </row>
    <row r="322" spans="1:7" x14ac:dyDescent="0.25">
      <c r="A322" t="s">
        <v>2788</v>
      </c>
      <c r="B322" t="s">
        <v>1271</v>
      </c>
      <c r="C322" t="s">
        <v>1272</v>
      </c>
      <c r="D322" t="s">
        <v>4251</v>
      </c>
      <c r="E322">
        <v>18</v>
      </c>
      <c r="F322" t="s">
        <v>4253</v>
      </c>
      <c r="G322" t="str">
        <f t="shared" si="4"/>
        <v>Brushed</v>
      </c>
    </row>
    <row r="323" spans="1:7" x14ac:dyDescent="0.25">
      <c r="A323" t="s">
        <v>2788</v>
      </c>
      <c r="B323" t="s">
        <v>1607</v>
      </c>
      <c r="C323" t="s">
        <v>1608</v>
      </c>
      <c r="D323" t="s">
        <v>4251</v>
      </c>
      <c r="E323">
        <v>18</v>
      </c>
      <c r="F323" t="s">
        <v>4253</v>
      </c>
      <c r="G323" t="str">
        <f t="shared" ref="G323:G386" si="5">IF(F323="ONE+","Brushed","Brushless")</f>
        <v>Brushed</v>
      </c>
    </row>
    <row r="324" spans="1:7" x14ac:dyDescent="0.25">
      <c r="A324" t="s">
        <v>2788</v>
      </c>
      <c r="B324" t="s">
        <v>614</v>
      </c>
      <c r="C324" t="s">
        <v>615</v>
      </c>
      <c r="D324" t="s">
        <v>4251</v>
      </c>
      <c r="E324">
        <v>18</v>
      </c>
      <c r="F324" t="s">
        <v>4253</v>
      </c>
      <c r="G324" t="str">
        <f t="shared" si="5"/>
        <v>Brushed</v>
      </c>
    </row>
    <row r="325" spans="1:7" x14ac:dyDescent="0.25">
      <c r="A325" t="s">
        <v>2788</v>
      </c>
      <c r="B325" t="s">
        <v>454</v>
      </c>
      <c r="C325" t="s">
        <v>456</v>
      </c>
      <c r="D325" t="s">
        <v>4251</v>
      </c>
      <c r="E325">
        <v>18</v>
      </c>
      <c r="F325" t="s">
        <v>4253</v>
      </c>
      <c r="G325" t="str">
        <f t="shared" si="5"/>
        <v>Brushed</v>
      </c>
    </row>
    <row r="326" spans="1:7" x14ac:dyDescent="0.25">
      <c r="A326" t="s">
        <v>2788</v>
      </c>
      <c r="B326" t="s">
        <v>1604</v>
      </c>
      <c r="C326" t="s">
        <v>1605</v>
      </c>
      <c r="D326" t="s">
        <v>4251</v>
      </c>
      <c r="E326">
        <v>18</v>
      </c>
      <c r="F326" t="s">
        <v>4253</v>
      </c>
      <c r="G326" t="str">
        <f t="shared" si="5"/>
        <v>Brushed</v>
      </c>
    </row>
    <row r="327" spans="1:7" x14ac:dyDescent="0.25">
      <c r="A327" t="s">
        <v>2788</v>
      </c>
      <c r="B327" t="s">
        <v>618</v>
      </c>
      <c r="C327" t="s">
        <v>619</v>
      </c>
      <c r="D327" t="s">
        <v>4251</v>
      </c>
      <c r="E327">
        <v>18</v>
      </c>
      <c r="F327" t="s">
        <v>4253</v>
      </c>
      <c r="G327" t="str">
        <f t="shared" si="5"/>
        <v>Brushed</v>
      </c>
    </row>
    <row r="328" spans="1:7" x14ac:dyDescent="0.25">
      <c r="A328" t="s">
        <v>2788</v>
      </c>
      <c r="B328" t="s">
        <v>342</v>
      </c>
      <c r="C328" t="s">
        <v>344</v>
      </c>
      <c r="D328" t="s">
        <v>4251</v>
      </c>
      <c r="E328">
        <v>18</v>
      </c>
      <c r="F328" t="s">
        <v>4253</v>
      </c>
      <c r="G328" t="str">
        <f t="shared" si="5"/>
        <v>Brushed</v>
      </c>
    </row>
    <row r="329" spans="1:7" x14ac:dyDescent="0.25">
      <c r="A329" t="s">
        <v>2788</v>
      </c>
      <c r="B329" t="s">
        <v>176</v>
      </c>
      <c r="C329" t="s">
        <v>178</v>
      </c>
      <c r="D329" t="s">
        <v>4251</v>
      </c>
      <c r="E329">
        <v>18</v>
      </c>
      <c r="F329" t="s">
        <v>4253</v>
      </c>
      <c r="G329" t="str">
        <f t="shared" si="5"/>
        <v>Brushed</v>
      </c>
    </row>
    <row r="330" spans="1:7" x14ac:dyDescent="0.25">
      <c r="A330" t="s">
        <v>2788</v>
      </c>
      <c r="B330" t="s">
        <v>291</v>
      </c>
      <c r="C330" t="s">
        <v>292</v>
      </c>
      <c r="D330" t="s">
        <v>4251</v>
      </c>
      <c r="E330">
        <v>18</v>
      </c>
      <c r="F330" t="s">
        <v>4253</v>
      </c>
      <c r="G330" t="str">
        <f t="shared" si="5"/>
        <v>Brushed</v>
      </c>
    </row>
    <row r="331" spans="1:7" x14ac:dyDescent="0.25">
      <c r="A331" t="s">
        <v>2788</v>
      </c>
      <c r="B331" t="s">
        <v>42</v>
      </c>
      <c r="C331" t="s">
        <v>44</v>
      </c>
      <c r="D331" t="s">
        <v>4251</v>
      </c>
      <c r="E331">
        <v>18</v>
      </c>
      <c r="F331" t="s">
        <v>4253</v>
      </c>
      <c r="G331" t="str">
        <f t="shared" si="5"/>
        <v>Brushed</v>
      </c>
    </row>
    <row r="332" spans="1:7" x14ac:dyDescent="0.25">
      <c r="A332" t="s">
        <v>2788</v>
      </c>
      <c r="B332" t="s">
        <v>1593</v>
      </c>
      <c r="C332" t="s">
        <v>1594</v>
      </c>
      <c r="D332" t="s">
        <v>4251</v>
      </c>
      <c r="E332">
        <v>18</v>
      </c>
      <c r="F332" t="s">
        <v>4253</v>
      </c>
      <c r="G332" t="str">
        <f t="shared" si="5"/>
        <v>Brushed</v>
      </c>
    </row>
    <row r="333" spans="1:7" x14ac:dyDescent="0.25">
      <c r="A333" t="s">
        <v>2788</v>
      </c>
      <c r="B333" t="s">
        <v>565</v>
      </c>
      <c r="C333" t="s">
        <v>566</v>
      </c>
      <c r="D333" t="s">
        <v>4251</v>
      </c>
      <c r="E333">
        <v>18</v>
      </c>
      <c r="F333" t="s">
        <v>4253</v>
      </c>
      <c r="G333" t="str">
        <f t="shared" si="5"/>
        <v>Brushed</v>
      </c>
    </row>
    <row r="334" spans="1:7" x14ac:dyDescent="0.25">
      <c r="A334" t="s">
        <v>2788</v>
      </c>
      <c r="B334" t="s">
        <v>2121</v>
      </c>
      <c r="C334" t="s">
        <v>2122</v>
      </c>
      <c r="D334" t="s">
        <v>4251</v>
      </c>
      <c r="E334">
        <v>18</v>
      </c>
      <c r="F334" t="s">
        <v>4253</v>
      </c>
      <c r="G334" t="str">
        <f t="shared" si="5"/>
        <v>Brushed</v>
      </c>
    </row>
    <row r="335" spans="1:7" x14ac:dyDescent="0.25">
      <c r="A335" t="s">
        <v>2788</v>
      </c>
      <c r="B335" t="s">
        <v>2060</v>
      </c>
      <c r="C335" t="s">
        <v>2061</v>
      </c>
      <c r="D335" t="s">
        <v>4251</v>
      </c>
      <c r="E335">
        <v>18</v>
      </c>
      <c r="F335" t="s">
        <v>4253</v>
      </c>
      <c r="G335" t="str">
        <f t="shared" si="5"/>
        <v>Brushed</v>
      </c>
    </row>
    <row r="336" spans="1:7" x14ac:dyDescent="0.25">
      <c r="A336" t="s">
        <v>2788</v>
      </c>
      <c r="B336" t="s">
        <v>1632</v>
      </c>
      <c r="C336" t="s">
        <v>1634</v>
      </c>
      <c r="D336" t="s">
        <v>4251</v>
      </c>
      <c r="E336">
        <v>18</v>
      </c>
      <c r="F336" t="s">
        <v>4253</v>
      </c>
      <c r="G336" t="str">
        <f t="shared" si="5"/>
        <v>Brushed</v>
      </c>
    </row>
    <row r="337" spans="1:7" x14ac:dyDescent="0.25">
      <c r="A337" t="s">
        <v>2788</v>
      </c>
      <c r="B337" t="s">
        <v>713</v>
      </c>
      <c r="C337" t="s">
        <v>714</v>
      </c>
      <c r="D337" t="s">
        <v>4251</v>
      </c>
      <c r="E337">
        <v>18</v>
      </c>
      <c r="F337" t="s">
        <v>4253</v>
      </c>
      <c r="G337" t="str">
        <f t="shared" si="5"/>
        <v>Brushed</v>
      </c>
    </row>
    <row r="338" spans="1:7" x14ac:dyDescent="0.25">
      <c r="A338" t="s">
        <v>2788</v>
      </c>
      <c r="B338" t="s">
        <v>2127</v>
      </c>
      <c r="C338" t="s">
        <v>2128</v>
      </c>
      <c r="D338" t="s">
        <v>4251</v>
      </c>
      <c r="E338">
        <v>18</v>
      </c>
      <c r="F338" t="s">
        <v>4253</v>
      </c>
      <c r="G338" t="str">
        <f t="shared" si="5"/>
        <v>Brushed</v>
      </c>
    </row>
    <row r="339" spans="1:7" x14ac:dyDescent="0.25">
      <c r="A339" t="s">
        <v>2788</v>
      </c>
      <c r="B339" t="s">
        <v>2098</v>
      </c>
      <c r="C339" t="s">
        <v>2099</v>
      </c>
      <c r="D339" t="s">
        <v>4251</v>
      </c>
      <c r="E339">
        <v>18</v>
      </c>
      <c r="F339" t="s">
        <v>4253</v>
      </c>
      <c r="G339" t="str">
        <f t="shared" si="5"/>
        <v>Brushed</v>
      </c>
    </row>
    <row r="340" spans="1:7" x14ac:dyDescent="0.25">
      <c r="A340" t="s">
        <v>2788</v>
      </c>
      <c r="B340" t="s">
        <v>1628</v>
      </c>
      <c r="C340" t="s">
        <v>1629</v>
      </c>
      <c r="D340" t="s">
        <v>4251</v>
      </c>
      <c r="E340">
        <v>18</v>
      </c>
      <c r="F340" t="s">
        <v>4253</v>
      </c>
      <c r="G340" t="str">
        <f t="shared" si="5"/>
        <v>Brushed</v>
      </c>
    </row>
    <row r="341" spans="1:7" x14ac:dyDescent="0.25">
      <c r="A341" t="s">
        <v>2788</v>
      </c>
      <c r="B341" t="s">
        <v>708</v>
      </c>
      <c r="C341" t="s">
        <v>709</v>
      </c>
      <c r="D341" t="s">
        <v>4251</v>
      </c>
      <c r="E341">
        <v>18</v>
      </c>
      <c r="F341" t="s">
        <v>4253</v>
      </c>
      <c r="G341" t="str">
        <f t="shared" si="5"/>
        <v>Brushed</v>
      </c>
    </row>
    <row r="342" spans="1:7" x14ac:dyDescent="0.25">
      <c r="A342" t="s">
        <v>2788</v>
      </c>
      <c r="B342" t="s">
        <v>1491</v>
      </c>
      <c r="C342" t="s">
        <v>1492</v>
      </c>
      <c r="D342" t="s">
        <v>4251</v>
      </c>
      <c r="E342">
        <v>18</v>
      </c>
      <c r="F342" t="s">
        <v>4253</v>
      </c>
      <c r="G342" t="str">
        <f t="shared" si="5"/>
        <v>Brushed</v>
      </c>
    </row>
    <row r="343" spans="1:7" x14ac:dyDescent="0.25">
      <c r="A343" t="s">
        <v>2788</v>
      </c>
      <c r="B343" t="s">
        <v>325</v>
      </c>
      <c r="C343" t="s">
        <v>326</v>
      </c>
      <c r="D343" t="s">
        <v>4251</v>
      </c>
      <c r="E343">
        <v>18</v>
      </c>
      <c r="F343" t="s">
        <v>4253</v>
      </c>
      <c r="G343" t="str">
        <f t="shared" si="5"/>
        <v>Brushed</v>
      </c>
    </row>
    <row r="344" spans="1:7" x14ac:dyDescent="0.25">
      <c r="A344" t="s">
        <v>2788</v>
      </c>
      <c r="B344" t="s">
        <v>1448</v>
      </c>
      <c r="C344" t="s">
        <v>1449</v>
      </c>
      <c r="D344" t="s">
        <v>4251</v>
      </c>
      <c r="E344">
        <v>18</v>
      </c>
      <c r="F344" t="s">
        <v>4253</v>
      </c>
      <c r="G344" t="str">
        <f t="shared" si="5"/>
        <v>Brushed</v>
      </c>
    </row>
    <row r="345" spans="1:7" x14ac:dyDescent="0.25">
      <c r="A345" t="s">
        <v>2788</v>
      </c>
      <c r="B345" t="s">
        <v>338</v>
      </c>
      <c r="C345" t="s">
        <v>339</v>
      </c>
      <c r="D345" t="s">
        <v>4251</v>
      </c>
      <c r="E345">
        <v>18</v>
      </c>
      <c r="F345" t="s">
        <v>4253</v>
      </c>
      <c r="G345" t="str">
        <f t="shared" si="5"/>
        <v>Brushed</v>
      </c>
    </row>
    <row r="346" spans="1:7" x14ac:dyDescent="0.25">
      <c r="A346" t="s">
        <v>2788</v>
      </c>
      <c r="B346" t="s">
        <v>1442</v>
      </c>
      <c r="C346" t="s">
        <v>1443</v>
      </c>
      <c r="D346" t="s">
        <v>4251</v>
      </c>
      <c r="E346">
        <v>18</v>
      </c>
      <c r="F346" t="s">
        <v>4253</v>
      </c>
      <c r="G346" t="str">
        <f t="shared" si="5"/>
        <v>Brushed</v>
      </c>
    </row>
    <row r="347" spans="1:7" x14ac:dyDescent="0.25">
      <c r="A347" t="s">
        <v>2788</v>
      </c>
      <c r="B347" t="s">
        <v>334</v>
      </c>
      <c r="C347" t="s">
        <v>335</v>
      </c>
      <c r="D347" t="s">
        <v>4251</v>
      </c>
      <c r="E347">
        <v>18</v>
      </c>
      <c r="F347" t="s">
        <v>4253</v>
      </c>
      <c r="G347" t="str">
        <f t="shared" si="5"/>
        <v>Brushed</v>
      </c>
    </row>
    <row r="348" spans="1:7" x14ac:dyDescent="0.25">
      <c r="A348" t="s">
        <v>2788</v>
      </c>
      <c r="B348" t="s">
        <v>1445</v>
      </c>
      <c r="C348" t="s">
        <v>1446</v>
      </c>
      <c r="D348" t="s">
        <v>4251</v>
      </c>
      <c r="E348">
        <v>18</v>
      </c>
      <c r="F348" t="s">
        <v>4253</v>
      </c>
      <c r="G348" t="str">
        <f t="shared" si="5"/>
        <v>Brushed</v>
      </c>
    </row>
    <row r="349" spans="1:7" x14ac:dyDescent="0.25">
      <c r="A349" t="s">
        <v>2788</v>
      </c>
      <c r="B349" t="s">
        <v>330</v>
      </c>
      <c r="C349" t="s">
        <v>331</v>
      </c>
      <c r="D349" t="s">
        <v>4251</v>
      </c>
      <c r="E349">
        <v>18</v>
      </c>
      <c r="F349" t="s">
        <v>4253</v>
      </c>
      <c r="G349" t="str">
        <f t="shared" si="5"/>
        <v>Brushed</v>
      </c>
    </row>
    <row r="350" spans="1:7" x14ac:dyDescent="0.25">
      <c r="A350" t="s">
        <v>2788</v>
      </c>
      <c r="B350" t="s">
        <v>2130</v>
      </c>
      <c r="C350" t="s">
        <v>2131</v>
      </c>
      <c r="D350" t="s">
        <v>4251</v>
      </c>
      <c r="E350">
        <v>18</v>
      </c>
      <c r="F350" t="s">
        <v>4253</v>
      </c>
      <c r="G350" t="str">
        <f t="shared" si="5"/>
        <v>Brushed</v>
      </c>
    </row>
    <row r="351" spans="1:7" x14ac:dyDescent="0.25">
      <c r="A351" t="s">
        <v>2788</v>
      </c>
      <c r="B351" t="s">
        <v>838</v>
      </c>
      <c r="C351" t="s">
        <v>839</v>
      </c>
      <c r="D351" t="s">
        <v>4251</v>
      </c>
      <c r="E351">
        <v>18</v>
      </c>
      <c r="F351" t="s">
        <v>4253</v>
      </c>
      <c r="G351" t="str">
        <f t="shared" si="5"/>
        <v>Brushed</v>
      </c>
    </row>
    <row r="352" spans="1:7" x14ac:dyDescent="0.25">
      <c r="A352" t="s">
        <v>2788</v>
      </c>
      <c r="B352" t="s">
        <v>1401</v>
      </c>
      <c r="C352" t="s">
        <v>1402</v>
      </c>
      <c r="D352" t="s">
        <v>4251</v>
      </c>
      <c r="E352">
        <v>18</v>
      </c>
      <c r="F352" t="s">
        <v>4253</v>
      </c>
      <c r="G352" t="str">
        <f t="shared" si="5"/>
        <v>Brushed</v>
      </c>
    </row>
    <row r="353" spans="1:7" x14ac:dyDescent="0.25">
      <c r="A353" t="s">
        <v>2788</v>
      </c>
      <c r="B353" t="s">
        <v>118</v>
      </c>
      <c r="C353" t="s">
        <v>119</v>
      </c>
      <c r="D353" t="s">
        <v>4251</v>
      </c>
      <c r="E353">
        <v>18</v>
      </c>
      <c r="F353" t="s">
        <v>4253</v>
      </c>
      <c r="G353" t="str">
        <f t="shared" si="5"/>
        <v>Brushed</v>
      </c>
    </row>
    <row r="354" spans="1:7" x14ac:dyDescent="0.25">
      <c r="A354" t="s">
        <v>2788</v>
      </c>
      <c r="B354" t="s">
        <v>551</v>
      </c>
      <c r="C354" t="s">
        <v>553</v>
      </c>
      <c r="D354" t="s">
        <v>4251</v>
      </c>
      <c r="E354">
        <v>18</v>
      </c>
      <c r="F354" t="s">
        <v>4253</v>
      </c>
      <c r="G354" t="str">
        <f t="shared" si="5"/>
        <v>Brushed</v>
      </c>
    </row>
    <row r="355" spans="1:7" x14ac:dyDescent="0.25">
      <c r="A355" t="s">
        <v>2788</v>
      </c>
      <c r="B355" t="s">
        <v>1738</v>
      </c>
      <c r="C355" t="s">
        <v>1739</v>
      </c>
      <c r="D355" t="s">
        <v>4251</v>
      </c>
      <c r="E355">
        <v>18</v>
      </c>
      <c r="F355" t="s">
        <v>4253</v>
      </c>
      <c r="G355" t="str">
        <f t="shared" si="5"/>
        <v>Brushed</v>
      </c>
    </row>
    <row r="356" spans="1:7" x14ac:dyDescent="0.25">
      <c r="A356" t="s">
        <v>2788</v>
      </c>
      <c r="B356" t="s">
        <v>634</v>
      </c>
      <c r="C356" t="s">
        <v>635</v>
      </c>
      <c r="D356" t="s">
        <v>4251</v>
      </c>
      <c r="E356">
        <v>18</v>
      </c>
      <c r="F356" t="s">
        <v>4253</v>
      </c>
      <c r="G356" t="str">
        <f t="shared" si="5"/>
        <v>Brushed</v>
      </c>
    </row>
    <row r="357" spans="1:7" x14ac:dyDescent="0.25">
      <c r="A357" t="s">
        <v>2788</v>
      </c>
      <c r="B357" t="s">
        <v>1536</v>
      </c>
      <c r="C357" t="s">
        <v>1537</v>
      </c>
      <c r="D357" t="s">
        <v>4251</v>
      </c>
      <c r="E357">
        <v>18</v>
      </c>
      <c r="F357" t="s">
        <v>4253</v>
      </c>
      <c r="G357" t="str">
        <f t="shared" si="5"/>
        <v>Brushed</v>
      </c>
    </row>
    <row r="358" spans="1:7" x14ac:dyDescent="0.25">
      <c r="A358" t="s">
        <v>2788</v>
      </c>
      <c r="B358" t="s">
        <v>466</v>
      </c>
      <c r="C358" t="s">
        <v>467</v>
      </c>
      <c r="D358" t="s">
        <v>4251</v>
      </c>
      <c r="E358">
        <v>18</v>
      </c>
      <c r="F358" t="s">
        <v>4253</v>
      </c>
      <c r="G358" t="str">
        <f t="shared" si="5"/>
        <v>Brushed</v>
      </c>
    </row>
    <row r="359" spans="1:7" x14ac:dyDescent="0.25">
      <c r="A359" t="s">
        <v>2788</v>
      </c>
      <c r="B359" t="s">
        <v>863</v>
      </c>
      <c r="C359" t="s">
        <v>864</v>
      </c>
      <c r="D359" t="s">
        <v>4251</v>
      </c>
      <c r="E359">
        <v>18</v>
      </c>
      <c r="F359" t="s">
        <v>4253</v>
      </c>
      <c r="G359" t="str">
        <f t="shared" si="5"/>
        <v>Brushed</v>
      </c>
    </row>
    <row r="360" spans="1:7" x14ac:dyDescent="0.25">
      <c r="A360" t="s">
        <v>2788</v>
      </c>
      <c r="B360" t="s">
        <v>639</v>
      </c>
      <c r="C360" t="s">
        <v>641</v>
      </c>
      <c r="D360" t="s">
        <v>4251</v>
      </c>
      <c r="E360">
        <v>18</v>
      </c>
      <c r="F360" t="s">
        <v>4253</v>
      </c>
      <c r="G360" t="str">
        <f t="shared" si="5"/>
        <v>Brushed</v>
      </c>
    </row>
    <row r="361" spans="1:7" x14ac:dyDescent="0.25">
      <c r="A361" t="s">
        <v>2788</v>
      </c>
      <c r="B361" t="s">
        <v>1532</v>
      </c>
      <c r="C361" t="s">
        <v>1534</v>
      </c>
      <c r="D361" t="s">
        <v>4251</v>
      </c>
      <c r="E361">
        <v>18</v>
      </c>
      <c r="F361" t="s">
        <v>4253</v>
      </c>
      <c r="G361" t="str">
        <f t="shared" si="5"/>
        <v>Brushed</v>
      </c>
    </row>
    <row r="362" spans="1:7" x14ac:dyDescent="0.25">
      <c r="A362" t="s">
        <v>2788</v>
      </c>
      <c r="B362" t="s">
        <v>449</v>
      </c>
      <c r="C362" t="s">
        <v>450</v>
      </c>
      <c r="D362" t="s">
        <v>4251</v>
      </c>
      <c r="E362">
        <v>18</v>
      </c>
      <c r="F362" t="s">
        <v>4253</v>
      </c>
      <c r="G362" t="str">
        <f t="shared" si="5"/>
        <v>Brushed</v>
      </c>
    </row>
    <row r="363" spans="1:7" x14ac:dyDescent="0.25">
      <c r="A363" t="s">
        <v>2788</v>
      </c>
      <c r="B363" t="s">
        <v>1576</v>
      </c>
      <c r="C363" t="s">
        <v>1577</v>
      </c>
      <c r="D363" t="s">
        <v>4251</v>
      </c>
      <c r="E363">
        <v>18</v>
      </c>
      <c r="F363" t="s">
        <v>4253</v>
      </c>
      <c r="G363" t="str">
        <f t="shared" si="5"/>
        <v>Brushed</v>
      </c>
    </row>
    <row r="364" spans="1:7" x14ac:dyDescent="0.25">
      <c r="A364" t="s">
        <v>2788</v>
      </c>
      <c r="B364" t="s">
        <v>556</v>
      </c>
      <c r="C364" t="s">
        <v>557</v>
      </c>
      <c r="D364" t="s">
        <v>4251</v>
      </c>
      <c r="E364">
        <v>18</v>
      </c>
      <c r="F364" t="s">
        <v>4253</v>
      </c>
      <c r="G364" t="str">
        <f t="shared" si="5"/>
        <v>Brushed</v>
      </c>
    </row>
    <row r="365" spans="1:7" x14ac:dyDescent="0.25">
      <c r="A365" t="s">
        <v>2788</v>
      </c>
      <c r="B365" t="s">
        <v>1504</v>
      </c>
      <c r="C365" t="s">
        <v>1505</v>
      </c>
      <c r="D365" t="s">
        <v>4251</v>
      </c>
      <c r="E365">
        <v>18</v>
      </c>
      <c r="F365" t="s">
        <v>4253</v>
      </c>
      <c r="G365" t="str">
        <f t="shared" si="5"/>
        <v>Brushed</v>
      </c>
    </row>
    <row r="366" spans="1:7" x14ac:dyDescent="0.25">
      <c r="A366" t="s">
        <v>2788</v>
      </c>
      <c r="B366" t="s">
        <v>358</v>
      </c>
      <c r="C366" t="s">
        <v>360</v>
      </c>
      <c r="D366" t="s">
        <v>4251</v>
      </c>
      <c r="E366">
        <v>18</v>
      </c>
      <c r="F366" t="s">
        <v>4253</v>
      </c>
      <c r="G366" t="str">
        <f t="shared" si="5"/>
        <v>Brushed</v>
      </c>
    </row>
    <row r="367" spans="1:7" x14ac:dyDescent="0.25">
      <c r="A367" t="s">
        <v>2788</v>
      </c>
      <c r="B367" t="s">
        <v>1457</v>
      </c>
      <c r="C367" t="s">
        <v>1458</v>
      </c>
      <c r="D367" t="s">
        <v>4251</v>
      </c>
      <c r="E367">
        <v>18</v>
      </c>
      <c r="F367" t="s">
        <v>4253</v>
      </c>
      <c r="G367" t="str">
        <f t="shared" si="5"/>
        <v>Brushed</v>
      </c>
    </row>
    <row r="368" spans="1:7" x14ac:dyDescent="0.25">
      <c r="A368" t="s">
        <v>2788</v>
      </c>
      <c r="B368" t="s">
        <v>314</v>
      </c>
      <c r="C368" t="s">
        <v>316</v>
      </c>
      <c r="D368" t="s">
        <v>4251</v>
      </c>
      <c r="E368">
        <v>18</v>
      </c>
      <c r="F368" t="s">
        <v>4253</v>
      </c>
      <c r="G368" t="str">
        <f t="shared" si="5"/>
        <v>Brushed</v>
      </c>
    </row>
    <row r="369" spans="1:7" x14ac:dyDescent="0.25">
      <c r="A369" t="s">
        <v>2788</v>
      </c>
      <c r="B369" t="s">
        <v>1842</v>
      </c>
      <c r="C369" t="s">
        <v>1843</v>
      </c>
      <c r="D369" t="s">
        <v>4251</v>
      </c>
      <c r="E369">
        <v>18</v>
      </c>
      <c r="F369" t="s">
        <v>4253</v>
      </c>
      <c r="G369" t="str">
        <f t="shared" si="5"/>
        <v>Brushed</v>
      </c>
    </row>
    <row r="370" spans="1:7" x14ac:dyDescent="0.25">
      <c r="A370" t="s">
        <v>2788</v>
      </c>
      <c r="B370" t="s">
        <v>646</v>
      </c>
      <c r="C370" t="s">
        <v>647</v>
      </c>
      <c r="D370" t="s">
        <v>4251</v>
      </c>
      <c r="E370">
        <v>18</v>
      </c>
      <c r="F370" t="s">
        <v>4253</v>
      </c>
      <c r="G370" t="str">
        <f t="shared" si="5"/>
        <v>Brushed</v>
      </c>
    </row>
    <row r="371" spans="1:7" x14ac:dyDescent="0.25">
      <c r="A371" t="s">
        <v>2788</v>
      </c>
      <c r="B371" t="s">
        <v>240</v>
      </c>
      <c r="C371" t="s">
        <v>242</v>
      </c>
      <c r="D371" t="s">
        <v>4251</v>
      </c>
      <c r="E371">
        <v>18</v>
      </c>
      <c r="F371" t="s">
        <v>4253</v>
      </c>
      <c r="G371" t="str">
        <f t="shared" si="5"/>
        <v>Brushed</v>
      </c>
    </row>
    <row r="372" spans="1:7" x14ac:dyDescent="0.25">
      <c r="A372" t="s">
        <v>2788</v>
      </c>
      <c r="B372" t="s">
        <v>233</v>
      </c>
      <c r="C372" t="s">
        <v>234</v>
      </c>
      <c r="D372" t="s">
        <v>4251</v>
      </c>
      <c r="E372">
        <v>18</v>
      </c>
      <c r="F372" t="s">
        <v>4253</v>
      </c>
      <c r="G372" t="str">
        <f t="shared" si="5"/>
        <v>Brushed</v>
      </c>
    </row>
    <row r="373" spans="1:7" x14ac:dyDescent="0.25">
      <c r="A373" t="s">
        <v>2788</v>
      </c>
      <c r="B373" t="s">
        <v>1419</v>
      </c>
      <c r="C373" t="s">
        <v>1420</v>
      </c>
      <c r="D373" t="s">
        <v>4251</v>
      </c>
      <c r="E373">
        <v>18</v>
      </c>
      <c r="F373" t="s">
        <v>4253</v>
      </c>
      <c r="G373" t="str">
        <f t="shared" si="5"/>
        <v>Brushed</v>
      </c>
    </row>
    <row r="374" spans="1:7" x14ac:dyDescent="0.25">
      <c r="A374" t="s">
        <v>2788</v>
      </c>
      <c r="B374" t="s">
        <v>223</v>
      </c>
      <c r="C374" t="s">
        <v>224</v>
      </c>
      <c r="D374" t="s">
        <v>4251</v>
      </c>
      <c r="E374">
        <v>18</v>
      </c>
      <c r="F374" t="s">
        <v>4253</v>
      </c>
      <c r="G374" t="str">
        <f t="shared" si="5"/>
        <v>Brushed</v>
      </c>
    </row>
    <row r="375" spans="1:7" x14ac:dyDescent="0.25">
      <c r="A375" t="s">
        <v>2788</v>
      </c>
      <c r="B375" t="s">
        <v>1409</v>
      </c>
      <c r="C375" t="s">
        <v>1410</v>
      </c>
      <c r="D375" t="s">
        <v>4251</v>
      </c>
      <c r="E375">
        <v>18</v>
      </c>
      <c r="F375" t="s">
        <v>4253</v>
      </c>
      <c r="G375" t="str">
        <f t="shared" si="5"/>
        <v>Brushed</v>
      </c>
    </row>
    <row r="376" spans="1:7" x14ac:dyDescent="0.25">
      <c r="A376" t="s">
        <v>2788</v>
      </c>
      <c r="B376" t="s">
        <v>182</v>
      </c>
      <c r="C376" t="s">
        <v>183</v>
      </c>
      <c r="D376" t="s">
        <v>4251</v>
      </c>
      <c r="E376">
        <v>18</v>
      </c>
      <c r="F376" t="s">
        <v>4253</v>
      </c>
      <c r="G376" t="str">
        <f t="shared" si="5"/>
        <v>Brushed</v>
      </c>
    </row>
    <row r="377" spans="1:7" x14ac:dyDescent="0.25">
      <c r="A377" t="s">
        <v>2788</v>
      </c>
      <c r="B377" t="s">
        <v>1415</v>
      </c>
      <c r="C377" t="s">
        <v>1417</v>
      </c>
      <c r="D377" t="s">
        <v>4251</v>
      </c>
      <c r="E377">
        <v>18</v>
      </c>
      <c r="F377" t="s">
        <v>4253</v>
      </c>
      <c r="G377" t="str">
        <f t="shared" si="5"/>
        <v>Brushed</v>
      </c>
    </row>
    <row r="378" spans="1:7" x14ac:dyDescent="0.25">
      <c r="A378" t="s">
        <v>2788</v>
      </c>
      <c r="B378" t="s">
        <v>866</v>
      </c>
      <c r="C378" t="s">
        <v>867</v>
      </c>
      <c r="D378" t="s">
        <v>4251</v>
      </c>
      <c r="E378">
        <v>18</v>
      </c>
      <c r="F378" t="s">
        <v>4253</v>
      </c>
      <c r="G378" t="str">
        <f t="shared" si="5"/>
        <v>Brushed</v>
      </c>
    </row>
    <row r="379" spans="1:7" x14ac:dyDescent="0.25">
      <c r="A379" t="s">
        <v>2788</v>
      </c>
      <c r="B379" t="s">
        <v>1720</v>
      </c>
      <c r="C379" t="s">
        <v>1722</v>
      </c>
      <c r="D379" t="s">
        <v>4251</v>
      </c>
      <c r="E379">
        <v>18</v>
      </c>
      <c r="F379" t="s">
        <v>4253</v>
      </c>
      <c r="G379" t="str">
        <f t="shared" si="5"/>
        <v>Brushed</v>
      </c>
    </row>
    <row r="380" spans="1:7" x14ac:dyDescent="0.25">
      <c r="A380" t="s">
        <v>2788</v>
      </c>
      <c r="B380" t="s">
        <v>627</v>
      </c>
      <c r="C380" t="s">
        <v>628</v>
      </c>
      <c r="D380" t="s">
        <v>4251</v>
      </c>
      <c r="E380">
        <v>18</v>
      </c>
      <c r="F380" t="s">
        <v>4253</v>
      </c>
      <c r="G380" t="str">
        <f t="shared" si="5"/>
        <v>Brushed</v>
      </c>
    </row>
    <row r="381" spans="1:7" x14ac:dyDescent="0.25">
      <c r="A381" t="s">
        <v>2788</v>
      </c>
      <c r="B381" t="s">
        <v>499</v>
      </c>
      <c r="C381" t="s">
        <v>500</v>
      </c>
      <c r="D381" t="s">
        <v>4251</v>
      </c>
      <c r="E381">
        <v>18</v>
      </c>
      <c r="F381" t="s">
        <v>4253</v>
      </c>
      <c r="G381" t="str">
        <f t="shared" si="5"/>
        <v>Brushed</v>
      </c>
    </row>
    <row r="382" spans="1:7" x14ac:dyDescent="0.25">
      <c r="A382" t="s">
        <v>2788</v>
      </c>
      <c r="B382" t="s">
        <v>967</v>
      </c>
      <c r="C382" t="s">
        <v>968</v>
      </c>
      <c r="D382" t="s">
        <v>4251</v>
      </c>
      <c r="E382">
        <v>18</v>
      </c>
      <c r="F382" t="s">
        <v>4253</v>
      </c>
      <c r="G382" t="str">
        <f t="shared" si="5"/>
        <v>Brushed</v>
      </c>
    </row>
    <row r="383" spans="1:7" x14ac:dyDescent="0.25">
      <c r="A383" t="s">
        <v>2788</v>
      </c>
      <c r="B383" t="s">
        <v>1742</v>
      </c>
      <c r="C383" t="s">
        <v>1743</v>
      </c>
      <c r="D383" t="s">
        <v>4251</v>
      </c>
      <c r="E383">
        <v>18</v>
      </c>
      <c r="F383" t="s">
        <v>4253</v>
      </c>
      <c r="G383" t="str">
        <f t="shared" si="5"/>
        <v>Brushed</v>
      </c>
    </row>
    <row r="384" spans="1:7" x14ac:dyDescent="0.25">
      <c r="A384" t="s">
        <v>2788</v>
      </c>
      <c r="B384" t="s">
        <v>2054</v>
      </c>
      <c r="C384" t="s">
        <v>2055</v>
      </c>
      <c r="D384" t="s">
        <v>4251</v>
      </c>
      <c r="E384">
        <v>18</v>
      </c>
      <c r="F384" t="s">
        <v>4253</v>
      </c>
      <c r="G384" t="str">
        <f t="shared" si="5"/>
        <v>Brushed</v>
      </c>
    </row>
    <row r="385" spans="1:7" x14ac:dyDescent="0.25">
      <c r="A385" t="s">
        <v>2788</v>
      </c>
      <c r="B385" t="s">
        <v>404</v>
      </c>
      <c r="C385" t="s">
        <v>405</v>
      </c>
      <c r="D385" t="s">
        <v>4251</v>
      </c>
      <c r="E385">
        <v>18</v>
      </c>
      <c r="F385" t="s">
        <v>4254</v>
      </c>
      <c r="G385" t="str">
        <f t="shared" si="5"/>
        <v>Brushless</v>
      </c>
    </row>
    <row r="386" spans="1:7" x14ac:dyDescent="0.25">
      <c r="A386" t="s">
        <v>2788</v>
      </c>
      <c r="B386" t="s">
        <v>2018</v>
      </c>
      <c r="C386" t="s">
        <v>2019</v>
      </c>
      <c r="D386" t="s">
        <v>4251</v>
      </c>
      <c r="E386">
        <v>18</v>
      </c>
      <c r="F386" t="s">
        <v>4254</v>
      </c>
      <c r="G386" t="str">
        <f t="shared" si="5"/>
        <v>Brushless</v>
      </c>
    </row>
    <row r="387" spans="1:7" x14ac:dyDescent="0.25">
      <c r="A387" t="s">
        <v>2788</v>
      </c>
      <c r="B387" t="s">
        <v>1589</v>
      </c>
      <c r="C387" t="s">
        <v>1590</v>
      </c>
      <c r="D387" t="s">
        <v>4251</v>
      </c>
      <c r="E387">
        <v>18</v>
      </c>
      <c r="F387" t="s">
        <v>4254</v>
      </c>
      <c r="G387" t="str">
        <f t="shared" ref="G387:G450" si="6">IF(F387="ONE+","Brushed","Brushless")</f>
        <v>Brushless</v>
      </c>
    </row>
    <row r="388" spans="1:7" x14ac:dyDescent="0.25">
      <c r="A388" t="s">
        <v>2788</v>
      </c>
      <c r="B388" t="s">
        <v>1973</v>
      </c>
      <c r="C388" t="s">
        <v>1975</v>
      </c>
      <c r="D388" t="s">
        <v>4251</v>
      </c>
      <c r="E388">
        <v>18</v>
      </c>
      <c r="F388" t="s">
        <v>4254</v>
      </c>
      <c r="G388" t="str">
        <f t="shared" si="6"/>
        <v>Brushless</v>
      </c>
    </row>
    <row r="389" spans="1:7" x14ac:dyDescent="0.25">
      <c r="A389" t="s">
        <v>2788</v>
      </c>
      <c r="B389" t="s">
        <v>1864</v>
      </c>
      <c r="C389" t="s">
        <v>1865</v>
      </c>
      <c r="D389" t="s">
        <v>4251</v>
      </c>
      <c r="E389">
        <v>18</v>
      </c>
      <c r="F389" t="s">
        <v>4254</v>
      </c>
      <c r="G389" t="str">
        <f t="shared" si="6"/>
        <v>Brushless</v>
      </c>
    </row>
    <row r="390" spans="1:7" x14ac:dyDescent="0.25">
      <c r="A390" t="s">
        <v>2788</v>
      </c>
      <c r="B390" t="s">
        <v>1425</v>
      </c>
      <c r="C390" t="s">
        <v>1426</v>
      </c>
      <c r="D390" t="s">
        <v>4251</v>
      </c>
      <c r="E390">
        <v>18</v>
      </c>
      <c r="F390" t="s">
        <v>4254</v>
      </c>
      <c r="G390" t="str">
        <f t="shared" si="6"/>
        <v>Brushless</v>
      </c>
    </row>
    <row r="391" spans="1:7" x14ac:dyDescent="0.25">
      <c r="A391" t="s">
        <v>2788</v>
      </c>
      <c r="B391" t="s">
        <v>197</v>
      </c>
      <c r="C391" t="s">
        <v>198</v>
      </c>
      <c r="D391" t="s">
        <v>4251</v>
      </c>
      <c r="E391">
        <v>18</v>
      </c>
      <c r="F391" t="s">
        <v>4254</v>
      </c>
      <c r="G391" t="str">
        <f t="shared" si="6"/>
        <v>Brushless</v>
      </c>
    </row>
    <row r="392" spans="1:7" x14ac:dyDescent="0.25">
      <c r="A392" t="s">
        <v>2788</v>
      </c>
      <c r="B392" t="s">
        <v>1523</v>
      </c>
      <c r="C392" t="s">
        <v>1524</v>
      </c>
      <c r="D392" t="s">
        <v>4251</v>
      </c>
      <c r="E392">
        <v>18</v>
      </c>
      <c r="F392" t="s">
        <v>4254</v>
      </c>
      <c r="G392" t="str">
        <f t="shared" si="6"/>
        <v>Brushless</v>
      </c>
    </row>
    <row r="393" spans="1:7" x14ac:dyDescent="0.25">
      <c r="A393" t="s">
        <v>2788</v>
      </c>
      <c r="B393" t="s">
        <v>391</v>
      </c>
      <c r="C393" t="s">
        <v>392</v>
      </c>
      <c r="D393" t="s">
        <v>4251</v>
      </c>
      <c r="E393">
        <v>18</v>
      </c>
      <c r="F393" t="s">
        <v>4254</v>
      </c>
      <c r="G393" t="str">
        <f t="shared" si="6"/>
        <v>Brushless</v>
      </c>
    </row>
    <row r="394" spans="1:7" x14ac:dyDescent="0.25">
      <c r="A394" t="s">
        <v>2788</v>
      </c>
      <c r="B394" t="s">
        <v>1822</v>
      </c>
      <c r="C394" t="s">
        <v>1824</v>
      </c>
      <c r="D394" t="s">
        <v>4251</v>
      </c>
      <c r="E394">
        <v>18</v>
      </c>
      <c r="F394" t="s">
        <v>4254</v>
      </c>
      <c r="G394" t="str">
        <f t="shared" si="6"/>
        <v>Brushless</v>
      </c>
    </row>
    <row r="395" spans="1:7" x14ac:dyDescent="0.25">
      <c r="A395" t="s">
        <v>2788</v>
      </c>
      <c r="B395" t="s">
        <v>1251</v>
      </c>
      <c r="C395" t="s">
        <v>1253</v>
      </c>
      <c r="D395" t="s">
        <v>4251</v>
      </c>
      <c r="E395">
        <v>18</v>
      </c>
      <c r="F395" t="s">
        <v>4254</v>
      </c>
      <c r="G395" t="str">
        <f t="shared" si="6"/>
        <v>Brushless</v>
      </c>
    </row>
    <row r="396" spans="1:7" x14ac:dyDescent="0.25">
      <c r="A396" t="s">
        <v>2788</v>
      </c>
      <c r="B396" t="s">
        <v>1520</v>
      </c>
      <c r="C396" t="s">
        <v>1521</v>
      </c>
      <c r="D396" t="s">
        <v>4251</v>
      </c>
      <c r="E396">
        <v>18</v>
      </c>
      <c r="F396" t="s">
        <v>4254</v>
      </c>
      <c r="G396" t="str">
        <f t="shared" si="6"/>
        <v>Brushless</v>
      </c>
    </row>
    <row r="397" spans="1:7" x14ac:dyDescent="0.25">
      <c r="A397" t="s">
        <v>2788</v>
      </c>
      <c r="B397" t="s">
        <v>396</v>
      </c>
      <c r="C397" t="s">
        <v>397</v>
      </c>
      <c r="D397" t="s">
        <v>4251</v>
      </c>
      <c r="E397">
        <v>18</v>
      </c>
      <c r="F397" t="s">
        <v>4254</v>
      </c>
      <c r="G397" t="str">
        <f t="shared" si="6"/>
        <v>Brushless</v>
      </c>
    </row>
    <row r="398" spans="1:7" x14ac:dyDescent="0.25">
      <c r="A398" t="s">
        <v>2788</v>
      </c>
      <c r="B398" t="s">
        <v>1516</v>
      </c>
      <c r="C398" t="s">
        <v>1518</v>
      </c>
      <c r="D398" t="s">
        <v>4251</v>
      </c>
      <c r="E398">
        <v>18</v>
      </c>
      <c r="F398" t="s">
        <v>4254</v>
      </c>
      <c r="G398" t="str">
        <f t="shared" si="6"/>
        <v>Brushless</v>
      </c>
    </row>
    <row r="399" spans="1:7" x14ac:dyDescent="0.25">
      <c r="A399" t="s">
        <v>2788</v>
      </c>
      <c r="B399" t="s">
        <v>400</v>
      </c>
      <c r="C399" t="s">
        <v>401</v>
      </c>
      <c r="D399" t="s">
        <v>4251</v>
      </c>
      <c r="E399">
        <v>18</v>
      </c>
      <c r="F399" t="s">
        <v>4254</v>
      </c>
      <c r="G399" t="str">
        <f t="shared" si="6"/>
        <v>Brushless</v>
      </c>
    </row>
    <row r="400" spans="1:7" x14ac:dyDescent="0.25">
      <c r="A400" t="s">
        <v>2788</v>
      </c>
      <c r="B400" t="s">
        <v>1830</v>
      </c>
      <c r="C400" t="s">
        <v>1831</v>
      </c>
      <c r="D400" t="s">
        <v>4251</v>
      </c>
      <c r="E400">
        <v>18</v>
      </c>
      <c r="F400" t="s">
        <v>4254</v>
      </c>
      <c r="G400" t="str">
        <f t="shared" si="6"/>
        <v>Brushless</v>
      </c>
    </row>
    <row r="401" spans="1:7" x14ac:dyDescent="0.25">
      <c r="A401" t="s">
        <v>2788</v>
      </c>
      <c r="B401" t="s">
        <v>1397</v>
      </c>
      <c r="C401" t="s">
        <v>1398</v>
      </c>
      <c r="D401" t="s">
        <v>4251</v>
      </c>
      <c r="E401">
        <v>18</v>
      </c>
      <c r="F401" t="s">
        <v>4254</v>
      </c>
      <c r="G401" t="str">
        <f t="shared" si="6"/>
        <v>Brushless</v>
      </c>
    </row>
    <row r="402" spans="1:7" x14ac:dyDescent="0.25">
      <c r="A402" t="s">
        <v>2788</v>
      </c>
      <c r="B402" t="s">
        <v>548</v>
      </c>
      <c r="C402" t="s">
        <v>549</v>
      </c>
      <c r="D402" t="s">
        <v>4251</v>
      </c>
      <c r="E402">
        <v>18</v>
      </c>
      <c r="F402" t="s">
        <v>4254</v>
      </c>
      <c r="G402" t="str">
        <f t="shared" si="6"/>
        <v>Brushless</v>
      </c>
    </row>
    <row r="403" spans="1:7" x14ac:dyDescent="0.25">
      <c r="A403" t="s">
        <v>2788</v>
      </c>
      <c r="B403" t="s">
        <v>113</v>
      </c>
      <c r="C403" t="s">
        <v>114</v>
      </c>
      <c r="D403" t="s">
        <v>4251</v>
      </c>
      <c r="E403">
        <v>18</v>
      </c>
      <c r="F403" t="s">
        <v>4254</v>
      </c>
      <c r="G403" t="str">
        <f t="shared" si="6"/>
        <v>Brushless</v>
      </c>
    </row>
    <row r="404" spans="1:7" x14ac:dyDescent="0.25">
      <c r="A404" t="s">
        <v>2788</v>
      </c>
      <c r="B404" t="s">
        <v>1422</v>
      </c>
      <c r="C404" t="s">
        <v>1423</v>
      </c>
      <c r="D404" t="s">
        <v>4251</v>
      </c>
      <c r="E404">
        <v>18</v>
      </c>
      <c r="F404" t="s">
        <v>4254</v>
      </c>
      <c r="G404" t="str">
        <f t="shared" si="6"/>
        <v>Brushless</v>
      </c>
    </row>
    <row r="405" spans="1:7" x14ac:dyDescent="0.25">
      <c r="A405" t="s">
        <v>2788</v>
      </c>
      <c r="B405" t="s">
        <v>162</v>
      </c>
      <c r="C405" t="s">
        <v>164</v>
      </c>
      <c r="D405" t="s">
        <v>4251</v>
      </c>
      <c r="E405">
        <v>18</v>
      </c>
      <c r="F405" t="s">
        <v>4254</v>
      </c>
      <c r="G405" t="str">
        <f t="shared" si="6"/>
        <v>Brushless</v>
      </c>
    </row>
    <row r="406" spans="1:7" x14ac:dyDescent="0.25">
      <c r="A406" t="s">
        <v>2788</v>
      </c>
      <c r="B406" t="s">
        <v>1432</v>
      </c>
      <c r="C406" t="s">
        <v>1433</v>
      </c>
      <c r="D406" t="s">
        <v>4251</v>
      </c>
      <c r="E406">
        <v>18</v>
      </c>
      <c r="F406" t="s">
        <v>4254</v>
      </c>
      <c r="G406" t="str">
        <f t="shared" si="6"/>
        <v>Brushless</v>
      </c>
    </row>
    <row r="407" spans="1:7" x14ac:dyDescent="0.25">
      <c r="A407" t="s">
        <v>2788</v>
      </c>
      <c r="B407" t="s">
        <v>255</v>
      </c>
      <c r="C407" t="s">
        <v>256</v>
      </c>
      <c r="D407" t="s">
        <v>4251</v>
      </c>
      <c r="E407">
        <v>18</v>
      </c>
      <c r="F407" t="s">
        <v>4254</v>
      </c>
      <c r="G407" t="str">
        <f t="shared" si="6"/>
        <v>Brushless</v>
      </c>
    </row>
    <row r="408" spans="1:7" x14ac:dyDescent="0.25">
      <c r="A408" t="s">
        <v>2788</v>
      </c>
      <c r="B408" t="s">
        <v>1834</v>
      </c>
      <c r="C408" t="s">
        <v>1835</v>
      </c>
      <c r="D408" t="s">
        <v>4251</v>
      </c>
      <c r="E408">
        <v>18</v>
      </c>
      <c r="F408" t="s">
        <v>4254</v>
      </c>
      <c r="G408" t="str">
        <f t="shared" si="6"/>
        <v>Brushless</v>
      </c>
    </row>
    <row r="409" spans="1:7" x14ac:dyDescent="0.25">
      <c r="A409" t="s">
        <v>2788</v>
      </c>
      <c r="B409" t="s">
        <v>1551</v>
      </c>
      <c r="C409" t="s">
        <v>1553</v>
      </c>
      <c r="D409" t="s">
        <v>4251</v>
      </c>
      <c r="E409">
        <v>18</v>
      </c>
      <c r="F409" t="s">
        <v>4254</v>
      </c>
      <c r="G409" t="str">
        <f t="shared" si="6"/>
        <v>Brushless</v>
      </c>
    </row>
    <row r="410" spans="1:7" x14ac:dyDescent="0.25">
      <c r="A410" t="s">
        <v>2788</v>
      </c>
      <c r="B410" t="s">
        <v>486</v>
      </c>
      <c r="C410" t="s">
        <v>487</v>
      </c>
      <c r="D410" t="s">
        <v>4251</v>
      </c>
      <c r="E410">
        <v>18</v>
      </c>
      <c r="F410" t="s">
        <v>4254</v>
      </c>
      <c r="G410" t="str">
        <f t="shared" si="6"/>
        <v>Brushless</v>
      </c>
    </row>
    <row r="411" spans="1:7" x14ac:dyDescent="0.25">
      <c r="A411" t="s">
        <v>2788</v>
      </c>
      <c r="B411" t="s">
        <v>1548</v>
      </c>
      <c r="C411" t="s">
        <v>1549</v>
      </c>
      <c r="D411" t="s">
        <v>4251</v>
      </c>
      <c r="E411">
        <v>18</v>
      </c>
      <c r="F411" t="s">
        <v>4254</v>
      </c>
      <c r="G411" t="str">
        <f t="shared" si="6"/>
        <v>Brushless</v>
      </c>
    </row>
    <row r="412" spans="1:7" x14ac:dyDescent="0.25">
      <c r="A412" t="s">
        <v>2788</v>
      </c>
      <c r="B412" t="s">
        <v>482</v>
      </c>
      <c r="C412" t="s">
        <v>483</v>
      </c>
      <c r="D412" t="s">
        <v>4251</v>
      </c>
      <c r="E412">
        <v>18</v>
      </c>
      <c r="F412" t="s">
        <v>4254</v>
      </c>
      <c r="G412" t="str">
        <f t="shared" si="6"/>
        <v>Brushless</v>
      </c>
    </row>
    <row r="413" spans="1:7" x14ac:dyDescent="0.25">
      <c r="A413" t="s">
        <v>2788</v>
      </c>
      <c r="B413" t="s">
        <v>1600</v>
      </c>
      <c r="C413" t="s">
        <v>1602</v>
      </c>
      <c r="D413" t="s">
        <v>4251</v>
      </c>
      <c r="E413">
        <v>18</v>
      </c>
      <c r="F413" t="s">
        <v>4254</v>
      </c>
      <c r="G413" t="str">
        <f t="shared" si="6"/>
        <v>Brushless</v>
      </c>
    </row>
    <row r="414" spans="1:7" x14ac:dyDescent="0.25">
      <c r="A414" t="s">
        <v>2788</v>
      </c>
      <c r="B414" t="s">
        <v>621</v>
      </c>
      <c r="C414" t="s">
        <v>623</v>
      </c>
      <c r="D414" t="s">
        <v>4251</v>
      </c>
      <c r="E414">
        <v>18</v>
      </c>
      <c r="F414" t="s">
        <v>4254</v>
      </c>
      <c r="G414" t="str">
        <f t="shared" si="6"/>
        <v>Brushless</v>
      </c>
    </row>
    <row r="415" spans="1:7" x14ac:dyDescent="0.25">
      <c r="A415" t="s">
        <v>2788</v>
      </c>
      <c r="B415" t="s">
        <v>1715</v>
      </c>
      <c r="C415" t="s">
        <v>1716</v>
      </c>
      <c r="D415" t="s">
        <v>4251</v>
      </c>
      <c r="E415">
        <v>18</v>
      </c>
      <c r="F415" t="s">
        <v>4254</v>
      </c>
      <c r="G415" t="str">
        <f t="shared" si="6"/>
        <v>Brushless</v>
      </c>
    </row>
    <row r="416" spans="1:7" x14ac:dyDescent="0.25">
      <c r="A416" t="s">
        <v>2788</v>
      </c>
      <c r="B416" t="s">
        <v>1470</v>
      </c>
      <c r="C416" t="s">
        <v>1471</v>
      </c>
      <c r="D416" t="s">
        <v>4251</v>
      </c>
      <c r="E416">
        <v>18</v>
      </c>
      <c r="F416" t="s">
        <v>4254</v>
      </c>
      <c r="G416" t="str">
        <f t="shared" si="6"/>
        <v>Brushless</v>
      </c>
    </row>
    <row r="417" spans="1:7" x14ac:dyDescent="0.25">
      <c r="A417" t="s">
        <v>2788</v>
      </c>
      <c r="B417" t="s">
        <v>309</v>
      </c>
      <c r="C417" t="s">
        <v>310</v>
      </c>
      <c r="D417" t="s">
        <v>4251</v>
      </c>
      <c r="E417">
        <v>18</v>
      </c>
      <c r="F417" t="s">
        <v>4254</v>
      </c>
      <c r="G417" t="str">
        <f t="shared" si="6"/>
        <v>Brushless</v>
      </c>
    </row>
    <row r="418" spans="1:7" x14ac:dyDescent="0.25">
      <c r="A418" t="s">
        <v>2788</v>
      </c>
      <c r="B418" t="s">
        <v>2066</v>
      </c>
      <c r="C418" t="s">
        <v>2067</v>
      </c>
      <c r="D418" t="s">
        <v>4251</v>
      </c>
      <c r="E418">
        <v>18</v>
      </c>
      <c r="F418" t="s">
        <v>4253</v>
      </c>
      <c r="G418" t="str">
        <f t="shared" si="6"/>
        <v>Brushed</v>
      </c>
    </row>
    <row r="419" spans="1:7" x14ac:dyDescent="0.25">
      <c r="A419" t="s">
        <v>2788</v>
      </c>
      <c r="B419" t="s">
        <v>1935</v>
      </c>
      <c r="C419" t="s">
        <v>1936</v>
      </c>
      <c r="D419" t="s">
        <v>4251</v>
      </c>
      <c r="E419">
        <v>18</v>
      </c>
      <c r="F419" t="s">
        <v>4254</v>
      </c>
      <c r="G419" t="str">
        <f t="shared" si="6"/>
        <v>Brushless</v>
      </c>
    </row>
    <row r="420" spans="1:7" x14ac:dyDescent="0.25">
      <c r="A420" t="s">
        <v>2788</v>
      </c>
      <c r="B420" t="s">
        <v>1956</v>
      </c>
      <c r="C420" t="s">
        <v>1957</v>
      </c>
      <c r="D420" t="s">
        <v>4251</v>
      </c>
      <c r="E420">
        <v>18</v>
      </c>
      <c r="F420" t="s">
        <v>4254</v>
      </c>
      <c r="G420" t="str">
        <f t="shared" si="6"/>
        <v>Brushless</v>
      </c>
    </row>
    <row r="421" spans="1:7" x14ac:dyDescent="0.25">
      <c r="A421" t="s">
        <v>2788</v>
      </c>
      <c r="B421" t="s">
        <v>1940</v>
      </c>
      <c r="C421" t="s">
        <v>1941</v>
      </c>
      <c r="D421" t="s">
        <v>4251</v>
      </c>
      <c r="E421">
        <v>18</v>
      </c>
      <c r="F421" t="s">
        <v>4254</v>
      </c>
      <c r="G421" t="str">
        <f t="shared" si="6"/>
        <v>Brushless</v>
      </c>
    </row>
    <row r="422" spans="1:7" x14ac:dyDescent="0.25">
      <c r="A422" t="s">
        <v>2788</v>
      </c>
      <c r="B422" t="s">
        <v>1931</v>
      </c>
      <c r="C422" t="s">
        <v>1932</v>
      </c>
      <c r="D422" t="s">
        <v>4251</v>
      </c>
      <c r="E422">
        <v>18</v>
      </c>
      <c r="F422" t="s">
        <v>4254</v>
      </c>
      <c r="G422" t="str">
        <f t="shared" si="6"/>
        <v>Brushless</v>
      </c>
    </row>
    <row r="423" spans="1:7" x14ac:dyDescent="0.25">
      <c r="A423" t="s">
        <v>2788</v>
      </c>
      <c r="B423" t="s">
        <v>1916</v>
      </c>
      <c r="C423" t="s">
        <v>1918</v>
      </c>
      <c r="D423" t="s">
        <v>4251</v>
      </c>
      <c r="E423">
        <v>18</v>
      </c>
      <c r="F423" t="s">
        <v>4253</v>
      </c>
      <c r="G423" t="str">
        <f t="shared" si="6"/>
        <v>Brushed</v>
      </c>
    </row>
    <row r="424" spans="1:7" x14ac:dyDescent="0.25">
      <c r="A424" t="s">
        <v>2788</v>
      </c>
      <c r="B424" t="s">
        <v>1925</v>
      </c>
      <c r="C424" t="s">
        <v>1927</v>
      </c>
      <c r="D424" t="s">
        <v>4251</v>
      </c>
      <c r="E424">
        <v>18</v>
      </c>
      <c r="F424" t="s">
        <v>4254</v>
      </c>
      <c r="G424" t="str">
        <f t="shared" si="6"/>
        <v>Brushless</v>
      </c>
    </row>
    <row r="425" spans="1:7" x14ac:dyDescent="0.25">
      <c r="A425" t="s">
        <v>2788</v>
      </c>
      <c r="B425" t="s">
        <v>1613</v>
      </c>
      <c r="C425" t="s">
        <v>1614</v>
      </c>
      <c r="D425" t="s">
        <v>4251</v>
      </c>
      <c r="E425">
        <v>18</v>
      </c>
      <c r="F425" t="s">
        <v>4254</v>
      </c>
      <c r="G425" t="str">
        <f t="shared" si="6"/>
        <v>Brushless</v>
      </c>
    </row>
    <row r="426" spans="1:7" x14ac:dyDescent="0.25">
      <c r="A426" t="s">
        <v>2788</v>
      </c>
      <c r="B426" t="s">
        <v>656</v>
      </c>
      <c r="C426" t="s">
        <v>657</v>
      </c>
      <c r="D426" t="s">
        <v>4251</v>
      </c>
      <c r="E426">
        <v>18</v>
      </c>
      <c r="F426" t="s">
        <v>4254</v>
      </c>
      <c r="G426" t="str">
        <f t="shared" si="6"/>
        <v>Brushless</v>
      </c>
    </row>
    <row r="427" spans="1:7" x14ac:dyDescent="0.25">
      <c r="A427" t="s">
        <v>2788</v>
      </c>
      <c r="B427" t="s">
        <v>847</v>
      </c>
      <c r="C427" t="s">
        <v>848</v>
      </c>
      <c r="D427" t="s">
        <v>4251</v>
      </c>
      <c r="E427">
        <v>18</v>
      </c>
      <c r="F427" t="s">
        <v>4253</v>
      </c>
      <c r="G427" t="str">
        <f t="shared" si="6"/>
        <v>Brushed</v>
      </c>
    </row>
    <row r="428" spans="1:7" x14ac:dyDescent="0.25">
      <c r="A428" t="s">
        <v>2788</v>
      </c>
      <c r="B428" t="s">
        <v>1793</v>
      </c>
      <c r="C428" t="s">
        <v>1794</v>
      </c>
      <c r="D428" t="s">
        <v>4251</v>
      </c>
      <c r="E428">
        <v>18</v>
      </c>
      <c r="F428" t="s">
        <v>4253</v>
      </c>
      <c r="G428" t="str">
        <f t="shared" si="6"/>
        <v>Brushed</v>
      </c>
    </row>
    <row r="429" spans="1:7" x14ac:dyDescent="0.25">
      <c r="A429" t="s">
        <v>2788</v>
      </c>
      <c r="B429" t="s">
        <v>1080</v>
      </c>
      <c r="C429" t="s">
        <v>1081</v>
      </c>
      <c r="D429" t="s">
        <v>4251</v>
      </c>
      <c r="E429">
        <v>18</v>
      </c>
      <c r="F429" t="s">
        <v>4253</v>
      </c>
      <c r="G429" t="str">
        <f t="shared" si="6"/>
        <v>Brushed</v>
      </c>
    </row>
    <row r="430" spans="1:7" x14ac:dyDescent="0.25">
      <c r="A430" t="s">
        <v>2788</v>
      </c>
      <c r="B430" t="s">
        <v>1779</v>
      </c>
      <c r="C430" t="s">
        <v>1780</v>
      </c>
      <c r="D430" t="s">
        <v>4251</v>
      </c>
      <c r="E430">
        <v>18</v>
      </c>
      <c r="F430" t="s">
        <v>4254</v>
      </c>
      <c r="G430" t="str">
        <f t="shared" si="6"/>
        <v>Brushless</v>
      </c>
    </row>
    <row r="431" spans="1:7" x14ac:dyDescent="0.25">
      <c r="A431" t="s">
        <v>2788</v>
      </c>
      <c r="B431" t="s">
        <v>1052</v>
      </c>
      <c r="C431" t="s">
        <v>1053</v>
      </c>
      <c r="D431" t="s">
        <v>4251</v>
      </c>
      <c r="E431">
        <v>18</v>
      </c>
      <c r="F431" t="s">
        <v>4254</v>
      </c>
      <c r="G431" t="str">
        <f t="shared" si="6"/>
        <v>Brushless</v>
      </c>
    </row>
    <row r="432" spans="1:7" x14ac:dyDescent="0.25">
      <c r="A432" t="s">
        <v>2788</v>
      </c>
      <c r="B432" t="s">
        <v>1669</v>
      </c>
      <c r="C432" t="s">
        <v>1670</v>
      </c>
      <c r="D432" t="s">
        <v>4251</v>
      </c>
      <c r="E432">
        <v>18</v>
      </c>
      <c r="F432" t="s">
        <v>4254</v>
      </c>
      <c r="G432" t="str">
        <f t="shared" si="6"/>
        <v>Brushless</v>
      </c>
    </row>
    <row r="433" spans="1:7" x14ac:dyDescent="0.25">
      <c r="A433" t="s">
        <v>2788</v>
      </c>
      <c r="B433" t="s">
        <v>669</v>
      </c>
      <c r="C433" t="s">
        <v>670</v>
      </c>
      <c r="D433" t="s">
        <v>4251</v>
      </c>
      <c r="E433">
        <v>18</v>
      </c>
      <c r="F433" t="s">
        <v>4254</v>
      </c>
      <c r="G433" t="str">
        <f t="shared" si="6"/>
        <v>Brushless</v>
      </c>
    </row>
    <row r="434" spans="1:7" x14ac:dyDescent="0.25">
      <c r="A434" t="s">
        <v>2788</v>
      </c>
      <c r="B434" t="s">
        <v>504</v>
      </c>
      <c r="C434" t="s">
        <v>505</v>
      </c>
      <c r="D434" t="s">
        <v>4251</v>
      </c>
      <c r="E434">
        <v>18</v>
      </c>
      <c r="F434" t="s">
        <v>4254</v>
      </c>
      <c r="G434" t="str">
        <f t="shared" si="6"/>
        <v>Brushless</v>
      </c>
    </row>
    <row r="435" spans="1:7" x14ac:dyDescent="0.25">
      <c r="A435" t="s">
        <v>2788</v>
      </c>
      <c r="B435" t="s">
        <v>1558</v>
      </c>
      <c r="C435" t="s">
        <v>1559</v>
      </c>
      <c r="D435" t="s">
        <v>4251</v>
      </c>
      <c r="E435">
        <v>18</v>
      </c>
      <c r="F435" t="s">
        <v>4254</v>
      </c>
      <c r="G435" t="str">
        <f t="shared" si="6"/>
        <v>Brushless</v>
      </c>
    </row>
    <row r="436" spans="1:7" x14ac:dyDescent="0.25">
      <c r="A436" t="s">
        <v>2788</v>
      </c>
      <c r="B436" t="s">
        <v>560</v>
      </c>
      <c r="C436" t="s">
        <v>561</v>
      </c>
      <c r="D436" t="s">
        <v>4251</v>
      </c>
      <c r="E436">
        <v>18</v>
      </c>
      <c r="F436" t="s">
        <v>4253</v>
      </c>
      <c r="G436" t="str">
        <f t="shared" si="6"/>
        <v>Brushed</v>
      </c>
    </row>
    <row r="437" spans="1:7" x14ac:dyDescent="0.25">
      <c r="A437" t="s">
        <v>2788</v>
      </c>
      <c r="B437" t="s">
        <v>809</v>
      </c>
      <c r="C437" t="s">
        <v>811</v>
      </c>
      <c r="D437" t="s">
        <v>4251</v>
      </c>
      <c r="E437">
        <v>18</v>
      </c>
      <c r="F437" t="s">
        <v>4253</v>
      </c>
      <c r="G437" t="str">
        <f t="shared" si="6"/>
        <v>Brushed</v>
      </c>
    </row>
    <row r="438" spans="1:7" x14ac:dyDescent="0.25">
      <c r="A438" t="s">
        <v>2788</v>
      </c>
      <c r="B438" t="s">
        <v>1186</v>
      </c>
      <c r="C438" t="s">
        <v>1188</v>
      </c>
      <c r="D438" t="s">
        <v>4251</v>
      </c>
      <c r="E438">
        <v>18</v>
      </c>
      <c r="F438" t="s">
        <v>4253</v>
      </c>
      <c r="G438" t="str">
        <f t="shared" si="6"/>
        <v>Brushed</v>
      </c>
    </row>
    <row r="439" spans="1:7" x14ac:dyDescent="0.25">
      <c r="A439" t="s">
        <v>2788</v>
      </c>
      <c r="B439" t="s">
        <v>1089</v>
      </c>
      <c r="C439" t="s">
        <v>1091</v>
      </c>
      <c r="D439" t="s">
        <v>4251</v>
      </c>
      <c r="E439">
        <v>18</v>
      </c>
      <c r="F439" t="s">
        <v>4253</v>
      </c>
      <c r="G439" t="str">
        <f t="shared" si="6"/>
        <v>Brushed</v>
      </c>
    </row>
    <row r="440" spans="1:7" x14ac:dyDescent="0.25">
      <c r="A440" t="s">
        <v>2788</v>
      </c>
      <c r="B440" t="s">
        <v>1191</v>
      </c>
      <c r="C440" t="s">
        <v>1192</v>
      </c>
      <c r="D440" t="s">
        <v>4251</v>
      </c>
      <c r="E440">
        <v>18</v>
      </c>
      <c r="F440" t="s">
        <v>4253</v>
      </c>
      <c r="G440" t="str">
        <f t="shared" si="6"/>
        <v>Brushed</v>
      </c>
    </row>
    <row r="441" spans="1:7" x14ac:dyDescent="0.25">
      <c r="A441" t="s">
        <v>2788</v>
      </c>
      <c r="B441" t="s">
        <v>1467</v>
      </c>
      <c r="C441" t="s">
        <v>1468</v>
      </c>
      <c r="D441" t="s">
        <v>4251</v>
      </c>
      <c r="E441">
        <v>18</v>
      </c>
      <c r="F441" t="s">
        <v>4253</v>
      </c>
      <c r="G441" t="str">
        <f t="shared" si="6"/>
        <v>Brushed</v>
      </c>
    </row>
    <row r="442" spans="1:7" x14ac:dyDescent="0.25">
      <c r="A442" t="s">
        <v>2788</v>
      </c>
      <c r="B442" t="s">
        <v>1900</v>
      </c>
      <c r="C442" t="s">
        <v>1901</v>
      </c>
      <c r="D442" t="s">
        <v>4251</v>
      </c>
      <c r="E442">
        <v>18</v>
      </c>
      <c r="F442" t="s">
        <v>4253</v>
      </c>
      <c r="G442" t="str">
        <f t="shared" si="6"/>
        <v>Brushed</v>
      </c>
    </row>
    <row r="443" spans="1:7" x14ac:dyDescent="0.25">
      <c r="A443" t="s">
        <v>2788</v>
      </c>
      <c r="B443" t="s">
        <v>1242</v>
      </c>
      <c r="C443" t="s">
        <v>1243</v>
      </c>
      <c r="D443" t="s">
        <v>4251</v>
      </c>
      <c r="E443">
        <v>18</v>
      </c>
      <c r="F443" t="s">
        <v>4253</v>
      </c>
      <c r="G443" t="str">
        <f t="shared" si="6"/>
        <v>Brushed</v>
      </c>
    </row>
    <row r="444" spans="1:7" x14ac:dyDescent="0.25">
      <c r="A444" t="s">
        <v>2788</v>
      </c>
      <c r="B444" t="s">
        <v>277</v>
      </c>
      <c r="C444" t="s">
        <v>279</v>
      </c>
      <c r="D444" t="s">
        <v>4251</v>
      </c>
      <c r="E444">
        <v>18</v>
      </c>
      <c r="F444" t="s">
        <v>4253</v>
      </c>
      <c r="G444" t="str">
        <f t="shared" si="6"/>
        <v>Brushed</v>
      </c>
    </row>
    <row r="445" spans="1:7" x14ac:dyDescent="0.25">
      <c r="A445" t="s">
        <v>2788</v>
      </c>
      <c r="B445" t="s">
        <v>1451</v>
      </c>
      <c r="C445" t="s">
        <v>1453</v>
      </c>
      <c r="D445" t="s">
        <v>4251</v>
      </c>
      <c r="E445">
        <v>18</v>
      </c>
      <c r="F445" t="s">
        <v>4253</v>
      </c>
      <c r="G445" t="str">
        <f t="shared" si="6"/>
        <v>Brushed</v>
      </c>
    </row>
    <row r="446" spans="1:7" x14ac:dyDescent="0.25">
      <c r="A446" t="s">
        <v>2788</v>
      </c>
      <c r="B446" t="s">
        <v>1906</v>
      </c>
      <c r="C446" t="s">
        <v>1907</v>
      </c>
      <c r="D446" t="s">
        <v>4251</v>
      </c>
      <c r="E446">
        <v>18</v>
      </c>
      <c r="F446" t="s">
        <v>4254</v>
      </c>
      <c r="G446" t="str">
        <f t="shared" si="6"/>
        <v>Brushless</v>
      </c>
    </row>
    <row r="447" spans="1:7" x14ac:dyDescent="0.25">
      <c r="A447" t="s">
        <v>2788</v>
      </c>
      <c r="B447" t="s">
        <v>20</v>
      </c>
      <c r="C447" s="9"/>
      <c r="D447" t="s">
        <v>4251</v>
      </c>
      <c r="E447">
        <v>18</v>
      </c>
      <c r="F447" t="s">
        <v>4253</v>
      </c>
      <c r="G447" t="str">
        <f t="shared" si="6"/>
        <v>Brushed</v>
      </c>
    </row>
    <row r="448" spans="1:7" x14ac:dyDescent="0.25">
      <c r="A448" t="s">
        <v>2788</v>
      </c>
      <c r="B448" t="s">
        <v>1997</v>
      </c>
      <c r="C448" s="9"/>
      <c r="D448" t="s">
        <v>4251</v>
      </c>
      <c r="E448">
        <v>18</v>
      </c>
      <c r="F448" t="s">
        <v>4253</v>
      </c>
      <c r="G448" t="str">
        <f t="shared" si="6"/>
        <v>Brushed</v>
      </c>
    </row>
    <row r="449" spans="1:7" x14ac:dyDescent="0.25">
      <c r="A449" t="s">
        <v>2788</v>
      </c>
      <c r="B449" t="s">
        <v>1386</v>
      </c>
      <c r="C449" s="9"/>
      <c r="D449" t="s">
        <v>4251</v>
      </c>
      <c r="E449">
        <v>18</v>
      </c>
      <c r="F449" t="s">
        <v>4253</v>
      </c>
      <c r="G449" t="str">
        <f t="shared" si="6"/>
        <v>Brushed</v>
      </c>
    </row>
    <row r="450" spans="1:7" x14ac:dyDescent="0.25">
      <c r="A450" t="s">
        <v>2788</v>
      </c>
      <c r="B450" t="s">
        <v>1389</v>
      </c>
      <c r="C450" s="9"/>
      <c r="D450" t="s">
        <v>4251</v>
      </c>
      <c r="E450">
        <v>18</v>
      </c>
      <c r="F450" t="s">
        <v>4253</v>
      </c>
      <c r="G450" t="str">
        <f t="shared" si="6"/>
        <v>Brushed</v>
      </c>
    </row>
    <row r="451" spans="1:7" x14ac:dyDescent="0.25">
      <c r="A451" t="s">
        <v>2788</v>
      </c>
      <c r="B451" t="s">
        <v>1909</v>
      </c>
      <c r="C451" s="9"/>
      <c r="D451" t="s">
        <v>4251</v>
      </c>
      <c r="E451">
        <v>18</v>
      </c>
      <c r="F451" t="s">
        <v>4253</v>
      </c>
      <c r="G451" t="str">
        <f t="shared" ref="G451:G452" si="7">IF(F451="ONE+","Brushed","Brushless")</f>
        <v>Brushed</v>
      </c>
    </row>
    <row r="452" spans="1:7" x14ac:dyDescent="0.25">
      <c r="A452" t="s">
        <v>2788</v>
      </c>
      <c r="B452" t="s">
        <v>1922</v>
      </c>
      <c r="C452" s="9"/>
      <c r="D452" t="s">
        <v>4251</v>
      </c>
      <c r="E452">
        <v>18</v>
      </c>
      <c r="F452" t="s">
        <v>4253</v>
      </c>
      <c r="G452" t="str">
        <f t="shared" si="7"/>
        <v>Brushed</v>
      </c>
    </row>
  </sheetData>
  <autoFilter ref="A1:F452" xr:uid="{341C5B5C-228C-408E-9EF2-9D516F45629D}"/>
  <conditionalFormatting sqref="B902:B1048576 B1:B445">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Sheet12</vt:lpstr>
      <vt:lpstr>Component (3)</vt:lpstr>
      <vt:lpstr>ItemType</vt:lpstr>
      <vt:lpstr>Subcategory</vt:lpstr>
      <vt:lpstr>Category</vt:lpstr>
      <vt:lpstr>NewCategory</vt:lpstr>
      <vt:lpstr>Sheet10</vt:lpstr>
      <vt:lpstr>ComponentBatteryPlatform</vt:lpstr>
      <vt:lpstr>ProductBatteryPlatform</vt:lpstr>
      <vt:lpstr>ProductComponent (2)</vt:lpstr>
      <vt:lpstr>Sheet2</vt:lpstr>
      <vt:lpstr>Sheet3</vt:lpstr>
      <vt:lpstr>Product</vt:lpstr>
      <vt:lpstr>ProductComponent</vt:lpstr>
      <vt:lpstr>Component (2)</vt:lpstr>
      <vt:lpstr>Component</vt:lpstr>
      <vt:lpstr>Sheet6</vt:lpstr>
      <vt:lpstr>Sheet4</vt:lpstr>
      <vt:lpstr>Sheet5</vt:lpstr>
      <vt:lpstr>Sheet1</vt:lpstr>
      <vt:lpstr>Sheet4!Extract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2025-10-27T19:52:52Z</dcterms:created>
  <dcterms:modified xsi:type="dcterms:W3CDTF">2025-10-31T17:16:31Z</dcterms:modified>
</cp:coreProperties>
</file>