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DISII\Théophile DUBOIS\"/>
    </mc:Choice>
  </mc:AlternateContent>
  <bookViews>
    <workbookView xWindow="0" yWindow="0" windowWidth="28800" windowHeight="12135" activeTab="1"/>
  </bookViews>
  <sheets>
    <sheet name="TCD GCD" sheetId="11" r:id="rId1"/>
    <sheet name="table projets" sheetId="2" r:id="rId2"/>
    <sheet name="listes déroulantes" sheetId="10" r:id="rId3"/>
  </sheets>
  <definedNames>
    <definedName name="_xlcn.WorksheetConnection_DUBOIS_tempsTachesProjetLaurent.xlsxtableau_charte1" hidden="1">tableau_charte</definedName>
    <definedName name="_xlcn.WorksheetConnection_DUBOIS_tempsTachesProjetLaurent.xlsxtableau_codage1" hidden="1">tableau[]</definedName>
    <definedName name="_xlcn.WorksheetConnection_DUBOIS_tempsTachesProjetLaurent.xlsxtableau_maquettes1" hidden="1">tableau_maquettes</definedName>
    <definedName name="Segment_Projet">#N/A</definedName>
  </definedNames>
  <calcPr calcId="152511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_maquettes-95f4ff83-27bf-4ec4-852e-1c14c6e1e5d1" name="tableau_maquettes" connection="WorksheetConnection_DUBOIS_tempsTachesProjetLaurent.xlsx!tableau_maquettes"/>
          <x15:modelTable id="tableau_codage-e4a68a72-cc6b-4b58-9d79-552c777a8340" name="tableau_codage" connection="WorksheetConnection_DUBOIS_tempsTachesProjetLaurent.xlsx!tableau_codage"/>
          <x15:modelTable id="tableau_charte-ac65baf4-974e-4f7a-ac6b-49459895b166" name="tableau_charte" connection="WorksheetConnection_DUBOIS_tempsTachesProjetLaurent.xlsx!tableau_charte"/>
        </x15:modelTables>
      </x15:dataModel>
    </ext>
  </extLst>
</workbook>
</file>

<file path=xl/calcChain.xml><?xml version="1.0" encoding="utf-8"?>
<calcChain xmlns="http://schemas.openxmlformats.org/spreadsheetml/2006/main">
  <c r="G43" i="2" l="1"/>
  <c r="I43" i="2"/>
  <c r="J43" i="2"/>
  <c r="N43" i="2"/>
  <c r="P4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G39" i="2" l="1"/>
  <c r="I39" i="2"/>
  <c r="P39" i="2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40" i="2"/>
  <c r="P41" i="2"/>
  <c r="P42" i="2"/>
  <c r="G42" i="2"/>
  <c r="I42" i="2"/>
  <c r="G36" i="2"/>
  <c r="I36" i="2"/>
  <c r="G41" i="2"/>
  <c r="I41" i="2"/>
  <c r="G40" i="2" l="1"/>
  <c r="I40" i="2"/>
  <c r="G38" i="2" l="1"/>
  <c r="I38" i="2"/>
  <c r="G35" i="2" l="1"/>
  <c r="I35" i="2"/>
  <c r="G34" i="2"/>
  <c r="I34" i="2"/>
  <c r="G33" i="2"/>
  <c r="I33" i="2"/>
  <c r="G37" i="2"/>
  <c r="I37" i="2"/>
  <c r="G30" i="2" l="1"/>
  <c r="I30" i="2"/>
  <c r="G32" i="2"/>
  <c r="I32" i="2"/>
  <c r="G31" i="2"/>
  <c r="I31" i="2"/>
  <c r="G29" i="2"/>
  <c r="I29" i="2"/>
  <c r="G28" i="2" l="1"/>
  <c r="I28" i="2"/>
  <c r="G27" i="2"/>
  <c r="I27" i="2"/>
  <c r="G26" i="2"/>
  <c r="I26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G25" i="2"/>
  <c r="I25" i="2"/>
  <c r="I24" i="2" l="1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 l="1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</calcChain>
</file>

<file path=xl/comments1.xml><?xml version="1.0" encoding="utf-8"?>
<comments xmlns="http://schemas.openxmlformats.org/spreadsheetml/2006/main">
  <authors>
    <author>Théophile DUBOIS</author>
  </authors>
  <commentList>
    <comment ref="H43" authorId="0" shapeId="0">
      <text>
        <r>
          <rPr>
            <b/>
            <sz val="9"/>
            <color indexed="81"/>
            <rFont val="Tahoma"/>
            <family val="2"/>
          </rPr>
          <t>Peut évoluer au cours du temps.
A tenir à jour.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UBOIS_tempsTachesProjetLaurent.xlsx!tableau_charte" type="102" refreshedVersion="5" minRefreshableVersion="5">
    <extLst>
      <ext xmlns:x15="http://schemas.microsoft.com/office/spreadsheetml/2010/11/main" uri="{DE250136-89BD-433C-8126-D09CA5730AF9}">
        <x15:connection id="tableau_charte-ac65baf4-974e-4f7a-ac6b-49459895b166">
          <x15:rangePr sourceName="_xlcn.WorksheetConnection_DUBOIS_tempsTachesProjetLaurent.xlsxtableau_charte1"/>
        </x15:connection>
      </ext>
    </extLst>
  </connection>
  <connection id="3" name="WorksheetConnection_DUBOIS_tempsTachesProjetLaurent.xlsx!tableau_codage" type="102" refreshedVersion="5" minRefreshableVersion="5">
    <extLst>
      <ext xmlns:x15="http://schemas.microsoft.com/office/spreadsheetml/2010/11/main" uri="{DE250136-89BD-433C-8126-D09CA5730AF9}">
        <x15:connection id="tableau_codage-e4a68a72-cc6b-4b58-9d79-552c777a8340" autoDelete="1">
          <x15:rangePr sourceName="_xlcn.WorksheetConnection_DUBOIS_tempsTachesProjetLaurent.xlsxtableau_codage1"/>
        </x15:connection>
      </ext>
    </extLst>
  </connection>
  <connection id="4" name="WorksheetConnection_DUBOIS_tempsTachesProjetLaurent.xlsx!tableau_maquettes" type="102" refreshedVersion="5" minRefreshableVersion="5">
    <extLst>
      <ext xmlns:x15="http://schemas.microsoft.com/office/spreadsheetml/2010/11/main" uri="{DE250136-89BD-433C-8126-D09CA5730AF9}">
        <x15:connection id="tableau_maquettes-95f4ff83-27bf-4ec4-852e-1c14c6e1e5d1">
          <x15:rangePr sourceName="_xlcn.WorksheetConnection_DUBOIS_tempsTachesProjetLaurent.xlsxtableau_maquettes1"/>
        </x15:connection>
      </ext>
    </extLst>
  </connection>
</connections>
</file>

<file path=xl/sharedStrings.xml><?xml version="1.0" encoding="utf-8"?>
<sst xmlns="http://schemas.openxmlformats.org/spreadsheetml/2006/main" count="227" uniqueCount="81">
  <si>
    <t>charte graphique</t>
  </si>
  <si>
    <t>maquettes</t>
  </si>
  <si>
    <t>codage</t>
  </si>
  <si>
    <t>prise en main bootstrap</t>
  </si>
  <si>
    <t>apprentissage CSS</t>
  </si>
  <si>
    <t>apprentissage HTML5</t>
  </si>
  <si>
    <t>header/footer</t>
  </si>
  <si>
    <t>intégration carousel</t>
  </si>
  <si>
    <t>recherche d'images</t>
  </si>
  <si>
    <t>intégration mentions légales</t>
  </si>
  <si>
    <t>intégration localisation géographique</t>
  </si>
  <si>
    <t>plan de site</t>
  </si>
  <si>
    <t>refonte d'éléments</t>
  </si>
  <si>
    <t>designation</t>
  </si>
  <si>
    <t>description</t>
  </si>
  <si>
    <t>temps théorique</t>
  </si>
  <si>
    <t>temps réel</t>
  </si>
  <si>
    <t>écart temps réel/théorique</t>
  </si>
  <si>
    <t>occurrence</t>
  </si>
  <si>
    <t>temps total réel</t>
  </si>
  <si>
    <t>date début</t>
  </si>
  <si>
    <t>date fin</t>
  </si>
  <si>
    <t>présentation page</t>
  </si>
  <si>
    <t>référencement couleurs</t>
  </si>
  <si>
    <t>référencement polices</t>
  </si>
  <si>
    <t>constructions objets</t>
  </si>
  <si>
    <t>agencement des objets</t>
  </si>
  <si>
    <t>construction de styles</t>
  </si>
  <si>
    <t>adaptation différent format</t>
  </si>
  <si>
    <t>zoning-wireframes</t>
  </si>
  <si>
    <t>zoning</t>
  </si>
  <si>
    <t>agencement objets wireframe</t>
  </si>
  <si>
    <t>adaptation différentes pages</t>
  </si>
  <si>
    <t>Étiquettes de lignes</t>
  </si>
  <si>
    <t>Total général</t>
  </si>
  <si>
    <t>Somme de temps théorique</t>
  </si>
  <si>
    <t>réfléxion maquette</t>
  </si>
  <si>
    <t>réfléxion zoning wireframe</t>
  </si>
  <si>
    <t># numero tâche</t>
  </si>
  <si>
    <t>date de rendu</t>
  </si>
  <si>
    <t>Projet</t>
  </si>
  <si>
    <t>Projet 1</t>
  </si>
  <si>
    <t>Projet 2</t>
  </si>
  <si>
    <t>logos</t>
  </si>
  <si>
    <t>Projet 3</t>
  </si>
  <si>
    <t>tables</t>
  </si>
  <si>
    <t>liens et cardinalité</t>
  </si>
  <si>
    <t>réalisation jmerise</t>
  </si>
  <si>
    <t>jours début/fin</t>
  </si>
  <si>
    <t>logotype</t>
  </si>
  <si>
    <t>typographie</t>
  </si>
  <si>
    <t>logo asso</t>
  </si>
  <si>
    <t>logo société fictive</t>
  </si>
  <si>
    <t>conception BD</t>
  </si>
  <si>
    <t>referencements couleurs</t>
  </si>
  <si>
    <t>choix template</t>
  </si>
  <si>
    <t>cahier des spécifications</t>
  </si>
  <si>
    <t>intégration</t>
  </si>
  <si>
    <t>template</t>
  </si>
  <si>
    <t>veille technologique</t>
  </si>
  <si>
    <t>intégration cms</t>
  </si>
  <si>
    <t>scénarios</t>
  </si>
  <si>
    <t>logo</t>
  </si>
  <si>
    <t>personne en charge</t>
  </si>
  <si>
    <t>Théophile Dubois</t>
  </si>
  <si>
    <t>Projet 3 (module)</t>
  </si>
  <si>
    <t>cahier des specifications</t>
  </si>
  <si>
    <t>veille e-commerce</t>
  </si>
  <si>
    <t>veille SEO</t>
  </si>
  <si>
    <t>Yoann Colin</t>
  </si>
  <si>
    <t>?</t>
  </si>
  <si>
    <t>Personne en charge</t>
  </si>
  <si>
    <t>Designation</t>
  </si>
  <si>
    <t>rédactions articles</t>
  </si>
  <si>
    <t>Somme de temps total réel</t>
  </si>
  <si>
    <t>jours avant échéance</t>
  </si>
  <si>
    <t>création de pages</t>
  </si>
  <si>
    <t>jours avant prévision</t>
  </si>
  <si>
    <t>prévision</t>
  </si>
  <si>
    <t>github</t>
  </si>
  <si>
    <t>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</si>
</sst>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46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 vertical="center" wrapText="1"/>
    </xf>
    <xf numFmtId="46" fontId="1" fillId="0" borderId="5" xfId="0" applyNumberFormat="1" applyFont="1" applyFill="1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6" fontId="0" fillId="5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46" fontId="0" fillId="5" borderId="7" xfId="0" applyNumberFormat="1" applyFill="1" applyBorder="1" applyAlignment="1">
      <alignment horizontal="center" vertical="center" wrapText="1"/>
    </xf>
    <xf numFmtId="1" fontId="0" fillId="5" borderId="7" xfId="0" applyNumberFormat="1" applyFill="1" applyBorder="1" applyAlignment="1">
      <alignment horizontal="center" vertical="center" wrapText="1"/>
    </xf>
    <xf numFmtId="46" fontId="2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46" fontId="2" fillId="5" borderId="7" xfId="0" applyNumberFormat="1" applyFont="1" applyFill="1" applyBorder="1" applyAlignment="1">
      <alignment horizontal="center" vertical="center" wrapText="1"/>
    </xf>
    <xf numFmtId="1" fontId="2" fillId="5" borderId="7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" fontId="0" fillId="3" borderId="7" xfId="0" applyNumberForma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0" formatCode="General"/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31" formatCode="[h]:mm:ss"/>
    </dxf>
  </dxfs>
  <tableStyles count="0" defaultTableStyle="TableStyleMedium2" defaultPivotStyle="PivotStyleLight16"/>
  <colors>
    <mruColors>
      <color rgb="FFCCCCFF"/>
      <color rgb="FFFF9999"/>
      <color rgb="FFFFCCCC"/>
      <color rgb="FF99FFCC"/>
      <color rgb="FFFFFA93"/>
      <color rgb="FFFFFFCC"/>
      <color rgb="FFFFFF99"/>
      <color rgb="FFFBD9FC"/>
      <color rgb="FFFFE5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[tableurGestionDuboisTheophile.xlsx]TCD GCD!Tableau croisé dynamique1</c:name>
    <c:fmtId val="3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 GCD'!$B$19</c:f>
              <c:strCache>
                <c:ptCount val="1"/>
                <c:pt idx="0">
                  <c:v>Somme de temps total réel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'TCD GCD'!$A$20:$A$34</c:f>
              <c:multiLvlStrCache>
                <c:ptCount val="9"/>
                <c:lvl>
                  <c:pt idx="0">
                    <c:v>création de pages</c:v>
                  </c:pt>
                  <c:pt idx="1">
                    <c:v>intégration cms</c:v>
                  </c:pt>
                  <c:pt idx="2">
                    <c:v>choix template</c:v>
                  </c:pt>
                  <c:pt idx="3">
                    <c:v>charte graphique</c:v>
                  </c:pt>
                  <c:pt idx="4">
                    <c:v>scénarios</c:v>
                  </c:pt>
                  <c:pt idx="5">
                    <c:v>logo</c:v>
                  </c:pt>
                  <c:pt idx="6">
                    <c:v>veille SEO</c:v>
                  </c:pt>
                  <c:pt idx="7">
                    <c:v>veille e-commerce</c:v>
                  </c:pt>
                  <c:pt idx="8">
                    <c:v>commits</c:v>
                  </c:pt>
                </c:lvl>
                <c:lvl>
                  <c:pt idx="0">
                    <c:v>codage</c:v>
                  </c:pt>
                  <c:pt idx="1">
                    <c:v>intégration</c:v>
                  </c:pt>
                  <c:pt idx="2">
                    <c:v>template</c:v>
                  </c:pt>
                  <c:pt idx="3">
                    <c:v>cahier des spécifications</c:v>
                  </c:pt>
                  <c:pt idx="8">
                    <c:v>github</c:v>
                  </c:pt>
                </c:lvl>
              </c:multiLvlStrCache>
            </c:multiLvlStrRef>
          </c:cat>
          <c:val>
            <c:numRef>
              <c:f>'TCD GCD'!$B$20:$B$34</c:f>
              <c:numCache>
                <c:formatCode>[h]:mm:ss</c:formatCode>
                <c:ptCount val="9"/>
                <c:pt idx="0">
                  <c:v>0.33333333333333331</c:v>
                </c:pt>
                <c:pt idx="1">
                  <c:v>2.0833333333333332E-2</c:v>
                </c:pt>
                <c:pt idx="2">
                  <c:v>3.472222222222222E-3</c:v>
                </c:pt>
                <c:pt idx="3">
                  <c:v>0.13541666666666666</c:v>
                </c:pt>
                <c:pt idx="4">
                  <c:v>0</c:v>
                </c:pt>
                <c:pt idx="5">
                  <c:v>0.125</c:v>
                </c:pt>
                <c:pt idx="6">
                  <c:v>0.29166666666666669</c:v>
                </c:pt>
                <c:pt idx="7">
                  <c:v>0.25</c:v>
                </c:pt>
                <c:pt idx="8">
                  <c:v>1.3888888888888889E-3</c:v>
                </c:pt>
              </c:numCache>
            </c:numRef>
          </c:val>
        </c:ser>
        <c:ser>
          <c:idx val="1"/>
          <c:order val="1"/>
          <c:tx>
            <c:strRef>
              <c:f>'TCD GCD'!$C$19</c:f>
              <c:strCache>
                <c:ptCount val="1"/>
                <c:pt idx="0">
                  <c:v>Somme de temps théorique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'TCD GCD'!$A$20:$A$34</c:f>
              <c:multiLvlStrCache>
                <c:ptCount val="9"/>
                <c:lvl>
                  <c:pt idx="0">
                    <c:v>création de pages</c:v>
                  </c:pt>
                  <c:pt idx="1">
                    <c:v>intégration cms</c:v>
                  </c:pt>
                  <c:pt idx="2">
                    <c:v>choix template</c:v>
                  </c:pt>
                  <c:pt idx="3">
                    <c:v>charte graphique</c:v>
                  </c:pt>
                  <c:pt idx="4">
                    <c:v>scénarios</c:v>
                  </c:pt>
                  <c:pt idx="5">
                    <c:v>logo</c:v>
                  </c:pt>
                  <c:pt idx="6">
                    <c:v>veille SEO</c:v>
                  </c:pt>
                  <c:pt idx="7">
                    <c:v>veille e-commerce</c:v>
                  </c:pt>
                  <c:pt idx="8">
                    <c:v>commits</c:v>
                  </c:pt>
                </c:lvl>
                <c:lvl>
                  <c:pt idx="0">
                    <c:v>codage</c:v>
                  </c:pt>
                  <c:pt idx="1">
                    <c:v>intégration</c:v>
                  </c:pt>
                  <c:pt idx="2">
                    <c:v>template</c:v>
                  </c:pt>
                  <c:pt idx="3">
                    <c:v>cahier des spécifications</c:v>
                  </c:pt>
                  <c:pt idx="8">
                    <c:v>github</c:v>
                  </c:pt>
                </c:lvl>
              </c:multiLvlStrCache>
            </c:multiLvlStrRef>
          </c:cat>
          <c:val>
            <c:numRef>
              <c:f>'TCD GCD'!$C$20:$C$34</c:f>
              <c:numCache>
                <c:formatCode>[h]:mm:ss</c:formatCode>
                <c:ptCount val="9"/>
                <c:pt idx="0">
                  <c:v>0.20833333333333334</c:v>
                </c:pt>
                <c:pt idx="1">
                  <c:v>2.0833333333333332E-2</c:v>
                </c:pt>
                <c:pt idx="2">
                  <c:v>6.9444444444444441E-3</c:v>
                </c:pt>
                <c:pt idx="3">
                  <c:v>0.125</c:v>
                </c:pt>
                <c:pt idx="4">
                  <c:v>0.20833333333333334</c:v>
                </c:pt>
                <c:pt idx="5">
                  <c:v>6.25E-2</c:v>
                </c:pt>
                <c:pt idx="6">
                  <c:v>0.20833333333333334</c:v>
                </c:pt>
                <c:pt idx="7">
                  <c:v>0.20833333333333334</c:v>
                </c:pt>
                <c:pt idx="8">
                  <c:v>1.3888888888888889E-3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388144"/>
        <c:axId val="223388704"/>
      </c:barChart>
      <c:catAx>
        <c:axId val="2233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388704"/>
        <c:crosses val="autoZero"/>
        <c:auto val="1"/>
        <c:lblAlgn val="ctr"/>
        <c:lblOffset val="100"/>
        <c:noMultiLvlLbl val="0"/>
      </c:catAx>
      <c:valAx>
        <c:axId val="2233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0</xdr:rowOff>
    </xdr:from>
    <xdr:to>
      <xdr:col>6</xdr:col>
      <xdr:colOff>714375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j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2125" y="0"/>
              <a:ext cx="140017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5</xdr:col>
      <xdr:colOff>423864</xdr:colOff>
      <xdr:row>18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éophile DUBOIS" refreshedDate="42832.691889583337" createdVersion="5" refreshedVersion="5" minRefreshableVersion="3" recordCount="42">
  <cacheSource type="worksheet">
    <worksheetSource name="tableau"/>
  </cacheSource>
  <cacheFields count="17">
    <cacheField name="# numero tâche" numFmtId="1">
      <sharedItems containsSemiMixedTypes="0" containsString="0" containsNumber="1" containsInteger="1" minValue="1" maxValue="42"/>
    </cacheField>
    <cacheField name="Projet" numFmtId="1">
      <sharedItems count="4">
        <s v="Projet 1"/>
        <s v="Projet 2"/>
        <s v="Projet 3"/>
        <s v="Projet 3 (module)"/>
      </sharedItems>
    </cacheField>
    <cacheField name="designation" numFmtId="0">
      <sharedItems containsBlank="1" count="13">
        <s v="codage"/>
        <s v="charte graphique"/>
        <s v="maquettes"/>
        <s v="zoning-wireframes"/>
        <s v="conception BD"/>
        <s v="logos"/>
        <s v="intégration"/>
        <s v="template"/>
        <s v="cahier des spécifications"/>
        <s v="github"/>
        <m u="1"/>
        <s v="veille" u="1"/>
        <s v="conception base de données" u="1"/>
      </sharedItems>
    </cacheField>
    <cacheField name="description" numFmtId="0">
      <sharedItems containsBlank="1" count="46">
        <s v="prise en main bootstrap"/>
        <s v="apprentissage CSS"/>
        <s v="apprentissage HTML5"/>
        <s v="header/footer"/>
        <s v="intégration carousel"/>
        <s v="recherche d'images"/>
        <s v="rédactions articles"/>
        <s v="intégration mentions légales"/>
        <s v="intégration localisation géographique"/>
        <s v="plan de site"/>
        <s v="refonte d'éléments"/>
        <s v="présentation page"/>
        <s v="référencement couleurs"/>
        <s v="référencement polices"/>
        <s v="réfléxion maquette"/>
        <s v="constructions objets"/>
        <s v="agencement des objets"/>
        <s v="construction de styles"/>
        <s v="adaptation différent format"/>
        <s v="réfléxion zoning wireframe"/>
        <s v="zoning"/>
        <s v="agencement objets wireframe"/>
        <s v="adaptation différentes pages"/>
        <s v="tables"/>
        <s v="liens et cardinalité"/>
        <s v="réalisation jmerise"/>
        <s v="logotype"/>
        <s v="typographie"/>
        <s v="referencements couleurs"/>
        <s v="logo asso"/>
        <s v="logo société fictive"/>
        <s v="intégration cms"/>
        <s v="choix template"/>
        <s v="charte graphique"/>
        <s v="veille SEO"/>
        <s v="veille e-commerce"/>
        <s v="scénarios"/>
        <s v="création de pages"/>
        <s v="logo"/>
        <s v="veille technologique"/>
        <s v="codage"/>
        <s v="commits"/>
        <m u="1"/>
        <s v="écriture des descriptions de films/séries" u="1"/>
        <s v="intégration bd" u="1"/>
        <s v="maquettes" u="1"/>
      </sharedItems>
    </cacheField>
    <cacheField name="temps théorique" numFmtId="46">
      <sharedItems containsSemiMixedTypes="0" containsNonDate="0" containsDate="1" containsString="0" minDate="1899-12-30T00:02:00" maxDate="1899-12-30T12:00:00"/>
    </cacheField>
    <cacheField name="temps réel" numFmtId="46">
      <sharedItems containsNonDate="0" containsDate="1" containsString="0" containsBlank="1" minDate="1899-12-30T00:02:00" maxDate="1899-12-30T08:00:00"/>
    </cacheField>
    <cacheField name="écart temps réel/théorique" numFmtId="46">
      <sharedItems containsSemiMixedTypes="0" containsNonDate="0" containsDate="1" containsString="0" minDate="1899-12-30T00:00:00" maxDate="1899-12-30T12:00:00"/>
    </cacheField>
    <cacheField name="occurrence" numFmtId="1">
      <sharedItems containsSemiMixedTypes="0" containsString="0" containsNumber="1" containsInteger="1" minValue="1" maxValue="6"/>
    </cacheField>
    <cacheField name="temps total réel" numFmtId="46">
      <sharedItems containsSemiMixedTypes="0" containsNonDate="0" containsDate="1" containsString="0" minDate="1899-12-30T00:00:00" maxDate="1899-12-30T08:00:00"/>
    </cacheField>
    <cacheField name="jours avant prévision" numFmtId="1">
      <sharedItems containsSemiMixedTypes="0" containsString="0" containsNumber="1" containsInteger="1" minValue="-153" maxValue="5"/>
    </cacheField>
    <cacheField name="prévision" numFmtId="14">
      <sharedItems containsSemiMixedTypes="0" containsNonDate="0" containsDate="1" containsString="0" minDate="2016-11-05T00:00:00" maxDate="2017-04-13T00:00:00"/>
    </cacheField>
    <cacheField name="date début" numFmtId="14">
      <sharedItems containsNonDate="0" containsDate="1" containsString="0" containsBlank="1" minDate="2016-01-10T00:00:00" maxDate="2017-04-08T00:00:00"/>
    </cacheField>
    <cacheField name="date fin" numFmtId="14">
      <sharedItems containsNonDate="0" containsDate="1" containsString="0" containsBlank="1" minDate="2016-01-18T00:00:00" maxDate="2017-04-21T00:00:00"/>
    </cacheField>
    <cacheField name="jours début/fin" numFmtId="1">
      <sharedItems containsMixedTypes="1" containsNumber="1" containsInteger="1" minValue="1" maxValue="15"/>
    </cacheField>
    <cacheField name="date de rendu" numFmtId="14">
      <sharedItems containsSemiMixedTypes="0" containsNonDate="0" containsDate="1" containsString="0" minDate="2016-11-28T00:00:00" maxDate="2017-04-21T00:00:00"/>
    </cacheField>
    <cacheField name="jours avant échéance" numFmtId="0">
      <sharedItems containsSemiMixedTypes="0" containsString="0" containsNumber="1" containsInteger="1" minValue="-130" maxValue="13"/>
    </cacheField>
    <cacheField name="personne en charge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1"/>
    <x v="0"/>
    <x v="0"/>
    <x v="0"/>
    <d v="1899-12-30T04:00:00"/>
    <d v="1899-12-30T05:00:00"/>
    <d v="1899-12-30T01:00:00"/>
    <n v="1"/>
    <d v="1899-12-30T05:00:00"/>
    <n v="-115"/>
    <d v="2016-12-13T00:00:00"/>
    <d v="2016-12-13T00:00:00"/>
    <d v="2016-12-23T00:00:00"/>
    <n v="10"/>
    <d v="2017-01-03T00:00:00"/>
    <n v="-94"/>
    <s v="Théophile Dubois"/>
  </r>
  <r>
    <n v="2"/>
    <x v="0"/>
    <x v="0"/>
    <x v="1"/>
    <d v="1899-12-30T04:00:00"/>
    <d v="1899-12-30T07:00:00"/>
    <d v="1899-12-30T03:00:00"/>
    <n v="1"/>
    <d v="1899-12-30T07:00:00"/>
    <n v="-115"/>
    <d v="2016-12-13T00:00:00"/>
    <d v="2016-12-13T00:00:00"/>
    <d v="2016-12-23T00:00:00"/>
    <n v="10"/>
    <d v="2017-01-03T00:00:00"/>
    <n v="-94"/>
    <s v="Théophile Dubois"/>
  </r>
  <r>
    <n v="3"/>
    <x v="0"/>
    <x v="0"/>
    <x v="2"/>
    <d v="1899-12-30T04:00:00"/>
    <d v="1899-12-30T08:00:00"/>
    <d v="1899-12-30T04:00:00"/>
    <n v="1"/>
    <d v="1899-12-30T08:00:00"/>
    <n v="-115"/>
    <d v="2016-12-13T00:00:00"/>
    <d v="2016-12-13T00:00:00"/>
    <d v="2016-12-23T00:00:00"/>
    <n v="10"/>
    <d v="2017-01-03T00:00:00"/>
    <n v="-94"/>
    <s v="Théophile Dubois"/>
  </r>
  <r>
    <n v="4"/>
    <x v="0"/>
    <x v="0"/>
    <x v="3"/>
    <d v="1899-12-30T00:15:00"/>
    <d v="1899-12-30T00:30:00"/>
    <d v="1899-12-30T00:15:00"/>
    <n v="1"/>
    <d v="1899-12-30T00:30:00"/>
    <n v="-115"/>
    <d v="2016-12-13T00:00:00"/>
    <d v="2016-12-13T00:00:00"/>
    <d v="2016-12-23T00:00:00"/>
    <n v="10"/>
    <d v="2017-01-03T00:00:00"/>
    <n v="-94"/>
    <s v="Théophile Dubois"/>
  </r>
  <r>
    <n v="5"/>
    <x v="0"/>
    <x v="0"/>
    <x v="4"/>
    <d v="1899-12-30T02:00:00"/>
    <d v="1899-12-30T07:00:00"/>
    <d v="1899-12-30T05:00:00"/>
    <n v="1"/>
    <d v="1899-12-30T07:00:00"/>
    <n v="-115"/>
    <d v="2016-12-13T00:00:00"/>
    <d v="2016-12-13T00:00:00"/>
    <d v="2016-12-23T00:00:00"/>
    <n v="10"/>
    <d v="2017-01-03T00:00:00"/>
    <n v="-94"/>
    <s v="Théophile Dubois"/>
  </r>
  <r>
    <n v="6"/>
    <x v="0"/>
    <x v="0"/>
    <x v="5"/>
    <d v="1899-12-30T02:00:00"/>
    <d v="1899-12-30T04:00:00"/>
    <d v="1899-12-30T02:00:00"/>
    <n v="1"/>
    <d v="1899-12-30T04:00:00"/>
    <n v="-115"/>
    <d v="2016-12-13T00:00:00"/>
    <d v="2016-12-13T00:00:00"/>
    <d v="2016-12-23T00:00:00"/>
    <n v="10"/>
    <d v="2017-01-03T00:00:00"/>
    <n v="-94"/>
    <s v="Théophile Dubois"/>
  </r>
  <r>
    <n v="7"/>
    <x v="0"/>
    <x v="0"/>
    <x v="6"/>
    <d v="1899-12-30T01:00:00"/>
    <d v="1899-12-30T03:00:00"/>
    <d v="1899-12-30T02:00:00"/>
    <n v="1"/>
    <d v="1899-12-30T03:00:00"/>
    <n v="-115"/>
    <d v="2016-12-13T00:00:00"/>
    <d v="2016-12-13T00:00:00"/>
    <d v="2016-12-23T00:00:00"/>
    <n v="10"/>
    <d v="2017-01-03T00:00:00"/>
    <n v="-94"/>
    <s v="Théophile Dubois"/>
  </r>
  <r>
    <n v="8"/>
    <x v="0"/>
    <x v="0"/>
    <x v="7"/>
    <d v="1899-12-30T00:30:00"/>
    <d v="1899-12-30T01:00:00"/>
    <d v="1899-12-30T00:30:00"/>
    <n v="1"/>
    <d v="1899-12-30T01:00:00"/>
    <n v="-115"/>
    <d v="2016-12-13T00:00:00"/>
    <d v="2016-12-13T00:00:00"/>
    <d v="2016-12-23T00:00:00"/>
    <n v="10"/>
    <d v="2017-01-03T00:00:00"/>
    <n v="-94"/>
    <s v="Théophile Dubois"/>
  </r>
  <r>
    <n v="9"/>
    <x v="0"/>
    <x v="0"/>
    <x v="8"/>
    <d v="1899-12-30T00:10:00"/>
    <d v="1899-12-30T00:15:00"/>
    <d v="1899-12-30T00:05:00"/>
    <n v="1"/>
    <d v="1899-12-30T00:15:00"/>
    <n v="-115"/>
    <d v="2016-12-13T00:00:00"/>
    <d v="2016-12-13T00:00:00"/>
    <d v="2016-12-23T00:00:00"/>
    <n v="10"/>
    <d v="2017-01-03T00:00:00"/>
    <n v="-94"/>
    <s v="Théophile Dubois"/>
  </r>
  <r>
    <n v="10"/>
    <x v="0"/>
    <x v="0"/>
    <x v="9"/>
    <d v="1899-12-30T00:15:00"/>
    <d v="1899-12-30T00:30:00"/>
    <d v="1899-12-30T00:15:00"/>
    <n v="1"/>
    <d v="1899-12-30T00:30:00"/>
    <n v="-115"/>
    <d v="2016-12-13T00:00:00"/>
    <d v="2016-12-13T00:00:00"/>
    <d v="2016-12-23T00:00:00"/>
    <n v="10"/>
    <d v="2017-01-03T00:00:00"/>
    <n v="-94"/>
    <s v="Théophile Dubois"/>
  </r>
  <r>
    <n v="11"/>
    <x v="0"/>
    <x v="0"/>
    <x v="10"/>
    <d v="1899-12-30T05:00:00"/>
    <d v="1899-12-30T08:00:00"/>
    <d v="1899-12-30T03:00:00"/>
    <n v="1"/>
    <d v="1899-12-30T08:00:00"/>
    <n v="-115"/>
    <d v="2016-12-13T00:00:00"/>
    <d v="2016-12-13T00:00:00"/>
    <d v="2016-12-23T00:00:00"/>
    <n v="10"/>
    <d v="2017-01-03T00:00:00"/>
    <n v="-94"/>
    <s v="Théophile Dubois"/>
  </r>
  <r>
    <n v="12"/>
    <x v="0"/>
    <x v="1"/>
    <x v="11"/>
    <d v="1899-12-30T01:00:00"/>
    <d v="1899-12-30T01:30:00"/>
    <d v="1899-12-30T00:30:00"/>
    <n v="5"/>
    <d v="1899-12-30T07:30:00"/>
    <n v="-138"/>
    <d v="2016-11-20T00:00:00"/>
    <d v="2016-11-20T00:00:00"/>
    <d v="2016-11-27T00:00:00"/>
    <n v="7"/>
    <d v="2016-11-28T00:00:00"/>
    <n v="-130"/>
    <s v="Théophile Dubois"/>
  </r>
  <r>
    <n v="13"/>
    <x v="0"/>
    <x v="1"/>
    <x v="12"/>
    <d v="1899-12-30T00:30:00"/>
    <d v="1899-12-30T01:00:00"/>
    <d v="1899-12-30T00:30:00"/>
    <n v="4"/>
    <d v="1899-12-30T04:00:00"/>
    <n v="-138"/>
    <d v="2016-11-20T00:00:00"/>
    <d v="2016-11-20T00:00:00"/>
    <d v="2016-11-27T00:00:00"/>
    <n v="7"/>
    <d v="2016-11-28T00:00:00"/>
    <n v="-130"/>
    <s v="Théophile Dubois"/>
  </r>
  <r>
    <n v="14"/>
    <x v="0"/>
    <x v="1"/>
    <x v="13"/>
    <d v="1899-12-30T00:05:00"/>
    <d v="1899-12-30T01:00:00"/>
    <d v="1899-12-30T00:55:00"/>
    <n v="1"/>
    <d v="1899-12-30T01:00:00"/>
    <n v="-138"/>
    <d v="2016-11-20T00:00:00"/>
    <d v="2016-11-20T00:00:00"/>
    <d v="2016-11-27T00:00:00"/>
    <n v="7"/>
    <d v="2016-11-28T00:00:00"/>
    <n v="-130"/>
    <s v="Théophile Dubois"/>
  </r>
  <r>
    <n v="15"/>
    <x v="0"/>
    <x v="2"/>
    <x v="14"/>
    <d v="1899-12-30T01:00:00"/>
    <d v="1899-12-30T01:00:00"/>
    <d v="1899-12-30T00:00:00"/>
    <n v="6"/>
    <d v="1899-12-30T06:00:00"/>
    <n v="-128"/>
    <d v="2016-11-30T00:00:00"/>
    <d v="2016-11-30T00:00:00"/>
    <d v="2016-12-10T00:00:00"/>
    <n v="10"/>
    <d v="2016-12-12T00:00:00"/>
    <n v="-116"/>
    <s v="Théophile Dubois"/>
  </r>
  <r>
    <n v="16"/>
    <x v="0"/>
    <x v="2"/>
    <x v="15"/>
    <d v="1899-12-30T01:30:00"/>
    <d v="1899-12-30T02:00:00"/>
    <d v="1899-12-30T00:30:00"/>
    <n v="1"/>
    <d v="1899-12-30T02:00:00"/>
    <n v="-128"/>
    <d v="2016-11-30T00:00:00"/>
    <d v="2016-11-30T00:00:00"/>
    <d v="2016-12-10T00:00:00"/>
    <n v="10"/>
    <d v="2016-12-12T00:00:00"/>
    <n v="-116"/>
    <s v="Théophile Dubois"/>
  </r>
  <r>
    <n v="17"/>
    <x v="0"/>
    <x v="2"/>
    <x v="16"/>
    <d v="1899-12-30T01:00:00"/>
    <d v="1899-12-30T02:00:00"/>
    <d v="1899-12-30T01:00:00"/>
    <n v="1"/>
    <d v="1899-12-30T02:00:00"/>
    <n v="-128"/>
    <d v="2016-11-30T00:00:00"/>
    <d v="2016-11-30T00:00:00"/>
    <d v="2016-12-10T00:00:00"/>
    <n v="10"/>
    <d v="2016-12-12T00:00:00"/>
    <n v="-116"/>
    <s v="Théophile Dubois"/>
  </r>
  <r>
    <n v="18"/>
    <x v="0"/>
    <x v="2"/>
    <x v="17"/>
    <d v="1899-12-30T01:00:00"/>
    <d v="1899-12-30T01:00:00"/>
    <d v="1899-12-30T00:00:00"/>
    <n v="1"/>
    <d v="1899-12-30T01:00:00"/>
    <n v="-128"/>
    <d v="2016-11-30T00:00:00"/>
    <d v="2016-11-30T00:00:00"/>
    <d v="2016-12-10T00:00:00"/>
    <n v="10"/>
    <d v="2016-12-12T00:00:00"/>
    <n v="-116"/>
    <s v="Théophile Dubois"/>
  </r>
  <r>
    <n v="19"/>
    <x v="0"/>
    <x v="2"/>
    <x v="18"/>
    <d v="1899-12-30T01:00:00"/>
    <d v="1899-12-30T01:30:00"/>
    <d v="1899-12-30T00:30:00"/>
    <n v="4"/>
    <d v="1899-12-30T06:00:00"/>
    <n v="-128"/>
    <d v="2016-11-30T00:00:00"/>
    <d v="2016-11-30T00:00:00"/>
    <d v="2016-12-10T00:00:00"/>
    <n v="10"/>
    <d v="2016-12-12T00:00:00"/>
    <n v="-116"/>
    <s v="Théophile Dubois"/>
  </r>
  <r>
    <n v="20"/>
    <x v="0"/>
    <x v="3"/>
    <x v="19"/>
    <d v="1899-12-30T00:30:00"/>
    <d v="1899-12-30T00:30:00"/>
    <d v="1899-12-30T00:00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1"/>
    <x v="0"/>
    <x v="3"/>
    <x v="20"/>
    <d v="1899-12-30T00:10:00"/>
    <d v="1899-12-30T00:30:00"/>
    <d v="1899-12-30T00:20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2"/>
    <x v="0"/>
    <x v="3"/>
    <x v="21"/>
    <d v="1899-12-30T00:15:00"/>
    <d v="1899-12-30T00:30:00"/>
    <d v="1899-12-30T00:15:00"/>
    <n v="6"/>
    <d v="1899-12-30T03:00:00"/>
    <n v="-153"/>
    <d v="2016-11-05T00:00:00"/>
    <d v="2016-11-05T00:00:00"/>
    <d v="2016-11-20T00:00:00"/>
    <n v="15"/>
    <d v="2016-11-28T00:00:00"/>
    <n v="-130"/>
    <s v="Théophile Dubois"/>
  </r>
  <r>
    <n v="23"/>
    <x v="0"/>
    <x v="3"/>
    <x v="22"/>
    <d v="1899-12-30T00:15:00"/>
    <d v="1899-12-30T00:15:00"/>
    <d v="1899-12-30T00:00:00"/>
    <n v="6"/>
    <d v="1899-12-30T01:30:00"/>
    <n v="-153"/>
    <d v="2016-11-05T00:00:00"/>
    <d v="2016-11-05T00:00:00"/>
    <d v="2016-11-20T00:00:00"/>
    <n v="15"/>
    <d v="2016-11-28T00:00:00"/>
    <n v="-130"/>
    <s v="Théophile Dubois"/>
  </r>
  <r>
    <n v="24"/>
    <x v="1"/>
    <x v="4"/>
    <x v="23"/>
    <d v="1899-12-30T03:00:00"/>
    <d v="1899-12-30T06:00:00"/>
    <d v="1899-12-30T03:00:00"/>
    <n v="1"/>
    <d v="1899-12-30T06:00:00"/>
    <n v="-87"/>
    <d v="2017-01-10T00:00:00"/>
    <d v="2016-01-10T00:00:00"/>
    <d v="2016-01-20T00:00:00"/>
    <n v="10"/>
    <d v="2017-03-03T00:00:00"/>
    <n v="-35"/>
    <s v="Théophile Dubois"/>
  </r>
  <r>
    <n v="25"/>
    <x v="1"/>
    <x v="4"/>
    <x v="24"/>
    <d v="1899-12-30T02:00:00"/>
    <d v="1899-12-30T02:00:00"/>
    <d v="1899-12-30T00:00:00"/>
    <n v="1"/>
    <d v="1899-12-30T02:00:00"/>
    <n v="-87"/>
    <d v="2017-01-10T00:00:00"/>
    <d v="2016-01-10T00:00:00"/>
    <d v="2016-01-20T00:00:00"/>
    <n v="10"/>
    <d v="2017-03-03T00:00:00"/>
    <n v="-35"/>
    <s v="Théophile Dubois"/>
  </r>
  <r>
    <n v="26"/>
    <x v="1"/>
    <x v="4"/>
    <x v="25"/>
    <d v="1899-12-30T01:00:00"/>
    <d v="1899-12-30T03:00:00"/>
    <d v="1899-12-30T02:00:00"/>
    <n v="1"/>
    <d v="1899-12-30T03:00:00"/>
    <n v="-87"/>
    <d v="2017-01-10T00:00:00"/>
    <d v="2016-01-10T00:00:00"/>
    <d v="2016-01-20T00:00:00"/>
    <n v="10"/>
    <d v="2017-03-03T00:00:00"/>
    <n v="-35"/>
    <s v="Théophile Dubois"/>
  </r>
  <r>
    <n v="27"/>
    <x v="1"/>
    <x v="1"/>
    <x v="26"/>
    <d v="1899-12-30T01:00:00"/>
    <d v="1899-12-30T01:30:00"/>
    <d v="1899-12-30T00:30:00"/>
    <n v="1"/>
    <d v="1899-12-30T01:30:00"/>
    <n v="-74"/>
    <d v="2017-01-23T00:00:00"/>
    <d v="2016-01-23T00:00:00"/>
    <d v="2016-01-26T00:00:00"/>
    <n v="3"/>
    <d v="2017-03-03T00:00:00"/>
    <n v="-35"/>
    <s v="Théophile Dubois"/>
  </r>
  <r>
    <n v="28"/>
    <x v="1"/>
    <x v="1"/>
    <x v="27"/>
    <d v="1899-12-30T00:30:00"/>
    <d v="1899-12-30T02:00:00"/>
    <d v="1899-12-30T01:30:00"/>
    <n v="1"/>
    <d v="1899-12-30T02:00:00"/>
    <n v="-74"/>
    <d v="2017-01-23T00:00:00"/>
    <d v="2016-01-23T00:00:00"/>
    <d v="2016-01-26T00:00:00"/>
    <n v="3"/>
    <d v="2017-03-03T00:00:00"/>
    <n v="-35"/>
    <s v="Théophile Dubois"/>
  </r>
  <r>
    <n v="29"/>
    <x v="1"/>
    <x v="1"/>
    <x v="28"/>
    <d v="1899-12-30T00:45:00"/>
    <d v="1899-12-30T02:00:00"/>
    <d v="1899-12-30T01:15:00"/>
    <n v="1"/>
    <d v="1899-12-30T02:00:00"/>
    <n v="-74"/>
    <d v="2017-01-23T00:00:00"/>
    <d v="2016-01-23T00:00:00"/>
    <d v="2016-01-26T00:00:00"/>
    <n v="3"/>
    <d v="2017-03-03T00:00:00"/>
    <n v="-35"/>
    <s v="Théophile Dubois"/>
  </r>
  <r>
    <n v="30"/>
    <x v="1"/>
    <x v="5"/>
    <x v="29"/>
    <d v="1899-12-30T01:00:00"/>
    <d v="1899-12-30T02:00:00"/>
    <d v="1899-12-30T01:00:00"/>
    <n v="1"/>
    <d v="1899-12-30T02:00:00"/>
    <n v="-79"/>
    <d v="2017-01-18T00:00:00"/>
    <d v="2016-01-18T00:00:00"/>
    <d v="2016-01-18T00:00:00"/>
    <n v="1"/>
    <d v="2017-03-03T00:00:00"/>
    <n v="-35"/>
    <s v="Théophile Dubois"/>
  </r>
  <r>
    <n v="31"/>
    <x v="1"/>
    <x v="5"/>
    <x v="30"/>
    <d v="1899-12-30T00:30:00"/>
    <d v="1899-12-30T00:30:00"/>
    <d v="1899-12-30T00:00:00"/>
    <n v="1"/>
    <d v="1899-12-30T00:30:00"/>
    <n v="-79"/>
    <d v="2017-01-18T00:00:00"/>
    <d v="2016-01-18T00:00:00"/>
    <d v="2016-01-18T00:00:00"/>
    <n v="1"/>
    <d v="2017-03-03T00:00:00"/>
    <n v="-35"/>
    <s v="Théophile Dubois"/>
  </r>
  <r>
    <n v="32"/>
    <x v="2"/>
    <x v="6"/>
    <x v="31"/>
    <d v="1899-12-30T00:30:00"/>
    <d v="1899-12-30T00:30:00"/>
    <d v="1899-12-30T00:00:00"/>
    <n v="1"/>
    <d v="1899-12-30T00:30:00"/>
    <n v="-30"/>
    <d v="2017-03-08T00:00:00"/>
    <d v="2017-03-08T00:00:00"/>
    <d v="2017-03-08T00:00:00"/>
    <n v="1"/>
    <d v="2017-04-20T00:00:00"/>
    <n v="13"/>
    <s v="Yoann Colin"/>
  </r>
  <r>
    <n v="33"/>
    <x v="2"/>
    <x v="7"/>
    <x v="32"/>
    <d v="1899-12-30T00:10:00"/>
    <d v="1899-12-30T00:05:00"/>
    <d v="1899-12-30T00:05:00"/>
    <n v="1"/>
    <d v="1899-12-30T00:05:00"/>
    <n v="-30"/>
    <d v="2017-03-08T00:00:00"/>
    <d v="2017-03-08T00:00:00"/>
    <d v="2017-03-08T00:00:00"/>
    <n v="1"/>
    <d v="2017-04-20T00:00:00"/>
    <n v="13"/>
    <s v="Yoann Colin"/>
  </r>
  <r>
    <n v="34"/>
    <x v="2"/>
    <x v="8"/>
    <x v="33"/>
    <d v="1899-12-30T03:00:00"/>
    <d v="1899-12-30T03:15:00"/>
    <d v="1899-12-30T00:15:00"/>
    <n v="1"/>
    <d v="1899-12-30T03:15:00"/>
    <n v="-1"/>
    <d v="2017-04-06T00:00:00"/>
    <d v="2017-04-06T00:00:00"/>
    <d v="2017-04-06T00:00:00"/>
    <n v="1"/>
    <d v="2017-04-20T00:00:00"/>
    <n v="13"/>
    <s v="Théophile Dubois"/>
  </r>
  <r>
    <n v="35"/>
    <x v="2"/>
    <x v="8"/>
    <x v="34"/>
    <d v="1899-12-30T05:00:00"/>
    <d v="1899-12-30T07:00:00"/>
    <d v="1899-12-30T02:00:00"/>
    <n v="1"/>
    <d v="1899-12-30T07:00:00"/>
    <n v="-8"/>
    <d v="2017-03-30T00:00:00"/>
    <d v="2017-03-30T00:00:00"/>
    <d v="2017-03-30T00:00:00"/>
    <n v="1"/>
    <d v="2017-04-20T00:00:00"/>
    <n v="13"/>
    <s v="Théophile Dubois"/>
  </r>
  <r>
    <n v="36"/>
    <x v="2"/>
    <x v="8"/>
    <x v="35"/>
    <d v="1899-12-30T05:00:00"/>
    <d v="1899-12-30T06:00:00"/>
    <d v="1899-12-30T01:00:00"/>
    <n v="1"/>
    <d v="1899-12-30T06:00:00"/>
    <n v="-7"/>
    <d v="2017-03-31T00:00:00"/>
    <d v="2017-03-31T00:00:00"/>
    <d v="2017-03-31T00:00:00"/>
    <n v="1"/>
    <d v="2017-04-20T00:00:00"/>
    <n v="13"/>
    <s v="Théophile Dubois"/>
  </r>
  <r>
    <n v="37"/>
    <x v="2"/>
    <x v="8"/>
    <x v="36"/>
    <d v="1899-12-30T05:00:00"/>
    <m/>
    <d v="1899-12-30T05:00:00"/>
    <n v="1"/>
    <d v="1899-12-30T00:00:00"/>
    <n v="5"/>
    <d v="2017-04-12T00:00:00"/>
    <m/>
    <m/>
    <s v="date(s) manquante(s)"/>
    <d v="2017-04-20T00:00:00"/>
    <n v="13"/>
    <s v="?"/>
  </r>
  <r>
    <n v="38"/>
    <x v="2"/>
    <x v="0"/>
    <x v="37"/>
    <d v="1899-12-30T05:00:00"/>
    <d v="1899-12-30T08:00:00"/>
    <d v="1899-12-30T03:00:00"/>
    <n v="1"/>
    <d v="1899-12-30T08:00:00"/>
    <n v="-30"/>
    <d v="2017-03-08T00:00:00"/>
    <d v="2017-03-08T00:00:00"/>
    <m/>
    <s v="date(s) manquante(s)"/>
    <d v="2017-04-20T00:00:00"/>
    <n v="13"/>
    <s v="Yoann Colin"/>
  </r>
  <r>
    <n v="39"/>
    <x v="2"/>
    <x v="8"/>
    <x v="38"/>
    <d v="1899-12-30T01:30:00"/>
    <d v="1899-12-30T03:00:00"/>
    <d v="1899-12-30T01:30:00"/>
    <n v="1"/>
    <d v="1899-12-30T03:00:00"/>
    <n v="-10"/>
    <d v="2017-03-28T00:00:00"/>
    <d v="2017-04-06T00:00:00"/>
    <d v="2017-04-06T00:00:00"/>
    <n v="1"/>
    <d v="2017-04-20T00:00:00"/>
    <n v="13"/>
    <s v="Théophile Dubois"/>
  </r>
  <r>
    <n v="40"/>
    <x v="3"/>
    <x v="8"/>
    <x v="39"/>
    <d v="1899-12-30T05:00:00"/>
    <m/>
    <d v="1899-12-30T05:00:00"/>
    <n v="1"/>
    <d v="1899-12-30T00:00:00"/>
    <n v="-7"/>
    <d v="2017-03-31T00:00:00"/>
    <d v="2017-03-31T00:00:00"/>
    <d v="2017-03-31T00:00:00"/>
    <n v="1"/>
    <d v="2017-04-20T00:00:00"/>
    <n v="13"/>
    <s v="Théophile Dubois"/>
  </r>
  <r>
    <n v="41"/>
    <x v="3"/>
    <x v="0"/>
    <x v="40"/>
    <d v="1899-12-30T12:00:00"/>
    <m/>
    <d v="1899-12-30T12:00:00"/>
    <n v="1"/>
    <d v="1899-12-30T00:00:00"/>
    <n v="-2"/>
    <d v="2017-04-05T00:00:00"/>
    <m/>
    <m/>
    <s v="date(s) manquante(s)"/>
    <d v="2017-04-20T00:00:00"/>
    <n v="13"/>
    <s v="?"/>
  </r>
  <r>
    <n v="42"/>
    <x v="2"/>
    <x v="9"/>
    <x v="41"/>
    <d v="1899-12-30T00:02:00"/>
    <d v="1899-12-30T00:02:00"/>
    <d v="1899-12-30T00:00:00"/>
    <n v="1"/>
    <d v="1899-12-30T00:02:00"/>
    <n v="0"/>
    <d v="2017-04-07T00:00:00"/>
    <d v="2017-04-07T00:00:00"/>
    <d v="2017-04-20T00:00:00"/>
    <n v="13"/>
    <d v="2017-04-20T00:00:00"/>
    <n v="13"/>
    <s v="Théophile Dubo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69">
  <location ref="A19:C34" firstHeaderRow="0" firstDataRow="1" firstDataCol="1"/>
  <pivotFields count="17">
    <pivotField numFmtId="1" showAll="0"/>
    <pivotField showAll="0" defaultSubtotal="0">
      <items count="4">
        <item h="1" x="0"/>
        <item h="1" x="1"/>
        <item x="2"/>
        <item h="1" x="3"/>
      </items>
    </pivotField>
    <pivotField axis="axisRow" showAll="0">
      <items count="14">
        <item x="3"/>
        <item x="1"/>
        <item x="2"/>
        <item x="0"/>
        <item m="1" x="12"/>
        <item x="4"/>
        <item x="5"/>
        <item m="1" x="11"/>
        <item x="6"/>
        <item x="7"/>
        <item x="8"/>
        <item m="1" x="10"/>
        <item x="9"/>
        <item t="default"/>
      </items>
    </pivotField>
    <pivotField axis="axisRow" showAll="0">
      <items count="47">
        <item x="18"/>
        <item x="22"/>
        <item x="16"/>
        <item x="21"/>
        <item x="1"/>
        <item x="2"/>
        <item x="17"/>
        <item x="15"/>
        <item m="1" x="43"/>
        <item x="3"/>
        <item x="4"/>
        <item x="8"/>
        <item x="7"/>
        <item x="9"/>
        <item x="11"/>
        <item x="0"/>
        <item x="5"/>
        <item x="12"/>
        <item x="13"/>
        <item x="14"/>
        <item x="19"/>
        <item x="10"/>
        <item x="20"/>
        <item x="23"/>
        <item x="24"/>
        <item x="25"/>
        <item m="1" x="42"/>
        <item x="26"/>
        <item x="27"/>
        <item x="29"/>
        <item x="30"/>
        <item x="28"/>
        <item x="39"/>
        <item x="31"/>
        <item m="1" x="44"/>
        <item x="32"/>
        <item x="33"/>
        <item m="1" x="45"/>
        <item x="36"/>
        <item x="38"/>
        <item x="6"/>
        <item x="34"/>
        <item x="35"/>
        <item x="40"/>
        <item x="37"/>
        <item x="41"/>
        <item t="default"/>
      </items>
    </pivotField>
    <pivotField dataField="1" numFmtId="164" showAll="0"/>
    <pivotField showAll="0"/>
    <pivotField numFmtId="164" showAll="0"/>
    <pivotField numFmtId="1" showAll="0"/>
    <pivotField dataField="1" numFmtId="164" showAll="0"/>
    <pivotField showAll="0" defaultSubtotal="0"/>
    <pivotField showAll="0" defaultSubtotal="0"/>
    <pivotField numFmtId="14" showAll="0"/>
    <pivotField numFmtId="14" showAll="0"/>
    <pivotField numFmtId="1" showAll="0" defaultSubtotal="0"/>
    <pivotField numFmtId="14" showAll="0" defaultSubtotal="0"/>
    <pivotField showAll="0" defaultSubtotal="0"/>
    <pivotField showAll="0" defaultSubtotal="0"/>
  </pivotFields>
  <rowFields count="2">
    <field x="2"/>
    <field x="3"/>
  </rowFields>
  <rowItems count="15">
    <i>
      <x v="3"/>
    </i>
    <i r="1">
      <x v="44"/>
    </i>
    <i>
      <x v="8"/>
    </i>
    <i r="1">
      <x v="33"/>
    </i>
    <i>
      <x v="9"/>
    </i>
    <i r="1">
      <x v="35"/>
    </i>
    <i>
      <x v="10"/>
    </i>
    <i r="1">
      <x v="36"/>
    </i>
    <i r="1">
      <x v="38"/>
    </i>
    <i r="1">
      <x v="39"/>
    </i>
    <i r="1">
      <x v="41"/>
    </i>
    <i r="1">
      <x v="42"/>
    </i>
    <i>
      <x v="12"/>
    </i>
    <i r="1"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temps total réel" fld="8" baseField="3" baseItem="35"/>
    <dataField name="Somme de temps théorique" fld="4" baseField="1" baseItem="0" numFmtId="46"/>
  </dataFields>
  <formats count="8"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/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jet" sourceName="Projet">
  <pivotTables>
    <pivotTable tabId="11" name="Tableau croisé dynamique1"/>
  </pivotTables>
  <data>
    <tabular pivotCacheId="1">
      <items count="4">
        <i x="0"/>
        <i x="1"/>
        <i x="2" s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jet" cache="Segment_Projet" caption="Projet" rowHeight="241300"/>
</slicers>
</file>

<file path=xl/tables/table1.xml><?xml version="1.0" encoding="utf-8"?>
<table xmlns="http://schemas.openxmlformats.org/spreadsheetml/2006/main" id="1" name="tableau" displayName="tableau" ref="A1:Q43" headerRowDxfId="32" dataDxfId="30" totalsRowDxfId="28" headerRowBorderDxfId="31" tableBorderDxfId="29" totalsRowBorderDxfId="27">
  <autoFilter ref="A1:Q43"/>
  <tableColumns count="17">
    <tableColumn id="1" name="# numero tâche" totalsRowLabel="Total" dataDxfId="26" totalsRowDxfId="25"/>
    <tableColumn id="12" name="Projet" dataDxfId="24"/>
    <tableColumn id="2" name="designation" dataDxfId="23"/>
    <tableColumn id="3" name="description" dataDxfId="22"/>
    <tableColumn id="4" name="temps théorique" dataDxfId="21"/>
    <tableColumn id="5" name="temps réel" dataDxfId="20"/>
    <tableColumn id="6" name="écart temps réel/théorique" dataDxfId="19">
      <calculatedColumnFormula>ABS(F2-E2)</calculatedColumnFormula>
    </tableColumn>
    <tableColumn id="7" name="occurrence" dataDxfId="18"/>
    <tableColumn id="8" name="temps total réel" dataDxfId="17">
      <calculatedColumnFormula>H2*F2</calculatedColumnFormula>
    </tableColumn>
    <tableColumn id="17" name="jours avant prévision" dataDxfId="16">
      <calculatedColumnFormula>tableau[[#This Row],[prévision]]-TODAY()</calculatedColumnFormula>
    </tableColumn>
    <tableColumn id="18" name="prévision" dataDxfId="15"/>
    <tableColumn id="9" name="date début" dataDxfId="14"/>
    <tableColumn id="10" name="date fin" dataDxfId="13"/>
    <tableColumn id="14" name="jours début/fin" dataDxfId="12">
      <calculatedColumnFormula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calculatedColumnFormula>
    </tableColumn>
    <tableColumn id="11" name="date de rendu" totalsRowFunction="count" dataDxfId="11"/>
    <tableColumn id="15" name="jours avant échéance" dataDxfId="10">
      <calculatedColumnFormula>tableau[[#This Row],[date de rendu]]-TODAY()</calculatedColumnFormula>
    </tableColumn>
    <tableColumn id="13" name="personne en charge" dataDxfId="9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:A6" totalsRowShown="0" headerRowDxfId="8" dataDxfId="7">
  <autoFilter ref="A1:A6"/>
  <tableColumns count="1">
    <tableColumn id="1" name="Projet" dataDxfId="6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B1:B4" totalsRowShown="0" headerRowDxfId="5" dataDxfId="4">
  <autoFilter ref="B1:B4"/>
  <tableColumns count="1">
    <tableColumn id="1" name="Personne en charge" dataDxfId="3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C1:C13" totalsRowShown="0" headerRowDxfId="2" dataDxfId="1">
  <autoFilter ref="C1:C13"/>
  <tableColumns count="1">
    <tableColumn id="1" name="Designation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20" sqref="B20"/>
    </sheetView>
  </sheetViews>
  <sheetFormatPr baseColWidth="10" defaultRowHeight="15" customHeight="1" x14ac:dyDescent="0.25"/>
  <cols>
    <col min="1" max="1" width="24.7109375" style="4" customWidth="1"/>
    <col min="2" max="2" width="25.28515625" style="4" customWidth="1"/>
    <col min="3" max="3" width="26" style="4" customWidth="1"/>
    <col min="4" max="4" width="25.85546875" style="4" customWidth="1"/>
    <col min="5" max="5" width="20.5703125" style="4" bestFit="1" customWidth="1"/>
    <col min="6" max="6" width="16.7109375" style="4" bestFit="1" customWidth="1"/>
    <col min="7" max="7" width="11.5703125" style="4" bestFit="1" customWidth="1"/>
    <col min="8" max="8" width="31" style="4" bestFit="1" customWidth="1"/>
    <col min="9" max="9" width="25.5703125" style="4" bestFit="1" customWidth="1"/>
    <col min="10" max="16384" width="11.42578125" style="4"/>
  </cols>
  <sheetData>
    <row r="1" spans="1:10" ht="15" customHeight="1" x14ac:dyDescent="0.25">
      <c r="A1"/>
      <c r="B1"/>
    </row>
    <row r="3" spans="1:10" ht="15" customHeight="1" x14ac:dyDescent="0.25">
      <c r="D3"/>
      <c r="E3"/>
      <c r="F3"/>
      <c r="G3"/>
      <c r="H3"/>
      <c r="I3"/>
    </row>
    <row r="4" spans="1:10" ht="15" customHeight="1" x14ac:dyDescent="0.25">
      <c r="D4"/>
      <c r="E4"/>
      <c r="F4"/>
      <c r="G4"/>
      <c r="H4"/>
      <c r="I4"/>
    </row>
    <row r="5" spans="1:10" ht="15" customHeight="1" x14ac:dyDescent="0.25">
      <c r="D5"/>
      <c r="E5"/>
      <c r="F5"/>
      <c r="G5"/>
      <c r="H5"/>
      <c r="I5"/>
    </row>
    <row r="6" spans="1:10" ht="15" customHeight="1" x14ac:dyDescent="0.25">
      <c r="D6"/>
      <c r="E6"/>
      <c r="F6"/>
      <c r="G6"/>
      <c r="H6"/>
      <c r="I6"/>
    </row>
    <row r="7" spans="1:10" ht="15" customHeight="1" x14ac:dyDescent="0.25">
      <c r="D7"/>
      <c r="E7"/>
      <c r="F7"/>
      <c r="G7"/>
      <c r="H7"/>
      <c r="I7"/>
    </row>
    <row r="8" spans="1:10" ht="15" customHeight="1" x14ac:dyDescent="0.25">
      <c r="D8"/>
      <c r="E8"/>
      <c r="F8"/>
      <c r="G8"/>
      <c r="H8"/>
      <c r="I8"/>
    </row>
    <row r="9" spans="1:10" ht="15" customHeight="1" x14ac:dyDescent="0.25">
      <c r="D9"/>
      <c r="E9"/>
      <c r="F9"/>
      <c r="G9"/>
      <c r="H9"/>
      <c r="I9"/>
    </row>
    <row r="10" spans="1:10" ht="15" customHeight="1" x14ac:dyDescent="0.25">
      <c r="D10"/>
      <c r="E10"/>
      <c r="F10"/>
      <c r="G10"/>
      <c r="H10"/>
      <c r="I10"/>
    </row>
    <row r="11" spans="1:10" ht="15" customHeight="1" x14ac:dyDescent="0.25">
      <c r="D11"/>
      <c r="E11"/>
      <c r="F11"/>
      <c r="G11"/>
      <c r="H11"/>
      <c r="I11"/>
    </row>
    <row r="12" spans="1:10" ht="15" customHeight="1" x14ac:dyDescent="0.25">
      <c r="D12"/>
      <c r="E12"/>
      <c r="F12"/>
      <c r="G12"/>
      <c r="H12"/>
      <c r="I12"/>
      <c r="J12" s="10"/>
    </row>
    <row r="13" spans="1:10" ht="15" customHeight="1" x14ac:dyDescent="0.25">
      <c r="D13"/>
      <c r="E13"/>
      <c r="F13"/>
      <c r="G13"/>
      <c r="H13"/>
      <c r="I13"/>
      <c r="J13" s="10"/>
    </row>
    <row r="14" spans="1:10" ht="15" customHeight="1" x14ac:dyDescent="0.25">
      <c r="D14"/>
      <c r="E14"/>
      <c r="F14"/>
      <c r="G14"/>
      <c r="H14"/>
      <c r="I14"/>
      <c r="J14" s="10"/>
    </row>
    <row r="15" spans="1:10" ht="15" customHeight="1" x14ac:dyDescent="0.25">
      <c r="D15"/>
      <c r="E15"/>
      <c r="F15"/>
      <c r="G15"/>
      <c r="H15"/>
      <c r="I15"/>
      <c r="J15" s="10"/>
    </row>
    <row r="16" spans="1:10" ht="15" customHeight="1" x14ac:dyDescent="0.25">
      <c r="D16"/>
      <c r="E16"/>
      <c r="F16"/>
      <c r="G16"/>
      <c r="H16"/>
      <c r="I16"/>
      <c r="J16" s="10"/>
    </row>
    <row r="17" spans="1:10" ht="15" customHeight="1" x14ac:dyDescent="0.25">
      <c r="A17"/>
      <c r="B17"/>
      <c r="C17"/>
      <c r="F17" s="10"/>
      <c r="G17" s="10"/>
      <c r="H17" s="10"/>
      <c r="I17" s="10"/>
      <c r="J17" s="10"/>
    </row>
    <row r="18" spans="1:10" ht="15" customHeight="1" x14ac:dyDescent="0.25">
      <c r="A18"/>
      <c r="B18"/>
      <c r="C18"/>
    </row>
    <row r="19" spans="1:10" ht="15" customHeight="1" x14ac:dyDescent="0.25">
      <c r="A19" s="7" t="s">
        <v>33</v>
      </c>
      <c r="B19" s="4" t="s">
        <v>74</v>
      </c>
      <c r="C19" s="4" t="s">
        <v>35</v>
      </c>
    </row>
    <row r="20" spans="1:10" ht="15" customHeight="1" x14ac:dyDescent="0.25">
      <c r="A20" s="8" t="s">
        <v>2</v>
      </c>
      <c r="B20" s="9">
        <v>0.33333333333333331</v>
      </c>
      <c r="C20" s="9">
        <v>0.20833333333333334</v>
      </c>
    </row>
    <row r="21" spans="1:10" ht="15" customHeight="1" x14ac:dyDescent="0.25">
      <c r="A21" s="8" t="s">
        <v>76</v>
      </c>
      <c r="B21" s="9">
        <v>0.33333333333333331</v>
      </c>
      <c r="C21" s="9">
        <v>0.20833333333333334</v>
      </c>
    </row>
    <row r="22" spans="1:10" ht="15" customHeight="1" x14ac:dyDescent="0.25">
      <c r="A22" s="8" t="s">
        <v>57</v>
      </c>
      <c r="B22" s="9">
        <v>2.0833333333333332E-2</v>
      </c>
      <c r="C22" s="9">
        <v>2.0833333333333332E-2</v>
      </c>
    </row>
    <row r="23" spans="1:10" ht="15" customHeight="1" x14ac:dyDescent="0.25">
      <c r="A23" s="8" t="s">
        <v>60</v>
      </c>
      <c r="B23" s="9">
        <v>2.0833333333333332E-2</v>
      </c>
      <c r="C23" s="9">
        <v>2.0833333333333332E-2</v>
      </c>
    </row>
    <row r="24" spans="1:10" ht="15" customHeight="1" x14ac:dyDescent="0.25">
      <c r="A24" s="8" t="s">
        <v>58</v>
      </c>
      <c r="B24" s="9">
        <v>3.472222222222222E-3</v>
      </c>
      <c r="C24" s="9">
        <v>6.9444444444444441E-3</v>
      </c>
    </row>
    <row r="25" spans="1:10" ht="15" customHeight="1" x14ac:dyDescent="0.25">
      <c r="A25" s="8" t="s">
        <v>55</v>
      </c>
      <c r="B25" s="9">
        <v>3.472222222222222E-3</v>
      </c>
      <c r="C25" s="9">
        <v>6.9444444444444441E-3</v>
      </c>
    </row>
    <row r="26" spans="1:10" ht="15" customHeight="1" x14ac:dyDescent="0.25">
      <c r="A26" s="8" t="s">
        <v>56</v>
      </c>
      <c r="B26" s="9">
        <v>0.80208333333333326</v>
      </c>
      <c r="C26" s="9">
        <v>0.81250000000000011</v>
      </c>
    </row>
    <row r="27" spans="1:10" ht="15" customHeight="1" x14ac:dyDescent="0.25">
      <c r="A27" s="8" t="s">
        <v>0</v>
      </c>
      <c r="B27" s="9">
        <v>0.13541666666666666</v>
      </c>
      <c r="C27" s="9">
        <v>0.125</v>
      </c>
    </row>
    <row r="28" spans="1:10" ht="15" customHeight="1" x14ac:dyDescent="0.25">
      <c r="A28" s="8" t="s">
        <v>61</v>
      </c>
      <c r="B28" s="9">
        <v>0</v>
      </c>
      <c r="C28" s="9">
        <v>0.20833333333333334</v>
      </c>
    </row>
    <row r="29" spans="1:10" ht="15" customHeight="1" x14ac:dyDescent="0.25">
      <c r="A29" s="8" t="s">
        <v>62</v>
      </c>
      <c r="B29" s="9">
        <v>0.125</v>
      </c>
      <c r="C29" s="9">
        <v>6.25E-2</v>
      </c>
    </row>
    <row r="30" spans="1:10" ht="15" customHeight="1" x14ac:dyDescent="0.25">
      <c r="A30" s="8" t="s">
        <v>68</v>
      </c>
      <c r="B30" s="9">
        <v>0.29166666666666669</v>
      </c>
      <c r="C30" s="9">
        <v>0.20833333333333334</v>
      </c>
    </row>
    <row r="31" spans="1:10" ht="15" customHeight="1" x14ac:dyDescent="0.25">
      <c r="A31" s="8" t="s">
        <v>67</v>
      </c>
      <c r="B31" s="9">
        <v>0.25</v>
      </c>
      <c r="C31" s="9">
        <v>0.20833333333333334</v>
      </c>
    </row>
    <row r="32" spans="1:10" ht="15" customHeight="1" x14ac:dyDescent="0.25">
      <c r="A32" s="8" t="s">
        <v>79</v>
      </c>
      <c r="B32" s="9">
        <v>1.3888888888888889E-3</v>
      </c>
      <c r="C32" s="9">
        <v>1.3888888888888889E-3</v>
      </c>
    </row>
    <row r="33" spans="1:3" ht="15" customHeight="1" x14ac:dyDescent="0.25">
      <c r="A33" s="8" t="s">
        <v>80</v>
      </c>
      <c r="B33" s="9">
        <v>1.3888888888888889E-3</v>
      </c>
      <c r="C33" s="9">
        <v>1.3888888888888889E-3</v>
      </c>
    </row>
    <row r="34" spans="1:3" ht="15" customHeight="1" x14ac:dyDescent="0.25">
      <c r="A34" s="8" t="s">
        <v>34</v>
      </c>
      <c r="B34" s="9">
        <v>1.161111111111111</v>
      </c>
      <c r="C34" s="9">
        <v>1.05</v>
      </c>
    </row>
    <row r="35" spans="1:3" ht="15" customHeight="1" x14ac:dyDescent="0.25">
      <c r="A35"/>
      <c r="B35"/>
      <c r="C35"/>
    </row>
    <row r="36" spans="1:3" ht="15" customHeight="1" x14ac:dyDescent="0.25">
      <c r="A36"/>
      <c r="B36"/>
      <c r="C36"/>
    </row>
    <row r="37" spans="1:3" ht="15" customHeight="1" x14ac:dyDescent="0.25">
      <c r="A37"/>
      <c r="B37"/>
      <c r="C37"/>
    </row>
    <row r="38" spans="1:3" ht="15" customHeight="1" x14ac:dyDescent="0.25">
      <c r="A38"/>
      <c r="B38"/>
      <c r="C38"/>
    </row>
    <row r="39" spans="1:3" ht="15" customHeight="1" x14ac:dyDescent="0.25">
      <c r="A39"/>
      <c r="B39"/>
      <c r="C39"/>
    </row>
    <row r="40" spans="1:3" ht="15" customHeight="1" x14ac:dyDescent="0.25">
      <c r="A40"/>
      <c r="B40"/>
      <c r="C40"/>
    </row>
    <row r="41" spans="1:3" ht="15" customHeight="1" x14ac:dyDescent="0.25">
      <c r="A41"/>
      <c r="B41"/>
      <c r="C41"/>
    </row>
    <row r="42" spans="1:3" ht="15" customHeight="1" x14ac:dyDescent="0.25">
      <c r="A42"/>
      <c r="B42"/>
      <c r="C42"/>
    </row>
    <row r="43" spans="1:3" ht="15" customHeight="1" x14ac:dyDescent="0.25">
      <c r="A43"/>
      <c r="B43"/>
      <c r="C43"/>
    </row>
    <row r="44" spans="1:3" ht="15" customHeight="1" x14ac:dyDescent="0.25">
      <c r="A44"/>
      <c r="B44"/>
      <c r="C44"/>
    </row>
    <row r="45" spans="1:3" ht="15" customHeight="1" x14ac:dyDescent="0.25">
      <c r="A45"/>
      <c r="B45"/>
      <c r="C45"/>
    </row>
    <row r="46" spans="1:3" ht="15" customHeight="1" x14ac:dyDescent="0.25">
      <c r="A46"/>
      <c r="B46"/>
      <c r="C46"/>
    </row>
    <row r="47" spans="1:3" ht="15" customHeight="1" x14ac:dyDescent="0.25">
      <c r="A47"/>
      <c r="B47"/>
      <c r="C47"/>
    </row>
  </sheetData>
  <conditionalFormatting pivot="1" sqref="C20:C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{6EDCC38B-48BF-4CBA-8955-B4B60133D86B}</x14:id>
        </ext>
      </extLst>
    </cfRule>
  </conditionalFormatting>
  <conditionalFormatting pivot="1" sqref="B20:C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{DE96C30C-496E-4F34-B3D8-26C0244CACB4}</x14:id>
        </ext>
      </extLst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EDCC38B-48BF-4CBA-8955-B4B60133D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C20:C34</xm:sqref>
        </x14:conditionalFormatting>
        <x14:conditionalFormatting xmlns:xm="http://schemas.microsoft.com/office/excel/2006/main" pivot="1">
          <x14:cfRule type="dataBar" id="{DE96C30C-496E-4F34-B3D8-26C0244CA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B20:C34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3"/>
  <sheetViews>
    <sheetView tabSelected="1" topLeftCell="A34" zoomScale="80" zoomScaleNormal="80" workbookViewId="0">
      <selection activeCell="J43" sqref="J43"/>
    </sheetView>
  </sheetViews>
  <sheetFormatPr baseColWidth="10" defaultColWidth="20.7109375" defaultRowHeight="30" customHeight="1" x14ac:dyDescent="0.25"/>
  <cols>
    <col min="1" max="2" width="20.7109375" style="3"/>
    <col min="3" max="4" width="20.7109375" style="1"/>
    <col min="5" max="5" width="20.7109375" style="21" customWidth="1"/>
    <col min="6" max="6" width="20.7109375" style="1" customWidth="1"/>
    <col min="7" max="7" width="20.7109375" style="3" customWidth="1"/>
    <col min="8" max="8" width="20.7109375" style="1"/>
    <col min="9" max="9" width="20.7109375" style="2"/>
    <col min="10" max="10" width="20.7109375" style="3"/>
    <col min="11" max="12" width="20.7109375" style="2"/>
    <col min="13" max="13" width="20.7109375" style="5"/>
    <col min="14" max="14" width="20.7109375" style="11"/>
    <col min="15" max="15" width="20.7109375" style="6"/>
    <col min="16" max="17" width="20.7109375" style="1"/>
    <col min="20" max="16384" width="20.7109375" style="1"/>
  </cols>
  <sheetData>
    <row r="1" spans="1:19" ht="30" customHeight="1" x14ac:dyDescent="0.25">
      <c r="A1" s="12" t="s">
        <v>38</v>
      </c>
      <c r="B1" s="12" t="s">
        <v>40</v>
      </c>
      <c r="C1" s="13" t="s">
        <v>13</v>
      </c>
      <c r="D1" s="13" t="s">
        <v>14</v>
      </c>
      <c r="E1" s="20" t="s">
        <v>15</v>
      </c>
      <c r="F1" s="13" t="s">
        <v>16</v>
      </c>
      <c r="G1" s="13" t="s">
        <v>17</v>
      </c>
      <c r="H1" s="14" t="s">
        <v>18</v>
      </c>
      <c r="I1" s="13" t="s">
        <v>19</v>
      </c>
      <c r="J1" s="14" t="s">
        <v>77</v>
      </c>
      <c r="K1" s="13" t="s">
        <v>78</v>
      </c>
      <c r="L1" s="15" t="s">
        <v>20</v>
      </c>
      <c r="M1" s="16" t="s">
        <v>21</v>
      </c>
      <c r="N1" s="17" t="s">
        <v>48</v>
      </c>
      <c r="O1" s="22" t="s">
        <v>39</v>
      </c>
      <c r="P1" s="24" t="s">
        <v>75</v>
      </c>
      <c r="Q1" s="23" t="s">
        <v>63</v>
      </c>
      <c r="S1" s="1"/>
    </row>
    <row r="2" spans="1:19" ht="30" customHeight="1" x14ac:dyDescent="0.25">
      <c r="A2" s="18">
        <v>1</v>
      </c>
      <c r="B2" s="18" t="s">
        <v>41</v>
      </c>
      <c r="C2" s="25" t="s">
        <v>2</v>
      </c>
      <c r="D2" s="25" t="s">
        <v>3</v>
      </c>
      <c r="E2" s="30">
        <v>0.16666666666666666</v>
      </c>
      <c r="F2" s="30">
        <v>0.20833333333333334</v>
      </c>
      <c r="G2" s="30">
        <f t="shared" ref="G2:G28" si="0">ABS(F2-E2)</f>
        <v>4.1666666666666685E-2</v>
      </c>
      <c r="H2" s="31">
        <v>1</v>
      </c>
      <c r="I2" s="30">
        <f t="shared" ref="I2:I28" si="1">H2*F2</f>
        <v>0.20833333333333334</v>
      </c>
      <c r="J2" s="29">
        <f ca="1">tableau[[#This Row],[prévision]]-TODAY()</f>
        <v>-118</v>
      </c>
      <c r="K2" s="40">
        <v>42717</v>
      </c>
      <c r="L2" s="40">
        <v>42717</v>
      </c>
      <c r="M2" s="41">
        <v>42727</v>
      </c>
      <c r="N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" s="38">
        <v>42738</v>
      </c>
      <c r="P2" s="49">
        <f ca="1">tableau[[#This Row],[date de rendu]]-TODAY()</f>
        <v>-97</v>
      </c>
      <c r="Q2" s="50" t="s">
        <v>64</v>
      </c>
      <c r="S2" s="1"/>
    </row>
    <row r="3" spans="1:19" ht="30" customHeight="1" x14ac:dyDescent="0.25">
      <c r="A3" s="18">
        <f>A2+1</f>
        <v>2</v>
      </c>
      <c r="B3" s="18" t="s">
        <v>41</v>
      </c>
      <c r="C3" s="25" t="s">
        <v>2</v>
      </c>
      <c r="D3" s="25" t="s">
        <v>4</v>
      </c>
      <c r="E3" s="30">
        <v>0.16666666666666666</v>
      </c>
      <c r="F3" s="30">
        <v>0.29166666666666669</v>
      </c>
      <c r="G3" s="30">
        <f t="shared" si="0"/>
        <v>0.12500000000000003</v>
      </c>
      <c r="H3" s="31">
        <v>1</v>
      </c>
      <c r="I3" s="30">
        <f t="shared" si="1"/>
        <v>0.29166666666666669</v>
      </c>
      <c r="J3" s="29">
        <f ca="1">tableau[[#This Row],[prévision]]-TODAY()</f>
        <v>-118</v>
      </c>
      <c r="K3" s="40">
        <v>42717</v>
      </c>
      <c r="L3" s="40">
        <v>42717</v>
      </c>
      <c r="M3" s="41">
        <v>42727</v>
      </c>
      <c r="N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3" s="38">
        <v>42738</v>
      </c>
      <c r="P3" s="49">
        <f ca="1">tableau[[#This Row],[date de rendu]]-TODAY()</f>
        <v>-97</v>
      </c>
      <c r="Q3" s="50" t="s">
        <v>64</v>
      </c>
      <c r="S3" s="1"/>
    </row>
    <row r="4" spans="1:19" ht="30" customHeight="1" x14ac:dyDescent="0.25">
      <c r="A4" s="18">
        <f t="shared" ref="A4:A28" si="2">A3+1</f>
        <v>3</v>
      </c>
      <c r="B4" s="18" t="s">
        <v>41</v>
      </c>
      <c r="C4" s="25" t="s">
        <v>2</v>
      </c>
      <c r="D4" s="25" t="s">
        <v>5</v>
      </c>
      <c r="E4" s="30">
        <v>0.16666666666666666</v>
      </c>
      <c r="F4" s="30">
        <v>0.33333333333333331</v>
      </c>
      <c r="G4" s="30">
        <f t="shared" si="0"/>
        <v>0.16666666666666666</v>
      </c>
      <c r="H4" s="31">
        <v>1</v>
      </c>
      <c r="I4" s="30">
        <f t="shared" si="1"/>
        <v>0.33333333333333331</v>
      </c>
      <c r="J4" s="29">
        <f ca="1">tableau[[#This Row],[prévision]]-TODAY()</f>
        <v>-118</v>
      </c>
      <c r="K4" s="40">
        <v>42717</v>
      </c>
      <c r="L4" s="40">
        <v>42717</v>
      </c>
      <c r="M4" s="41">
        <v>42727</v>
      </c>
      <c r="N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4" s="38">
        <v>42738</v>
      </c>
      <c r="P4" s="49">
        <f ca="1">tableau[[#This Row],[date de rendu]]-TODAY()</f>
        <v>-97</v>
      </c>
      <c r="Q4" s="50" t="s">
        <v>64</v>
      </c>
      <c r="S4" s="1"/>
    </row>
    <row r="5" spans="1:19" ht="30" customHeight="1" x14ac:dyDescent="0.25">
      <c r="A5" s="18">
        <f t="shared" si="2"/>
        <v>4</v>
      </c>
      <c r="B5" s="18" t="s">
        <v>41</v>
      </c>
      <c r="C5" s="25" t="s">
        <v>2</v>
      </c>
      <c r="D5" s="25" t="s">
        <v>6</v>
      </c>
      <c r="E5" s="30">
        <v>1.0416666666666666E-2</v>
      </c>
      <c r="F5" s="30">
        <v>2.0833333333333332E-2</v>
      </c>
      <c r="G5" s="30">
        <f t="shared" si="0"/>
        <v>1.0416666666666666E-2</v>
      </c>
      <c r="H5" s="31">
        <v>1</v>
      </c>
      <c r="I5" s="30">
        <f t="shared" si="1"/>
        <v>2.0833333333333332E-2</v>
      </c>
      <c r="J5" s="29">
        <f ca="1">tableau[[#This Row],[prévision]]-TODAY()</f>
        <v>-118</v>
      </c>
      <c r="K5" s="40">
        <v>42717</v>
      </c>
      <c r="L5" s="40">
        <v>42717</v>
      </c>
      <c r="M5" s="41">
        <v>42727</v>
      </c>
      <c r="N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5" s="38">
        <v>42738</v>
      </c>
      <c r="P5" s="49">
        <f ca="1">tableau[[#This Row],[date de rendu]]-TODAY()</f>
        <v>-97</v>
      </c>
      <c r="Q5" s="50" t="s">
        <v>64</v>
      </c>
      <c r="S5" s="1"/>
    </row>
    <row r="6" spans="1:19" ht="30" customHeight="1" x14ac:dyDescent="0.25">
      <c r="A6" s="18">
        <f t="shared" si="2"/>
        <v>5</v>
      </c>
      <c r="B6" s="18" t="s">
        <v>41</v>
      </c>
      <c r="C6" s="25" t="s">
        <v>2</v>
      </c>
      <c r="D6" s="25" t="s">
        <v>7</v>
      </c>
      <c r="E6" s="30">
        <v>8.3333333333333329E-2</v>
      </c>
      <c r="F6" s="30">
        <v>0.29166666666666669</v>
      </c>
      <c r="G6" s="30">
        <f t="shared" si="0"/>
        <v>0.20833333333333337</v>
      </c>
      <c r="H6" s="31">
        <v>1</v>
      </c>
      <c r="I6" s="30">
        <f t="shared" si="1"/>
        <v>0.29166666666666669</v>
      </c>
      <c r="J6" s="29">
        <f ca="1">tableau[[#This Row],[prévision]]-TODAY()</f>
        <v>-118</v>
      </c>
      <c r="K6" s="40">
        <v>42717</v>
      </c>
      <c r="L6" s="40">
        <v>42717</v>
      </c>
      <c r="M6" s="41">
        <v>42727</v>
      </c>
      <c r="N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6" s="38">
        <v>42738</v>
      </c>
      <c r="P6" s="49">
        <f ca="1">tableau[[#This Row],[date de rendu]]-TODAY()</f>
        <v>-97</v>
      </c>
      <c r="Q6" s="50" t="s">
        <v>64</v>
      </c>
      <c r="R6" s="1"/>
      <c r="S6" s="1"/>
    </row>
    <row r="7" spans="1:19" ht="30" customHeight="1" x14ac:dyDescent="0.25">
      <c r="A7" s="18">
        <f t="shared" si="2"/>
        <v>6</v>
      </c>
      <c r="B7" s="18" t="s">
        <v>41</v>
      </c>
      <c r="C7" s="25" t="s">
        <v>2</v>
      </c>
      <c r="D7" s="25" t="s">
        <v>8</v>
      </c>
      <c r="E7" s="30">
        <v>8.3333333333333329E-2</v>
      </c>
      <c r="F7" s="30">
        <v>0.16666666666666666</v>
      </c>
      <c r="G7" s="30">
        <f t="shared" si="0"/>
        <v>8.3333333333333329E-2</v>
      </c>
      <c r="H7" s="31">
        <v>1</v>
      </c>
      <c r="I7" s="30">
        <f t="shared" si="1"/>
        <v>0.16666666666666666</v>
      </c>
      <c r="J7" s="29">
        <f ca="1">tableau[[#This Row],[prévision]]-TODAY()</f>
        <v>-118</v>
      </c>
      <c r="K7" s="40">
        <v>42717</v>
      </c>
      <c r="L7" s="40">
        <v>42717</v>
      </c>
      <c r="M7" s="41">
        <v>42727</v>
      </c>
      <c r="N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7" s="38">
        <v>42738</v>
      </c>
      <c r="P7" s="49">
        <f ca="1">tableau[[#This Row],[date de rendu]]-TODAY()</f>
        <v>-97</v>
      </c>
      <c r="Q7" s="50" t="s">
        <v>64</v>
      </c>
      <c r="R7" s="1"/>
      <c r="S7" s="1"/>
    </row>
    <row r="8" spans="1:19" ht="30" customHeight="1" x14ac:dyDescent="0.25">
      <c r="A8" s="18">
        <f t="shared" si="2"/>
        <v>7</v>
      </c>
      <c r="B8" s="18" t="s">
        <v>41</v>
      </c>
      <c r="C8" s="25" t="s">
        <v>2</v>
      </c>
      <c r="D8" s="25" t="s">
        <v>73</v>
      </c>
      <c r="E8" s="30">
        <v>4.1666666666666664E-2</v>
      </c>
      <c r="F8" s="30">
        <v>0.125</v>
      </c>
      <c r="G8" s="30">
        <f t="shared" si="0"/>
        <v>8.3333333333333343E-2</v>
      </c>
      <c r="H8" s="31">
        <v>1</v>
      </c>
      <c r="I8" s="30">
        <f t="shared" si="1"/>
        <v>0.125</v>
      </c>
      <c r="J8" s="29">
        <f ca="1">tableau[[#This Row],[prévision]]-TODAY()</f>
        <v>-118</v>
      </c>
      <c r="K8" s="40">
        <v>42717</v>
      </c>
      <c r="L8" s="40">
        <v>42717</v>
      </c>
      <c r="M8" s="41">
        <v>42727</v>
      </c>
      <c r="N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8" s="38">
        <v>42738</v>
      </c>
      <c r="P8" s="49">
        <f ca="1">tableau[[#This Row],[date de rendu]]-TODAY()</f>
        <v>-97</v>
      </c>
      <c r="Q8" s="50" t="s">
        <v>64</v>
      </c>
      <c r="S8" s="1"/>
    </row>
    <row r="9" spans="1:19" ht="30" customHeight="1" x14ac:dyDescent="0.25">
      <c r="A9" s="18">
        <f t="shared" si="2"/>
        <v>8</v>
      </c>
      <c r="B9" s="18" t="s">
        <v>41</v>
      </c>
      <c r="C9" s="25" t="s">
        <v>2</v>
      </c>
      <c r="D9" s="25" t="s">
        <v>9</v>
      </c>
      <c r="E9" s="30">
        <v>2.0833333333333332E-2</v>
      </c>
      <c r="F9" s="30">
        <v>4.1666666666666664E-2</v>
      </c>
      <c r="G9" s="30">
        <f t="shared" si="0"/>
        <v>2.0833333333333332E-2</v>
      </c>
      <c r="H9" s="31">
        <v>1</v>
      </c>
      <c r="I9" s="30">
        <f t="shared" si="1"/>
        <v>4.1666666666666664E-2</v>
      </c>
      <c r="J9" s="29">
        <f ca="1">tableau[[#This Row],[prévision]]-TODAY()</f>
        <v>-118</v>
      </c>
      <c r="K9" s="40">
        <v>42717</v>
      </c>
      <c r="L9" s="40">
        <v>42717</v>
      </c>
      <c r="M9" s="41">
        <v>42727</v>
      </c>
      <c r="N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9" s="38">
        <v>42738</v>
      </c>
      <c r="P9" s="49">
        <f ca="1">tableau[[#This Row],[date de rendu]]-TODAY()</f>
        <v>-97</v>
      </c>
      <c r="Q9" s="50" t="s">
        <v>64</v>
      </c>
      <c r="S9" s="1"/>
    </row>
    <row r="10" spans="1:19" ht="30" customHeight="1" x14ac:dyDescent="0.25">
      <c r="A10" s="18">
        <f t="shared" si="2"/>
        <v>9</v>
      </c>
      <c r="B10" s="18" t="s">
        <v>41</v>
      </c>
      <c r="C10" s="25" t="s">
        <v>2</v>
      </c>
      <c r="D10" s="25" t="s">
        <v>10</v>
      </c>
      <c r="E10" s="30">
        <v>6.9444444444444441E-3</v>
      </c>
      <c r="F10" s="30">
        <v>1.0416666666666666E-2</v>
      </c>
      <c r="G10" s="30">
        <f t="shared" si="0"/>
        <v>3.472222222222222E-3</v>
      </c>
      <c r="H10" s="31">
        <v>1</v>
      </c>
      <c r="I10" s="30">
        <f t="shared" si="1"/>
        <v>1.0416666666666666E-2</v>
      </c>
      <c r="J10" s="29">
        <f ca="1">tableau[[#This Row],[prévision]]-TODAY()</f>
        <v>-118</v>
      </c>
      <c r="K10" s="40">
        <v>42717</v>
      </c>
      <c r="L10" s="40">
        <v>42717</v>
      </c>
      <c r="M10" s="41">
        <v>42727</v>
      </c>
      <c r="N1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0" s="38">
        <v>42738</v>
      </c>
      <c r="P10" s="49">
        <f ca="1">tableau[[#This Row],[date de rendu]]-TODAY()</f>
        <v>-97</v>
      </c>
      <c r="Q10" s="50" t="s">
        <v>64</v>
      </c>
      <c r="S10" s="1"/>
    </row>
    <row r="11" spans="1:19" ht="30" customHeight="1" x14ac:dyDescent="0.25">
      <c r="A11" s="18">
        <f t="shared" si="2"/>
        <v>10</v>
      </c>
      <c r="B11" s="18" t="s">
        <v>41</v>
      </c>
      <c r="C11" s="25" t="s">
        <v>2</v>
      </c>
      <c r="D11" s="25" t="s">
        <v>11</v>
      </c>
      <c r="E11" s="30">
        <v>1.0416666666666666E-2</v>
      </c>
      <c r="F11" s="30">
        <v>2.0833333333333332E-2</v>
      </c>
      <c r="G11" s="30">
        <f t="shared" si="0"/>
        <v>1.0416666666666666E-2</v>
      </c>
      <c r="H11" s="31">
        <v>1</v>
      </c>
      <c r="I11" s="30">
        <f t="shared" si="1"/>
        <v>2.0833333333333332E-2</v>
      </c>
      <c r="J11" s="29">
        <f ca="1">tableau[[#This Row],[prévision]]-TODAY()</f>
        <v>-118</v>
      </c>
      <c r="K11" s="40">
        <v>42717</v>
      </c>
      <c r="L11" s="40">
        <v>42717</v>
      </c>
      <c r="M11" s="41">
        <v>42727</v>
      </c>
      <c r="N1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1" s="38">
        <v>42738</v>
      </c>
      <c r="P11" s="49">
        <f ca="1">tableau[[#This Row],[date de rendu]]-TODAY()</f>
        <v>-97</v>
      </c>
      <c r="Q11" s="50" t="s">
        <v>64</v>
      </c>
      <c r="S11" s="1"/>
    </row>
    <row r="12" spans="1:19" ht="30" customHeight="1" x14ac:dyDescent="0.25">
      <c r="A12" s="18">
        <f t="shared" si="2"/>
        <v>11</v>
      </c>
      <c r="B12" s="18" t="s">
        <v>41</v>
      </c>
      <c r="C12" s="26" t="s">
        <v>2</v>
      </c>
      <c r="D12" s="26" t="s">
        <v>12</v>
      </c>
      <c r="E12" s="32">
        <v>0.20833333333333334</v>
      </c>
      <c r="F12" s="32">
        <v>0.33333333333333331</v>
      </c>
      <c r="G12" s="32">
        <f t="shared" si="0"/>
        <v>0.12499999999999997</v>
      </c>
      <c r="H12" s="33">
        <v>1</v>
      </c>
      <c r="I12" s="32">
        <f t="shared" si="1"/>
        <v>0.33333333333333331</v>
      </c>
      <c r="J12" s="52">
        <f ca="1">tableau[[#This Row],[prévision]]-TODAY()</f>
        <v>-118</v>
      </c>
      <c r="K12" s="43">
        <v>42717</v>
      </c>
      <c r="L12" s="43">
        <v>42717</v>
      </c>
      <c r="M12" s="44">
        <v>42727</v>
      </c>
      <c r="N1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2" s="38">
        <v>42738</v>
      </c>
      <c r="P12" s="49">
        <f ca="1">tableau[[#This Row],[date de rendu]]-TODAY()</f>
        <v>-97</v>
      </c>
      <c r="Q12" s="50" t="s">
        <v>64</v>
      </c>
      <c r="S12" s="1"/>
    </row>
    <row r="13" spans="1:19" ht="30" customHeight="1" x14ac:dyDescent="0.25">
      <c r="A13" s="18">
        <f t="shared" si="2"/>
        <v>12</v>
      </c>
      <c r="B13" s="18" t="s">
        <v>41</v>
      </c>
      <c r="C13" s="27" t="s">
        <v>0</v>
      </c>
      <c r="D13" s="27" t="s">
        <v>22</v>
      </c>
      <c r="E13" s="34">
        <v>4.1666666666666664E-2</v>
      </c>
      <c r="F13" s="34">
        <v>6.25E-2</v>
      </c>
      <c r="G13" s="34">
        <f t="shared" si="0"/>
        <v>2.0833333333333336E-2</v>
      </c>
      <c r="H13" s="35">
        <v>5</v>
      </c>
      <c r="I13" s="34">
        <f t="shared" si="1"/>
        <v>0.3125</v>
      </c>
      <c r="J13" s="53">
        <f ca="1">tableau[[#This Row],[prévision]]-TODAY()</f>
        <v>-141</v>
      </c>
      <c r="K13" s="45">
        <v>42694</v>
      </c>
      <c r="L13" s="45">
        <v>42694</v>
      </c>
      <c r="M13" s="46">
        <v>42701</v>
      </c>
      <c r="N1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3" s="38">
        <v>42702</v>
      </c>
      <c r="P13" s="49">
        <f ca="1">tableau[[#This Row],[date de rendu]]-TODAY()</f>
        <v>-133</v>
      </c>
      <c r="Q13" s="50" t="s">
        <v>64</v>
      </c>
      <c r="S13" s="1"/>
    </row>
    <row r="14" spans="1:19" ht="30" customHeight="1" x14ac:dyDescent="0.25">
      <c r="A14" s="18">
        <f t="shared" si="2"/>
        <v>13</v>
      </c>
      <c r="B14" s="18" t="s">
        <v>41</v>
      </c>
      <c r="C14" s="27" t="s">
        <v>0</v>
      </c>
      <c r="D14" s="27" t="s">
        <v>23</v>
      </c>
      <c r="E14" s="34">
        <v>2.0833333333333332E-2</v>
      </c>
      <c r="F14" s="34">
        <v>4.1666666666666664E-2</v>
      </c>
      <c r="G14" s="34">
        <f t="shared" si="0"/>
        <v>2.0833333333333332E-2</v>
      </c>
      <c r="H14" s="35">
        <v>4</v>
      </c>
      <c r="I14" s="34">
        <f t="shared" si="1"/>
        <v>0.16666666666666666</v>
      </c>
      <c r="J14" s="53">
        <f ca="1">tableau[[#This Row],[prévision]]-TODAY()</f>
        <v>-141</v>
      </c>
      <c r="K14" s="45">
        <v>42694</v>
      </c>
      <c r="L14" s="45">
        <v>42694</v>
      </c>
      <c r="M14" s="46">
        <v>42701</v>
      </c>
      <c r="N1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4" s="38">
        <v>42702</v>
      </c>
      <c r="P14" s="49">
        <f ca="1">tableau[[#This Row],[date de rendu]]-TODAY()</f>
        <v>-133</v>
      </c>
      <c r="Q14" s="50" t="s">
        <v>64</v>
      </c>
      <c r="S14" s="1"/>
    </row>
    <row r="15" spans="1:19" ht="30" customHeight="1" x14ac:dyDescent="0.25">
      <c r="A15" s="18">
        <f t="shared" si="2"/>
        <v>14</v>
      </c>
      <c r="B15" s="18" t="s">
        <v>41</v>
      </c>
      <c r="C15" s="28" t="s">
        <v>0</v>
      </c>
      <c r="D15" s="28" t="s">
        <v>24</v>
      </c>
      <c r="E15" s="36">
        <v>3.472222222222222E-3</v>
      </c>
      <c r="F15" s="36">
        <v>4.1666666666666664E-2</v>
      </c>
      <c r="G15" s="36">
        <f t="shared" si="0"/>
        <v>3.8194444444444441E-2</v>
      </c>
      <c r="H15" s="37">
        <v>1</v>
      </c>
      <c r="I15" s="36">
        <f t="shared" si="1"/>
        <v>4.1666666666666664E-2</v>
      </c>
      <c r="J15" s="54">
        <f ca="1">tableau[[#This Row],[prévision]]-TODAY()</f>
        <v>-141</v>
      </c>
      <c r="K15" s="47">
        <v>42694</v>
      </c>
      <c r="L15" s="47">
        <v>42694</v>
      </c>
      <c r="M15" s="48">
        <v>42701</v>
      </c>
      <c r="N1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7</v>
      </c>
      <c r="O15" s="38">
        <v>42702</v>
      </c>
      <c r="P15" s="49">
        <f ca="1">tableau[[#This Row],[date de rendu]]-TODAY()</f>
        <v>-133</v>
      </c>
      <c r="Q15" s="50" t="s">
        <v>64</v>
      </c>
      <c r="S15" s="1"/>
    </row>
    <row r="16" spans="1:19" ht="30" customHeight="1" x14ac:dyDescent="0.25">
      <c r="A16" s="18">
        <f t="shared" si="2"/>
        <v>15</v>
      </c>
      <c r="B16" s="18" t="s">
        <v>41</v>
      </c>
      <c r="C16" s="27" t="s">
        <v>1</v>
      </c>
      <c r="D16" s="27" t="s">
        <v>36</v>
      </c>
      <c r="E16" s="34">
        <v>4.1666666666666664E-2</v>
      </c>
      <c r="F16" s="34">
        <v>4.1666666666666664E-2</v>
      </c>
      <c r="G16" s="34">
        <f t="shared" si="0"/>
        <v>0</v>
      </c>
      <c r="H16" s="35">
        <v>6</v>
      </c>
      <c r="I16" s="34">
        <f t="shared" si="1"/>
        <v>0.25</v>
      </c>
      <c r="J16" s="53">
        <f ca="1">tableau[[#This Row],[prévision]]-TODAY()</f>
        <v>-131</v>
      </c>
      <c r="K16" s="45">
        <v>42704</v>
      </c>
      <c r="L16" s="45">
        <v>42704</v>
      </c>
      <c r="M16" s="46">
        <v>42714</v>
      </c>
      <c r="N1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6" s="38">
        <v>42716</v>
      </c>
      <c r="P16" s="49">
        <f ca="1">tableau[[#This Row],[date de rendu]]-TODAY()</f>
        <v>-119</v>
      </c>
      <c r="Q16" s="50" t="s">
        <v>64</v>
      </c>
      <c r="S16" s="1"/>
    </row>
    <row r="17" spans="1:19" ht="30" customHeight="1" x14ac:dyDescent="0.25">
      <c r="A17" s="18">
        <f t="shared" si="2"/>
        <v>16</v>
      </c>
      <c r="B17" s="18" t="s">
        <v>41</v>
      </c>
      <c r="C17" s="27" t="s">
        <v>1</v>
      </c>
      <c r="D17" s="27" t="s">
        <v>25</v>
      </c>
      <c r="E17" s="34">
        <v>6.25E-2</v>
      </c>
      <c r="F17" s="34">
        <v>8.3333333333333329E-2</v>
      </c>
      <c r="G17" s="34">
        <f t="shared" si="0"/>
        <v>2.0833333333333329E-2</v>
      </c>
      <c r="H17" s="35">
        <v>1</v>
      </c>
      <c r="I17" s="34">
        <f t="shared" si="1"/>
        <v>8.3333333333333329E-2</v>
      </c>
      <c r="J17" s="53">
        <f ca="1">tableau[[#This Row],[prévision]]-TODAY()</f>
        <v>-131</v>
      </c>
      <c r="K17" s="45">
        <v>42704</v>
      </c>
      <c r="L17" s="45">
        <v>42704</v>
      </c>
      <c r="M17" s="46">
        <v>42714</v>
      </c>
      <c r="N1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7" s="38">
        <v>42716</v>
      </c>
      <c r="P17" s="49">
        <f ca="1">tableau[[#This Row],[date de rendu]]-TODAY()</f>
        <v>-119</v>
      </c>
      <c r="Q17" s="50" t="s">
        <v>64</v>
      </c>
      <c r="S17" s="1"/>
    </row>
    <row r="18" spans="1:19" ht="30" customHeight="1" x14ac:dyDescent="0.25">
      <c r="A18" s="18">
        <f t="shared" si="2"/>
        <v>17</v>
      </c>
      <c r="B18" s="18" t="s">
        <v>41</v>
      </c>
      <c r="C18" s="27" t="s">
        <v>1</v>
      </c>
      <c r="D18" s="27" t="s">
        <v>26</v>
      </c>
      <c r="E18" s="34">
        <v>4.1666666666666664E-2</v>
      </c>
      <c r="F18" s="34">
        <v>8.3333333333333329E-2</v>
      </c>
      <c r="G18" s="34">
        <f t="shared" si="0"/>
        <v>4.1666666666666664E-2</v>
      </c>
      <c r="H18" s="35">
        <v>1</v>
      </c>
      <c r="I18" s="34">
        <f t="shared" si="1"/>
        <v>8.3333333333333329E-2</v>
      </c>
      <c r="J18" s="53">
        <f ca="1">tableau[[#This Row],[prévision]]-TODAY()</f>
        <v>-131</v>
      </c>
      <c r="K18" s="45">
        <v>42704</v>
      </c>
      <c r="L18" s="45">
        <v>42704</v>
      </c>
      <c r="M18" s="46">
        <v>42714</v>
      </c>
      <c r="N1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8" s="38">
        <v>42716</v>
      </c>
      <c r="P18" s="49">
        <f ca="1">tableau[[#This Row],[date de rendu]]-TODAY()</f>
        <v>-119</v>
      </c>
      <c r="Q18" s="50" t="s">
        <v>64</v>
      </c>
      <c r="S18" s="1"/>
    </row>
    <row r="19" spans="1:19" ht="30" customHeight="1" x14ac:dyDescent="0.25">
      <c r="A19" s="18">
        <f t="shared" si="2"/>
        <v>18</v>
      </c>
      <c r="B19" s="18" t="s">
        <v>41</v>
      </c>
      <c r="C19" s="27" t="s">
        <v>1</v>
      </c>
      <c r="D19" s="27" t="s">
        <v>27</v>
      </c>
      <c r="E19" s="34">
        <v>4.1666666666666664E-2</v>
      </c>
      <c r="F19" s="34">
        <v>4.1666666666666664E-2</v>
      </c>
      <c r="G19" s="34">
        <f t="shared" si="0"/>
        <v>0</v>
      </c>
      <c r="H19" s="35">
        <v>1</v>
      </c>
      <c r="I19" s="34">
        <f t="shared" si="1"/>
        <v>4.1666666666666664E-2</v>
      </c>
      <c r="J19" s="53">
        <f ca="1">tableau[[#This Row],[prévision]]-TODAY()</f>
        <v>-131</v>
      </c>
      <c r="K19" s="45">
        <v>42704</v>
      </c>
      <c r="L19" s="45">
        <v>42704</v>
      </c>
      <c r="M19" s="46">
        <v>42714</v>
      </c>
      <c r="N1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19" s="38">
        <v>42716</v>
      </c>
      <c r="P19" s="49">
        <f ca="1">tableau[[#This Row],[date de rendu]]-TODAY()</f>
        <v>-119</v>
      </c>
      <c r="Q19" s="50" t="s">
        <v>64</v>
      </c>
      <c r="S19" s="1"/>
    </row>
    <row r="20" spans="1:19" ht="30" customHeight="1" x14ac:dyDescent="0.25">
      <c r="A20" s="18">
        <f t="shared" si="2"/>
        <v>19</v>
      </c>
      <c r="B20" s="18" t="s">
        <v>41</v>
      </c>
      <c r="C20" s="28" t="s">
        <v>1</v>
      </c>
      <c r="D20" s="28" t="s">
        <v>28</v>
      </c>
      <c r="E20" s="36">
        <v>4.1666666666666664E-2</v>
      </c>
      <c r="F20" s="36">
        <v>6.25E-2</v>
      </c>
      <c r="G20" s="36">
        <f t="shared" si="0"/>
        <v>2.0833333333333336E-2</v>
      </c>
      <c r="H20" s="37">
        <v>4</v>
      </c>
      <c r="I20" s="36">
        <f t="shared" si="1"/>
        <v>0.25</v>
      </c>
      <c r="J20" s="54">
        <f ca="1">tableau[[#This Row],[prévision]]-TODAY()</f>
        <v>-131</v>
      </c>
      <c r="K20" s="47">
        <v>42704</v>
      </c>
      <c r="L20" s="47">
        <v>42704</v>
      </c>
      <c r="M20" s="48">
        <v>42714</v>
      </c>
      <c r="N2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0" s="38">
        <v>42716</v>
      </c>
      <c r="P20" s="49">
        <f ca="1">tableau[[#This Row],[date de rendu]]-TODAY()</f>
        <v>-119</v>
      </c>
      <c r="Q20" s="50" t="s">
        <v>64</v>
      </c>
      <c r="S20" s="1"/>
    </row>
    <row r="21" spans="1:19" ht="30" customHeight="1" x14ac:dyDescent="0.25">
      <c r="A21" s="18">
        <f t="shared" si="2"/>
        <v>20</v>
      </c>
      <c r="B21" s="18" t="s">
        <v>41</v>
      </c>
      <c r="C21" s="27" t="s">
        <v>29</v>
      </c>
      <c r="D21" s="27" t="s">
        <v>37</v>
      </c>
      <c r="E21" s="34">
        <v>2.0833333333333332E-2</v>
      </c>
      <c r="F21" s="34">
        <v>2.0833333333333332E-2</v>
      </c>
      <c r="G21" s="34">
        <f t="shared" si="0"/>
        <v>0</v>
      </c>
      <c r="H21" s="35">
        <v>6</v>
      </c>
      <c r="I21" s="34">
        <f t="shared" si="1"/>
        <v>0.125</v>
      </c>
      <c r="J21" s="53">
        <f ca="1">tableau[[#This Row],[prévision]]-TODAY()</f>
        <v>-156</v>
      </c>
      <c r="K21" s="45">
        <v>42679</v>
      </c>
      <c r="L21" s="45">
        <v>42679</v>
      </c>
      <c r="M21" s="46">
        <v>42694</v>
      </c>
      <c r="N2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1" s="38">
        <v>42702</v>
      </c>
      <c r="P21" s="49">
        <f ca="1">tableau[[#This Row],[date de rendu]]-TODAY()</f>
        <v>-133</v>
      </c>
      <c r="Q21" s="50" t="s">
        <v>64</v>
      </c>
      <c r="S21" s="1"/>
    </row>
    <row r="22" spans="1:19" ht="30" customHeight="1" x14ac:dyDescent="0.25">
      <c r="A22" s="18">
        <f t="shared" si="2"/>
        <v>21</v>
      </c>
      <c r="B22" s="18" t="s">
        <v>41</v>
      </c>
      <c r="C22" s="27" t="s">
        <v>29</v>
      </c>
      <c r="D22" s="27" t="s">
        <v>30</v>
      </c>
      <c r="E22" s="34">
        <v>6.9444444444444441E-3</v>
      </c>
      <c r="F22" s="34">
        <v>2.0833333333333332E-2</v>
      </c>
      <c r="G22" s="34">
        <f t="shared" si="0"/>
        <v>1.3888888888888888E-2</v>
      </c>
      <c r="H22" s="35">
        <v>6</v>
      </c>
      <c r="I22" s="34">
        <f t="shared" si="1"/>
        <v>0.125</v>
      </c>
      <c r="J22" s="53">
        <f ca="1">tableau[[#This Row],[prévision]]-TODAY()</f>
        <v>-156</v>
      </c>
      <c r="K22" s="45">
        <v>42679</v>
      </c>
      <c r="L22" s="45">
        <v>42679</v>
      </c>
      <c r="M22" s="46">
        <v>42694</v>
      </c>
      <c r="N2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2" s="38">
        <v>42702</v>
      </c>
      <c r="P22" s="49">
        <f ca="1">tableau[[#This Row],[date de rendu]]-TODAY()</f>
        <v>-133</v>
      </c>
      <c r="Q22" s="50" t="s">
        <v>64</v>
      </c>
      <c r="S22" s="1"/>
    </row>
    <row r="23" spans="1:19" ht="30" customHeight="1" x14ac:dyDescent="0.25">
      <c r="A23" s="18">
        <f t="shared" si="2"/>
        <v>22</v>
      </c>
      <c r="B23" s="18" t="s">
        <v>41</v>
      </c>
      <c r="C23" s="27" t="s">
        <v>29</v>
      </c>
      <c r="D23" s="27" t="s">
        <v>31</v>
      </c>
      <c r="E23" s="34">
        <v>1.0416666666666666E-2</v>
      </c>
      <c r="F23" s="34">
        <v>2.0833333333333332E-2</v>
      </c>
      <c r="G23" s="34">
        <f t="shared" si="0"/>
        <v>1.0416666666666666E-2</v>
      </c>
      <c r="H23" s="35">
        <v>6</v>
      </c>
      <c r="I23" s="34">
        <f t="shared" si="1"/>
        <v>0.125</v>
      </c>
      <c r="J23" s="53">
        <f ca="1">tableau[[#This Row],[prévision]]-TODAY()</f>
        <v>-156</v>
      </c>
      <c r="K23" s="45">
        <v>42679</v>
      </c>
      <c r="L23" s="45">
        <v>42679</v>
      </c>
      <c r="M23" s="46">
        <v>42694</v>
      </c>
      <c r="N23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3" s="38">
        <v>42702</v>
      </c>
      <c r="P23" s="49">
        <f ca="1">tableau[[#This Row],[date de rendu]]-TODAY()</f>
        <v>-133</v>
      </c>
      <c r="Q23" s="50" t="s">
        <v>64</v>
      </c>
      <c r="S23" s="1"/>
    </row>
    <row r="24" spans="1:19" ht="30" customHeight="1" x14ac:dyDescent="0.25">
      <c r="A24" s="18">
        <f t="shared" si="2"/>
        <v>23</v>
      </c>
      <c r="B24" s="18" t="s">
        <v>41</v>
      </c>
      <c r="C24" s="28" t="s">
        <v>29</v>
      </c>
      <c r="D24" s="28" t="s">
        <v>32</v>
      </c>
      <c r="E24" s="36">
        <v>1.0416666666666666E-2</v>
      </c>
      <c r="F24" s="36">
        <v>1.0416666666666666E-2</v>
      </c>
      <c r="G24" s="36">
        <f t="shared" si="0"/>
        <v>0</v>
      </c>
      <c r="H24" s="37">
        <v>6</v>
      </c>
      <c r="I24" s="36">
        <f t="shared" si="1"/>
        <v>6.25E-2</v>
      </c>
      <c r="J24" s="54">
        <f ca="1">tableau[[#This Row],[prévision]]-TODAY()</f>
        <v>-156</v>
      </c>
      <c r="K24" s="47">
        <v>42679</v>
      </c>
      <c r="L24" s="47">
        <v>42679</v>
      </c>
      <c r="M24" s="48">
        <v>42694</v>
      </c>
      <c r="N24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15</v>
      </c>
      <c r="O24" s="38">
        <v>42702</v>
      </c>
      <c r="P24" s="49">
        <f ca="1">tableau[[#This Row],[date de rendu]]-TODAY()</f>
        <v>-133</v>
      </c>
      <c r="Q24" s="50" t="s">
        <v>64</v>
      </c>
      <c r="S24" s="1"/>
    </row>
    <row r="25" spans="1:19" ht="30" customHeight="1" x14ac:dyDescent="0.25">
      <c r="A25" s="18">
        <f t="shared" si="2"/>
        <v>24</v>
      </c>
      <c r="B25" s="19" t="s">
        <v>42</v>
      </c>
      <c r="C25" s="26" t="s">
        <v>53</v>
      </c>
      <c r="D25" s="26" t="s">
        <v>45</v>
      </c>
      <c r="E25" s="32">
        <v>0.125</v>
      </c>
      <c r="F25" s="32">
        <v>0.25</v>
      </c>
      <c r="G25" s="32">
        <f t="shared" si="0"/>
        <v>0.125</v>
      </c>
      <c r="H25" s="33">
        <v>1</v>
      </c>
      <c r="I25" s="32">
        <f t="shared" si="1"/>
        <v>0.25</v>
      </c>
      <c r="J25" s="52">
        <f ca="1">tableau[[#This Row],[prévision]]-TODAY()</f>
        <v>-90</v>
      </c>
      <c r="K25" s="43">
        <v>42745</v>
      </c>
      <c r="L25" s="43">
        <v>42379</v>
      </c>
      <c r="M25" s="44">
        <v>42389</v>
      </c>
      <c r="N25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5" s="39">
        <v>42797</v>
      </c>
      <c r="P25" s="49">
        <f ca="1">tableau[[#This Row],[date de rendu]]-TODAY()</f>
        <v>-38</v>
      </c>
      <c r="Q25" s="50" t="s">
        <v>64</v>
      </c>
      <c r="S25" s="1"/>
    </row>
    <row r="26" spans="1:19" ht="30" customHeight="1" x14ac:dyDescent="0.25">
      <c r="A26" s="18">
        <f t="shared" si="2"/>
        <v>25</v>
      </c>
      <c r="B26" s="18" t="s">
        <v>42</v>
      </c>
      <c r="C26" s="25" t="s">
        <v>53</v>
      </c>
      <c r="D26" s="25" t="s">
        <v>46</v>
      </c>
      <c r="E26" s="30">
        <v>8.3333333333333329E-2</v>
      </c>
      <c r="F26" s="30">
        <v>8.3333333333333329E-2</v>
      </c>
      <c r="G26" s="30">
        <f t="shared" si="0"/>
        <v>0</v>
      </c>
      <c r="H26" s="31">
        <v>1</v>
      </c>
      <c r="I26" s="30">
        <f t="shared" si="1"/>
        <v>8.3333333333333329E-2</v>
      </c>
      <c r="J26" s="29">
        <f ca="1">tableau[[#This Row],[prévision]]-TODAY()</f>
        <v>-90</v>
      </c>
      <c r="K26" s="40">
        <v>42745</v>
      </c>
      <c r="L26" s="40">
        <v>42379</v>
      </c>
      <c r="M26" s="41">
        <v>42389</v>
      </c>
      <c r="N26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6" s="38">
        <v>42797</v>
      </c>
      <c r="P26" s="49">
        <f ca="1">tableau[[#This Row],[date de rendu]]-TODAY()</f>
        <v>-38</v>
      </c>
      <c r="Q26" s="50" t="s">
        <v>64</v>
      </c>
      <c r="S26" s="1"/>
    </row>
    <row r="27" spans="1:19" ht="30" customHeight="1" x14ac:dyDescent="0.25">
      <c r="A27" s="18">
        <f t="shared" si="2"/>
        <v>26</v>
      </c>
      <c r="B27" s="18" t="s">
        <v>42</v>
      </c>
      <c r="C27" s="25" t="s">
        <v>53</v>
      </c>
      <c r="D27" s="25" t="s">
        <v>47</v>
      </c>
      <c r="E27" s="30">
        <v>4.1666666666666664E-2</v>
      </c>
      <c r="F27" s="30">
        <v>0.125</v>
      </c>
      <c r="G27" s="30">
        <f t="shared" si="0"/>
        <v>8.3333333333333343E-2</v>
      </c>
      <c r="H27" s="31">
        <v>1</v>
      </c>
      <c r="I27" s="30">
        <f t="shared" si="1"/>
        <v>0.125</v>
      </c>
      <c r="J27" s="29">
        <f ca="1">tableau[[#This Row],[prévision]]-TODAY()</f>
        <v>-90</v>
      </c>
      <c r="K27" s="40">
        <v>42745</v>
      </c>
      <c r="L27" s="40">
        <v>42379</v>
      </c>
      <c r="M27" s="41">
        <v>42389</v>
      </c>
      <c r="N27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10</v>
      </c>
      <c r="O27" s="38">
        <v>42797</v>
      </c>
      <c r="P27" s="49">
        <f ca="1">tableau[[#This Row],[date de rendu]]-TODAY()</f>
        <v>-38</v>
      </c>
      <c r="Q27" s="50" t="s">
        <v>64</v>
      </c>
      <c r="S27" s="1"/>
    </row>
    <row r="28" spans="1:19" ht="30" customHeight="1" x14ac:dyDescent="0.25">
      <c r="A28" s="18">
        <f t="shared" si="2"/>
        <v>27</v>
      </c>
      <c r="B28" s="18" t="s">
        <v>42</v>
      </c>
      <c r="C28" s="25" t="s">
        <v>0</v>
      </c>
      <c r="D28" s="25" t="s">
        <v>49</v>
      </c>
      <c r="E28" s="30">
        <v>4.1666666666666664E-2</v>
      </c>
      <c r="F28" s="30">
        <v>6.25E-2</v>
      </c>
      <c r="G28" s="30">
        <f t="shared" si="0"/>
        <v>2.0833333333333336E-2</v>
      </c>
      <c r="H28" s="31">
        <v>1</v>
      </c>
      <c r="I28" s="30">
        <f t="shared" si="1"/>
        <v>6.25E-2</v>
      </c>
      <c r="J28" s="29">
        <f ca="1">tableau[[#This Row],[prévision]]-TODAY()</f>
        <v>-77</v>
      </c>
      <c r="K28" s="40">
        <v>42758</v>
      </c>
      <c r="L28" s="40">
        <v>42392</v>
      </c>
      <c r="M28" s="41">
        <v>42395</v>
      </c>
      <c r="N28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8" s="38">
        <v>42797</v>
      </c>
      <c r="P28" s="49">
        <f ca="1">tableau[[#This Row],[date de rendu]]-TODAY()</f>
        <v>-38</v>
      </c>
      <c r="Q28" s="50" t="s">
        <v>64</v>
      </c>
      <c r="S28" s="1"/>
    </row>
    <row r="29" spans="1:19" ht="30" customHeight="1" x14ac:dyDescent="0.25">
      <c r="A29" s="18">
        <f>A28+1</f>
        <v>28</v>
      </c>
      <c r="B29" s="19" t="s">
        <v>42</v>
      </c>
      <c r="C29" s="25" t="s">
        <v>0</v>
      </c>
      <c r="D29" s="26" t="s">
        <v>50</v>
      </c>
      <c r="E29" s="32">
        <v>2.0833333333333332E-2</v>
      </c>
      <c r="F29" s="32">
        <v>8.3333333333333329E-2</v>
      </c>
      <c r="G29" s="32">
        <f t="shared" ref="G29:G35" si="3">ABS(F29-E29)</f>
        <v>6.25E-2</v>
      </c>
      <c r="H29" s="33">
        <v>1</v>
      </c>
      <c r="I29" s="32">
        <f t="shared" ref="I29:I35" si="4">H29*F29</f>
        <v>8.3333333333333329E-2</v>
      </c>
      <c r="J29" s="52">
        <f ca="1">tableau[[#This Row],[prévision]]-TODAY()</f>
        <v>-77</v>
      </c>
      <c r="K29" s="43">
        <v>42758</v>
      </c>
      <c r="L29" s="43">
        <v>42392</v>
      </c>
      <c r="M29" s="41">
        <v>42395</v>
      </c>
      <c r="N29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29" s="39">
        <v>42797</v>
      </c>
      <c r="P29" s="49">
        <f ca="1">tableau[[#This Row],[date de rendu]]-TODAY()</f>
        <v>-38</v>
      </c>
      <c r="Q29" s="50" t="s">
        <v>64</v>
      </c>
      <c r="S29" s="1"/>
    </row>
    <row r="30" spans="1:19" ht="30" customHeight="1" x14ac:dyDescent="0.25">
      <c r="A30" s="18">
        <f t="shared" ref="A30:A43" si="5">A29+1</f>
        <v>29</v>
      </c>
      <c r="B30" s="18" t="s">
        <v>42</v>
      </c>
      <c r="C30" s="25" t="s">
        <v>0</v>
      </c>
      <c r="D30" s="25" t="s">
        <v>54</v>
      </c>
      <c r="E30" s="30">
        <v>3.125E-2</v>
      </c>
      <c r="F30" s="30">
        <v>8.3333333333333329E-2</v>
      </c>
      <c r="G30" s="30">
        <f t="shared" si="3"/>
        <v>5.2083333333333329E-2</v>
      </c>
      <c r="H30" s="31">
        <v>1</v>
      </c>
      <c r="I30" s="30">
        <f t="shared" si="4"/>
        <v>8.3333333333333329E-2</v>
      </c>
      <c r="J30" s="29">
        <f ca="1">tableau[[#This Row],[prévision]]-TODAY()</f>
        <v>-77</v>
      </c>
      <c r="K30" s="40">
        <v>42758</v>
      </c>
      <c r="L30" s="40">
        <v>42392</v>
      </c>
      <c r="M30" s="41">
        <v>42395</v>
      </c>
      <c r="N30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3</v>
      </c>
      <c r="O30" s="38">
        <v>42797</v>
      </c>
      <c r="P30" s="49">
        <f ca="1">tableau[[#This Row],[date de rendu]]-TODAY()</f>
        <v>-38</v>
      </c>
      <c r="Q30" s="50" t="s">
        <v>64</v>
      </c>
      <c r="S30" s="1"/>
    </row>
    <row r="31" spans="1:19" ht="30" customHeight="1" x14ac:dyDescent="0.25">
      <c r="A31" s="18">
        <f t="shared" si="5"/>
        <v>30</v>
      </c>
      <c r="B31" s="19" t="s">
        <v>42</v>
      </c>
      <c r="C31" s="25" t="s">
        <v>43</v>
      </c>
      <c r="D31" s="26" t="s">
        <v>51</v>
      </c>
      <c r="E31" s="32">
        <v>4.1666666666666664E-2</v>
      </c>
      <c r="F31" s="32">
        <v>8.3333333333333329E-2</v>
      </c>
      <c r="G31" s="32">
        <f t="shared" si="3"/>
        <v>4.1666666666666664E-2</v>
      </c>
      <c r="H31" s="33">
        <v>1</v>
      </c>
      <c r="I31" s="32">
        <f t="shared" si="4"/>
        <v>8.3333333333333329E-2</v>
      </c>
      <c r="J31" s="52">
        <f ca="1">tableau[[#This Row],[prévision]]-TODAY()</f>
        <v>-82</v>
      </c>
      <c r="K31" s="43">
        <v>42753</v>
      </c>
      <c r="L31" s="43">
        <v>42387</v>
      </c>
      <c r="M31" s="44">
        <v>42387</v>
      </c>
      <c r="N31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1" s="39">
        <v>42797</v>
      </c>
      <c r="P31" s="49">
        <f ca="1">tableau[[#This Row],[date de rendu]]-TODAY()</f>
        <v>-38</v>
      </c>
      <c r="Q31" s="50" t="s">
        <v>64</v>
      </c>
      <c r="S31" s="1"/>
    </row>
    <row r="32" spans="1:19" ht="30" customHeight="1" x14ac:dyDescent="0.25">
      <c r="A32" s="18">
        <f t="shared" si="5"/>
        <v>31</v>
      </c>
      <c r="B32" s="18" t="s">
        <v>42</v>
      </c>
      <c r="C32" s="25" t="s">
        <v>43</v>
      </c>
      <c r="D32" s="25" t="s">
        <v>52</v>
      </c>
      <c r="E32" s="30">
        <v>2.0833333333333332E-2</v>
      </c>
      <c r="F32" s="30">
        <v>2.0833333333333332E-2</v>
      </c>
      <c r="G32" s="30">
        <f t="shared" si="3"/>
        <v>0</v>
      </c>
      <c r="H32" s="31">
        <v>1</v>
      </c>
      <c r="I32" s="30">
        <f t="shared" si="4"/>
        <v>2.0833333333333332E-2</v>
      </c>
      <c r="J32" s="52">
        <f ca="1">tableau[[#This Row],[prévision]]-TODAY()</f>
        <v>-82</v>
      </c>
      <c r="K32" s="43">
        <v>42753</v>
      </c>
      <c r="L32" s="43">
        <v>42387</v>
      </c>
      <c r="M32" s="44">
        <v>42387</v>
      </c>
      <c r="N32" s="42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2" s="38">
        <v>42797</v>
      </c>
      <c r="P32" s="49">
        <f ca="1">tableau[[#This Row],[date de rendu]]-TODAY()</f>
        <v>-38</v>
      </c>
      <c r="Q32" s="50" t="s">
        <v>64</v>
      </c>
      <c r="S32" s="1"/>
    </row>
    <row r="33" spans="1:19" ht="30" customHeight="1" x14ac:dyDescent="0.25">
      <c r="A33" s="18">
        <f t="shared" si="5"/>
        <v>32</v>
      </c>
      <c r="B33" s="19" t="s">
        <v>44</v>
      </c>
      <c r="C33" s="26" t="s">
        <v>57</v>
      </c>
      <c r="D33" s="26" t="s">
        <v>60</v>
      </c>
      <c r="E33" s="32">
        <v>2.0833333333333332E-2</v>
      </c>
      <c r="F33" s="32">
        <v>2.0833333333333332E-2</v>
      </c>
      <c r="G33" s="32">
        <f t="shared" si="3"/>
        <v>0</v>
      </c>
      <c r="H33" s="33">
        <v>1</v>
      </c>
      <c r="I33" s="32">
        <f t="shared" si="4"/>
        <v>2.0833333333333332E-2</v>
      </c>
      <c r="J33" s="52">
        <f ca="1">tableau[[#This Row],[prévision]]-TODAY()</f>
        <v>-33</v>
      </c>
      <c r="K33" s="43">
        <v>42802</v>
      </c>
      <c r="L33" s="43">
        <v>42802</v>
      </c>
      <c r="M33" s="40">
        <v>42802</v>
      </c>
      <c r="N3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3" s="38">
        <v>42845</v>
      </c>
      <c r="P33" s="49">
        <f ca="1">tableau[[#This Row],[date de rendu]]-TODAY()</f>
        <v>10</v>
      </c>
      <c r="Q33" s="50" t="s">
        <v>69</v>
      </c>
      <c r="S33" s="1"/>
    </row>
    <row r="34" spans="1:19" ht="30" customHeight="1" x14ac:dyDescent="0.25">
      <c r="A34" s="18">
        <f t="shared" si="5"/>
        <v>33</v>
      </c>
      <c r="B34" s="19" t="s">
        <v>44</v>
      </c>
      <c r="C34" s="26" t="s">
        <v>58</v>
      </c>
      <c r="D34" s="26" t="s">
        <v>55</v>
      </c>
      <c r="E34" s="32">
        <v>6.9444444444444441E-3</v>
      </c>
      <c r="F34" s="32">
        <v>3.472222222222222E-3</v>
      </c>
      <c r="G34" s="32">
        <f t="shared" si="3"/>
        <v>3.472222222222222E-3</v>
      </c>
      <c r="H34" s="33">
        <v>1</v>
      </c>
      <c r="I34" s="32">
        <f t="shared" si="4"/>
        <v>3.472222222222222E-3</v>
      </c>
      <c r="J34" s="52">
        <f ca="1">tableau[[#This Row],[prévision]]-TODAY()</f>
        <v>-33</v>
      </c>
      <c r="K34" s="43">
        <v>42802</v>
      </c>
      <c r="L34" s="43">
        <v>42802</v>
      </c>
      <c r="M34" s="40">
        <v>42802</v>
      </c>
      <c r="N34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4" s="38">
        <v>42845</v>
      </c>
      <c r="P34" s="49">
        <f ca="1">tableau[[#This Row],[date de rendu]]-TODAY()</f>
        <v>10</v>
      </c>
      <c r="Q34" s="50" t="s">
        <v>69</v>
      </c>
      <c r="S34" s="1"/>
    </row>
    <row r="35" spans="1:19" ht="30" customHeight="1" x14ac:dyDescent="0.25">
      <c r="A35" s="18">
        <f t="shared" si="5"/>
        <v>34</v>
      </c>
      <c r="B35" s="19" t="s">
        <v>44</v>
      </c>
      <c r="C35" s="26" t="s">
        <v>56</v>
      </c>
      <c r="D35" s="26" t="s">
        <v>0</v>
      </c>
      <c r="E35" s="32">
        <v>0.125</v>
      </c>
      <c r="F35" s="32">
        <v>0.13541666666666666</v>
      </c>
      <c r="G35" s="32">
        <f t="shared" si="3"/>
        <v>1.0416666666666657E-2</v>
      </c>
      <c r="H35" s="33">
        <v>1</v>
      </c>
      <c r="I35" s="32">
        <f t="shared" si="4"/>
        <v>0.13541666666666666</v>
      </c>
      <c r="J35" s="52">
        <f ca="1">tableau[[#This Row],[prévision]]-TODAY()</f>
        <v>-4</v>
      </c>
      <c r="K35" s="43">
        <v>42831</v>
      </c>
      <c r="L35" s="43">
        <v>42831</v>
      </c>
      <c r="M35" s="40">
        <v>42831</v>
      </c>
      <c r="N35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5" s="38">
        <v>42845</v>
      </c>
      <c r="P35" s="49">
        <f ca="1">tableau[[#This Row],[date de rendu]]-TODAY()</f>
        <v>10</v>
      </c>
      <c r="Q35" s="50" t="s">
        <v>64</v>
      </c>
      <c r="S35" s="1"/>
    </row>
    <row r="36" spans="1:19" ht="30" customHeight="1" x14ac:dyDescent="0.25">
      <c r="A36" s="18">
        <f t="shared" si="5"/>
        <v>35</v>
      </c>
      <c r="B36" s="18" t="s">
        <v>44</v>
      </c>
      <c r="C36" s="26" t="s">
        <v>56</v>
      </c>
      <c r="D36" s="25" t="s">
        <v>68</v>
      </c>
      <c r="E36" s="30">
        <v>0.20833333333333334</v>
      </c>
      <c r="F36" s="30">
        <v>0.29166666666666669</v>
      </c>
      <c r="G36" s="30">
        <f t="shared" ref="G36:G42" si="6">ABS(F36-E36)</f>
        <v>8.3333333333333343E-2</v>
      </c>
      <c r="H36" s="31">
        <v>1</v>
      </c>
      <c r="I36" s="30">
        <f t="shared" ref="I36:I42" si="7">H36*F36</f>
        <v>0.29166666666666669</v>
      </c>
      <c r="J36" s="29">
        <f ca="1">tableau[[#This Row],[prévision]]-TODAY()</f>
        <v>-11</v>
      </c>
      <c r="K36" s="40">
        <v>42824</v>
      </c>
      <c r="L36" s="40">
        <v>42824</v>
      </c>
      <c r="M36" s="40">
        <v>42824</v>
      </c>
      <c r="N36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6" s="38">
        <v>42845</v>
      </c>
      <c r="P36" s="49">
        <f ca="1">tableau[[#This Row],[date de rendu]]-TODAY()</f>
        <v>10</v>
      </c>
      <c r="Q36" s="50" t="s">
        <v>64</v>
      </c>
      <c r="S36" s="1"/>
    </row>
    <row r="37" spans="1:19" ht="30" customHeight="1" x14ac:dyDescent="0.25">
      <c r="A37" s="18">
        <f t="shared" si="5"/>
        <v>36</v>
      </c>
      <c r="B37" s="19" t="s">
        <v>44</v>
      </c>
      <c r="C37" s="26" t="s">
        <v>56</v>
      </c>
      <c r="D37" s="26" t="s">
        <v>67</v>
      </c>
      <c r="E37" s="32">
        <v>0.20833333333333334</v>
      </c>
      <c r="F37" s="32">
        <v>0.25</v>
      </c>
      <c r="G37" s="32">
        <f t="shared" si="6"/>
        <v>4.1666666666666657E-2</v>
      </c>
      <c r="H37" s="33">
        <v>1</v>
      </c>
      <c r="I37" s="32">
        <f t="shared" si="7"/>
        <v>0.25</v>
      </c>
      <c r="J37" s="52">
        <f ca="1">tableau[[#This Row],[prévision]]-TODAY()</f>
        <v>-10</v>
      </c>
      <c r="K37" s="43">
        <v>42825</v>
      </c>
      <c r="L37" s="43">
        <v>42825</v>
      </c>
      <c r="M37" s="40">
        <v>42825</v>
      </c>
      <c r="N37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37" s="38">
        <v>42845</v>
      </c>
      <c r="P37" s="49">
        <f ca="1">tableau[[#This Row],[date de rendu]]-TODAY()</f>
        <v>10</v>
      </c>
      <c r="Q37" s="50" t="s">
        <v>64</v>
      </c>
      <c r="S37" s="1"/>
    </row>
    <row r="38" spans="1:19" ht="30" customHeight="1" x14ac:dyDescent="0.25">
      <c r="A38" s="18">
        <f t="shared" si="5"/>
        <v>37</v>
      </c>
      <c r="B38" s="19" t="s">
        <v>44</v>
      </c>
      <c r="C38" s="26" t="s">
        <v>56</v>
      </c>
      <c r="D38" s="26" t="s">
        <v>61</v>
      </c>
      <c r="E38" s="32">
        <v>0.20833333333333334</v>
      </c>
      <c r="F38" s="32"/>
      <c r="G38" s="32">
        <f t="shared" si="6"/>
        <v>0.20833333333333334</v>
      </c>
      <c r="H38" s="33">
        <v>1</v>
      </c>
      <c r="I38" s="32">
        <f t="shared" si="7"/>
        <v>0</v>
      </c>
      <c r="J38" s="52">
        <f ca="1">tableau[[#This Row],[prévision]]-TODAY()</f>
        <v>2</v>
      </c>
      <c r="K38" s="43">
        <v>42837</v>
      </c>
      <c r="L38" s="43"/>
      <c r="M38" s="40"/>
      <c r="N38" s="29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38" s="38">
        <v>42845</v>
      </c>
      <c r="P38" s="49">
        <f ca="1">tableau[[#This Row],[date de rendu]]-TODAY()</f>
        <v>10</v>
      </c>
      <c r="Q38" s="50" t="s">
        <v>70</v>
      </c>
      <c r="S38" s="1"/>
    </row>
    <row r="39" spans="1:19" ht="30" customHeight="1" x14ac:dyDescent="0.25">
      <c r="A39" s="18">
        <f t="shared" si="5"/>
        <v>38</v>
      </c>
      <c r="B39" s="18" t="s">
        <v>44</v>
      </c>
      <c r="C39" s="25" t="s">
        <v>2</v>
      </c>
      <c r="D39" s="25" t="s">
        <v>76</v>
      </c>
      <c r="E39" s="30">
        <v>0.20833333333333334</v>
      </c>
      <c r="F39" s="30">
        <v>0.33333333333333331</v>
      </c>
      <c r="G39" s="30">
        <f>ABS(F39-E39)</f>
        <v>0.12499999999999997</v>
      </c>
      <c r="H39" s="31">
        <v>1</v>
      </c>
      <c r="I39" s="30">
        <f>H39*F39</f>
        <v>0.33333333333333331</v>
      </c>
      <c r="J39" s="29">
        <f ca="1">tableau[[#This Row],[prévision]]-TODAY()</f>
        <v>-33</v>
      </c>
      <c r="K39" s="40">
        <v>42802</v>
      </c>
      <c r="L39" s="40">
        <v>42802</v>
      </c>
      <c r="M39" s="40"/>
      <c r="N39" s="29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39" s="51">
        <v>42845</v>
      </c>
      <c r="P39" s="49">
        <f ca="1">tableau[[#This Row],[date de rendu]]-TODAY()</f>
        <v>10</v>
      </c>
      <c r="Q39" s="50" t="s">
        <v>69</v>
      </c>
      <c r="S39" s="1"/>
    </row>
    <row r="40" spans="1:19" ht="30" customHeight="1" x14ac:dyDescent="0.25">
      <c r="A40" s="18">
        <f t="shared" si="5"/>
        <v>39</v>
      </c>
      <c r="B40" s="19" t="s">
        <v>44</v>
      </c>
      <c r="C40" s="26" t="s">
        <v>56</v>
      </c>
      <c r="D40" s="26" t="s">
        <v>62</v>
      </c>
      <c r="E40" s="32">
        <v>6.25E-2</v>
      </c>
      <c r="F40" s="32">
        <v>0.125</v>
      </c>
      <c r="G40" s="32">
        <f t="shared" si="6"/>
        <v>6.25E-2</v>
      </c>
      <c r="H40" s="33">
        <v>1</v>
      </c>
      <c r="I40" s="32">
        <f t="shared" si="7"/>
        <v>0.125</v>
      </c>
      <c r="J40" s="52">
        <f ca="1">tableau[[#This Row],[prévision]]-TODAY()</f>
        <v>-13</v>
      </c>
      <c r="K40" s="43">
        <v>42822</v>
      </c>
      <c r="L40" s="43">
        <v>42831</v>
      </c>
      <c r="M40" s="40">
        <v>42831</v>
      </c>
      <c r="N40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0" s="38">
        <v>42845</v>
      </c>
      <c r="P40" s="49">
        <f ca="1">tableau[[#This Row],[date de rendu]]-TODAY()</f>
        <v>10</v>
      </c>
      <c r="Q40" s="50" t="s">
        <v>64</v>
      </c>
      <c r="S40" s="1"/>
    </row>
    <row r="41" spans="1:19" ht="30" customHeight="1" x14ac:dyDescent="0.25">
      <c r="A41" s="18">
        <f t="shared" si="5"/>
        <v>40</v>
      </c>
      <c r="B41" s="18" t="s">
        <v>65</v>
      </c>
      <c r="C41" s="25" t="s">
        <v>56</v>
      </c>
      <c r="D41" s="25" t="s">
        <v>59</v>
      </c>
      <c r="E41" s="30">
        <v>0.20833333333333334</v>
      </c>
      <c r="F41" s="30"/>
      <c r="G41" s="30">
        <f t="shared" si="6"/>
        <v>0.20833333333333334</v>
      </c>
      <c r="H41" s="31">
        <v>1</v>
      </c>
      <c r="I41" s="30">
        <f t="shared" si="7"/>
        <v>0</v>
      </c>
      <c r="J41" s="29">
        <f ca="1">tableau[[#This Row],[prévision]]-TODAY()</f>
        <v>-10</v>
      </c>
      <c r="K41" s="40">
        <v>42825</v>
      </c>
      <c r="L41" s="40">
        <v>42825</v>
      </c>
      <c r="M41" s="40">
        <v>42825</v>
      </c>
      <c r="N41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</v>
      </c>
      <c r="O41" s="38">
        <v>42845</v>
      </c>
      <c r="P41" s="49">
        <f ca="1">tableau[[#This Row],[date de rendu]]-TODAY()</f>
        <v>10</v>
      </c>
      <c r="Q41" s="50" t="s">
        <v>64</v>
      </c>
      <c r="S41" s="1"/>
    </row>
    <row r="42" spans="1:19" ht="30" customHeight="1" x14ac:dyDescent="0.25">
      <c r="A42" s="18">
        <f t="shared" si="5"/>
        <v>41</v>
      </c>
      <c r="B42" s="18" t="s">
        <v>65</v>
      </c>
      <c r="C42" s="25" t="s">
        <v>2</v>
      </c>
      <c r="D42" s="25" t="s">
        <v>2</v>
      </c>
      <c r="E42" s="30">
        <v>0.5</v>
      </c>
      <c r="F42" s="30"/>
      <c r="G42" s="30">
        <f t="shared" si="6"/>
        <v>0.5</v>
      </c>
      <c r="H42" s="31">
        <v>1</v>
      </c>
      <c r="I42" s="30">
        <f t="shared" si="7"/>
        <v>0</v>
      </c>
      <c r="J42" s="29">
        <f ca="1">tableau[[#This Row],[prévision]]-TODAY()</f>
        <v>-5</v>
      </c>
      <c r="K42" s="40">
        <v>42830</v>
      </c>
      <c r="L42" s="40"/>
      <c r="M42" s="41"/>
      <c r="N42" s="42" t="str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date(s) manquante(s)</v>
      </c>
      <c r="O42" s="38">
        <v>42845</v>
      </c>
      <c r="P42" s="49">
        <f ca="1">tableau[[#This Row],[date de rendu]]-TODAY()</f>
        <v>10</v>
      </c>
      <c r="Q42" s="50" t="s">
        <v>70</v>
      </c>
      <c r="S42" s="1"/>
    </row>
    <row r="43" spans="1:19" ht="30" customHeight="1" x14ac:dyDescent="0.25">
      <c r="A43" s="18">
        <f t="shared" si="5"/>
        <v>42</v>
      </c>
      <c r="B43" s="18" t="s">
        <v>44</v>
      </c>
      <c r="C43" s="25" t="s">
        <v>79</v>
      </c>
      <c r="D43" s="25" t="s">
        <v>80</v>
      </c>
      <c r="E43" s="30">
        <v>1.3888888888888889E-3</v>
      </c>
      <c r="F43" s="30">
        <v>1.3888888888888889E-3</v>
      </c>
      <c r="G43" s="30">
        <f>ABS(F43-E43)</f>
        <v>0</v>
      </c>
      <c r="H43" s="55">
        <v>2</v>
      </c>
      <c r="I43" s="30">
        <f>H43*F43</f>
        <v>2.7777777777777779E-3</v>
      </c>
      <c r="J43" s="29">
        <f ca="1">tableau[[#This Row],[prévision]]-TODAY()</f>
        <v>-3</v>
      </c>
      <c r="K43" s="40">
        <v>42832</v>
      </c>
      <c r="L43" s="40">
        <v>42832</v>
      </c>
      <c r="M43" s="40">
        <v>42845</v>
      </c>
      <c r="N43" s="29">
        <f>IF(OR(ISBLANK(tableau[[#This Row],[date début]]),ISBLANK(tableau[[#This Row],[date fin]])),"date(s) manquante(s)",IF(_xlfn.DAYS(tableau[[#This Row],[date fin]],tableau[[#This Row],[date début]])=0,1,_xlfn.DAYS(tableau[[#This Row],[date fin]],tableau[[#This Row],[date début]])))</f>
        <v>13</v>
      </c>
      <c r="O43" s="51">
        <v>42845</v>
      </c>
      <c r="P43" s="49">
        <f ca="1">tableau[[#This Row],[date de rendu]]-TODAY()</f>
        <v>10</v>
      </c>
      <c r="Q43" s="50" t="s">
        <v>64</v>
      </c>
    </row>
  </sheetData>
  <conditionalFormatting sqref="E1:E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{D69AD811-D474-4647-AEA8-C9CD299994A2}</x14:id>
        </ext>
      </extLst>
    </cfRule>
  </conditionalFormatting>
  <conditionalFormatting sqref="G1:G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{9C2F630D-A708-4181-B7CF-1D7CF7720712}</x14:id>
        </ext>
      </extLst>
    </cfRule>
  </conditionalFormatting>
  <conditionalFormatting sqref="O44:O1048576 O1">
    <cfRule type="iconSet" priority="19">
      <iconSet>
        <cfvo type="percent" val="0"/>
        <cfvo type="percent" val="33"/>
        <cfvo type="percent" val="67"/>
      </iconSet>
    </cfRule>
  </conditionalFormatting>
  <conditionalFormatting sqref="F1:F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{3C6A7690-9DE4-4811-BDBE-9521F4C3AC62}</x14:id>
        </ext>
      </extLst>
    </cfRule>
  </conditionalFormatting>
  <conditionalFormatting sqref="N2:N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{BFEE66EF-C816-460F-87F5-65CC81EFE29F}</x14:id>
        </ext>
      </extLst>
    </cfRule>
  </conditionalFormatting>
  <conditionalFormatting sqref="B1:B1048576">
    <cfRule type="containsText" dxfId="36" priority="9" operator="containsText" text="Projet 3">
      <formula>NOT(ISERROR(SEARCH("Projet 3",B1)))</formula>
    </cfRule>
    <cfRule type="containsText" dxfId="35" priority="10" operator="containsText" text="Projet 2">
      <formula>NOT(ISERROR(SEARCH("Projet 2",B1)))</formula>
    </cfRule>
    <cfRule type="containsText" dxfId="34" priority="11" operator="containsText" text="Projet 1">
      <formula>NOT(ISERROR(SEARCH("Projet 1",B1)))</formula>
    </cfRule>
  </conditionalFormatting>
  <conditionalFormatting sqref="E2:G43 I2:I4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{D6C066E2-AA90-4663-B352-3852434A9353}</x14:id>
        </ext>
      </extLst>
    </cfRule>
  </conditionalFormatting>
  <conditionalFormatting sqref="N2:N4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{3D99DD83-8F14-4BBC-9AAF-E3AE0945F76C}</x14:id>
        </ext>
      </extLst>
    </cfRule>
  </conditionalFormatting>
  <conditionalFormatting sqref="P2:P43">
    <cfRule type="dataBar" priority="6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{6249DDD5-5799-411D-9978-9C2459D93015}</x14:id>
        </ext>
      </extLst>
    </cfRule>
  </conditionalFormatting>
  <conditionalFormatting sqref="J2:J43">
    <cfRule type="cellIs" dxfId="33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D2:D7 D9:D26" listDataValidation="1"/>
  </ignoredError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AD811-D474-4647-AEA8-C9CD29999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C2F630D-A708-4181-B7CF-1D7CF7720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3C6A7690-9DE4-4811-BDBE-9521F4C3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FEE66EF-C816-460F-87F5-65CC81EFE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N2:N1048576</xm:sqref>
        </x14:conditionalFormatting>
        <x14:conditionalFormatting xmlns:xm="http://schemas.microsoft.com/office/excel/2006/main">
          <x14:cfRule type="dataBar" id="{D6C066E2-AA90-4663-B352-3852434A9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E2:G43 I2:I43</xm:sqref>
        </x14:conditionalFormatting>
        <x14:conditionalFormatting xmlns:xm="http://schemas.microsoft.com/office/excel/2006/main">
          <x14:cfRule type="dataBar" id="{3D99DD83-8F14-4BBC-9AAF-E3AE0945F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N2:N43</xm:sqref>
        </x14:conditionalFormatting>
        <x14:conditionalFormatting xmlns:xm="http://schemas.microsoft.com/office/excel/2006/main">
          <x14:cfRule type="dataBar" id="{6249DDD5-5799-411D-9978-9C2459D93015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P2:P43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'listes déroulantes'!$A$2:$A$4</xm:f>
          </x14:formula1>
          <xm:sqref>B44:B1048576</xm:sqref>
        </x14:dataValidation>
        <x14:dataValidation type="list" showInputMessage="1" showErrorMessage="1">
          <x14:formula1>
            <xm:f>'listes déroulantes'!$A$2:$A$6</xm:f>
          </x14:formula1>
          <xm:sqref>B2:B43</xm:sqref>
        </x14:dataValidation>
        <x14:dataValidation type="list" showInputMessage="1" showErrorMessage="1">
          <x14:formula1>
            <xm:f>'listes déroulantes'!$B$2:$B$4</xm:f>
          </x14:formula1>
          <xm:sqref>Q2:Q43</xm:sqref>
        </x14:dataValidation>
        <x14:dataValidation type="list" showInputMessage="1" showErrorMessage="1">
          <x14:formula1>
            <xm:f>'listes déroulantes'!$C$2:$C$13</xm:f>
          </x14:formula1>
          <xm:sqref>C2:C43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14" sqref="C14"/>
    </sheetView>
  </sheetViews>
  <sheetFormatPr baseColWidth="10" defaultColWidth="20.7109375" defaultRowHeight="30" customHeight="1" x14ac:dyDescent="0.25"/>
  <cols>
    <col min="1" max="2" width="20.85546875" style="1" customWidth="1"/>
    <col min="3" max="16384" width="20.7109375" style="1"/>
  </cols>
  <sheetData>
    <row r="1" spans="1:3" ht="30" customHeight="1" x14ac:dyDescent="0.25">
      <c r="A1" s="1" t="s">
        <v>40</v>
      </c>
      <c r="B1" s="1" t="s">
        <v>71</v>
      </c>
      <c r="C1" s="1" t="s">
        <v>72</v>
      </c>
    </row>
    <row r="2" spans="1:3" ht="30" customHeight="1" x14ac:dyDescent="0.25">
      <c r="A2" s="1" t="s">
        <v>41</v>
      </c>
      <c r="B2" s="1" t="s">
        <v>64</v>
      </c>
      <c r="C2" s="1" t="s">
        <v>2</v>
      </c>
    </row>
    <row r="3" spans="1:3" ht="30" customHeight="1" x14ac:dyDescent="0.25">
      <c r="A3" s="1" t="s">
        <v>42</v>
      </c>
      <c r="B3" s="1" t="s">
        <v>69</v>
      </c>
      <c r="C3" s="1" t="s">
        <v>0</v>
      </c>
    </row>
    <row r="4" spans="1:3" ht="30" customHeight="1" x14ac:dyDescent="0.25">
      <c r="A4" s="1" t="s">
        <v>44</v>
      </c>
      <c r="B4" s="1" t="s">
        <v>70</v>
      </c>
      <c r="C4" s="1" t="s">
        <v>1</v>
      </c>
    </row>
    <row r="5" spans="1:3" ht="30" customHeight="1" x14ac:dyDescent="0.25">
      <c r="A5" s="1" t="s">
        <v>65</v>
      </c>
      <c r="C5" s="1" t="s">
        <v>29</v>
      </c>
    </row>
    <row r="6" spans="1:3" ht="30" customHeight="1" x14ac:dyDescent="0.25">
      <c r="A6" s="1" t="s">
        <v>70</v>
      </c>
      <c r="C6" s="1" t="s">
        <v>53</v>
      </c>
    </row>
    <row r="7" spans="1:3" ht="30" customHeight="1" x14ac:dyDescent="0.25">
      <c r="C7" s="1" t="s">
        <v>56</v>
      </c>
    </row>
    <row r="8" spans="1:3" ht="30" customHeight="1" x14ac:dyDescent="0.25">
      <c r="C8" s="1" t="s">
        <v>58</v>
      </c>
    </row>
    <row r="9" spans="1:3" ht="30" customHeight="1" x14ac:dyDescent="0.25">
      <c r="C9" s="1" t="s">
        <v>43</v>
      </c>
    </row>
    <row r="10" spans="1:3" ht="30" customHeight="1" x14ac:dyDescent="0.25">
      <c r="C10" s="1" t="s">
        <v>57</v>
      </c>
    </row>
    <row r="11" spans="1:3" ht="30" customHeight="1" x14ac:dyDescent="0.25">
      <c r="C11" s="1" t="s">
        <v>29</v>
      </c>
    </row>
    <row r="12" spans="1:3" ht="30" customHeight="1" x14ac:dyDescent="0.25">
      <c r="C12" s="1" t="s">
        <v>79</v>
      </c>
    </row>
    <row r="13" spans="1:3" ht="30" customHeight="1" x14ac:dyDescent="0.25">
      <c r="C13" s="1" t="s">
        <v>70</v>
      </c>
    </row>
    <row r="40" spans="7:7" ht="30" customHeight="1" x14ac:dyDescent="0.25">
      <c r="G40" s="1" t="s">
        <v>66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 GCD</vt:lpstr>
      <vt:lpstr>table projets</vt:lpstr>
      <vt:lpstr>listes déroulantes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Théophile DUBOIS</cp:lastModifiedBy>
  <cp:lastPrinted>2017-04-03T08:15:31Z</cp:lastPrinted>
  <dcterms:created xsi:type="dcterms:W3CDTF">2016-11-25T08:14:16Z</dcterms:created>
  <dcterms:modified xsi:type="dcterms:W3CDTF">2017-04-10T09:48:36Z</dcterms:modified>
</cp:coreProperties>
</file>