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on\Downloads\"/>
    </mc:Choice>
  </mc:AlternateContent>
  <xr:revisionPtr revIDLastSave="0" documentId="13_ncr:1_{18F0089C-F074-4C15-AB61-3481CCF50BD6}" xr6:coauthVersionLast="47" xr6:coauthVersionMax="47" xr10:uidLastSave="{00000000-0000-0000-0000-000000000000}"/>
  <bookViews>
    <workbookView xWindow="-120" yWindow="-120" windowWidth="38640" windowHeight="15720" activeTab="2" xr2:uid="{AE076684-99C4-4902-A479-61AF34C913FC}"/>
  </bookViews>
  <sheets>
    <sheet name="本数前提合わせる作業" sheetId="1" r:id="rId1"/>
    <sheet name="①" sheetId="2" r:id="rId2"/>
    <sheet name="②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4" l="1"/>
  <c r="W5" i="4"/>
  <c r="W4" i="4"/>
  <c r="W3" i="4"/>
  <c r="X3" i="4"/>
  <c r="T6" i="4"/>
  <c r="T4" i="4"/>
  <c r="T3" i="4"/>
  <c r="X6" i="4"/>
  <c r="X4" i="4"/>
  <c r="U18" i="4"/>
  <c r="U17" i="4"/>
  <c r="U16" i="4"/>
  <c r="U15" i="4"/>
  <c r="U12" i="4"/>
  <c r="U11" i="4"/>
  <c r="U10" i="4"/>
  <c r="U9" i="4"/>
  <c r="P18" i="4"/>
  <c r="P17" i="4"/>
  <c r="P16" i="4"/>
  <c r="P15" i="4"/>
  <c r="P12" i="4"/>
  <c r="P11" i="4"/>
  <c r="P10" i="4"/>
  <c r="P9" i="4"/>
  <c r="Q18" i="2"/>
  <c r="Q17" i="2"/>
  <c r="Q16" i="2"/>
  <c r="Q15" i="2"/>
  <c r="Q12" i="2"/>
  <c r="Q11" i="2"/>
  <c r="Q10" i="2"/>
  <c r="Q9" i="2"/>
  <c r="U30" i="4"/>
  <c r="U29" i="4"/>
  <c r="U28" i="4"/>
  <c r="U27" i="4"/>
  <c r="U22" i="4"/>
  <c r="U23" i="4"/>
  <c r="U24" i="4"/>
  <c r="U21" i="4"/>
  <c r="T30" i="4"/>
  <c r="R30" i="4" s="1"/>
  <c r="P30" i="4"/>
  <c r="T29" i="4"/>
  <c r="R29" i="4" s="1"/>
  <c r="P29" i="4"/>
  <c r="T28" i="4"/>
  <c r="R28" i="4" s="1"/>
  <c r="P28" i="4"/>
  <c r="T27" i="4"/>
  <c r="R27" i="4" s="1"/>
  <c r="P27" i="4"/>
  <c r="T24" i="4"/>
  <c r="R24" i="4" s="1"/>
  <c r="P24" i="4"/>
  <c r="T23" i="4"/>
  <c r="R23" i="4" s="1"/>
  <c r="P23" i="4"/>
  <c r="T22" i="4"/>
  <c r="R22" i="4" s="1"/>
  <c r="P22" i="4"/>
  <c r="T21" i="4"/>
  <c r="R21" i="4" s="1"/>
  <c r="P21" i="4"/>
  <c r="T18" i="4"/>
  <c r="R18" i="4" s="1"/>
  <c r="T17" i="4"/>
  <c r="R17" i="4" s="1"/>
  <c r="T16" i="4"/>
  <c r="R16" i="4" s="1"/>
  <c r="T15" i="4"/>
  <c r="R15" i="4" s="1"/>
  <c r="T12" i="4"/>
  <c r="R12" i="4" s="1"/>
  <c r="T11" i="4"/>
  <c r="R11" i="4" s="1"/>
  <c r="T10" i="4"/>
  <c r="R10" i="4" s="1"/>
  <c r="T9" i="4"/>
  <c r="R9" i="4" s="1"/>
  <c r="S30" i="2"/>
  <c r="S29" i="2"/>
  <c r="S28" i="2"/>
  <c r="S27" i="2"/>
  <c r="Q30" i="2"/>
  <c r="Q29" i="2"/>
  <c r="Q28" i="2"/>
  <c r="Q27" i="2"/>
  <c r="U30" i="2"/>
  <c r="U29" i="2"/>
  <c r="U28" i="2"/>
  <c r="U27" i="2"/>
  <c r="S22" i="2"/>
  <c r="S23" i="2"/>
  <c r="S24" i="2"/>
  <c r="S21" i="2"/>
  <c r="U22" i="2"/>
  <c r="U23" i="2"/>
  <c r="U24" i="2"/>
  <c r="U21" i="2"/>
  <c r="Q22" i="2"/>
  <c r="Q23" i="2"/>
  <c r="Q24" i="2"/>
  <c r="Q21" i="2"/>
  <c r="U18" i="2"/>
  <c r="S18" i="2" s="1"/>
  <c r="U17" i="2"/>
  <c r="S17" i="2" s="1"/>
  <c r="U16" i="2"/>
  <c r="S16" i="2" s="1"/>
  <c r="U15" i="2"/>
  <c r="S15" i="2" s="1"/>
  <c r="U4" i="2"/>
  <c r="U5" i="2"/>
  <c r="U6" i="2"/>
  <c r="U3" i="2"/>
  <c r="U10" i="2"/>
  <c r="S10" i="2" s="1"/>
  <c r="U11" i="2"/>
  <c r="S11" i="2" s="1"/>
  <c r="U12" i="2"/>
  <c r="S12" i="2" s="1"/>
  <c r="U9" i="2"/>
  <c r="S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山下将平</author>
  </authors>
  <commentList>
    <comment ref="U3" authorId="0" shapeId="0" xr:uid="{3B44C085-0209-49E9-B679-FE06A973DB54}">
      <text>
        <r>
          <rPr>
            <b/>
            <sz val="12"/>
            <color indexed="81"/>
            <rFont val="Meiryo UI"/>
            <family val="3"/>
            <charset val="128"/>
          </rPr>
          <t xml:space="preserve">1次リクエスト本数とそろえる
※1項目(TOエリア✖キャリア✖C/H)については1次の粒度にそろえる
※項目について
　　＜左結合＞1次データ⋀実績データ
　　・1次に存在し実績に存在しないレーンについては追加される
　　・1次に存在しなく実績に存在するレーンについては消去
</t>
        </r>
      </text>
    </comment>
    <comment ref="X3" authorId="0" shapeId="0" xr:uid="{A332B983-A197-4675-8C1D-689ADA6A394E}">
      <text>
        <r>
          <rPr>
            <b/>
            <sz val="12"/>
            <color indexed="81"/>
            <rFont val="Meiryo UI"/>
            <family val="3"/>
            <charset val="128"/>
          </rPr>
          <t>金額規模については、単価の比率で算出する
1次金額規模に対し、実績単価/1次単価を掛ける。
※実績単価が０の場合は、1次金額規模をそのまま入力する。
※IF 実績金額規模=0 THEN 1次金額規模($)
   ELSE 1次金額規模×(実績単価/1次単価)</t>
        </r>
      </text>
    </comment>
  </commentList>
</comments>
</file>

<file path=xl/sharedStrings.xml><?xml version="1.0" encoding="utf-8"?>
<sst xmlns="http://schemas.openxmlformats.org/spreadsheetml/2006/main" count="777" uniqueCount="97">
  <si>
    <t>FROM国港</t>
    <rPh sb="4" eb="6">
      <t>クニミナト</t>
    </rPh>
    <phoneticPr fontId="1"/>
  </si>
  <si>
    <t>TO国港</t>
    <rPh sb="2" eb="4">
      <t>クニミナト</t>
    </rPh>
    <phoneticPr fontId="1"/>
  </si>
  <si>
    <t>キャリア</t>
    <phoneticPr fontId="1"/>
  </si>
  <si>
    <t>C/H</t>
    <phoneticPr fontId="1"/>
  </si>
  <si>
    <t>Out-Out</t>
    <phoneticPr fontId="1"/>
  </si>
  <si>
    <t>金額規模(¥)</t>
    <rPh sb="0" eb="4">
      <t>キンガクキボ</t>
    </rPh>
    <phoneticPr fontId="1"/>
  </si>
  <si>
    <t>金額規模($)</t>
    <rPh sb="0" eb="4">
      <t>キンガクキボ</t>
    </rPh>
    <phoneticPr fontId="1"/>
  </si>
  <si>
    <t>本数</t>
    <rPh sb="0" eb="2">
      <t>ホンスウ</t>
    </rPh>
    <phoneticPr fontId="1"/>
  </si>
  <si>
    <t>フェーズ</t>
    <phoneticPr fontId="1"/>
  </si>
  <si>
    <t>1次</t>
    <rPh sb="1" eb="2">
      <t>ジ</t>
    </rPh>
    <phoneticPr fontId="1"/>
  </si>
  <si>
    <t>実績</t>
    <rPh sb="0" eb="2">
      <t>ジッセキ</t>
    </rPh>
    <phoneticPr fontId="1"/>
  </si>
  <si>
    <t>2次①</t>
    <rPh sb="1" eb="3">
      <t>ジマル1</t>
    </rPh>
    <phoneticPr fontId="1"/>
  </si>
  <si>
    <t>2次②</t>
    <rPh sb="1" eb="2">
      <t>ジ</t>
    </rPh>
    <phoneticPr fontId="1"/>
  </si>
  <si>
    <t>最終</t>
    <rPh sb="0" eb="2">
      <t>サイシュウ</t>
    </rPh>
    <phoneticPr fontId="1"/>
  </si>
  <si>
    <t>単価</t>
    <rPh sb="0" eb="2">
      <t>タンカ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</si>
  <si>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</si>
  <si>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</si>
  <si>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</si>
  <si>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</si>
  <si>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</si>
  <si>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</si>
  <si>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</si>
  <si>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</si>
  <si>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X</t>
    <phoneticPr fontId="1"/>
  </si>
  <si>
    <t>Y</t>
    <phoneticPr fontId="1"/>
  </si>
  <si>
    <t>W</t>
    <phoneticPr fontId="1"/>
  </si>
  <si>
    <t>Z</t>
    <phoneticPr fontId="1"/>
  </si>
  <si>
    <t>AA</t>
    <phoneticPr fontId="1"/>
  </si>
  <si>
    <t>BB</t>
    <phoneticPr fontId="1"/>
  </si>
  <si>
    <t>CC</t>
    <phoneticPr fontId="1"/>
  </si>
  <si>
    <t>DD</t>
    <phoneticPr fontId="1"/>
  </si>
  <si>
    <t>EE</t>
    <phoneticPr fontId="1"/>
  </si>
  <si>
    <t>GG</t>
    <phoneticPr fontId="1"/>
  </si>
  <si>
    <t>WW</t>
    <phoneticPr fontId="1"/>
  </si>
  <si>
    <t>XX</t>
    <phoneticPr fontId="1"/>
  </si>
  <si>
    <t>2次②</t>
    <rPh sb="1" eb="3">
      <t>ジマル2</t>
    </rPh>
    <phoneticPr fontId="1"/>
  </si>
  <si>
    <t>a</t>
    <phoneticPr fontId="1"/>
  </si>
  <si>
    <t>bb</t>
    <phoneticPr fontId="1"/>
  </si>
  <si>
    <t>c</t>
    <phoneticPr fontId="1"/>
  </si>
  <si>
    <t>b</t>
    <phoneticPr fontId="1"/>
  </si>
  <si>
    <t>aa</t>
    <phoneticPr fontId="1"/>
  </si>
  <si>
    <t>cc</t>
    <phoneticPr fontId="1"/>
  </si>
  <si>
    <t>★bb/cc</t>
    <phoneticPr fontId="1"/>
  </si>
  <si>
    <t>金額規模訂(¥)</t>
    <rPh sb="0" eb="4">
      <t>キンガクキボ</t>
    </rPh>
    <rPh sb="4" eb="5">
      <t>テイ</t>
    </rPh>
    <phoneticPr fontId="1"/>
  </si>
  <si>
    <t>金額規模訂($)</t>
    <rPh sb="0" eb="4">
      <t>キンガクキボ</t>
    </rPh>
    <rPh sb="4" eb="5">
      <t>テイ</t>
    </rPh>
    <phoneticPr fontId="1"/>
  </si>
  <si>
    <t>YY</t>
    <phoneticPr fontId="1"/>
  </si>
  <si>
    <t>HH</t>
    <phoneticPr fontId="1"/>
  </si>
  <si>
    <t>ZZ</t>
    <phoneticPr fontId="1"/>
  </si>
  <si>
    <t>①AA/WW</t>
    <phoneticPr fontId="1"/>
  </si>
  <si>
    <t>②CC/XX</t>
    <phoneticPr fontId="1"/>
  </si>
  <si>
    <t>③EE/YY</t>
    <phoneticPr fontId="1"/>
  </si>
  <si>
    <t>④GG/ZZ</t>
    <phoneticPr fontId="1"/>
  </si>
  <si>
    <t>AA × ★/①</t>
    <phoneticPr fontId="1"/>
  </si>
  <si>
    <t>BB × ★/①</t>
    <phoneticPr fontId="1"/>
  </si>
  <si>
    <t>ファイル名</t>
    <rPh sb="4" eb="5">
      <t>メイ</t>
    </rPh>
    <phoneticPr fontId="1"/>
  </si>
  <si>
    <t>OUTOUT</t>
    <phoneticPr fontId="1"/>
  </si>
  <si>
    <t>出荷本数</t>
    <rPh sb="0" eb="4">
      <t>シュッカホンスウ</t>
    </rPh>
    <phoneticPr fontId="1"/>
  </si>
  <si>
    <t>金額規模</t>
    <rPh sb="0" eb="4">
      <t>キンガクキボ</t>
    </rPh>
    <phoneticPr fontId="1"/>
  </si>
  <si>
    <t>金額規模(\)</t>
    <rPh sb="0" eb="4">
      <t>キンガクキボ</t>
    </rPh>
    <phoneticPr fontId="1"/>
  </si>
  <si>
    <t>為替マスタ</t>
    <rPh sb="0" eb="2">
      <t>カワセ</t>
    </rPh>
    <phoneticPr fontId="1"/>
  </si>
  <si>
    <t>2次①</t>
    <rPh sb="1" eb="2">
      <t>ジ</t>
    </rPh>
    <phoneticPr fontId="1"/>
  </si>
  <si>
    <t>・</t>
  </si>
  <si>
    <t>・</t>
    <phoneticPr fontId="1"/>
  </si>
  <si>
    <t>USLAX</t>
    <phoneticPr fontId="1"/>
  </si>
  <si>
    <t>JPTYO</t>
    <phoneticPr fontId="1"/>
  </si>
  <si>
    <t>KRICN</t>
    <phoneticPr fontId="1"/>
  </si>
  <si>
    <t>NLRTM</t>
    <phoneticPr fontId="1"/>
  </si>
  <si>
    <t>VNHPH</t>
    <phoneticPr fontId="1"/>
  </si>
  <si>
    <t>THLCH</t>
    <phoneticPr fontId="1"/>
  </si>
  <si>
    <t>PHMNL</t>
    <phoneticPr fontId="1"/>
  </si>
  <si>
    <t>KWE</t>
    <phoneticPr fontId="1"/>
  </si>
  <si>
    <t>YAS</t>
    <phoneticPr fontId="1"/>
  </si>
  <si>
    <t>COS</t>
    <phoneticPr fontId="1"/>
  </si>
  <si>
    <t>-</t>
    <phoneticPr fontId="1"/>
  </si>
  <si>
    <t>Canon Request(4096D)</t>
    <phoneticPr fontId="1"/>
  </si>
  <si>
    <t>Canon Request(4096RD)</t>
    <phoneticPr fontId="1"/>
  </si>
  <si>
    <t>本数割り当て(4096D)</t>
    <rPh sb="0" eb="3">
      <t>ホンスウワ</t>
    </rPh>
    <rPh sb="4" eb="5">
      <t>ア</t>
    </rPh>
    <phoneticPr fontId="1"/>
  </si>
  <si>
    <t>本数割り当て(4096RD)</t>
    <rPh sb="0" eb="3">
      <t>ホンスウワ</t>
    </rPh>
    <rPh sb="4" eb="5">
      <t>ア</t>
    </rPh>
    <phoneticPr fontId="1"/>
  </si>
  <si>
    <t>エリア重複数</t>
    <rPh sb="3" eb="5">
      <t>チョウフク</t>
    </rPh>
    <rPh sb="5" eb="6">
      <t>スウ</t>
    </rPh>
    <phoneticPr fontId="1"/>
  </si>
  <si>
    <t>4096Dレート</t>
    <phoneticPr fontId="1"/>
  </si>
  <si>
    <t>4096RDレート</t>
    <phoneticPr fontId="1"/>
  </si>
  <si>
    <t>FROMエリア</t>
    <phoneticPr fontId="1"/>
  </si>
  <si>
    <t>TOエリア</t>
    <phoneticPr fontId="1"/>
  </si>
  <si>
    <t>MSK</t>
    <phoneticPr fontId="1"/>
  </si>
  <si>
    <t>アジア</t>
  </si>
  <si>
    <t>アジア</t>
    <phoneticPr fontId="1"/>
  </si>
  <si>
    <t>北米西岸</t>
    <rPh sb="0" eb="4">
      <t>ホクベイセイガン</t>
    </rPh>
    <phoneticPr fontId="1"/>
  </si>
  <si>
    <t>欧州</t>
    <rPh sb="0" eb="2">
      <t>オウシュウ</t>
    </rPh>
    <phoneticPr fontId="1"/>
  </si>
  <si>
    <t>日本</t>
    <rPh sb="0" eb="2">
      <t>ニホン</t>
    </rPh>
    <phoneticPr fontId="1"/>
  </si>
  <si>
    <t>※Out-Out本数含む</t>
    <rPh sb="8" eb="11">
      <t>ホンスウフク</t>
    </rPh>
    <phoneticPr fontId="1"/>
  </si>
  <si>
    <t>※SPOT含まない</t>
    <rPh sb="5" eb="6">
      <t>フク</t>
    </rPh>
    <phoneticPr fontId="1"/>
  </si>
  <si>
    <t>1次金額規模($)</t>
    <rPh sb="1" eb="6">
      <t>ジキンガクキボ</t>
    </rPh>
    <phoneticPr fontId="1"/>
  </si>
  <si>
    <t>金額規模改(\)</t>
    <rPh sb="0" eb="4">
      <t>キンガクキボ</t>
    </rPh>
    <rPh sb="4" eb="5">
      <t>カイ</t>
    </rPh>
    <phoneticPr fontId="1"/>
  </si>
  <si>
    <t>金額規模改($)</t>
    <rPh sb="0" eb="4">
      <t>キンガクキボ</t>
    </rPh>
    <rPh sb="4" eb="5">
      <t>カイ</t>
    </rPh>
    <phoneticPr fontId="1"/>
  </si>
  <si>
    <t>出荷本数改</t>
    <rPh sb="0" eb="2">
      <t>シュッカ</t>
    </rPh>
    <rPh sb="2" eb="4">
      <t>ホンスウ</t>
    </rPh>
    <rPh sb="4" eb="5">
      <t>カイ</t>
    </rPh>
    <phoneticPr fontId="1"/>
  </si>
  <si>
    <t>＜本数前提＞</t>
    <rPh sb="1" eb="5">
      <t>ホンスウゼンテイ</t>
    </rPh>
    <phoneticPr fontId="1"/>
  </si>
  <si>
    <t>＜データ＞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</si>
</sst>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trike/>
      <sz val="11"/>
      <color theme="0" tint="-0.49998474074526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2"/>
      <color indexed="81"/>
      <name val="Meiryo UI"/>
      <family val="3"/>
      <charset val="128"/>
    </font>
    <font>
      <b/>
      <sz val="11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BFF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9" borderId="1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38" fontId="5" fillId="0" borderId="5" xfId="1" applyFont="1" applyFill="1" applyBorder="1" applyAlignment="1">
      <alignment horizontal="center" vertical="center"/>
    </xf>
    <xf numFmtId="38" fontId="5" fillId="0" borderId="8" xfId="1" applyFont="1" applyFill="1" applyBorder="1" applyAlignment="1">
      <alignment horizontal="center" vertical="center"/>
    </xf>
    <xf numFmtId="38" fontId="5" fillId="4" borderId="14" xfId="1" applyFont="1" applyFill="1" applyBorder="1" applyAlignment="1">
      <alignment horizontal="center" vertical="center"/>
    </xf>
    <xf numFmtId="38" fontId="5" fillId="0" borderId="8" xfId="1" applyFont="1" applyBorder="1" applyAlignment="1">
      <alignment horizontal="center" vertical="center"/>
    </xf>
    <xf numFmtId="38" fontId="5" fillId="0" borderId="11" xfId="1" applyFont="1" applyBorder="1" applyAlignment="1">
      <alignment horizontal="center" vertical="center"/>
    </xf>
    <xf numFmtId="38" fontId="5" fillId="0" borderId="0" xfId="1" applyFont="1" applyAlignment="1">
      <alignment horizontal="center" vertical="center"/>
    </xf>
    <xf numFmtId="38" fontId="5" fillId="4" borderId="15" xfId="1" applyFont="1" applyFill="1" applyBorder="1" applyAlignment="1">
      <alignment horizontal="center" vertical="center"/>
    </xf>
    <xf numFmtId="38" fontId="5" fillId="0" borderId="6" xfId="1" applyFont="1" applyFill="1" applyBorder="1" applyAlignment="1">
      <alignment horizontal="center" vertical="center"/>
    </xf>
    <xf numFmtId="38" fontId="5" fillId="0" borderId="9" xfId="1" applyFont="1" applyFill="1" applyBorder="1" applyAlignment="1">
      <alignment horizontal="center" vertical="center"/>
    </xf>
    <xf numFmtId="38" fontId="5" fillId="0" borderId="9" xfId="1" applyFont="1" applyBorder="1" applyAlignment="1">
      <alignment horizontal="center" vertical="center"/>
    </xf>
    <xf numFmtId="38" fontId="5" fillId="0" borderId="12" xfId="1" applyFont="1" applyBorder="1" applyAlignment="1">
      <alignment horizontal="center" vertical="center"/>
    </xf>
    <xf numFmtId="38" fontId="5" fillId="11" borderId="14" xfId="1" applyFont="1" applyFill="1" applyBorder="1" applyAlignment="1">
      <alignment horizontal="center" vertical="center"/>
    </xf>
    <xf numFmtId="38" fontId="5" fillId="9" borderId="14" xfId="1" applyFont="1" applyFill="1" applyBorder="1" applyAlignment="1">
      <alignment horizontal="center" vertical="center"/>
    </xf>
    <xf numFmtId="38" fontId="7" fillId="0" borderId="5" xfId="1" applyFont="1" applyFill="1" applyBorder="1" applyAlignment="1">
      <alignment horizontal="center" vertical="center"/>
    </xf>
    <xf numFmtId="38" fontId="7" fillId="8" borderId="5" xfId="1" applyFont="1" applyFill="1" applyBorder="1" applyAlignment="1">
      <alignment horizontal="center" vertical="center"/>
    </xf>
    <xf numFmtId="38" fontId="7" fillId="0" borderId="8" xfId="1" applyFont="1" applyFill="1" applyBorder="1" applyAlignment="1">
      <alignment horizontal="center" vertical="center"/>
    </xf>
    <xf numFmtId="38" fontId="7" fillId="8" borderId="8" xfId="1" applyFont="1" applyFill="1" applyBorder="1" applyAlignment="1">
      <alignment horizontal="center" vertical="center"/>
    </xf>
    <xf numFmtId="38" fontId="7" fillId="0" borderId="8" xfId="1" applyFont="1" applyBorder="1" applyAlignment="1">
      <alignment horizontal="center" vertical="center"/>
    </xf>
    <xf numFmtId="38" fontId="5" fillId="10" borderId="8" xfId="1" applyFont="1" applyFill="1" applyBorder="1" applyAlignment="1">
      <alignment horizontal="center" vertical="center"/>
    </xf>
    <xf numFmtId="38" fontId="5" fillId="10" borderId="11" xfId="1" applyFont="1" applyFill="1" applyBorder="1" applyAlignment="1">
      <alignment horizontal="center" vertical="center"/>
    </xf>
    <xf numFmtId="38" fontId="5" fillId="5" borderId="8" xfId="1" applyFont="1" applyFill="1" applyBorder="1" applyAlignment="1">
      <alignment horizontal="center" vertical="center"/>
    </xf>
    <xf numFmtId="38" fontId="5" fillId="5" borderId="9" xfId="1" applyFont="1" applyFill="1" applyBorder="1" applyAlignment="1">
      <alignment horizontal="center" vertical="center"/>
    </xf>
    <xf numFmtId="38" fontId="7" fillId="12" borderId="5" xfId="1" applyFont="1" applyFill="1" applyBorder="1" applyAlignment="1">
      <alignment horizontal="center" vertical="center"/>
    </xf>
    <xf numFmtId="38" fontId="7" fillId="12" borderId="8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38" fontId="7" fillId="13" borderId="8" xfId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FF"/>
      <color rgb="FFE5E5FF"/>
      <color rgb="FFCCCCFF"/>
      <color rgb="FFFFDDDD"/>
      <color rgb="FFFF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56030</xdr:colOff>
      <xdr:row>19</xdr:row>
      <xdr:rowOff>168088</xdr:rowOff>
    </xdr:from>
    <xdr:to>
      <xdr:col>26</xdr:col>
      <xdr:colOff>261098</xdr:colOff>
      <xdr:row>30</xdr:row>
      <xdr:rowOff>44824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129584F-3AC3-DD01-41FE-CEDAD9A489B5}"/>
            </a:ext>
          </a:extLst>
        </xdr:cNvPr>
        <xdr:cNvSpPr/>
      </xdr:nvSpPr>
      <xdr:spPr>
        <a:xfrm>
          <a:off x="13346206" y="4000500"/>
          <a:ext cx="205068" cy="2095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112058</xdr:colOff>
      <xdr:row>20</xdr:row>
      <xdr:rowOff>139212</xdr:rowOff>
    </xdr:from>
    <xdr:to>
      <xdr:col>27</xdr:col>
      <xdr:colOff>317126</xdr:colOff>
      <xdr:row>30</xdr:row>
      <xdr:rowOff>33618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1066297-1CA9-456B-A0F9-DD0542DA0D72}"/>
            </a:ext>
          </a:extLst>
        </xdr:cNvPr>
        <xdr:cNvSpPr/>
      </xdr:nvSpPr>
      <xdr:spPr>
        <a:xfrm>
          <a:off x="13791423" y="4095750"/>
          <a:ext cx="205068" cy="18726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154553</xdr:colOff>
      <xdr:row>21</xdr:row>
      <xdr:rowOff>58615</xdr:rowOff>
    </xdr:from>
    <xdr:to>
      <xdr:col>28</xdr:col>
      <xdr:colOff>359621</xdr:colOff>
      <xdr:row>30</xdr:row>
      <xdr:rowOff>46805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2AC2392-6931-44A0-E76C-C113FC7F5EAC}"/>
            </a:ext>
          </a:extLst>
        </xdr:cNvPr>
        <xdr:cNvSpPr/>
      </xdr:nvSpPr>
      <xdr:spPr>
        <a:xfrm>
          <a:off x="14192938" y="4212980"/>
          <a:ext cx="205068" cy="17686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94473</xdr:colOff>
      <xdr:row>21</xdr:row>
      <xdr:rowOff>109904</xdr:rowOff>
    </xdr:from>
    <xdr:to>
      <xdr:col>29</xdr:col>
      <xdr:colOff>299541</xdr:colOff>
      <xdr:row>30</xdr:row>
      <xdr:rowOff>54131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A63BB2E-1366-6C97-40FC-77D5839BBC9D}"/>
            </a:ext>
          </a:extLst>
        </xdr:cNvPr>
        <xdr:cNvSpPr/>
      </xdr:nvSpPr>
      <xdr:spPr>
        <a:xfrm>
          <a:off x="14638415" y="4264269"/>
          <a:ext cx="205068" cy="172467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71026</xdr:colOff>
      <xdr:row>23</xdr:row>
      <xdr:rowOff>65942</xdr:rowOff>
    </xdr:from>
    <xdr:to>
      <xdr:col>30</xdr:col>
      <xdr:colOff>276094</xdr:colOff>
      <xdr:row>30</xdr:row>
      <xdr:rowOff>46804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D33746F-9B08-42C5-33B7-9A4B1EAA2DB3}"/>
            </a:ext>
          </a:extLst>
        </xdr:cNvPr>
        <xdr:cNvSpPr/>
      </xdr:nvSpPr>
      <xdr:spPr>
        <a:xfrm>
          <a:off x="15120526" y="4615961"/>
          <a:ext cx="205068" cy="136565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DDFF-0B9F-43FA-BEB0-15E7DED0765A}">
  <dimension ref="B2:M19"/>
  <sheetViews>
    <sheetView workbookViewId="0">
      <selection activeCell="D25" sqref="D25"/>
    </sheetView>
  </sheetViews>
  <sheetFormatPr defaultRowHeight="18.75" x14ac:dyDescent="0.4"/>
  <cols>
    <col min="2" max="2" width="9" style="1"/>
    <col min="3" max="3" width="10.875" style="1" bestFit="1" customWidth="1"/>
    <col min="4" max="7" width="9" style="1"/>
    <col min="8" max="9" width="11.75" style="1" bestFit="1" customWidth="1"/>
    <col min="10" max="10" width="6.125" style="1" customWidth="1"/>
    <col min="11" max="11" width="11.75" style="1" customWidth="1"/>
    <col min="12" max="13" width="24.125" customWidth="1"/>
  </cols>
  <sheetData>
    <row r="2" spans="2:13" x14ac:dyDescent="0.4">
      <c r="B2" s="1" t="s">
        <v>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3" t="s">
        <v>14</v>
      </c>
      <c r="L2" s="1" t="s">
        <v>43</v>
      </c>
      <c r="M2" s="1" t="s">
        <v>44</v>
      </c>
    </row>
    <row r="3" spans="2:13" x14ac:dyDescent="0.4">
      <c r="B3" s="1" t="s">
        <v>10</v>
      </c>
      <c r="H3" s="6" t="s">
        <v>36</v>
      </c>
      <c r="I3" s="6" t="s">
        <v>39</v>
      </c>
      <c r="J3" s="6" t="s">
        <v>38</v>
      </c>
      <c r="K3" s="4"/>
    </row>
    <row r="4" spans="2:13" x14ac:dyDescent="0.4">
      <c r="H4" s="6" t="s">
        <v>36</v>
      </c>
      <c r="I4" s="6" t="s">
        <v>39</v>
      </c>
      <c r="J4" s="6" t="s">
        <v>38</v>
      </c>
      <c r="K4" s="4"/>
    </row>
    <row r="5" spans="2:13" x14ac:dyDescent="0.4">
      <c r="H5" s="6" t="s">
        <v>36</v>
      </c>
      <c r="I5" s="6" t="s">
        <v>39</v>
      </c>
      <c r="J5" s="6" t="s">
        <v>38</v>
      </c>
      <c r="K5" s="4"/>
    </row>
    <row r="6" spans="2:13" x14ac:dyDescent="0.4">
      <c r="H6" s="6" t="s">
        <v>36</v>
      </c>
      <c r="I6" s="6" t="s">
        <v>39</v>
      </c>
      <c r="J6" s="6" t="s">
        <v>38</v>
      </c>
      <c r="K6" s="4"/>
    </row>
    <row r="7" spans="2:13" x14ac:dyDescent="0.4">
      <c r="H7" s="6" t="s">
        <v>36</v>
      </c>
      <c r="I7" s="6" t="s">
        <v>39</v>
      </c>
      <c r="J7" s="6" t="s">
        <v>38</v>
      </c>
      <c r="K7" s="4"/>
    </row>
    <row r="8" spans="2:13" x14ac:dyDescent="0.4">
      <c r="H8" s="6" t="s">
        <v>36</v>
      </c>
      <c r="I8" s="6" t="s">
        <v>39</v>
      </c>
      <c r="J8" s="6" t="s">
        <v>38</v>
      </c>
      <c r="K8" s="4"/>
    </row>
    <row r="9" spans="2:13" x14ac:dyDescent="0.4">
      <c r="H9" s="6" t="s">
        <v>36</v>
      </c>
      <c r="I9" s="6" t="s">
        <v>39</v>
      </c>
      <c r="J9" s="6" t="s">
        <v>38</v>
      </c>
      <c r="K9" s="4"/>
    </row>
    <row r="10" spans="2:13" x14ac:dyDescent="0.4">
      <c r="H10" s="6" t="s">
        <v>36</v>
      </c>
      <c r="I10" s="6" t="s">
        <v>39</v>
      </c>
      <c r="J10" s="6" t="s">
        <v>38</v>
      </c>
      <c r="K10" s="4"/>
    </row>
    <row r="11" spans="2:13" x14ac:dyDescent="0.4">
      <c r="B11" s="2" t="s">
        <v>10</v>
      </c>
      <c r="C11" s="2"/>
      <c r="D11" s="2"/>
      <c r="E11" s="2"/>
      <c r="F11" s="2"/>
      <c r="G11" s="2"/>
      <c r="H11" s="7" t="s">
        <v>40</v>
      </c>
      <c r="I11" s="7" t="s">
        <v>37</v>
      </c>
      <c r="J11" s="7" t="s">
        <v>41</v>
      </c>
      <c r="K11" s="5" t="s">
        <v>42</v>
      </c>
      <c r="L11" s="9" t="s">
        <v>52</v>
      </c>
      <c r="M11" s="9" t="s">
        <v>53</v>
      </c>
    </row>
    <row r="12" spans="2:13" x14ac:dyDescent="0.4">
      <c r="B12" s="1" t="s">
        <v>9</v>
      </c>
      <c r="H12" s="1" t="s">
        <v>15</v>
      </c>
      <c r="I12" s="1" t="s">
        <v>16</v>
      </c>
      <c r="J12" s="1" t="s">
        <v>25</v>
      </c>
      <c r="K12" s="4"/>
    </row>
    <row r="13" spans="2:13" x14ac:dyDescent="0.4">
      <c r="B13" s="2" t="s">
        <v>9</v>
      </c>
      <c r="C13" s="2"/>
      <c r="D13" s="2"/>
      <c r="E13" s="2"/>
      <c r="F13" s="2"/>
      <c r="G13" s="2"/>
      <c r="H13" s="2" t="s">
        <v>27</v>
      </c>
      <c r="I13" s="2" t="s">
        <v>28</v>
      </c>
      <c r="J13" s="2" t="s">
        <v>33</v>
      </c>
      <c r="K13" s="5" t="s">
        <v>48</v>
      </c>
    </row>
    <row r="14" spans="2:13" x14ac:dyDescent="0.4">
      <c r="B14" s="1" t="s">
        <v>11</v>
      </c>
      <c r="H14" s="1" t="s">
        <v>17</v>
      </c>
      <c r="I14" s="1" t="s">
        <v>18</v>
      </c>
      <c r="J14" s="1" t="s">
        <v>23</v>
      </c>
      <c r="K14" s="4"/>
    </row>
    <row r="15" spans="2:13" x14ac:dyDescent="0.4">
      <c r="B15" s="2" t="s">
        <v>11</v>
      </c>
      <c r="C15" s="2"/>
      <c r="D15" s="2"/>
      <c r="E15" s="2"/>
      <c r="F15" s="2"/>
      <c r="G15" s="2"/>
      <c r="H15" s="2" t="s">
        <v>29</v>
      </c>
      <c r="I15" s="2" t="s">
        <v>30</v>
      </c>
      <c r="J15" s="2" t="s">
        <v>34</v>
      </c>
      <c r="K15" s="5" t="s">
        <v>49</v>
      </c>
    </row>
    <row r="16" spans="2:13" x14ac:dyDescent="0.4">
      <c r="B16" s="1" t="s">
        <v>12</v>
      </c>
      <c r="H16" s="1" t="s">
        <v>19</v>
      </c>
      <c r="I16" s="1" t="s">
        <v>20</v>
      </c>
      <c r="J16" s="1" t="s">
        <v>24</v>
      </c>
      <c r="K16" s="4"/>
    </row>
    <row r="17" spans="2:11" x14ac:dyDescent="0.4">
      <c r="B17" s="2" t="s">
        <v>35</v>
      </c>
      <c r="C17" s="2"/>
      <c r="D17" s="2"/>
      <c r="E17" s="2"/>
      <c r="F17" s="2"/>
      <c r="G17" s="2"/>
      <c r="H17" s="2" t="s">
        <v>31</v>
      </c>
      <c r="I17" s="2" t="s">
        <v>32</v>
      </c>
      <c r="J17" s="2" t="s">
        <v>45</v>
      </c>
      <c r="K17" s="5" t="s">
        <v>50</v>
      </c>
    </row>
    <row r="18" spans="2:11" x14ac:dyDescent="0.4">
      <c r="B18" s="1" t="s">
        <v>13</v>
      </c>
      <c r="H18" s="1" t="s">
        <v>21</v>
      </c>
      <c r="I18" s="1" t="s">
        <v>22</v>
      </c>
      <c r="J18" s="1" t="s">
        <v>26</v>
      </c>
      <c r="K18" s="4"/>
    </row>
    <row r="19" spans="2:11" x14ac:dyDescent="0.4">
      <c r="B19" s="2"/>
      <c r="C19" s="2"/>
      <c r="D19" s="2"/>
      <c r="E19" s="2"/>
      <c r="F19" s="2"/>
      <c r="G19" s="2"/>
      <c r="H19" s="2" t="s">
        <v>32</v>
      </c>
      <c r="I19" s="2" t="s">
        <v>46</v>
      </c>
      <c r="J19" s="2" t="s">
        <v>47</v>
      </c>
      <c r="K19" s="8" t="s">
        <v>51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03E0-55C5-4734-AE46-F1471F7F86F3}">
  <dimension ref="B2:U32"/>
  <sheetViews>
    <sheetView zoomScale="85" zoomScaleNormal="85" workbookViewId="0">
      <selection activeCell="AC11" sqref="AC11"/>
    </sheetView>
  </sheetViews>
  <sheetFormatPr defaultRowHeight="15.75" outlineLevelCol="1" x14ac:dyDescent="0.4"/>
  <cols>
    <col min="1" max="1" width="9" style="10"/>
    <col min="2" max="2" width="11.375" style="11" customWidth="1"/>
    <col min="3" max="3" width="10.75" style="11" bestFit="1" customWidth="1"/>
    <col min="4" max="4" width="11.5" style="11" customWidth="1"/>
    <col min="5" max="7" width="9" style="11"/>
    <col min="8" max="8" width="10.875" style="11" bestFit="1" customWidth="1"/>
    <col min="9" max="9" width="8.25" style="11" bestFit="1" customWidth="1"/>
    <col min="10" max="10" width="14.75" style="11" hidden="1" customWidth="1" outlineLevel="1"/>
    <col min="11" max="13" width="24.5" style="11" hidden="1" customWidth="1" outlineLevel="1"/>
    <col min="14" max="14" width="21.875" style="11" hidden="1" customWidth="1" outlineLevel="1"/>
    <col min="15" max="15" width="12" style="11" hidden="1" customWidth="1" outlineLevel="1"/>
    <col min="16" max="16" width="13.375" style="11" hidden="1" customWidth="1" outlineLevel="1"/>
    <col min="17" max="17" width="12.125" style="11" customWidth="1" collapsed="1"/>
    <col min="18" max="18" width="12.375" style="11" hidden="1" customWidth="1" outlineLevel="1"/>
    <col min="19" max="19" width="12.375" style="11" bestFit="1" customWidth="1" collapsed="1"/>
    <col min="20" max="20" width="12.375" style="11" hidden="1" customWidth="1" outlineLevel="1"/>
    <col min="21" max="21" width="12.375" style="11" bestFit="1" customWidth="1" collapsed="1"/>
    <col min="22" max="16384" width="9" style="10"/>
  </cols>
  <sheetData>
    <row r="2" spans="2:21" s="11" customFormat="1" x14ac:dyDescent="0.4">
      <c r="B2" s="24" t="s">
        <v>54</v>
      </c>
      <c r="C2" s="25" t="s">
        <v>0</v>
      </c>
      <c r="D2" s="25" t="s">
        <v>1</v>
      </c>
      <c r="E2" s="25" t="s">
        <v>2</v>
      </c>
      <c r="F2" s="25" t="s">
        <v>3</v>
      </c>
      <c r="G2" s="25" t="s">
        <v>55</v>
      </c>
      <c r="H2" s="31" t="s">
        <v>81</v>
      </c>
      <c r="I2" s="31" t="s">
        <v>82</v>
      </c>
      <c r="J2" s="26" t="s">
        <v>78</v>
      </c>
      <c r="K2" s="26" t="s">
        <v>74</v>
      </c>
      <c r="L2" s="26" t="s">
        <v>75</v>
      </c>
      <c r="M2" s="26" t="s">
        <v>76</v>
      </c>
      <c r="N2" s="26" t="s">
        <v>77</v>
      </c>
      <c r="O2" s="27" t="s">
        <v>79</v>
      </c>
      <c r="P2" s="27" t="s">
        <v>80</v>
      </c>
      <c r="Q2" s="28" t="s">
        <v>56</v>
      </c>
      <c r="R2" s="29" t="s">
        <v>59</v>
      </c>
      <c r="S2" s="28" t="s">
        <v>58</v>
      </c>
      <c r="T2" s="29" t="s">
        <v>59</v>
      </c>
      <c r="U2" s="30" t="s">
        <v>6</v>
      </c>
    </row>
    <row r="3" spans="2:21" x14ac:dyDescent="0.4">
      <c r="B3" s="12" t="s">
        <v>10</v>
      </c>
      <c r="C3" s="13" t="s">
        <v>67</v>
      </c>
      <c r="D3" s="13" t="s">
        <v>63</v>
      </c>
      <c r="E3" s="13" t="s">
        <v>70</v>
      </c>
      <c r="F3" s="13" t="s">
        <v>17</v>
      </c>
      <c r="G3" s="14"/>
      <c r="H3" s="13" t="s">
        <v>85</v>
      </c>
      <c r="I3" s="13" t="s">
        <v>86</v>
      </c>
      <c r="J3" s="14"/>
      <c r="K3" s="14"/>
      <c r="L3" s="14"/>
      <c r="M3" s="14"/>
      <c r="N3" s="14"/>
      <c r="O3" s="14"/>
      <c r="P3" s="14"/>
      <c r="Q3" s="13">
        <v>100</v>
      </c>
      <c r="R3" s="14"/>
      <c r="S3" s="13">
        <v>100000</v>
      </c>
      <c r="T3" s="13">
        <v>147</v>
      </c>
      <c r="U3" s="15">
        <f>S3*T3</f>
        <v>14700000</v>
      </c>
    </row>
    <row r="4" spans="2:21" x14ac:dyDescent="0.4">
      <c r="B4" s="16" t="s">
        <v>10</v>
      </c>
      <c r="C4" s="17" t="s">
        <v>67</v>
      </c>
      <c r="D4" s="17" t="s">
        <v>66</v>
      </c>
      <c r="E4" s="17" t="s">
        <v>70</v>
      </c>
      <c r="F4" s="17" t="s">
        <v>17</v>
      </c>
      <c r="G4" s="18"/>
      <c r="H4" s="17" t="s">
        <v>85</v>
      </c>
      <c r="I4" s="17" t="s">
        <v>87</v>
      </c>
      <c r="J4" s="18"/>
      <c r="K4" s="18"/>
      <c r="L4" s="18"/>
      <c r="M4" s="18"/>
      <c r="N4" s="18"/>
      <c r="O4" s="18"/>
      <c r="P4" s="18"/>
      <c r="Q4" s="17">
        <v>200</v>
      </c>
      <c r="R4" s="18"/>
      <c r="S4" s="17">
        <v>300000</v>
      </c>
      <c r="T4" s="17">
        <v>147</v>
      </c>
      <c r="U4" s="19">
        <f t="shared" ref="U4:U6" si="0">S4*T4</f>
        <v>44100000</v>
      </c>
    </row>
    <row r="5" spans="2:21" x14ac:dyDescent="0.4">
      <c r="B5" s="16" t="s">
        <v>10</v>
      </c>
      <c r="C5" s="17" t="s">
        <v>64</v>
      </c>
      <c r="D5" s="17" t="s">
        <v>65</v>
      </c>
      <c r="E5" s="17" t="s">
        <v>71</v>
      </c>
      <c r="F5" s="17" t="s">
        <v>17</v>
      </c>
      <c r="G5" s="18"/>
      <c r="H5" s="17" t="s">
        <v>88</v>
      </c>
      <c r="I5" s="17" t="s">
        <v>85</v>
      </c>
      <c r="J5" s="18"/>
      <c r="K5" s="18"/>
      <c r="L5" s="18"/>
      <c r="M5" s="18"/>
      <c r="N5" s="18"/>
      <c r="O5" s="18"/>
      <c r="P5" s="18"/>
      <c r="Q5" s="17">
        <v>350</v>
      </c>
      <c r="R5" s="18"/>
      <c r="S5" s="17">
        <v>50000</v>
      </c>
      <c r="T5" s="17">
        <v>147</v>
      </c>
      <c r="U5" s="19">
        <f t="shared" si="0"/>
        <v>7350000</v>
      </c>
    </row>
    <row r="6" spans="2:21" x14ac:dyDescent="0.4">
      <c r="B6" s="16" t="s">
        <v>10</v>
      </c>
      <c r="C6" s="17" t="s">
        <v>68</v>
      </c>
      <c r="D6" s="17" t="s">
        <v>69</v>
      </c>
      <c r="E6" s="17" t="s">
        <v>72</v>
      </c>
      <c r="F6" s="17" t="s">
        <v>17</v>
      </c>
      <c r="G6" s="18"/>
      <c r="H6" s="17" t="s">
        <v>85</v>
      </c>
      <c r="I6" s="17" t="s">
        <v>85</v>
      </c>
      <c r="J6" s="18"/>
      <c r="K6" s="18"/>
      <c r="L6" s="18"/>
      <c r="M6" s="18"/>
      <c r="N6" s="18"/>
      <c r="O6" s="18"/>
      <c r="P6" s="18"/>
      <c r="Q6" s="17">
        <v>600</v>
      </c>
      <c r="R6" s="18"/>
      <c r="S6" s="17">
        <v>7000</v>
      </c>
      <c r="T6" s="17">
        <v>150</v>
      </c>
      <c r="U6" s="19">
        <f t="shared" si="0"/>
        <v>1050000</v>
      </c>
    </row>
    <row r="7" spans="2:21" x14ac:dyDescent="0.4">
      <c r="B7" s="16" t="s">
        <v>62</v>
      </c>
      <c r="C7" s="17" t="s">
        <v>62</v>
      </c>
      <c r="D7" s="17" t="s">
        <v>62</v>
      </c>
      <c r="E7" s="17" t="s">
        <v>62</v>
      </c>
      <c r="F7" s="17" t="s">
        <v>62</v>
      </c>
      <c r="G7" s="18"/>
      <c r="H7" s="17" t="s">
        <v>62</v>
      </c>
      <c r="I7" s="17" t="s">
        <v>62</v>
      </c>
      <c r="J7" s="18"/>
      <c r="K7" s="18"/>
      <c r="L7" s="18"/>
      <c r="M7" s="18"/>
      <c r="N7" s="18"/>
      <c r="O7" s="18"/>
      <c r="P7" s="18"/>
      <c r="Q7" s="17" t="s">
        <v>62</v>
      </c>
      <c r="R7" s="18"/>
      <c r="S7" s="17" t="s">
        <v>62</v>
      </c>
      <c r="T7" s="17" t="s">
        <v>62</v>
      </c>
      <c r="U7" s="19" t="s">
        <v>62</v>
      </c>
    </row>
    <row r="8" spans="2:21" x14ac:dyDescent="0.4">
      <c r="B8" s="16" t="s">
        <v>62</v>
      </c>
      <c r="C8" s="17" t="s">
        <v>62</v>
      </c>
      <c r="D8" s="17" t="s">
        <v>62</v>
      </c>
      <c r="E8" s="17" t="s">
        <v>62</v>
      </c>
      <c r="F8" s="17" t="s">
        <v>62</v>
      </c>
      <c r="G8" s="18"/>
      <c r="H8" s="17" t="s">
        <v>62</v>
      </c>
      <c r="I8" s="17" t="s">
        <v>62</v>
      </c>
      <c r="J8" s="18"/>
      <c r="K8" s="18"/>
      <c r="L8" s="18"/>
      <c r="M8" s="18"/>
      <c r="N8" s="18"/>
      <c r="O8" s="18"/>
      <c r="P8" s="18"/>
      <c r="Q8" s="17" t="s">
        <v>62</v>
      </c>
      <c r="R8" s="18"/>
      <c r="S8" s="17" t="s">
        <v>62</v>
      </c>
      <c r="T8" s="17" t="s">
        <v>62</v>
      </c>
      <c r="U8" s="19" t="s">
        <v>62</v>
      </c>
    </row>
    <row r="9" spans="2:21" x14ac:dyDescent="0.4">
      <c r="B9" s="16" t="s">
        <v>9</v>
      </c>
      <c r="C9" s="17" t="s">
        <v>67</v>
      </c>
      <c r="D9" s="17" t="s">
        <v>63</v>
      </c>
      <c r="E9" s="17" t="s">
        <v>70</v>
      </c>
      <c r="F9" s="17" t="s">
        <v>17</v>
      </c>
      <c r="G9" s="17" t="s">
        <v>73</v>
      </c>
      <c r="H9" s="17" t="s">
        <v>84</v>
      </c>
      <c r="I9" s="17" t="s">
        <v>86</v>
      </c>
      <c r="J9" s="17">
        <v>2</v>
      </c>
      <c r="K9" s="17">
        <v>200</v>
      </c>
      <c r="L9" s="17">
        <v>0</v>
      </c>
      <c r="M9" s="18"/>
      <c r="N9" s="18"/>
      <c r="O9" s="20">
        <v>5000</v>
      </c>
      <c r="P9" s="20">
        <v>2000</v>
      </c>
      <c r="Q9" s="17">
        <f>K9+L9</f>
        <v>200</v>
      </c>
      <c r="R9" s="17">
        <v>150</v>
      </c>
      <c r="S9" s="17">
        <f>U9*R9</f>
        <v>150000000</v>
      </c>
      <c r="T9" s="18"/>
      <c r="U9" s="19">
        <f>(K9*O9)+(L9*P9)</f>
        <v>1000000</v>
      </c>
    </row>
    <row r="10" spans="2:21" x14ac:dyDescent="0.4">
      <c r="B10" s="16" t="s">
        <v>9</v>
      </c>
      <c r="C10" s="17" t="s">
        <v>67</v>
      </c>
      <c r="D10" s="17" t="s">
        <v>66</v>
      </c>
      <c r="E10" s="17" t="s">
        <v>70</v>
      </c>
      <c r="F10" s="17" t="s">
        <v>17</v>
      </c>
      <c r="G10" s="17" t="s">
        <v>73</v>
      </c>
      <c r="H10" s="17" t="s">
        <v>84</v>
      </c>
      <c r="I10" s="17" t="s">
        <v>87</v>
      </c>
      <c r="J10" s="17">
        <v>1</v>
      </c>
      <c r="K10" s="17">
        <v>300</v>
      </c>
      <c r="L10" s="17">
        <v>100</v>
      </c>
      <c r="M10" s="18"/>
      <c r="N10" s="18"/>
      <c r="O10" s="20">
        <v>3000</v>
      </c>
      <c r="P10" s="20">
        <v>1000</v>
      </c>
      <c r="Q10" s="17">
        <f t="shared" ref="Q10:Q12" si="1">K10+L10</f>
        <v>400</v>
      </c>
      <c r="R10" s="17">
        <v>150</v>
      </c>
      <c r="S10" s="17">
        <f t="shared" ref="S10:S12" si="2">U10*R10</f>
        <v>150000000</v>
      </c>
      <c r="T10" s="18"/>
      <c r="U10" s="19">
        <f t="shared" ref="U10:U12" si="3">(K10*O10)+(L10*P10)</f>
        <v>1000000</v>
      </c>
    </row>
    <row r="11" spans="2:21" x14ac:dyDescent="0.4">
      <c r="B11" s="16" t="s">
        <v>9</v>
      </c>
      <c r="C11" s="17" t="s">
        <v>64</v>
      </c>
      <c r="D11" s="17" t="s">
        <v>65</v>
      </c>
      <c r="E11" s="17" t="s">
        <v>71</v>
      </c>
      <c r="F11" s="17" t="s">
        <v>17</v>
      </c>
      <c r="G11" s="17" t="s">
        <v>24</v>
      </c>
      <c r="H11" s="17" t="s">
        <v>88</v>
      </c>
      <c r="I11" s="17" t="s">
        <v>84</v>
      </c>
      <c r="J11" s="17">
        <v>5</v>
      </c>
      <c r="K11" s="17">
        <v>800</v>
      </c>
      <c r="L11" s="17">
        <v>0</v>
      </c>
      <c r="M11" s="18"/>
      <c r="N11" s="18"/>
      <c r="O11" s="20">
        <v>5000</v>
      </c>
      <c r="P11" s="20">
        <v>2000</v>
      </c>
      <c r="Q11" s="17">
        <f t="shared" si="1"/>
        <v>800</v>
      </c>
      <c r="R11" s="17">
        <v>150</v>
      </c>
      <c r="S11" s="17">
        <f t="shared" si="2"/>
        <v>600000000</v>
      </c>
      <c r="T11" s="18"/>
      <c r="U11" s="19">
        <f t="shared" si="3"/>
        <v>4000000</v>
      </c>
    </row>
    <row r="12" spans="2:21" x14ac:dyDescent="0.4">
      <c r="B12" s="16" t="s">
        <v>9</v>
      </c>
      <c r="C12" s="17" t="s">
        <v>68</v>
      </c>
      <c r="D12" s="17" t="s">
        <v>69</v>
      </c>
      <c r="E12" s="17" t="s">
        <v>72</v>
      </c>
      <c r="F12" s="17" t="s">
        <v>17</v>
      </c>
      <c r="G12" s="17" t="s">
        <v>73</v>
      </c>
      <c r="H12" s="17" t="s">
        <v>84</v>
      </c>
      <c r="I12" s="17" t="s">
        <v>84</v>
      </c>
      <c r="J12" s="17">
        <v>3</v>
      </c>
      <c r="K12" s="17">
        <v>100</v>
      </c>
      <c r="L12" s="17">
        <v>100</v>
      </c>
      <c r="M12" s="18"/>
      <c r="N12" s="18"/>
      <c r="O12" s="20">
        <v>4000</v>
      </c>
      <c r="P12" s="20">
        <v>1000</v>
      </c>
      <c r="Q12" s="17">
        <f t="shared" si="1"/>
        <v>200</v>
      </c>
      <c r="R12" s="17">
        <v>150</v>
      </c>
      <c r="S12" s="17">
        <f t="shared" si="2"/>
        <v>75000000</v>
      </c>
      <c r="T12" s="18"/>
      <c r="U12" s="19">
        <f t="shared" si="3"/>
        <v>500000</v>
      </c>
    </row>
    <row r="13" spans="2:21" x14ac:dyDescent="0.4">
      <c r="B13" s="16" t="s">
        <v>62</v>
      </c>
      <c r="C13" s="17" t="s">
        <v>62</v>
      </c>
      <c r="D13" s="17" t="s">
        <v>62</v>
      </c>
      <c r="E13" s="17" t="s">
        <v>62</v>
      </c>
      <c r="F13" s="17" t="s">
        <v>62</v>
      </c>
      <c r="G13" s="17" t="s">
        <v>62</v>
      </c>
      <c r="H13" s="17" t="s">
        <v>62</v>
      </c>
      <c r="I13" s="17" t="s">
        <v>62</v>
      </c>
      <c r="J13" s="17" t="s">
        <v>62</v>
      </c>
      <c r="K13" s="17" t="s">
        <v>62</v>
      </c>
      <c r="L13" s="17" t="s">
        <v>62</v>
      </c>
      <c r="M13" s="18"/>
      <c r="N13" s="18"/>
      <c r="O13" s="17" t="s">
        <v>62</v>
      </c>
      <c r="P13" s="17" t="s">
        <v>62</v>
      </c>
      <c r="Q13" s="17" t="s">
        <v>62</v>
      </c>
      <c r="R13" s="17" t="s">
        <v>62</v>
      </c>
      <c r="S13" s="17" t="s">
        <v>62</v>
      </c>
      <c r="T13" s="18"/>
      <c r="U13" s="19" t="s">
        <v>62</v>
      </c>
    </row>
    <row r="14" spans="2:21" x14ac:dyDescent="0.4">
      <c r="B14" s="16" t="s">
        <v>62</v>
      </c>
      <c r="C14" s="17" t="s">
        <v>62</v>
      </c>
      <c r="D14" s="17" t="s">
        <v>62</v>
      </c>
      <c r="E14" s="17" t="s">
        <v>62</v>
      </c>
      <c r="F14" s="17" t="s">
        <v>62</v>
      </c>
      <c r="G14" s="17" t="s">
        <v>62</v>
      </c>
      <c r="H14" s="17" t="s">
        <v>62</v>
      </c>
      <c r="I14" s="17" t="s">
        <v>62</v>
      </c>
      <c r="J14" s="17" t="s">
        <v>62</v>
      </c>
      <c r="K14" s="17" t="s">
        <v>62</v>
      </c>
      <c r="L14" s="17" t="s">
        <v>62</v>
      </c>
      <c r="M14" s="18"/>
      <c r="N14" s="18"/>
      <c r="O14" s="17" t="s">
        <v>62</v>
      </c>
      <c r="P14" s="17" t="s">
        <v>62</v>
      </c>
      <c r="Q14" s="17" t="s">
        <v>62</v>
      </c>
      <c r="R14" s="17" t="s">
        <v>62</v>
      </c>
      <c r="S14" s="17" t="s">
        <v>62</v>
      </c>
      <c r="T14" s="18"/>
      <c r="U14" s="19" t="s">
        <v>62</v>
      </c>
    </row>
    <row r="15" spans="2:21" x14ac:dyDescent="0.4">
      <c r="B15" s="16" t="s">
        <v>60</v>
      </c>
      <c r="C15" s="17" t="s">
        <v>67</v>
      </c>
      <c r="D15" s="17" t="s">
        <v>63</v>
      </c>
      <c r="E15" s="17" t="s">
        <v>70</v>
      </c>
      <c r="F15" s="17" t="s">
        <v>17</v>
      </c>
      <c r="G15" s="17" t="s">
        <v>73</v>
      </c>
      <c r="H15" s="17" t="s">
        <v>84</v>
      </c>
      <c r="I15" s="17" t="s">
        <v>86</v>
      </c>
      <c r="J15" s="17">
        <v>2</v>
      </c>
      <c r="K15" s="17">
        <v>180</v>
      </c>
      <c r="L15" s="17">
        <v>0</v>
      </c>
      <c r="M15" s="18"/>
      <c r="N15" s="18"/>
      <c r="O15" s="20">
        <v>4000</v>
      </c>
      <c r="P15" s="20">
        <v>2000</v>
      </c>
      <c r="Q15" s="17">
        <f t="shared" ref="Q15:Q18" si="4">K15+L15</f>
        <v>180</v>
      </c>
      <c r="R15" s="17">
        <v>150</v>
      </c>
      <c r="S15" s="17">
        <f>U15*R15</f>
        <v>108000000</v>
      </c>
      <c r="T15" s="18"/>
      <c r="U15" s="19">
        <f>(K15*O15)+(L15*P15)</f>
        <v>720000</v>
      </c>
    </row>
    <row r="16" spans="2:21" x14ac:dyDescent="0.4">
      <c r="B16" s="16" t="s">
        <v>60</v>
      </c>
      <c r="C16" s="17" t="s">
        <v>67</v>
      </c>
      <c r="D16" s="17" t="s">
        <v>66</v>
      </c>
      <c r="E16" s="17" t="s">
        <v>70</v>
      </c>
      <c r="F16" s="17" t="s">
        <v>17</v>
      </c>
      <c r="G16" s="17" t="s">
        <v>73</v>
      </c>
      <c r="H16" s="17" t="s">
        <v>84</v>
      </c>
      <c r="I16" s="17" t="s">
        <v>87</v>
      </c>
      <c r="J16" s="17">
        <v>1</v>
      </c>
      <c r="K16" s="17">
        <v>320</v>
      </c>
      <c r="L16" s="17">
        <v>150</v>
      </c>
      <c r="M16" s="18"/>
      <c r="N16" s="18"/>
      <c r="O16" s="20">
        <v>2500</v>
      </c>
      <c r="P16" s="20">
        <v>1000</v>
      </c>
      <c r="Q16" s="17">
        <f t="shared" si="4"/>
        <v>470</v>
      </c>
      <c r="R16" s="17">
        <v>150</v>
      </c>
      <c r="S16" s="17">
        <f t="shared" ref="S16:S18" si="5">U16*R16</f>
        <v>142500000</v>
      </c>
      <c r="T16" s="18"/>
      <c r="U16" s="19">
        <f t="shared" ref="U16:U18" si="6">(K16*O16)+(L16*P16)</f>
        <v>950000</v>
      </c>
    </row>
    <row r="17" spans="2:21" x14ac:dyDescent="0.4">
      <c r="B17" s="16" t="s">
        <v>60</v>
      </c>
      <c r="C17" s="17" t="s">
        <v>64</v>
      </c>
      <c r="D17" s="17" t="s">
        <v>65</v>
      </c>
      <c r="E17" s="17" t="s">
        <v>71</v>
      </c>
      <c r="F17" s="17" t="s">
        <v>17</v>
      </c>
      <c r="G17" s="17" t="s">
        <v>24</v>
      </c>
      <c r="H17" s="17" t="s">
        <v>88</v>
      </c>
      <c r="I17" s="17" t="s">
        <v>84</v>
      </c>
      <c r="J17" s="17">
        <v>5</v>
      </c>
      <c r="K17" s="17">
        <v>600</v>
      </c>
      <c r="L17" s="17">
        <v>200</v>
      </c>
      <c r="M17" s="18"/>
      <c r="N17" s="18"/>
      <c r="O17" s="20">
        <v>5000</v>
      </c>
      <c r="P17" s="20">
        <v>1000</v>
      </c>
      <c r="Q17" s="17">
        <f t="shared" si="4"/>
        <v>800</v>
      </c>
      <c r="R17" s="17">
        <v>150</v>
      </c>
      <c r="S17" s="17">
        <f t="shared" si="5"/>
        <v>480000000</v>
      </c>
      <c r="T17" s="18"/>
      <c r="U17" s="19">
        <f t="shared" si="6"/>
        <v>3200000</v>
      </c>
    </row>
    <row r="18" spans="2:21" x14ac:dyDescent="0.4">
      <c r="B18" s="16" t="s">
        <v>60</v>
      </c>
      <c r="C18" s="17" t="s">
        <v>68</v>
      </c>
      <c r="D18" s="17" t="s">
        <v>69</v>
      </c>
      <c r="E18" s="17" t="s">
        <v>72</v>
      </c>
      <c r="F18" s="17" t="s">
        <v>17</v>
      </c>
      <c r="G18" s="17" t="s">
        <v>73</v>
      </c>
      <c r="H18" s="17" t="s">
        <v>84</v>
      </c>
      <c r="I18" s="17" t="s">
        <v>84</v>
      </c>
      <c r="J18" s="17">
        <v>3</v>
      </c>
      <c r="K18" s="17">
        <v>100</v>
      </c>
      <c r="L18" s="17">
        <v>100</v>
      </c>
      <c r="M18" s="18"/>
      <c r="N18" s="18"/>
      <c r="O18" s="20">
        <v>3000</v>
      </c>
      <c r="P18" s="20">
        <v>1000</v>
      </c>
      <c r="Q18" s="17">
        <f t="shared" si="4"/>
        <v>200</v>
      </c>
      <c r="R18" s="17">
        <v>150</v>
      </c>
      <c r="S18" s="17">
        <f t="shared" si="5"/>
        <v>60000000</v>
      </c>
      <c r="T18" s="18"/>
      <c r="U18" s="19">
        <f t="shared" si="6"/>
        <v>400000</v>
      </c>
    </row>
    <row r="19" spans="2:21" x14ac:dyDescent="0.4">
      <c r="B19" s="16" t="s">
        <v>62</v>
      </c>
      <c r="C19" s="17" t="s">
        <v>62</v>
      </c>
      <c r="D19" s="17" t="s">
        <v>62</v>
      </c>
      <c r="E19" s="17" t="s">
        <v>62</v>
      </c>
      <c r="F19" s="17" t="s">
        <v>62</v>
      </c>
      <c r="G19" s="17" t="s">
        <v>62</v>
      </c>
      <c r="H19" s="17" t="s">
        <v>62</v>
      </c>
      <c r="I19" s="17" t="s">
        <v>62</v>
      </c>
      <c r="J19" s="17" t="s">
        <v>62</v>
      </c>
      <c r="K19" s="17" t="s">
        <v>62</v>
      </c>
      <c r="L19" s="17" t="s">
        <v>62</v>
      </c>
      <c r="M19" s="18"/>
      <c r="N19" s="18"/>
      <c r="O19" s="17" t="s">
        <v>62</v>
      </c>
      <c r="P19" s="17" t="s">
        <v>62</v>
      </c>
      <c r="Q19" s="17" t="s">
        <v>62</v>
      </c>
      <c r="R19" s="17" t="s">
        <v>62</v>
      </c>
      <c r="S19" s="17" t="s">
        <v>62</v>
      </c>
      <c r="T19" s="18"/>
      <c r="U19" s="19" t="s">
        <v>62</v>
      </c>
    </row>
    <row r="20" spans="2:21" x14ac:dyDescent="0.4">
      <c r="B20" s="16" t="s">
        <v>62</v>
      </c>
      <c r="C20" s="17" t="s">
        <v>62</v>
      </c>
      <c r="D20" s="17" t="s">
        <v>62</v>
      </c>
      <c r="E20" s="17" t="s">
        <v>62</v>
      </c>
      <c r="F20" s="17" t="s">
        <v>62</v>
      </c>
      <c r="G20" s="17" t="s">
        <v>62</v>
      </c>
      <c r="H20" s="17" t="s">
        <v>62</v>
      </c>
      <c r="I20" s="17" t="s">
        <v>62</v>
      </c>
      <c r="J20" s="17" t="s">
        <v>62</v>
      </c>
      <c r="K20" s="17" t="s">
        <v>62</v>
      </c>
      <c r="L20" s="17" t="s">
        <v>62</v>
      </c>
      <c r="M20" s="18"/>
      <c r="N20" s="18"/>
      <c r="O20" s="17" t="s">
        <v>62</v>
      </c>
      <c r="P20" s="17" t="s">
        <v>62</v>
      </c>
      <c r="Q20" s="17" t="s">
        <v>62</v>
      </c>
      <c r="R20" s="17" t="s">
        <v>62</v>
      </c>
      <c r="S20" s="17" t="s">
        <v>62</v>
      </c>
      <c r="T20" s="18"/>
      <c r="U20" s="19" t="s">
        <v>62</v>
      </c>
    </row>
    <row r="21" spans="2:21" x14ac:dyDescent="0.4">
      <c r="B21" s="16" t="s">
        <v>12</v>
      </c>
      <c r="C21" s="17" t="s">
        <v>67</v>
      </c>
      <c r="D21" s="17" t="s">
        <v>63</v>
      </c>
      <c r="E21" s="17" t="s">
        <v>70</v>
      </c>
      <c r="F21" s="17" t="s">
        <v>17</v>
      </c>
      <c r="G21" s="17" t="s">
        <v>73</v>
      </c>
      <c r="H21" s="17" t="s">
        <v>84</v>
      </c>
      <c r="I21" s="17" t="s">
        <v>86</v>
      </c>
      <c r="J21" s="17">
        <v>2</v>
      </c>
      <c r="K21" s="18"/>
      <c r="L21" s="18"/>
      <c r="M21" s="17">
        <v>200</v>
      </c>
      <c r="N21" s="17">
        <v>100</v>
      </c>
      <c r="O21" s="17">
        <v>4000</v>
      </c>
      <c r="P21" s="17">
        <v>2000</v>
      </c>
      <c r="Q21" s="17">
        <f>M21+N21</f>
        <v>300</v>
      </c>
      <c r="R21" s="17">
        <v>150</v>
      </c>
      <c r="S21" s="17">
        <f>U21*R21</f>
        <v>150000000</v>
      </c>
      <c r="T21" s="18"/>
      <c r="U21" s="19">
        <f>(M21*O21)+(N21*P21)</f>
        <v>1000000</v>
      </c>
    </row>
    <row r="22" spans="2:21" x14ac:dyDescent="0.4">
      <c r="B22" s="16" t="s">
        <v>12</v>
      </c>
      <c r="C22" s="17" t="s">
        <v>67</v>
      </c>
      <c r="D22" s="17" t="s">
        <v>66</v>
      </c>
      <c r="E22" s="17" t="s">
        <v>83</v>
      </c>
      <c r="F22" s="17" t="s">
        <v>17</v>
      </c>
      <c r="G22" s="17" t="s">
        <v>73</v>
      </c>
      <c r="H22" s="17" t="s">
        <v>84</v>
      </c>
      <c r="I22" s="17" t="s">
        <v>87</v>
      </c>
      <c r="J22" s="17">
        <v>1</v>
      </c>
      <c r="K22" s="18"/>
      <c r="L22" s="18"/>
      <c r="M22" s="17">
        <v>600</v>
      </c>
      <c r="N22" s="17">
        <v>50</v>
      </c>
      <c r="O22" s="17">
        <v>2500</v>
      </c>
      <c r="P22" s="17">
        <v>1000</v>
      </c>
      <c r="Q22" s="17">
        <f t="shared" ref="Q22:Q24" si="7">M22+N22</f>
        <v>650</v>
      </c>
      <c r="R22" s="17">
        <v>150</v>
      </c>
      <c r="S22" s="17">
        <f t="shared" ref="S22:S24" si="8">U22*R22</f>
        <v>232500000</v>
      </c>
      <c r="T22" s="18"/>
      <c r="U22" s="19">
        <f t="shared" ref="U22:U24" si="9">(M22*O22)+(N22*P22)</f>
        <v>1550000</v>
      </c>
    </row>
    <row r="23" spans="2:21" x14ac:dyDescent="0.4">
      <c r="B23" s="16" t="s">
        <v>12</v>
      </c>
      <c r="C23" s="17" t="s">
        <v>64</v>
      </c>
      <c r="D23" s="17" t="s">
        <v>65</v>
      </c>
      <c r="E23" s="17" t="s">
        <v>71</v>
      </c>
      <c r="F23" s="17" t="s">
        <v>17</v>
      </c>
      <c r="G23" s="17" t="s">
        <v>24</v>
      </c>
      <c r="H23" s="17" t="s">
        <v>88</v>
      </c>
      <c r="I23" s="17" t="s">
        <v>84</v>
      </c>
      <c r="J23" s="17">
        <v>5</v>
      </c>
      <c r="K23" s="18"/>
      <c r="L23" s="18"/>
      <c r="M23" s="17">
        <v>700</v>
      </c>
      <c r="N23" s="17">
        <v>100</v>
      </c>
      <c r="O23" s="17">
        <v>5000</v>
      </c>
      <c r="P23" s="17">
        <v>1000</v>
      </c>
      <c r="Q23" s="17">
        <f t="shared" si="7"/>
        <v>800</v>
      </c>
      <c r="R23" s="17">
        <v>150</v>
      </c>
      <c r="S23" s="17">
        <f t="shared" si="8"/>
        <v>540000000</v>
      </c>
      <c r="T23" s="18"/>
      <c r="U23" s="19">
        <f t="shared" si="9"/>
        <v>3600000</v>
      </c>
    </row>
    <row r="24" spans="2:21" x14ac:dyDescent="0.4">
      <c r="B24" s="16" t="s">
        <v>12</v>
      </c>
      <c r="C24" s="17" t="s">
        <v>68</v>
      </c>
      <c r="D24" s="17" t="s">
        <v>69</v>
      </c>
      <c r="E24" s="17" t="s">
        <v>72</v>
      </c>
      <c r="F24" s="17" t="s">
        <v>17</v>
      </c>
      <c r="G24" s="17" t="s">
        <v>73</v>
      </c>
      <c r="H24" s="17" t="s">
        <v>84</v>
      </c>
      <c r="I24" s="17" t="s">
        <v>84</v>
      </c>
      <c r="J24" s="17">
        <v>3</v>
      </c>
      <c r="K24" s="18"/>
      <c r="L24" s="18"/>
      <c r="M24" s="17">
        <v>300</v>
      </c>
      <c r="N24" s="17">
        <v>200</v>
      </c>
      <c r="O24" s="17">
        <v>3000</v>
      </c>
      <c r="P24" s="17">
        <v>1000</v>
      </c>
      <c r="Q24" s="17">
        <f t="shared" si="7"/>
        <v>500</v>
      </c>
      <c r="R24" s="17">
        <v>150</v>
      </c>
      <c r="S24" s="17">
        <f t="shared" si="8"/>
        <v>165000000</v>
      </c>
      <c r="T24" s="18"/>
      <c r="U24" s="19">
        <f t="shared" si="9"/>
        <v>1100000</v>
      </c>
    </row>
    <row r="25" spans="2:21" x14ac:dyDescent="0.4">
      <c r="B25" s="16" t="s">
        <v>62</v>
      </c>
      <c r="C25" s="17" t="s">
        <v>62</v>
      </c>
      <c r="D25" s="17" t="s">
        <v>62</v>
      </c>
      <c r="E25" s="17" t="s">
        <v>62</v>
      </c>
      <c r="F25" s="17" t="s">
        <v>62</v>
      </c>
      <c r="G25" s="17" t="s">
        <v>62</v>
      </c>
      <c r="H25" s="17" t="s">
        <v>62</v>
      </c>
      <c r="I25" s="17" t="s">
        <v>62</v>
      </c>
      <c r="J25" s="17" t="s">
        <v>62</v>
      </c>
      <c r="K25" s="18"/>
      <c r="L25" s="18"/>
      <c r="M25" s="17" t="s">
        <v>61</v>
      </c>
      <c r="N25" s="17" t="s">
        <v>61</v>
      </c>
      <c r="O25" s="17" t="s">
        <v>61</v>
      </c>
      <c r="P25" s="17" t="s">
        <v>61</v>
      </c>
      <c r="Q25" s="17" t="s">
        <v>62</v>
      </c>
      <c r="R25" s="17" t="s">
        <v>61</v>
      </c>
      <c r="S25" s="17" t="s">
        <v>62</v>
      </c>
      <c r="T25" s="18"/>
      <c r="U25" s="19" t="s">
        <v>62</v>
      </c>
    </row>
    <row r="26" spans="2:21" x14ac:dyDescent="0.4">
      <c r="B26" s="16" t="s">
        <v>62</v>
      </c>
      <c r="C26" s="17" t="s">
        <v>62</v>
      </c>
      <c r="D26" s="17" t="s">
        <v>62</v>
      </c>
      <c r="E26" s="17" t="s">
        <v>62</v>
      </c>
      <c r="F26" s="17" t="s">
        <v>62</v>
      </c>
      <c r="G26" s="17" t="s">
        <v>62</v>
      </c>
      <c r="H26" s="17" t="s">
        <v>62</v>
      </c>
      <c r="I26" s="17" t="s">
        <v>62</v>
      </c>
      <c r="J26" s="17" t="s">
        <v>62</v>
      </c>
      <c r="K26" s="18"/>
      <c r="L26" s="18"/>
      <c r="M26" s="17" t="s">
        <v>61</v>
      </c>
      <c r="N26" s="17" t="s">
        <v>61</v>
      </c>
      <c r="O26" s="17" t="s">
        <v>61</v>
      </c>
      <c r="P26" s="17" t="s">
        <v>61</v>
      </c>
      <c r="Q26" s="17" t="s">
        <v>62</v>
      </c>
      <c r="R26" s="17" t="s">
        <v>61</v>
      </c>
      <c r="S26" s="17" t="s">
        <v>62</v>
      </c>
      <c r="T26" s="18"/>
      <c r="U26" s="19" t="s">
        <v>62</v>
      </c>
    </row>
    <row r="27" spans="2:21" x14ac:dyDescent="0.4">
      <c r="B27" s="16" t="s">
        <v>13</v>
      </c>
      <c r="C27" s="17" t="s">
        <v>67</v>
      </c>
      <c r="D27" s="17" t="s">
        <v>63</v>
      </c>
      <c r="E27" s="17" t="s">
        <v>70</v>
      </c>
      <c r="F27" s="17" t="s">
        <v>17</v>
      </c>
      <c r="G27" s="17" t="s">
        <v>73</v>
      </c>
      <c r="H27" s="17" t="s">
        <v>84</v>
      </c>
      <c r="I27" s="17" t="s">
        <v>86</v>
      </c>
      <c r="J27" s="17">
        <v>2</v>
      </c>
      <c r="K27" s="18"/>
      <c r="L27" s="18"/>
      <c r="M27" s="17">
        <v>200</v>
      </c>
      <c r="N27" s="17">
        <v>100</v>
      </c>
      <c r="O27" s="17">
        <v>4000</v>
      </c>
      <c r="P27" s="17">
        <v>2000</v>
      </c>
      <c r="Q27" s="17">
        <f t="shared" ref="Q27:Q30" si="10">M27+N27</f>
        <v>300</v>
      </c>
      <c r="R27" s="17">
        <v>150</v>
      </c>
      <c r="S27" s="17">
        <f t="shared" ref="S27:S30" si="11">U27*R27</f>
        <v>150000000</v>
      </c>
      <c r="T27" s="18"/>
      <c r="U27" s="19">
        <f t="shared" ref="U27:U30" si="12">(M27*O27)+(N27*P27)</f>
        <v>1000000</v>
      </c>
    </row>
    <row r="28" spans="2:21" x14ac:dyDescent="0.4">
      <c r="B28" s="16" t="s">
        <v>13</v>
      </c>
      <c r="C28" s="17" t="s">
        <v>67</v>
      </c>
      <c r="D28" s="17" t="s">
        <v>66</v>
      </c>
      <c r="E28" s="17" t="s">
        <v>83</v>
      </c>
      <c r="F28" s="17" t="s">
        <v>17</v>
      </c>
      <c r="G28" s="17" t="s">
        <v>73</v>
      </c>
      <c r="H28" s="17" t="s">
        <v>84</v>
      </c>
      <c r="I28" s="17" t="s">
        <v>87</v>
      </c>
      <c r="J28" s="17">
        <v>1</v>
      </c>
      <c r="K28" s="18"/>
      <c r="L28" s="18"/>
      <c r="M28" s="17">
        <v>600</v>
      </c>
      <c r="N28" s="17">
        <v>50</v>
      </c>
      <c r="O28" s="17">
        <v>2000</v>
      </c>
      <c r="P28" s="17">
        <v>1000</v>
      </c>
      <c r="Q28" s="17">
        <f t="shared" si="10"/>
        <v>650</v>
      </c>
      <c r="R28" s="17">
        <v>150</v>
      </c>
      <c r="S28" s="17">
        <f t="shared" si="11"/>
        <v>187500000</v>
      </c>
      <c r="T28" s="18"/>
      <c r="U28" s="19">
        <f t="shared" si="12"/>
        <v>1250000</v>
      </c>
    </row>
    <row r="29" spans="2:21" x14ac:dyDescent="0.4">
      <c r="B29" s="16" t="s">
        <v>13</v>
      </c>
      <c r="C29" s="17" t="s">
        <v>64</v>
      </c>
      <c r="D29" s="17" t="s">
        <v>65</v>
      </c>
      <c r="E29" s="17" t="s">
        <v>71</v>
      </c>
      <c r="F29" s="17" t="s">
        <v>17</v>
      </c>
      <c r="G29" s="17" t="s">
        <v>24</v>
      </c>
      <c r="H29" s="17" t="s">
        <v>88</v>
      </c>
      <c r="I29" s="17" t="s">
        <v>84</v>
      </c>
      <c r="J29" s="17">
        <v>5</v>
      </c>
      <c r="K29" s="18"/>
      <c r="L29" s="18"/>
      <c r="M29" s="17">
        <v>600</v>
      </c>
      <c r="N29" s="17">
        <v>100</v>
      </c>
      <c r="O29" s="17">
        <v>4000</v>
      </c>
      <c r="P29" s="17">
        <v>500</v>
      </c>
      <c r="Q29" s="17">
        <f t="shared" si="10"/>
        <v>700</v>
      </c>
      <c r="R29" s="17">
        <v>150</v>
      </c>
      <c r="S29" s="17">
        <f t="shared" si="11"/>
        <v>367500000</v>
      </c>
      <c r="T29" s="18"/>
      <c r="U29" s="19">
        <f t="shared" si="12"/>
        <v>2450000</v>
      </c>
    </row>
    <row r="30" spans="2:21" x14ac:dyDescent="0.4">
      <c r="B30" s="16" t="s">
        <v>13</v>
      </c>
      <c r="C30" s="17" t="s">
        <v>68</v>
      </c>
      <c r="D30" s="17" t="s">
        <v>69</v>
      </c>
      <c r="E30" s="17" t="s">
        <v>72</v>
      </c>
      <c r="F30" s="17" t="s">
        <v>17</v>
      </c>
      <c r="G30" s="17" t="s">
        <v>73</v>
      </c>
      <c r="H30" s="17" t="s">
        <v>84</v>
      </c>
      <c r="I30" s="17" t="s">
        <v>84</v>
      </c>
      <c r="J30" s="17">
        <v>3</v>
      </c>
      <c r="K30" s="18"/>
      <c r="L30" s="18"/>
      <c r="M30" s="17">
        <v>300</v>
      </c>
      <c r="N30" s="17">
        <v>200</v>
      </c>
      <c r="O30" s="17">
        <v>2000</v>
      </c>
      <c r="P30" s="17">
        <v>1000</v>
      </c>
      <c r="Q30" s="17">
        <f t="shared" si="10"/>
        <v>500</v>
      </c>
      <c r="R30" s="17">
        <v>150</v>
      </c>
      <c r="S30" s="17">
        <f t="shared" si="11"/>
        <v>120000000</v>
      </c>
      <c r="T30" s="18"/>
      <c r="U30" s="19">
        <f t="shared" si="12"/>
        <v>800000</v>
      </c>
    </row>
    <row r="31" spans="2:21" x14ac:dyDescent="0.4">
      <c r="B31" s="16" t="s">
        <v>62</v>
      </c>
      <c r="C31" s="17" t="s">
        <v>62</v>
      </c>
      <c r="D31" s="17" t="s">
        <v>62</v>
      </c>
      <c r="E31" s="17" t="s">
        <v>62</v>
      </c>
      <c r="F31" s="17" t="s">
        <v>62</v>
      </c>
      <c r="G31" s="17" t="s">
        <v>62</v>
      </c>
      <c r="H31" s="17" t="s">
        <v>61</v>
      </c>
      <c r="I31" s="17" t="s">
        <v>61</v>
      </c>
      <c r="J31" s="17" t="s">
        <v>61</v>
      </c>
      <c r="K31" s="18"/>
      <c r="L31" s="18"/>
      <c r="M31" s="17" t="s">
        <v>61</v>
      </c>
      <c r="N31" s="17" t="s">
        <v>61</v>
      </c>
      <c r="O31" s="17" t="s">
        <v>61</v>
      </c>
      <c r="P31" s="17" t="s">
        <v>61</v>
      </c>
      <c r="Q31" s="17" t="s">
        <v>62</v>
      </c>
      <c r="R31" s="17" t="s">
        <v>61</v>
      </c>
      <c r="S31" s="17" t="s">
        <v>62</v>
      </c>
      <c r="T31" s="18"/>
      <c r="U31" s="19" t="s">
        <v>62</v>
      </c>
    </row>
    <row r="32" spans="2:21" x14ac:dyDescent="0.4">
      <c r="B32" s="21" t="s">
        <v>62</v>
      </c>
      <c r="C32" s="22" t="s">
        <v>62</v>
      </c>
      <c r="D32" s="22" t="s">
        <v>62</v>
      </c>
      <c r="E32" s="22" t="s">
        <v>62</v>
      </c>
      <c r="F32" s="22" t="s">
        <v>62</v>
      </c>
      <c r="G32" s="22" t="s">
        <v>62</v>
      </c>
      <c r="H32" s="22" t="s">
        <v>61</v>
      </c>
      <c r="I32" s="22" t="s">
        <v>61</v>
      </c>
      <c r="J32" s="22" t="s">
        <v>61</v>
      </c>
      <c r="K32" s="32"/>
      <c r="L32" s="32"/>
      <c r="M32" s="22" t="s">
        <v>61</v>
      </c>
      <c r="N32" s="22" t="s">
        <v>61</v>
      </c>
      <c r="O32" s="22" t="s">
        <v>61</v>
      </c>
      <c r="P32" s="22" t="s">
        <v>61</v>
      </c>
      <c r="Q32" s="22" t="s">
        <v>62</v>
      </c>
      <c r="R32" s="22" t="s">
        <v>61</v>
      </c>
      <c r="S32" s="22" t="s">
        <v>62</v>
      </c>
      <c r="T32" s="32"/>
      <c r="U32" s="23" t="s">
        <v>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ED1C-B75B-46BE-A940-1CC4ECC264BB}">
  <dimension ref="B2:AE35"/>
  <sheetViews>
    <sheetView showGridLines="0" tabSelected="1" zoomScale="85" zoomScaleNormal="85" workbookViewId="0">
      <selection activeCell="AL21" sqref="AL21"/>
    </sheetView>
  </sheetViews>
  <sheetFormatPr defaultRowHeight="15.75" outlineLevelCol="1" x14ac:dyDescent="0.4"/>
  <cols>
    <col min="1" max="1" width="9" style="10"/>
    <col min="2" max="2" width="11.375" style="11" customWidth="1"/>
    <col min="3" max="3" width="10.75" style="11" hidden="1" customWidth="1" outlineLevel="1"/>
    <col min="4" max="4" width="11.5" style="11" hidden="1" customWidth="1" outlineLevel="1"/>
    <col min="5" max="5" width="10.875" style="11" hidden="1" customWidth="1" outlineLevel="1" collapsed="1"/>
    <col min="6" max="6" width="8.25" style="11" bestFit="1" customWidth="1" collapsed="1"/>
    <col min="7" max="8" width="9" style="11"/>
    <col min="9" max="9" width="14.75" style="11" hidden="1" customWidth="1" outlineLevel="1"/>
    <col min="10" max="12" width="24.5" style="11" hidden="1" customWidth="1" outlineLevel="1"/>
    <col min="13" max="13" width="21.875" style="11" hidden="1" customWidth="1" outlineLevel="1"/>
    <col min="14" max="14" width="12" style="11" hidden="1" customWidth="1" outlineLevel="1"/>
    <col min="15" max="15" width="13.375" style="11" hidden="1" customWidth="1" outlineLevel="1"/>
    <col min="16" max="16" width="12.125" style="11" customWidth="1" collapsed="1"/>
    <col min="17" max="17" width="12.375" style="11" hidden="1" customWidth="1" outlineLevel="1"/>
    <col min="18" max="18" width="13.375" style="48" bestFit="1" customWidth="1" collapsed="1"/>
    <col min="19" max="19" width="12.375" style="11" hidden="1" customWidth="1" outlineLevel="1"/>
    <col min="20" max="20" width="12.375" style="48" bestFit="1" customWidth="1" collapsed="1"/>
    <col min="21" max="21" width="13.875" style="11" customWidth="1" collapsed="1"/>
    <col min="22" max="22" width="13.875" style="48" customWidth="1"/>
    <col min="23" max="23" width="16.75" style="48" bestFit="1" customWidth="1" collapsed="1"/>
    <col min="24" max="24" width="13.875" style="48" customWidth="1" collapsed="1"/>
    <col min="25" max="25" width="9" style="10"/>
    <col min="26" max="26" width="12" style="10" customWidth="1"/>
    <col min="27" max="28" width="4.75" style="10" bestFit="1" customWidth="1"/>
    <col min="29" max="30" width="6.625" style="10" bestFit="1" customWidth="1"/>
    <col min="31" max="31" width="5.5" style="10" bestFit="1" customWidth="1"/>
    <col min="32" max="16384" width="9" style="10"/>
  </cols>
  <sheetData>
    <row r="2" spans="2:24" s="11" customFormat="1" x14ac:dyDescent="0.4">
      <c r="B2" s="24" t="s">
        <v>54</v>
      </c>
      <c r="C2" s="25" t="s">
        <v>0</v>
      </c>
      <c r="D2" s="25" t="s">
        <v>1</v>
      </c>
      <c r="E2" s="31" t="s">
        <v>81</v>
      </c>
      <c r="F2" s="31" t="s">
        <v>82</v>
      </c>
      <c r="G2" s="25" t="s">
        <v>2</v>
      </c>
      <c r="H2" s="25" t="s">
        <v>3</v>
      </c>
      <c r="I2" s="26" t="s">
        <v>78</v>
      </c>
      <c r="J2" s="26" t="s">
        <v>74</v>
      </c>
      <c r="K2" s="26" t="s">
        <v>75</v>
      </c>
      <c r="L2" s="26" t="s">
        <v>76</v>
      </c>
      <c r="M2" s="26" t="s">
        <v>77</v>
      </c>
      <c r="N2" s="27" t="s">
        <v>79</v>
      </c>
      <c r="O2" s="27" t="s">
        <v>80</v>
      </c>
      <c r="P2" s="28" t="s">
        <v>56</v>
      </c>
      <c r="Q2" s="29" t="s">
        <v>59</v>
      </c>
      <c r="R2" s="45" t="s">
        <v>58</v>
      </c>
      <c r="S2" s="29" t="s">
        <v>59</v>
      </c>
      <c r="T2" s="49" t="s">
        <v>6</v>
      </c>
      <c r="U2" s="38" t="s">
        <v>94</v>
      </c>
      <c r="V2" s="54" t="s">
        <v>91</v>
      </c>
      <c r="W2" s="55" t="s">
        <v>92</v>
      </c>
      <c r="X2" s="55" t="s">
        <v>93</v>
      </c>
    </row>
    <row r="3" spans="2:24" x14ac:dyDescent="0.4">
      <c r="B3" s="33" t="s">
        <v>10</v>
      </c>
      <c r="C3" s="34" t="s">
        <v>67</v>
      </c>
      <c r="D3" s="34" t="s">
        <v>63</v>
      </c>
      <c r="E3" s="39" t="s">
        <v>85</v>
      </c>
      <c r="F3" s="39" t="s">
        <v>86</v>
      </c>
      <c r="G3" s="39" t="s">
        <v>70</v>
      </c>
      <c r="H3" s="39" t="s">
        <v>17</v>
      </c>
      <c r="I3" s="34"/>
      <c r="J3" s="34"/>
      <c r="K3" s="34"/>
      <c r="L3" s="34"/>
      <c r="M3" s="34"/>
      <c r="N3" s="34"/>
      <c r="O3" s="34"/>
      <c r="P3" s="34">
        <v>100</v>
      </c>
      <c r="Q3" s="34">
        <v>150</v>
      </c>
      <c r="R3" s="43">
        <v>220500000</v>
      </c>
      <c r="S3" s="34">
        <v>147</v>
      </c>
      <c r="T3" s="50">
        <f>R3/S3</f>
        <v>1500000</v>
      </c>
      <c r="U3" s="41">
        <v>200</v>
      </c>
      <c r="V3" s="65">
        <v>1000000</v>
      </c>
      <c r="W3" s="56">
        <f>X3*Q3</f>
        <v>675000000</v>
      </c>
      <c r="X3" s="57">
        <f>T3*( (T3/P3)/(V3/U3) )</f>
        <v>4500000</v>
      </c>
    </row>
    <row r="4" spans="2:24" x14ac:dyDescent="0.4">
      <c r="B4" s="35" t="s">
        <v>10</v>
      </c>
      <c r="C4" s="20" t="s">
        <v>67</v>
      </c>
      <c r="D4" s="20" t="s">
        <v>66</v>
      </c>
      <c r="E4" s="40" t="s">
        <v>85</v>
      </c>
      <c r="F4" s="40" t="s">
        <v>87</v>
      </c>
      <c r="G4" s="40" t="s">
        <v>70</v>
      </c>
      <c r="H4" s="40" t="s">
        <v>17</v>
      </c>
      <c r="I4" s="20"/>
      <c r="J4" s="20"/>
      <c r="K4" s="20"/>
      <c r="L4" s="20"/>
      <c r="M4" s="20"/>
      <c r="N4" s="20"/>
      <c r="O4" s="20"/>
      <c r="P4" s="20">
        <v>200</v>
      </c>
      <c r="Q4" s="20">
        <v>150</v>
      </c>
      <c r="R4" s="44">
        <v>294000000</v>
      </c>
      <c r="S4" s="20">
        <v>147</v>
      </c>
      <c r="T4" s="51">
        <f t="shared" ref="T4:T6" si="0">R4/S4</f>
        <v>2000000</v>
      </c>
      <c r="U4" s="42">
        <v>400</v>
      </c>
      <c r="V4" s="66">
        <v>1000000</v>
      </c>
      <c r="W4" s="58">
        <f t="shared" ref="W4:W6" si="1">X4*Q4</f>
        <v>1200000000</v>
      </c>
      <c r="X4" s="59">
        <f t="shared" ref="X4:X7" si="2">T4*(T4/P4)/(V4/U4)</f>
        <v>8000000</v>
      </c>
    </row>
    <row r="5" spans="2:24" x14ac:dyDescent="0.4">
      <c r="B5" s="35" t="s">
        <v>10</v>
      </c>
      <c r="C5" s="20" t="s">
        <v>64</v>
      </c>
      <c r="D5" s="20" t="s">
        <v>65</v>
      </c>
      <c r="E5" s="40" t="s">
        <v>88</v>
      </c>
      <c r="F5" s="40" t="s">
        <v>85</v>
      </c>
      <c r="G5" s="40" t="s">
        <v>71</v>
      </c>
      <c r="H5" s="40" t="s">
        <v>17</v>
      </c>
      <c r="I5" s="20"/>
      <c r="J5" s="20"/>
      <c r="K5" s="20"/>
      <c r="L5" s="20"/>
      <c r="M5" s="20"/>
      <c r="N5" s="20"/>
      <c r="O5" s="20"/>
      <c r="P5" s="18"/>
      <c r="Q5" s="18">
        <v>150</v>
      </c>
      <c r="R5" s="63"/>
      <c r="S5" s="18"/>
      <c r="T5" s="64"/>
      <c r="U5" s="42">
        <v>800</v>
      </c>
      <c r="V5" s="66">
        <v>4000000</v>
      </c>
      <c r="W5" s="58">
        <f t="shared" si="1"/>
        <v>600000000</v>
      </c>
      <c r="X5" s="68">
        <v>4000000</v>
      </c>
    </row>
    <row r="6" spans="2:24" x14ac:dyDescent="0.4">
      <c r="B6" s="35" t="s">
        <v>10</v>
      </c>
      <c r="C6" s="20" t="s">
        <v>68</v>
      </c>
      <c r="D6" s="20" t="s">
        <v>69</v>
      </c>
      <c r="E6" s="40" t="s">
        <v>85</v>
      </c>
      <c r="F6" s="40" t="s">
        <v>85</v>
      </c>
      <c r="G6" s="40" t="s">
        <v>72</v>
      </c>
      <c r="H6" s="40" t="s">
        <v>17</v>
      </c>
      <c r="I6" s="20"/>
      <c r="J6" s="20"/>
      <c r="K6" s="20"/>
      <c r="L6" s="20"/>
      <c r="M6" s="20"/>
      <c r="N6" s="20"/>
      <c r="O6" s="20"/>
      <c r="P6" s="20">
        <v>600</v>
      </c>
      <c r="Q6" s="20">
        <v>150</v>
      </c>
      <c r="R6" s="44">
        <v>75000000</v>
      </c>
      <c r="S6" s="20">
        <v>150</v>
      </c>
      <c r="T6" s="51">
        <f t="shared" si="0"/>
        <v>500000</v>
      </c>
      <c r="U6" s="42">
        <v>200</v>
      </c>
      <c r="V6" s="66">
        <v>500000</v>
      </c>
      <c r="W6" s="58">
        <f t="shared" si="1"/>
        <v>25000000.000000004</v>
      </c>
      <c r="X6" s="59">
        <f t="shared" si="2"/>
        <v>166666.66666666669</v>
      </c>
    </row>
    <row r="7" spans="2:24" x14ac:dyDescent="0.4">
      <c r="B7" s="35" t="s">
        <v>62</v>
      </c>
      <c r="C7" s="20" t="s">
        <v>62</v>
      </c>
      <c r="D7" s="20" t="s">
        <v>62</v>
      </c>
      <c r="E7" s="40" t="s">
        <v>62</v>
      </c>
      <c r="F7" s="40" t="s">
        <v>62</v>
      </c>
      <c r="G7" s="40" t="s">
        <v>62</v>
      </c>
      <c r="H7" s="40" t="s">
        <v>62</v>
      </c>
      <c r="I7" s="20"/>
      <c r="J7" s="20"/>
      <c r="K7" s="20"/>
      <c r="L7" s="20"/>
      <c r="M7" s="20"/>
      <c r="N7" s="20"/>
      <c r="O7" s="20"/>
      <c r="P7" s="20" t="s">
        <v>62</v>
      </c>
      <c r="Q7" s="20" t="s">
        <v>61</v>
      </c>
      <c r="R7" s="44" t="s">
        <v>62</v>
      </c>
      <c r="S7" s="20" t="s">
        <v>62</v>
      </c>
      <c r="T7" s="51" t="s">
        <v>62</v>
      </c>
      <c r="U7" s="42" t="s">
        <v>62</v>
      </c>
      <c r="V7" s="66" t="s">
        <v>61</v>
      </c>
      <c r="W7" s="58" t="s">
        <v>62</v>
      </c>
      <c r="X7" s="59" t="s">
        <v>62</v>
      </c>
    </row>
    <row r="8" spans="2:24" x14ac:dyDescent="0.4">
      <c r="B8" s="35" t="s">
        <v>62</v>
      </c>
      <c r="C8" s="20" t="s">
        <v>62</v>
      </c>
      <c r="D8" s="20" t="s">
        <v>62</v>
      </c>
      <c r="E8" s="40" t="s">
        <v>62</v>
      </c>
      <c r="F8" s="40" t="s">
        <v>62</v>
      </c>
      <c r="G8" s="40" t="s">
        <v>62</v>
      </c>
      <c r="H8" s="40" t="s">
        <v>62</v>
      </c>
      <c r="I8" s="20"/>
      <c r="J8" s="20"/>
      <c r="K8" s="20"/>
      <c r="L8" s="20"/>
      <c r="M8" s="20"/>
      <c r="N8" s="20"/>
      <c r="O8" s="20"/>
      <c r="P8" s="20" t="s">
        <v>62</v>
      </c>
      <c r="Q8" s="20" t="s">
        <v>61</v>
      </c>
      <c r="R8" s="44" t="s">
        <v>62</v>
      </c>
      <c r="S8" s="20" t="s">
        <v>62</v>
      </c>
      <c r="T8" s="51" t="s">
        <v>62</v>
      </c>
      <c r="U8" s="42" t="s">
        <v>62</v>
      </c>
      <c r="V8" s="66" t="s">
        <v>61</v>
      </c>
      <c r="W8" s="58" t="s">
        <v>62</v>
      </c>
      <c r="X8" s="59" t="s">
        <v>62</v>
      </c>
    </row>
    <row r="9" spans="2:24" x14ac:dyDescent="0.4">
      <c r="B9" s="16" t="s">
        <v>9</v>
      </c>
      <c r="C9" s="17" t="s">
        <v>67</v>
      </c>
      <c r="D9" s="17" t="s">
        <v>63</v>
      </c>
      <c r="E9" s="40" t="s">
        <v>84</v>
      </c>
      <c r="F9" s="40" t="s">
        <v>86</v>
      </c>
      <c r="G9" s="36" t="s">
        <v>70</v>
      </c>
      <c r="H9" s="36" t="s">
        <v>17</v>
      </c>
      <c r="I9" s="17">
        <v>2</v>
      </c>
      <c r="J9" s="17">
        <v>200</v>
      </c>
      <c r="K9" s="17">
        <v>0</v>
      </c>
      <c r="L9" s="18"/>
      <c r="M9" s="18"/>
      <c r="N9" s="20">
        <v>5000</v>
      </c>
      <c r="O9" s="20">
        <v>2000</v>
      </c>
      <c r="P9" s="17">
        <f>J9+K9</f>
        <v>200</v>
      </c>
      <c r="Q9" s="17">
        <v>150</v>
      </c>
      <c r="R9" s="46">
        <f>T9*Q9</f>
        <v>150000000</v>
      </c>
      <c r="S9" s="18"/>
      <c r="T9" s="52">
        <f>(J9*N9)+(K9*O9)</f>
        <v>1000000</v>
      </c>
      <c r="U9" s="36">
        <f>J9+K9</f>
        <v>200</v>
      </c>
      <c r="V9" s="60">
        <v>1000000</v>
      </c>
      <c r="W9" s="58">
        <v>150000000</v>
      </c>
      <c r="X9" s="58">
        <v>1000000</v>
      </c>
    </row>
    <row r="10" spans="2:24" x14ac:dyDescent="0.4">
      <c r="B10" s="16" t="s">
        <v>9</v>
      </c>
      <c r="C10" s="17" t="s">
        <v>67</v>
      </c>
      <c r="D10" s="17" t="s">
        <v>66</v>
      </c>
      <c r="E10" s="40" t="s">
        <v>84</v>
      </c>
      <c r="F10" s="40" t="s">
        <v>87</v>
      </c>
      <c r="G10" s="36" t="s">
        <v>70</v>
      </c>
      <c r="H10" s="36" t="s">
        <v>17</v>
      </c>
      <c r="I10" s="17">
        <v>1</v>
      </c>
      <c r="J10" s="17">
        <v>300</v>
      </c>
      <c r="K10" s="17">
        <v>100</v>
      </c>
      <c r="L10" s="18"/>
      <c r="M10" s="18"/>
      <c r="N10" s="20">
        <v>3000</v>
      </c>
      <c r="O10" s="20">
        <v>1000</v>
      </c>
      <c r="P10" s="17">
        <f t="shared" ref="P10:P12" si="3">J10+K10</f>
        <v>400</v>
      </c>
      <c r="Q10" s="17">
        <v>150</v>
      </c>
      <c r="R10" s="46">
        <f t="shared" ref="R10:R12" si="4">T10*Q10</f>
        <v>150000000</v>
      </c>
      <c r="S10" s="18"/>
      <c r="T10" s="52">
        <f>(J10*N10)+(K10*O10)</f>
        <v>1000000</v>
      </c>
      <c r="U10" s="36">
        <f t="shared" ref="U10:U12" si="5">J10+K10</f>
        <v>400</v>
      </c>
      <c r="V10" s="60">
        <v>1000000</v>
      </c>
      <c r="W10" s="58">
        <v>150000000</v>
      </c>
      <c r="X10" s="58">
        <v>1000000</v>
      </c>
    </row>
    <row r="11" spans="2:24" x14ac:dyDescent="0.4">
      <c r="B11" s="16" t="s">
        <v>9</v>
      </c>
      <c r="C11" s="17" t="s">
        <v>64</v>
      </c>
      <c r="D11" s="17" t="s">
        <v>65</v>
      </c>
      <c r="E11" s="40" t="s">
        <v>88</v>
      </c>
      <c r="F11" s="40" t="s">
        <v>84</v>
      </c>
      <c r="G11" s="36" t="s">
        <v>71</v>
      </c>
      <c r="H11" s="36" t="s">
        <v>17</v>
      </c>
      <c r="I11" s="17">
        <v>5</v>
      </c>
      <c r="J11" s="17">
        <v>800</v>
      </c>
      <c r="K11" s="17">
        <v>0</v>
      </c>
      <c r="L11" s="18"/>
      <c r="M11" s="18"/>
      <c r="N11" s="20">
        <v>5000</v>
      </c>
      <c r="O11" s="20">
        <v>2000</v>
      </c>
      <c r="P11" s="17">
        <f t="shared" si="3"/>
        <v>800</v>
      </c>
      <c r="Q11" s="17">
        <v>150</v>
      </c>
      <c r="R11" s="46">
        <f t="shared" si="4"/>
        <v>600000000</v>
      </c>
      <c r="S11" s="18"/>
      <c r="T11" s="52">
        <f>(J11*N11)+(K11*O11)</f>
        <v>4000000</v>
      </c>
      <c r="U11" s="36">
        <f t="shared" si="5"/>
        <v>800</v>
      </c>
      <c r="V11" s="60">
        <v>4000000</v>
      </c>
      <c r="W11" s="58">
        <v>600000000</v>
      </c>
      <c r="X11" s="58">
        <v>4000000</v>
      </c>
    </row>
    <row r="12" spans="2:24" x14ac:dyDescent="0.4">
      <c r="B12" s="16" t="s">
        <v>9</v>
      </c>
      <c r="C12" s="17" t="s">
        <v>68</v>
      </c>
      <c r="D12" s="17" t="s">
        <v>69</v>
      </c>
      <c r="E12" s="40" t="s">
        <v>84</v>
      </c>
      <c r="F12" s="40" t="s">
        <v>84</v>
      </c>
      <c r="G12" s="36" t="s">
        <v>72</v>
      </c>
      <c r="H12" s="36" t="s">
        <v>17</v>
      </c>
      <c r="I12" s="17">
        <v>3</v>
      </c>
      <c r="J12" s="17">
        <v>100</v>
      </c>
      <c r="K12" s="17">
        <v>100</v>
      </c>
      <c r="L12" s="18"/>
      <c r="M12" s="18"/>
      <c r="N12" s="20">
        <v>4000</v>
      </c>
      <c r="O12" s="20">
        <v>1000</v>
      </c>
      <c r="P12" s="17">
        <f t="shared" si="3"/>
        <v>200</v>
      </c>
      <c r="Q12" s="17">
        <v>150</v>
      </c>
      <c r="R12" s="46">
        <f t="shared" si="4"/>
        <v>75000000</v>
      </c>
      <c r="S12" s="18"/>
      <c r="T12" s="52">
        <f>(J12*N12)+(K12*O12)</f>
        <v>500000</v>
      </c>
      <c r="U12" s="36">
        <f t="shared" si="5"/>
        <v>200</v>
      </c>
      <c r="V12" s="60">
        <v>500000</v>
      </c>
      <c r="W12" s="58">
        <v>75000000</v>
      </c>
      <c r="X12" s="58">
        <v>500000</v>
      </c>
    </row>
    <row r="13" spans="2:24" x14ac:dyDescent="0.4">
      <c r="B13" s="16" t="s">
        <v>62</v>
      </c>
      <c r="C13" s="17" t="s">
        <v>62</v>
      </c>
      <c r="D13" s="17" t="s">
        <v>62</v>
      </c>
      <c r="E13" s="40" t="s">
        <v>62</v>
      </c>
      <c r="F13" s="40" t="s">
        <v>62</v>
      </c>
      <c r="G13" s="36" t="s">
        <v>62</v>
      </c>
      <c r="H13" s="36" t="s">
        <v>62</v>
      </c>
      <c r="I13" s="17" t="s">
        <v>62</v>
      </c>
      <c r="J13" s="17" t="s">
        <v>62</v>
      </c>
      <c r="K13" s="17" t="s">
        <v>62</v>
      </c>
      <c r="L13" s="18"/>
      <c r="M13" s="18"/>
      <c r="N13" s="17" t="s">
        <v>62</v>
      </c>
      <c r="O13" s="17" t="s">
        <v>62</v>
      </c>
      <c r="P13" s="17" t="s">
        <v>62</v>
      </c>
      <c r="Q13" s="17" t="s">
        <v>62</v>
      </c>
      <c r="R13" s="46" t="s">
        <v>62</v>
      </c>
      <c r="S13" s="18"/>
      <c r="T13" s="52" t="s">
        <v>62</v>
      </c>
      <c r="U13" s="36" t="s">
        <v>62</v>
      </c>
      <c r="V13" s="60" t="s">
        <v>61</v>
      </c>
      <c r="W13" s="58" t="s">
        <v>61</v>
      </c>
      <c r="X13" s="58" t="s">
        <v>61</v>
      </c>
    </row>
    <row r="14" spans="2:24" x14ac:dyDescent="0.4">
      <c r="B14" s="16" t="s">
        <v>62</v>
      </c>
      <c r="C14" s="17" t="s">
        <v>62</v>
      </c>
      <c r="D14" s="17" t="s">
        <v>62</v>
      </c>
      <c r="E14" s="40" t="s">
        <v>62</v>
      </c>
      <c r="F14" s="40" t="s">
        <v>62</v>
      </c>
      <c r="G14" s="36" t="s">
        <v>62</v>
      </c>
      <c r="H14" s="36" t="s">
        <v>62</v>
      </c>
      <c r="I14" s="17" t="s">
        <v>62</v>
      </c>
      <c r="J14" s="17" t="s">
        <v>62</v>
      </c>
      <c r="K14" s="17" t="s">
        <v>62</v>
      </c>
      <c r="L14" s="18"/>
      <c r="M14" s="18"/>
      <c r="N14" s="17" t="s">
        <v>62</v>
      </c>
      <c r="O14" s="17" t="s">
        <v>62</v>
      </c>
      <c r="P14" s="17" t="s">
        <v>62</v>
      </c>
      <c r="Q14" s="17" t="s">
        <v>62</v>
      </c>
      <c r="R14" s="46" t="s">
        <v>62</v>
      </c>
      <c r="S14" s="18"/>
      <c r="T14" s="52" t="s">
        <v>62</v>
      </c>
      <c r="U14" s="36" t="s">
        <v>62</v>
      </c>
      <c r="V14" s="60" t="s">
        <v>61</v>
      </c>
      <c r="W14" s="60" t="s">
        <v>61</v>
      </c>
      <c r="X14" s="60" t="s">
        <v>61</v>
      </c>
    </row>
    <row r="15" spans="2:24" x14ac:dyDescent="0.4">
      <c r="B15" s="16" t="s">
        <v>60</v>
      </c>
      <c r="C15" s="17" t="s">
        <v>67</v>
      </c>
      <c r="D15" s="17" t="s">
        <v>63</v>
      </c>
      <c r="E15" s="20" t="s">
        <v>84</v>
      </c>
      <c r="F15" s="20" t="s">
        <v>86</v>
      </c>
      <c r="G15" s="17" t="s">
        <v>70</v>
      </c>
      <c r="H15" s="17" t="s">
        <v>17</v>
      </c>
      <c r="I15" s="17">
        <v>2</v>
      </c>
      <c r="J15" s="17">
        <v>180</v>
      </c>
      <c r="K15" s="17">
        <v>0</v>
      </c>
      <c r="L15" s="18"/>
      <c r="M15" s="18"/>
      <c r="N15" s="20">
        <v>4000</v>
      </c>
      <c r="O15" s="20">
        <v>2000</v>
      </c>
      <c r="P15" s="17">
        <f t="shared" ref="P15:P18" si="6">J15+K15</f>
        <v>180</v>
      </c>
      <c r="Q15" s="17">
        <v>150</v>
      </c>
      <c r="R15" s="46">
        <f>T15*Q15</f>
        <v>108000000</v>
      </c>
      <c r="S15" s="18"/>
      <c r="T15" s="52">
        <f>(J15*N15)+(K15*O15)</f>
        <v>720000</v>
      </c>
      <c r="U15" s="18">
        <f t="shared" ref="U15:U18" si="7">J15+K15</f>
        <v>180</v>
      </c>
      <c r="V15" s="61"/>
      <c r="W15" s="46">
        <v>108000000</v>
      </c>
      <c r="X15" s="46">
        <v>720000</v>
      </c>
    </row>
    <row r="16" spans="2:24" x14ac:dyDescent="0.4">
      <c r="B16" s="16" t="s">
        <v>60</v>
      </c>
      <c r="C16" s="17" t="s">
        <v>67</v>
      </c>
      <c r="D16" s="17" t="s">
        <v>66</v>
      </c>
      <c r="E16" s="20" t="s">
        <v>84</v>
      </c>
      <c r="F16" s="20" t="s">
        <v>87</v>
      </c>
      <c r="G16" s="17" t="s">
        <v>70</v>
      </c>
      <c r="H16" s="17" t="s">
        <v>17</v>
      </c>
      <c r="I16" s="17">
        <v>1</v>
      </c>
      <c r="J16" s="17">
        <v>320</v>
      </c>
      <c r="K16" s="17">
        <v>150</v>
      </c>
      <c r="L16" s="18"/>
      <c r="M16" s="18"/>
      <c r="N16" s="20">
        <v>2500</v>
      </c>
      <c r="O16" s="20">
        <v>1000</v>
      </c>
      <c r="P16" s="17">
        <f t="shared" si="6"/>
        <v>470</v>
      </c>
      <c r="Q16" s="17">
        <v>150</v>
      </c>
      <c r="R16" s="46">
        <f t="shared" ref="R16:R18" si="8">T16*Q16</f>
        <v>142500000</v>
      </c>
      <c r="S16" s="18"/>
      <c r="T16" s="52">
        <f>(J16*N16)+(K16*O16)</f>
        <v>950000</v>
      </c>
      <c r="U16" s="18">
        <f t="shared" si="7"/>
        <v>470</v>
      </c>
      <c r="V16" s="61"/>
      <c r="W16" s="46">
        <v>142500000</v>
      </c>
      <c r="X16" s="46">
        <v>950000</v>
      </c>
    </row>
    <row r="17" spans="2:31" x14ac:dyDescent="0.4">
      <c r="B17" s="16" t="s">
        <v>60</v>
      </c>
      <c r="C17" s="17" t="s">
        <v>64</v>
      </c>
      <c r="D17" s="17" t="s">
        <v>65</v>
      </c>
      <c r="E17" s="20" t="s">
        <v>88</v>
      </c>
      <c r="F17" s="20" t="s">
        <v>84</v>
      </c>
      <c r="G17" s="17" t="s">
        <v>71</v>
      </c>
      <c r="H17" s="17" t="s">
        <v>17</v>
      </c>
      <c r="I17" s="17">
        <v>5</v>
      </c>
      <c r="J17" s="17">
        <v>600</v>
      </c>
      <c r="K17" s="17">
        <v>200</v>
      </c>
      <c r="L17" s="18"/>
      <c r="M17" s="18"/>
      <c r="N17" s="20">
        <v>5000</v>
      </c>
      <c r="O17" s="20">
        <v>1000</v>
      </c>
      <c r="P17" s="17">
        <f t="shared" si="6"/>
        <v>800</v>
      </c>
      <c r="Q17" s="17">
        <v>150</v>
      </c>
      <c r="R17" s="46">
        <f t="shared" si="8"/>
        <v>480000000</v>
      </c>
      <c r="S17" s="18"/>
      <c r="T17" s="52">
        <f>(J17*N17)+(K17*O17)</f>
        <v>3200000</v>
      </c>
      <c r="U17" s="18">
        <f t="shared" si="7"/>
        <v>800</v>
      </c>
      <c r="V17" s="61"/>
      <c r="W17" s="46">
        <v>480000000</v>
      </c>
      <c r="X17" s="46">
        <v>3200000</v>
      </c>
    </row>
    <row r="18" spans="2:31" x14ac:dyDescent="0.4">
      <c r="B18" s="16" t="s">
        <v>60</v>
      </c>
      <c r="C18" s="17" t="s">
        <v>68</v>
      </c>
      <c r="D18" s="17" t="s">
        <v>69</v>
      </c>
      <c r="E18" s="20" t="s">
        <v>84</v>
      </c>
      <c r="F18" s="20" t="s">
        <v>84</v>
      </c>
      <c r="G18" s="17" t="s">
        <v>72</v>
      </c>
      <c r="H18" s="17" t="s">
        <v>17</v>
      </c>
      <c r="I18" s="17">
        <v>3</v>
      </c>
      <c r="J18" s="17">
        <v>100</v>
      </c>
      <c r="K18" s="17">
        <v>100</v>
      </c>
      <c r="L18" s="18"/>
      <c r="M18" s="18"/>
      <c r="N18" s="20">
        <v>3000</v>
      </c>
      <c r="O18" s="20">
        <v>1000</v>
      </c>
      <c r="P18" s="17">
        <f t="shared" si="6"/>
        <v>200</v>
      </c>
      <c r="Q18" s="17">
        <v>150</v>
      </c>
      <c r="R18" s="46">
        <f t="shared" si="8"/>
        <v>60000000</v>
      </c>
      <c r="S18" s="18"/>
      <c r="T18" s="52">
        <f>(J18*N18)+(K18*O18)</f>
        <v>400000</v>
      </c>
      <c r="U18" s="18">
        <f t="shared" si="7"/>
        <v>200</v>
      </c>
      <c r="V18" s="61"/>
      <c r="W18" s="46">
        <v>60000000</v>
      </c>
      <c r="X18" s="46">
        <v>400000</v>
      </c>
    </row>
    <row r="19" spans="2:31" x14ac:dyDescent="0.4">
      <c r="B19" s="16" t="s">
        <v>62</v>
      </c>
      <c r="C19" s="17" t="s">
        <v>62</v>
      </c>
      <c r="D19" s="17" t="s">
        <v>62</v>
      </c>
      <c r="E19" s="20" t="s">
        <v>62</v>
      </c>
      <c r="F19" s="20" t="s">
        <v>62</v>
      </c>
      <c r="G19" s="17" t="s">
        <v>62</v>
      </c>
      <c r="H19" s="17" t="s">
        <v>62</v>
      </c>
      <c r="I19" s="17" t="s">
        <v>62</v>
      </c>
      <c r="J19" s="17" t="s">
        <v>62</v>
      </c>
      <c r="K19" s="17" t="s">
        <v>62</v>
      </c>
      <c r="L19" s="18"/>
      <c r="M19" s="18"/>
      <c r="N19" s="17" t="s">
        <v>62</v>
      </c>
      <c r="O19" s="17" t="s">
        <v>62</v>
      </c>
      <c r="P19" s="17" t="s">
        <v>62</v>
      </c>
      <c r="Q19" s="17" t="s">
        <v>62</v>
      </c>
      <c r="R19" s="46" t="s">
        <v>62</v>
      </c>
      <c r="S19" s="18"/>
      <c r="T19" s="52" t="s">
        <v>62</v>
      </c>
      <c r="U19" s="18" t="s">
        <v>62</v>
      </c>
      <c r="V19" s="61"/>
      <c r="W19" s="46" t="s">
        <v>61</v>
      </c>
      <c r="X19" s="46" t="s">
        <v>61</v>
      </c>
    </row>
    <row r="20" spans="2:31" x14ac:dyDescent="0.4">
      <c r="B20" s="16" t="s">
        <v>62</v>
      </c>
      <c r="C20" s="17" t="s">
        <v>62</v>
      </c>
      <c r="D20" s="17" t="s">
        <v>62</v>
      </c>
      <c r="E20" s="20" t="s">
        <v>62</v>
      </c>
      <c r="F20" s="20" t="s">
        <v>62</v>
      </c>
      <c r="G20" s="17" t="s">
        <v>62</v>
      </c>
      <c r="H20" s="17" t="s">
        <v>62</v>
      </c>
      <c r="I20" s="17" t="s">
        <v>62</v>
      </c>
      <c r="J20" s="17" t="s">
        <v>62</v>
      </c>
      <c r="K20" s="17" t="s">
        <v>62</v>
      </c>
      <c r="L20" s="18"/>
      <c r="M20" s="18"/>
      <c r="N20" s="17" t="s">
        <v>62</v>
      </c>
      <c r="O20" s="17" t="s">
        <v>62</v>
      </c>
      <c r="P20" s="17" t="s">
        <v>62</v>
      </c>
      <c r="Q20" s="17" t="s">
        <v>62</v>
      </c>
      <c r="R20" s="46" t="s">
        <v>62</v>
      </c>
      <c r="S20" s="18"/>
      <c r="T20" s="52" t="s">
        <v>62</v>
      </c>
      <c r="U20" s="18" t="s">
        <v>62</v>
      </c>
      <c r="V20" s="61"/>
      <c r="W20" s="46" t="s">
        <v>61</v>
      </c>
      <c r="X20" s="46" t="s">
        <v>61</v>
      </c>
      <c r="Z20" s="67" t="s">
        <v>57</v>
      </c>
    </row>
    <row r="21" spans="2:31" x14ac:dyDescent="0.4">
      <c r="B21" s="16" t="s">
        <v>12</v>
      </c>
      <c r="C21" s="17" t="s">
        <v>67</v>
      </c>
      <c r="D21" s="17" t="s">
        <v>63</v>
      </c>
      <c r="E21" s="20" t="s">
        <v>84</v>
      </c>
      <c r="F21" s="20" t="s">
        <v>86</v>
      </c>
      <c r="G21" s="17" t="s">
        <v>70</v>
      </c>
      <c r="H21" s="17" t="s">
        <v>17</v>
      </c>
      <c r="I21" s="17">
        <v>2</v>
      </c>
      <c r="J21" s="18"/>
      <c r="K21" s="18"/>
      <c r="L21" s="17">
        <v>200</v>
      </c>
      <c r="M21" s="17">
        <v>100</v>
      </c>
      <c r="N21" s="17">
        <v>4000</v>
      </c>
      <c r="O21" s="17">
        <v>2000</v>
      </c>
      <c r="P21" s="17">
        <f>L21+M21</f>
        <v>300</v>
      </c>
      <c r="Q21" s="17">
        <v>150</v>
      </c>
      <c r="R21" s="46">
        <f>T21*Q21</f>
        <v>150000000</v>
      </c>
      <c r="S21" s="18"/>
      <c r="T21" s="52">
        <f>(L21*N21)+(M21*O21)</f>
        <v>1000000</v>
      </c>
      <c r="U21" s="18">
        <f>L21+M21</f>
        <v>300</v>
      </c>
      <c r="V21" s="61"/>
      <c r="W21" s="46">
        <v>150000000</v>
      </c>
      <c r="X21" s="46">
        <v>1000000</v>
      </c>
    </row>
    <row r="22" spans="2:31" x14ac:dyDescent="0.4">
      <c r="B22" s="16" t="s">
        <v>12</v>
      </c>
      <c r="C22" s="17" t="s">
        <v>67</v>
      </c>
      <c r="D22" s="17" t="s">
        <v>66</v>
      </c>
      <c r="E22" s="20" t="s">
        <v>84</v>
      </c>
      <c r="F22" s="20" t="s">
        <v>87</v>
      </c>
      <c r="G22" s="17" t="s">
        <v>83</v>
      </c>
      <c r="H22" s="17" t="s">
        <v>17</v>
      </c>
      <c r="I22" s="17">
        <v>1</v>
      </c>
      <c r="J22" s="18"/>
      <c r="K22" s="18"/>
      <c r="L22" s="17">
        <v>600</v>
      </c>
      <c r="M22" s="17">
        <v>50</v>
      </c>
      <c r="N22" s="17">
        <v>2500</v>
      </c>
      <c r="O22" s="17">
        <v>1000</v>
      </c>
      <c r="P22" s="17">
        <f t="shared" ref="P22:P24" si="9">L22+M22</f>
        <v>650</v>
      </c>
      <c r="Q22" s="17">
        <v>150</v>
      </c>
      <c r="R22" s="46">
        <f t="shared" ref="R22:R24" si="10">T22*Q22</f>
        <v>232500000</v>
      </c>
      <c r="S22" s="18"/>
      <c r="T22" s="52">
        <f>(L22*N22)+(M22*O22)</f>
        <v>1550000</v>
      </c>
      <c r="U22" s="18">
        <f t="shared" ref="U22:U24" si="11">L22+M22</f>
        <v>650</v>
      </c>
      <c r="V22" s="61"/>
      <c r="W22" s="46">
        <v>232500000</v>
      </c>
      <c r="X22" s="46">
        <v>1550000</v>
      </c>
    </row>
    <row r="23" spans="2:31" x14ac:dyDescent="0.4">
      <c r="B23" s="16" t="s">
        <v>12</v>
      </c>
      <c r="C23" s="17" t="s">
        <v>64</v>
      </c>
      <c r="D23" s="17" t="s">
        <v>65</v>
      </c>
      <c r="E23" s="20" t="s">
        <v>88</v>
      </c>
      <c r="F23" s="20" t="s">
        <v>84</v>
      </c>
      <c r="G23" s="17" t="s">
        <v>71</v>
      </c>
      <c r="H23" s="17" t="s">
        <v>17</v>
      </c>
      <c r="I23" s="17">
        <v>5</v>
      </c>
      <c r="J23" s="18"/>
      <c r="K23" s="18"/>
      <c r="L23" s="17">
        <v>700</v>
      </c>
      <c r="M23" s="17">
        <v>100</v>
      </c>
      <c r="N23" s="17">
        <v>5000</v>
      </c>
      <c r="O23" s="17">
        <v>1000</v>
      </c>
      <c r="P23" s="17">
        <f t="shared" si="9"/>
        <v>800</v>
      </c>
      <c r="Q23" s="17">
        <v>150</v>
      </c>
      <c r="R23" s="46">
        <f t="shared" si="10"/>
        <v>540000000</v>
      </c>
      <c r="S23" s="18"/>
      <c r="T23" s="52">
        <f>(L23*N23)+(M23*O23)</f>
        <v>3600000</v>
      </c>
      <c r="U23" s="18">
        <f t="shared" si="11"/>
        <v>800</v>
      </c>
      <c r="V23" s="61"/>
      <c r="W23" s="46">
        <v>540000000</v>
      </c>
      <c r="X23" s="46">
        <v>3600000</v>
      </c>
    </row>
    <row r="24" spans="2:31" x14ac:dyDescent="0.4">
      <c r="B24" s="16" t="s">
        <v>12</v>
      </c>
      <c r="C24" s="17" t="s">
        <v>68</v>
      </c>
      <c r="D24" s="17" t="s">
        <v>69</v>
      </c>
      <c r="E24" s="20" t="s">
        <v>84</v>
      </c>
      <c r="F24" s="20" t="s">
        <v>84</v>
      </c>
      <c r="G24" s="17" t="s">
        <v>72</v>
      </c>
      <c r="H24" s="17" t="s">
        <v>17</v>
      </c>
      <c r="I24" s="17">
        <v>3</v>
      </c>
      <c r="J24" s="18"/>
      <c r="K24" s="18"/>
      <c r="L24" s="17">
        <v>300</v>
      </c>
      <c r="M24" s="17">
        <v>200</v>
      </c>
      <c r="N24" s="17">
        <v>3000</v>
      </c>
      <c r="O24" s="17">
        <v>1000</v>
      </c>
      <c r="P24" s="17">
        <f t="shared" si="9"/>
        <v>500</v>
      </c>
      <c r="Q24" s="17">
        <v>150</v>
      </c>
      <c r="R24" s="46">
        <f t="shared" si="10"/>
        <v>165000000</v>
      </c>
      <c r="S24" s="18"/>
      <c r="T24" s="52">
        <f>(L24*N24)+(M24*O24)</f>
        <v>1100000</v>
      </c>
      <c r="U24" s="18">
        <f t="shared" si="11"/>
        <v>500</v>
      </c>
      <c r="V24" s="61"/>
      <c r="W24" s="46">
        <v>165000000</v>
      </c>
      <c r="X24" s="46">
        <v>1100000</v>
      </c>
    </row>
    <row r="25" spans="2:31" x14ac:dyDescent="0.4">
      <c r="B25" s="16" t="s">
        <v>62</v>
      </c>
      <c r="C25" s="17" t="s">
        <v>62</v>
      </c>
      <c r="D25" s="17" t="s">
        <v>62</v>
      </c>
      <c r="E25" s="20" t="s">
        <v>62</v>
      </c>
      <c r="F25" s="20" t="s">
        <v>62</v>
      </c>
      <c r="G25" s="17" t="s">
        <v>62</v>
      </c>
      <c r="H25" s="17" t="s">
        <v>62</v>
      </c>
      <c r="I25" s="17" t="s">
        <v>62</v>
      </c>
      <c r="J25" s="18"/>
      <c r="K25" s="18"/>
      <c r="L25" s="17" t="s">
        <v>61</v>
      </c>
      <c r="M25" s="17" t="s">
        <v>61</v>
      </c>
      <c r="N25" s="17" t="s">
        <v>61</v>
      </c>
      <c r="O25" s="17" t="s">
        <v>61</v>
      </c>
      <c r="P25" s="17" t="s">
        <v>62</v>
      </c>
      <c r="Q25" s="17" t="s">
        <v>61</v>
      </c>
      <c r="R25" s="46" t="s">
        <v>62</v>
      </c>
      <c r="S25" s="18"/>
      <c r="T25" s="52" t="s">
        <v>62</v>
      </c>
      <c r="U25" s="18" t="s">
        <v>62</v>
      </c>
      <c r="V25" s="61"/>
      <c r="W25" s="46" t="s">
        <v>61</v>
      </c>
      <c r="X25" s="46" t="s">
        <v>61</v>
      </c>
    </row>
    <row r="26" spans="2:31" x14ac:dyDescent="0.4">
      <c r="B26" s="16" t="s">
        <v>62</v>
      </c>
      <c r="C26" s="17" t="s">
        <v>62</v>
      </c>
      <c r="D26" s="17" t="s">
        <v>62</v>
      </c>
      <c r="E26" s="20" t="s">
        <v>62</v>
      </c>
      <c r="F26" s="20" t="s">
        <v>62</v>
      </c>
      <c r="G26" s="17" t="s">
        <v>62</v>
      </c>
      <c r="H26" s="17" t="s">
        <v>62</v>
      </c>
      <c r="I26" s="17" t="s">
        <v>62</v>
      </c>
      <c r="J26" s="18"/>
      <c r="K26" s="18"/>
      <c r="L26" s="17" t="s">
        <v>61</v>
      </c>
      <c r="M26" s="17" t="s">
        <v>61</v>
      </c>
      <c r="N26" s="17" t="s">
        <v>61</v>
      </c>
      <c r="O26" s="17" t="s">
        <v>61</v>
      </c>
      <c r="P26" s="17" t="s">
        <v>62</v>
      </c>
      <c r="Q26" s="17" t="s">
        <v>61</v>
      </c>
      <c r="R26" s="46" t="s">
        <v>62</v>
      </c>
      <c r="S26" s="18"/>
      <c r="T26" s="52" t="s">
        <v>62</v>
      </c>
      <c r="U26" s="18" t="s">
        <v>62</v>
      </c>
      <c r="V26" s="61"/>
      <c r="W26" s="46" t="s">
        <v>61</v>
      </c>
      <c r="X26" s="46" t="s">
        <v>61</v>
      </c>
    </row>
    <row r="27" spans="2:31" x14ac:dyDescent="0.4">
      <c r="B27" s="16" t="s">
        <v>13</v>
      </c>
      <c r="C27" s="17" t="s">
        <v>67</v>
      </c>
      <c r="D27" s="17" t="s">
        <v>63</v>
      </c>
      <c r="E27" s="20" t="s">
        <v>84</v>
      </c>
      <c r="F27" s="20" t="s">
        <v>86</v>
      </c>
      <c r="G27" s="17" t="s">
        <v>70</v>
      </c>
      <c r="H27" s="17" t="s">
        <v>17</v>
      </c>
      <c r="I27" s="17">
        <v>2</v>
      </c>
      <c r="J27" s="18"/>
      <c r="K27" s="18"/>
      <c r="L27" s="17">
        <v>200</v>
      </c>
      <c r="M27" s="17">
        <v>100</v>
      </c>
      <c r="N27" s="17">
        <v>4000</v>
      </c>
      <c r="O27" s="17">
        <v>2000</v>
      </c>
      <c r="P27" s="17">
        <f t="shared" ref="P27:P30" si="12">L27+M27</f>
        <v>300</v>
      </c>
      <c r="Q27" s="17">
        <v>150</v>
      </c>
      <c r="R27" s="46">
        <f t="shared" ref="R27:R30" si="13">T27*Q27</f>
        <v>150000000</v>
      </c>
      <c r="S27" s="18"/>
      <c r="T27" s="52">
        <f t="shared" ref="T27:T30" si="14">(L27*N27)+(M27*O27)</f>
        <v>1000000</v>
      </c>
      <c r="U27" s="18">
        <f>L27+M27</f>
        <v>300</v>
      </c>
      <c r="V27" s="61"/>
      <c r="W27" s="46">
        <v>150000000</v>
      </c>
      <c r="X27" s="46">
        <v>1000000</v>
      </c>
    </row>
    <row r="28" spans="2:31" x14ac:dyDescent="0.4">
      <c r="B28" s="16" t="s">
        <v>13</v>
      </c>
      <c r="C28" s="17" t="s">
        <v>67</v>
      </c>
      <c r="D28" s="17" t="s">
        <v>66</v>
      </c>
      <c r="E28" s="20" t="s">
        <v>84</v>
      </c>
      <c r="F28" s="20" t="s">
        <v>87</v>
      </c>
      <c r="G28" s="17" t="s">
        <v>83</v>
      </c>
      <c r="H28" s="17" t="s">
        <v>17</v>
      </c>
      <c r="I28" s="17">
        <v>1</v>
      </c>
      <c r="J28" s="18"/>
      <c r="K28" s="18"/>
      <c r="L28" s="17">
        <v>600</v>
      </c>
      <c r="M28" s="17">
        <v>50</v>
      </c>
      <c r="N28" s="17">
        <v>2000</v>
      </c>
      <c r="O28" s="17">
        <v>1000</v>
      </c>
      <c r="P28" s="17">
        <f t="shared" si="12"/>
        <v>650</v>
      </c>
      <c r="Q28" s="17">
        <v>150</v>
      </c>
      <c r="R28" s="46">
        <f t="shared" si="13"/>
        <v>187500000</v>
      </c>
      <c r="S28" s="18"/>
      <c r="T28" s="52">
        <f t="shared" si="14"/>
        <v>1250000</v>
      </c>
      <c r="U28" s="18">
        <f t="shared" ref="U28:U30" si="15">L28+M28</f>
        <v>650</v>
      </c>
      <c r="V28" s="61"/>
      <c r="W28" s="46">
        <v>187500000</v>
      </c>
      <c r="X28" s="46">
        <v>1250000</v>
      </c>
    </row>
    <row r="29" spans="2:31" x14ac:dyDescent="0.4">
      <c r="B29" s="16" t="s">
        <v>13</v>
      </c>
      <c r="C29" s="17" t="s">
        <v>64</v>
      </c>
      <c r="D29" s="17" t="s">
        <v>65</v>
      </c>
      <c r="E29" s="20" t="s">
        <v>88</v>
      </c>
      <c r="F29" s="20" t="s">
        <v>84</v>
      </c>
      <c r="G29" s="17" t="s">
        <v>71</v>
      </c>
      <c r="H29" s="17" t="s">
        <v>17</v>
      </c>
      <c r="I29" s="17">
        <v>5</v>
      </c>
      <c r="J29" s="18"/>
      <c r="K29" s="18"/>
      <c r="L29" s="17">
        <v>600</v>
      </c>
      <c r="M29" s="17">
        <v>100</v>
      </c>
      <c r="N29" s="17">
        <v>4000</v>
      </c>
      <c r="O29" s="17">
        <v>500</v>
      </c>
      <c r="P29" s="17">
        <f t="shared" si="12"/>
        <v>700</v>
      </c>
      <c r="Q29" s="17">
        <v>150</v>
      </c>
      <c r="R29" s="46">
        <f t="shared" si="13"/>
        <v>367500000</v>
      </c>
      <c r="S29" s="18"/>
      <c r="T29" s="52">
        <f t="shared" si="14"/>
        <v>2450000</v>
      </c>
      <c r="U29" s="18">
        <f t="shared" si="15"/>
        <v>700</v>
      </c>
      <c r="V29" s="61"/>
      <c r="W29" s="46">
        <v>367500000</v>
      </c>
      <c r="X29" s="46">
        <v>2450000</v>
      </c>
    </row>
    <row r="30" spans="2:31" x14ac:dyDescent="0.4">
      <c r="B30" s="16" t="s">
        <v>13</v>
      </c>
      <c r="C30" s="17" t="s">
        <v>68</v>
      </c>
      <c r="D30" s="17" t="s">
        <v>69</v>
      </c>
      <c r="E30" s="20" t="s">
        <v>84</v>
      </c>
      <c r="F30" s="20" t="s">
        <v>84</v>
      </c>
      <c r="G30" s="17" t="s">
        <v>72</v>
      </c>
      <c r="H30" s="17" t="s">
        <v>17</v>
      </c>
      <c r="I30" s="17">
        <v>3</v>
      </c>
      <c r="J30" s="18"/>
      <c r="K30" s="18"/>
      <c r="L30" s="17">
        <v>300</v>
      </c>
      <c r="M30" s="17">
        <v>200</v>
      </c>
      <c r="N30" s="17">
        <v>2000</v>
      </c>
      <c r="O30" s="17">
        <v>1000</v>
      </c>
      <c r="P30" s="17">
        <f t="shared" si="12"/>
        <v>500</v>
      </c>
      <c r="Q30" s="17">
        <v>150</v>
      </c>
      <c r="R30" s="46">
        <f t="shared" si="13"/>
        <v>120000000</v>
      </c>
      <c r="S30" s="18"/>
      <c r="T30" s="52">
        <f t="shared" si="14"/>
        <v>800000</v>
      </c>
      <c r="U30" s="18">
        <f t="shared" si="15"/>
        <v>500</v>
      </c>
      <c r="V30" s="61"/>
      <c r="W30" s="46">
        <v>120000000</v>
      </c>
      <c r="X30" s="46">
        <v>800000</v>
      </c>
    </row>
    <row r="31" spans="2:31" x14ac:dyDescent="0.4">
      <c r="B31" s="16" t="s">
        <v>62</v>
      </c>
      <c r="C31" s="17" t="s">
        <v>62</v>
      </c>
      <c r="D31" s="17" t="s">
        <v>62</v>
      </c>
      <c r="E31" s="20" t="s">
        <v>61</v>
      </c>
      <c r="F31" s="20" t="s">
        <v>61</v>
      </c>
      <c r="G31" s="17" t="s">
        <v>62</v>
      </c>
      <c r="H31" s="17" t="s">
        <v>62</v>
      </c>
      <c r="I31" s="17" t="s">
        <v>61</v>
      </c>
      <c r="J31" s="18"/>
      <c r="K31" s="18"/>
      <c r="L31" s="17" t="s">
        <v>61</v>
      </c>
      <c r="M31" s="17" t="s">
        <v>61</v>
      </c>
      <c r="N31" s="17" t="s">
        <v>61</v>
      </c>
      <c r="O31" s="17" t="s">
        <v>61</v>
      </c>
      <c r="P31" s="17" t="s">
        <v>62</v>
      </c>
      <c r="Q31" s="17" t="s">
        <v>61</v>
      </c>
      <c r="R31" s="46" t="s">
        <v>62</v>
      </c>
      <c r="S31" s="18"/>
      <c r="T31" s="52" t="s">
        <v>62</v>
      </c>
      <c r="U31" s="18" t="s">
        <v>62</v>
      </c>
      <c r="V31" s="61"/>
      <c r="W31" s="46" t="s">
        <v>61</v>
      </c>
      <c r="X31" s="46" t="s">
        <v>61</v>
      </c>
    </row>
    <row r="32" spans="2:31" x14ac:dyDescent="0.4">
      <c r="B32" s="21" t="s">
        <v>62</v>
      </c>
      <c r="C32" s="22" t="s">
        <v>62</v>
      </c>
      <c r="D32" s="22" t="s">
        <v>62</v>
      </c>
      <c r="E32" s="69" t="s">
        <v>61</v>
      </c>
      <c r="F32" s="69" t="s">
        <v>61</v>
      </c>
      <c r="G32" s="22" t="s">
        <v>62</v>
      </c>
      <c r="H32" s="22" t="s">
        <v>62</v>
      </c>
      <c r="I32" s="22" t="s">
        <v>61</v>
      </c>
      <c r="J32" s="32"/>
      <c r="K32" s="32"/>
      <c r="L32" s="22" t="s">
        <v>61</v>
      </c>
      <c r="M32" s="22" t="s">
        <v>61</v>
      </c>
      <c r="N32" s="22" t="s">
        <v>61</v>
      </c>
      <c r="O32" s="22" t="s">
        <v>61</v>
      </c>
      <c r="P32" s="22" t="s">
        <v>62</v>
      </c>
      <c r="Q32" s="22" t="s">
        <v>61</v>
      </c>
      <c r="R32" s="47" t="s">
        <v>62</v>
      </c>
      <c r="S32" s="32"/>
      <c r="T32" s="53" t="s">
        <v>62</v>
      </c>
      <c r="U32" s="32" t="s">
        <v>62</v>
      </c>
      <c r="V32" s="62"/>
      <c r="W32" s="47" t="s">
        <v>61</v>
      </c>
      <c r="X32" s="47" t="s">
        <v>61</v>
      </c>
      <c r="Z32" s="11" t="s">
        <v>96</v>
      </c>
      <c r="AA32" s="10" t="s">
        <v>10</v>
      </c>
      <c r="AB32" s="11" t="s">
        <v>9</v>
      </c>
      <c r="AC32" s="11" t="s">
        <v>60</v>
      </c>
      <c r="AD32" s="11" t="s">
        <v>12</v>
      </c>
      <c r="AE32" s="11" t="s">
        <v>13</v>
      </c>
    </row>
    <row r="33" spans="2:31" x14ac:dyDescent="0.4">
      <c r="Z33" s="10" t="s">
        <v>95</v>
      </c>
      <c r="AA33" s="11" t="s">
        <v>9</v>
      </c>
      <c r="AB33" s="11" t="s">
        <v>9</v>
      </c>
      <c r="AC33" s="11" t="s">
        <v>60</v>
      </c>
      <c r="AD33" s="11" t="s">
        <v>12</v>
      </c>
      <c r="AE33" s="11" t="s">
        <v>13</v>
      </c>
    </row>
    <row r="34" spans="2:31" x14ac:dyDescent="0.4">
      <c r="B34" s="37" t="s">
        <v>89</v>
      </c>
    </row>
    <row r="35" spans="2:31" x14ac:dyDescent="0.4">
      <c r="B35" s="37" t="s">
        <v>90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本数前提合わせる作業</vt:lpstr>
      <vt:lpstr>①</vt:lpstr>
      <vt:lpstr>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将平 山下</dc:creator>
  <cp:lastModifiedBy>将平 山下</cp:lastModifiedBy>
  <dcterms:created xsi:type="dcterms:W3CDTF">2025-03-23T14:25:06Z</dcterms:created>
  <dcterms:modified xsi:type="dcterms:W3CDTF">2025-03-31T15:18:50Z</dcterms:modified>
</cp:coreProperties>
</file>