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\N\"/>
    </mc:Choice>
  </mc:AlternateContent>
  <bookViews>
    <workbookView xWindow="15156" yWindow="60" windowWidth="14160" windowHeight="9840"/>
  </bookViews>
  <sheets>
    <sheet name="Legend" sheetId="5" r:id="rId1"/>
    <sheet name="Kaikkitulokset" sheetId="8" r:id="rId2"/>
    <sheet name="Sulfa7" sheetId="16" r:id="rId3"/>
    <sheet name="sulfa5" sheetId="14" r:id="rId4"/>
    <sheet name="Pohjamaanäytteet" sheetId="7" r:id="rId5"/>
    <sheet name="1&amp;2kerta" sheetId="2" r:id="rId6"/>
    <sheet name="3&amp;4 kerta" sheetId="1" r:id="rId7"/>
    <sheet name="5&amp;6" sheetId="11" r:id="rId8"/>
    <sheet name="7&amp;8" sheetId="12" r:id="rId9"/>
    <sheet name="Tulokset-2_1ja2_kerta" sheetId="3" state="hidden" r:id="rId10"/>
    <sheet name="Tulokset-2_3ja4_kerta" sheetId="4" state="hidden" r:id="rId11"/>
    <sheet name="Sulfa_1ja2" sheetId="6" r:id="rId12"/>
    <sheet name="Sulfa3japohja" sheetId="10" r:id="rId13"/>
    <sheet name="Pohjamaa näyttet" sheetId="13" r:id="rId14"/>
  </sheets>
  <definedNames>
    <definedName name="tulokset_1_3._ja_4._kerta" localSheetId="6">'3&amp;4 kerta'!$A$2:$N$115</definedName>
    <definedName name="tulokset_2_3._ja_4._kerta" localSheetId="10">'Tulokset-2_3ja4_kerta'!$A$2:$N$115</definedName>
    <definedName name="tulokset2_1._ja_2._kerta" localSheetId="9">'Tulokset-2_1ja2_kerta'!$A$2:$N$195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" l="1"/>
  <c r="AH102" i="8"/>
  <c r="AI102" i="8"/>
  <c r="AH103" i="8"/>
  <c r="AI103" i="8"/>
  <c r="AH104" i="8"/>
  <c r="AI104" i="8"/>
  <c r="AH105" i="8"/>
  <c r="AI105" i="8"/>
  <c r="N103" i="8"/>
  <c r="AG105" i="8"/>
  <c r="AF105" i="8"/>
  <c r="AE105" i="8"/>
  <c r="AG104" i="8"/>
  <c r="AF104" i="8"/>
  <c r="AE104" i="8"/>
  <c r="AG103" i="8"/>
  <c r="AF103" i="8"/>
  <c r="AE103" i="8"/>
  <c r="AG102" i="8"/>
  <c r="AF102" i="8"/>
  <c r="AE102" i="8"/>
  <c r="Y102" i="8"/>
  <c r="AA105" i="8"/>
  <c r="Z105" i="8"/>
  <c r="Y105" i="8"/>
  <c r="AA104" i="8"/>
  <c r="Z104" i="8"/>
  <c r="Y104" i="8"/>
  <c r="AA103" i="8"/>
  <c r="Z103" i="8"/>
  <c r="Y103" i="8"/>
  <c r="AA102" i="8"/>
  <c r="Z102" i="8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3" i="13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7" i="10"/>
  <c r="H102" i="8"/>
  <c r="I102" i="8"/>
  <c r="J102" i="8"/>
  <c r="K102" i="8"/>
  <c r="M102" i="8"/>
  <c r="N102" i="8"/>
  <c r="O102" i="8"/>
  <c r="P102" i="8"/>
  <c r="Q102" i="8"/>
  <c r="S102" i="8"/>
  <c r="T102" i="8"/>
  <c r="U102" i="8"/>
  <c r="AL102" i="8"/>
  <c r="AM102" i="8"/>
  <c r="AN102" i="8"/>
  <c r="AQ102" i="8"/>
  <c r="AR102" i="8"/>
  <c r="AS102" i="8"/>
  <c r="H103" i="8"/>
  <c r="I103" i="8"/>
  <c r="J103" i="8"/>
  <c r="K103" i="8"/>
  <c r="M103" i="8"/>
  <c r="O103" i="8"/>
  <c r="P103" i="8"/>
  <c r="Q103" i="8"/>
  <c r="S103" i="8"/>
  <c r="T103" i="8"/>
  <c r="U103" i="8"/>
  <c r="AL103" i="8"/>
  <c r="AM103" i="8"/>
  <c r="AN103" i="8"/>
  <c r="AQ103" i="8"/>
  <c r="AR103" i="8"/>
  <c r="AS103" i="8"/>
  <c r="H104" i="8"/>
  <c r="I104" i="8"/>
  <c r="J104" i="8"/>
  <c r="K104" i="8"/>
  <c r="M104" i="8"/>
  <c r="N104" i="8"/>
  <c r="O104" i="8"/>
  <c r="P104" i="8"/>
  <c r="Q104" i="8"/>
  <c r="S104" i="8"/>
  <c r="T104" i="8"/>
  <c r="U104" i="8"/>
  <c r="AL104" i="8"/>
  <c r="AM104" i="8"/>
  <c r="AN104" i="8"/>
  <c r="AQ104" i="8"/>
  <c r="AR104" i="8"/>
  <c r="AS104" i="8"/>
  <c r="H105" i="8"/>
  <c r="I105" i="8"/>
  <c r="J105" i="8"/>
  <c r="K105" i="8"/>
  <c r="M105" i="8"/>
  <c r="N105" i="8"/>
  <c r="O105" i="8"/>
  <c r="P105" i="8"/>
  <c r="Q105" i="8"/>
  <c r="S105" i="8"/>
  <c r="T105" i="8"/>
  <c r="U105" i="8"/>
  <c r="AL105" i="8"/>
  <c r="AM105" i="8"/>
  <c r="AN105" i="8"/>
  <c r="AQ105" i="8"/>
  <c r="AR105" i="8"/>
  <c r="AS105" i="8"/>
  <c r="G105" i="8"/>
  <c r="G104" i="8"/>
  <c r="G103" i="8"/>
  <c r="G102" i="8"/>
  <c r="D105" i="8"/>
  <c r="D104" i="8"/>
  <c r="D103" i="8"/>
  <c r="D102" i="8"/>
  <c r="B105" i="8"/>
  <c r="B104" i="8"/>
  <c r="B103" i="8"/>
  <c r="B102" i="8"/>
  <c r="J200" i="2"/>
  <c r="L200" i="2"/>
  <c r="H200" i="2"/>
  <c r="J199" i="2"/>
  <c r="L199" i="2"/>
  <c r="H199" i="2"/>
  <c r="H197" i="2"/>
  <c r="J197" i="2"/>
  <c r="H198" i="2"/>
  <c r="J198" i="2"/>
  <c r="L198" i="2"/>
  <c r="L1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4" i="2"/>
</calcChain>
</file>

<file path=xl/connections.xml><?xml version="1.0" encoding="utf-8"?>
<connections xmlns="http://schemas.openxmlformats.org/spreadsheetml/2006/main">
  <connection id="1" name="tulokset-1_3. ja 4. kerta" type="6" refreshedVersion="5" background="1" saveData="1">
    <textPr firstRow="21" sourceFile="C:\HY-Data\TOPARVIA\OneDrive - University of Helsinki\Projektit\Kuitulietekoe2016\TYPPI\tulokset-1_3. ja 4. kerta.dat" decimal="," thousands=" 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ulokset2_1. ja 2. kerta" type="6" refreshedVersion="5" background="1" saveData="1">
    <textPr firstRow="21" sourceFile="C:\HY-Data\TOPARVIA\OneDrive - University of Helsinki\Projektit\Kuitulietekoe2016\TYPPI\tulokset2_1. ja 2. kerta.dat" decimal="," thousands=" " semicolon="1">
      <textFields count="15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ulokset-2_3. ja 4. kerta" type="6" refreshedVersion="5" background="1" saveData="1">
    <textPr firstRow="21" sourceFile="C:\HY-Data\TOPARVIA\OneDrive - University of Helsinki\Projektit\Kuitulietekoe2016\TYPPI\tulokset-2_3. ja 4. kerta.dat" decimal="," thousands=" " semicolon="1">
      <textFields count="15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<sst xmlns="http://schemas.openxmlformats.org/spreadsheetml/2006/main" count="8385" uniqueCount="1531">
  <si>
    <t>%</t>
  </si>
  <si>
    <t>Nro</t>
  </si>
  <si>
    <t>Tunnus</t>
  </si>
  <si>
    <t>x</t>
  </si>
  <si>
    <t>y</t>
  </si>
  <si>
    <t>PIMAAL</t>
  </si>
  <si>
    <t>MULTAV</t>
  </si>
  <si>
    <t>Jl</t>
  </si>
  <si>
    <t>ammN</t>
  </si>
  <si>
    <t>VL/ammN</t>
  </si>
  <si>
    <t>nitN</t>
  </si>
  <si>
    <t>VL/nitN</t>
  </si>
  <si>
    <t>liuN</t>
  </si>
  <si>
    <t>VL/liuN</t>
  </si>
  <si>
    <t>N„ytteen numero</t>
  </si>
  <si>
    <t>L„hett„j„n tunnus</t>
  </si>
  <si>
    <t>X-koord.</t>
  </si>
  <si>
    <t>Y-koord.</t>
  </si>
  <si>
    <t>Maalaji</t>
  </si>
  <si>
    <t>Multavuus</t>
  </si>
  <si>
    <t>Johtoluku</t>
  </si>
  <si>
    <t>mg/l</t>
  </si>
  <si>
    <t>1 ak S2</t>
  </si>
  <si>
    <t>1 sk S1</t>
  </si>
  <si>
    <t>1 akM</t>
  </si>
  <si>
    <t>1 ak S3</t>
  </si>
  <si>
    <t>1 ak S4</t>
  </si>
  <si>
    <t>1 ak 0</t>
  </si>
  <si>
    <t>1 r S4</t>
  </si>
  <si>
    <t>1 r S1</t>
  </si>
  <si>
    <t>1 r S2</t>
  </si>
  <si>
    <t>1 r S3</t>
  </si>
  <si>
    <t>1 r M</t>
  </si>
  <si>
    <t>1 r o</t>
  </si>
  <si>
    <t>1 p M</t>
  </si>
  <si>
    <t>1 p S1</t>
  </si>
  <si>
    <t>1 p S4</t>
  </si>
  <si>
    <t>1 p S3</t>
  </si>
  <si>
    <t>1 p 0</t>
  </si>
  <si>
    <t>1 p S2</t>
  </si>
  <si>
    <t>1 kk S4</t>
  </si>
  <si>
    <t>1 kk S2</t>
  </si>
  <si>
    <t>1 kk S1</t>
  </si>
  <si>
    <t>1 kk S3</t>
  </si>
  <si>
    <t>1 kk 0</t>
  </si>
  <si>
    <t>1 kk M</t>
  </si>
  <si>
    <t>2 p M</t>
  </si>
  <si>
    <t>2 p S1</t>
  </si>
  <si>
    <t>2p S3</t>
  </si>
  <si>
    <t>2 p 0</t>
  </si>
  <si>
    <t>2 p S2</t>
  </si>
  <si>
    <t>2 p S4</t>
  </si>
  <si>
    <t>2 ak S1</t>
  </si>
  <si>
    <t>2 ak M</t>
  </si>
  <si>
    <t>2 ak 0</t>
  </si>
  <si>
    <t>2 ak S4</t>
  </si>
  <si>
    <t>2 ak S2</t>
  </si>
  <si>
    <t>2 ak S3</t>
  </si>
  <si>
    <t>2 kk S4</t>
  </si>
  <si>
    <t>2 kk S1</t>
  </si>
  <si>
    <t>2 kk M</t>
  </si>
  <si>
    <t>2 kk S2</t>
  </si>
  <si>
    <t>2 kk S3</t>
  </si>
  <si>
    <t>2 kk 0</t>
  </si>
  <si>
    <t>2 r M</t>
  </si>
  <si>
    <t>2 r S4</t>
  </si>
  <si>
    <t>2 r 0</t>
  </si>
  <si>
    <t>2 r S2</t>
  </si>
  <si>
    <t>2 r S3</t>
  </si>
  <si>
    <t>2 r S1</t>
  </si>
  <si>
    <t>3 ak S4</t>
  </si>
  <si>
    <t>3 ak S3</t>
  </si>
  <si>
    <t>3 ak 0</t>
  </si>
  <si>
    <t>3 ak S1</t>
  </si>
  <si>
    <t>3 ak S2</t>
  </si>
  <si>
    <t>3 ak M</t>
  </si>
  <si>
    <t>3 p M</t>
  </si>
  <si>
    <t>3 p 0</t>
  </si>
  <si>
    <t>3 p S4</t>
  </si>
  <si>
    <t>3 p S1</t>
  </si>
  <si>
    <t>3 p S3</t>
  </si>
  <si>
    <t>3 p S2</t>
  </si>
  <si>
    <t>3 r S4</t>
  </si>
  <si>
    <t>3 r S2</t>
  </si>
  <si>
    <t>3 r M</t>
  </si>
  <si>
    <t>3 r S3</t>
  </si>
  <si>
    <t>3 r 0</t>
  </si>
  <si>
    <t>3 r S1</t>
  </si>
  <si>
    <t>3 kk S4</t>
  </si>
  <si>
    <t>3 kk S3</t>
  </si>
  <si>
    <t>3 kk S2</t>
  </si>
  <si>
    <t>3 kk 0</t>
  </si>
  <si>
    <t>3 22 S1</t>
  </si>
  <si>
    <t>3 kk M</t>
  </si>
  <si>
    <t>4 kk 0</t>
  </si>
  <si>
    <t>4 kk S4</t>
  </si>
  <si>
    <t>4 kk S1</t>
  </si>
  <si>
    <t>4 kk M</t>
  </si>
  <si>
    <t>4 kk S3</t>
  </si>
  <si>
    <t>4 kk S2</t>
  </si>
  <si>
    <t>4 r S1</t>
  </si>
  <si>
    <t>4 r M</t>
  </si>
  <si>
    <t>4 r S3</t>
  </si>
  <si>
    <t>4 r S4</t>
  </si>
  <si>
    <t>4 r S2</t>
  </si>
  <si>
    <t>4 r 0</t>
  </si>
  <si>
    <t>4 p S1</t>
  </si>
  <si>
    <t>4 p M</t>
  </si>
  <si>
    <t>4 p 0</t>
  </si>
  <si>
    <t>4 p S2</t>
  </si>
  <si>
    <t>4 p S4</t>
  </si>
  <si>
    <t>4 p S3</t>
  </si>
  <si>
    <t>4 ak 0</t>
  </si>
  <si>
    <t>4 ak S4</t>
  </si>
  <si>
    <t>4 ak S3</t>
  </si>
  <si>
    <t>4 ak S1</t>
  </si>
  <si>
    <t>4 ak S2</t>
  </si>
  <si>
    <t>4 ak M</t>
  </si>
  <si>
    <t>1 ak S1</t>
  </si>
  <si>
    <t>1 ak M</t>
  </si>
  <si>
    <t>1 r 0</t>
  </si>
  <si>
    <t>1 o S4</t>
  </si>
  <si>
    <t>2 p S3</t>
  </si>
  <si>
    <t>3 kk S1</t>
  </si>
  <si>
    <t>4 2 S3</t>
  </si>
  <si>
    <t>ID</t>
  </si>
  <si>
    <t>lähejän tunnus</t>
  </si>
  <si>
    <t>UNITS</t>
  </si>
  <si>
    <t>I ak S2</t>
  </si>
  <si>
    <t>I sk S1</t>
  </si>
  <si>
    <t>I ak M</t>
  </si>
  <si>
    <t>I ak S3</t>
  </si>
  <si>
    <t>I ak S4</t>
  </si>
  <si>
    <t>I ak 0</t>
  </si>
  <si>
    <t>I r S4</t>
  </si>
  <si>
    <t>I r S1</t>
  </si>
  <si>
    <t>I r S2</t>
  </si>
  <si>
    <t>I r S3</t>
  </si>
  <si>
    <t>I r M</t>
  </si>
  <si>
    <t>I r 0</t>
  </si>
  <si>
    <t>I p M</t>
  </si>
  <si>
    <t>I p S1</t>
  </si>
  <si>
    <t>I p S4</t>
  </si>
  <si>
    <t>I p S3</t>
  </si>
  <si>
    <t>I p 0</t>
  </si>
  <si>
    <t>I p S2</t>
  </si>
  <si>
    <t>I kk S4</t>
  </si>
  <si>
    <t>I kk S2</t>
  </si>
  <si>
    <t>I kk S1</t>
  </si>
  <si>
    <t>I kk S3</t>
  </si>
  <si>
    <t>I kk 0</t>
  </si>
  <si>
    <t>I kk M</t>
  </si>
  <si>
    <t>II p M</t>
  </si>
  <si>
    <t>II p S1</t>
  </si>
  <si>
    <t>II p S3</t>
  </si>
  <si>
    <t>II p 0</t>
  </si>
  <si>
    <t>II p S2</t>
  </si>
  <si>
    <t>II p S4</t>
  </si>
  <si>
    <t>II ak S1</t>
  </si>
  <si>
    <t>II ak M</t>
  </si>
  <si>
    <t>II ak 0</t>
  </si>
  <si>
    <t>II ak S4</t>
  </si>
  <si>
    <t>II ak S2</t>
  </si>
  <si>
    <t>II ak S3</t>
  </si>
  <si>
    <t>II kk S4</t>
  </si>
  <si>
    <t>II kk S1</t>
  </si>
  <si>
    <t>II kk M</t>
  </si>
  <si>
    <t>II kk S2</t>
  </si>
  <si>
    <t>II kk S3</t>
  </si>
  <si>
    <t>II kk 0</t>
  </si>
  <si>
    <t>II r M</t>
  </si>
  <si>
    <t>II r S4</t>
  </si>
  <si>
    <t>II r 0</t>
  </si>
  <si>
    <t>II r S2</t>
  </si>
  <si>
    <t>II r S3</t>
  </si>
  <si>
    <t>II r S1</t>
  </si>
  <si>
    <t>III ak S4</t>
  </si>
  <si>
    <t>III ak S3</t>
  </si>
  <si>
    <t>III ak 0</t>
  </si>
  <si>
    <t>III ak S1</t>
  </si>
  <si>
    <t>III ak S2</t>
  </si>
  <si>
    <t>III ak M</t>
  </si>
  <si>
    <t>III p M</t>
  </si>
  <si>
    <t>III p 0</t>
  </si>
  <si>
    <t>III p S4</t>
  </si>
  <si>
    <t>III p S1</t>
  </si>
  <si>
    <t>III p S3</t>
  </si>
  <si>
    <t>III p S2</t>
  </si>
  <si>
    <t>III r S4</t>
  </si>
  <si>
    <t>III r S2</t>
  </si>
  <si>
    <t>III r M</t>
  </si>
  <si>
    <t>III r S3</t>
  </si>
  <si>
    <t>III r 0</t>
  </si>
  <si>
    <t>III r S1</t>
  </si>
  <si>
    <t>III kk S4</t>
  </si>
  <si>
    <t>III kk S3</t>
  </si>
  <si>
    <t>III kk S2</t>
  </si>
  <si>
    <t>III kk 0</t>
  </si>
  <si>
    <t>III kk S1</t>
  </si>
  <si>
    <t>III kk M</t>
  </si>
  <si>
    <t>IV kk0</t>
  </si>
  <si>
    <t>IV kk S4</t>
  </si>
  <si>
    <t>IV kk S1</t>
  </si>
  <si>
    <t>IV kk M</t>
  </si>
  <si>
    <t>IV kk S3</t>
  </si>
  <si>
    <t>IV kk S2</t>
  </si>
  <si>
    <t>IV r S1</t>
  </si>
  <si>
    <t>IV r M</t>
  </si>
  <si>
    <t>IV r S3</t>
  </si>
  <si>
    <t>IV r S4</t>
  </si>
  <si>
    <t>IV r S2</t>
  </si>
  <si>
    <t>IV r 0</t>
  </si>
  <si>
    <t>IV p S1</t>
  </si>
  <si>
    <t>IV p M</t>
  </si>
  <si>
    <t>IV p 0</t>
  </si>
  <si>
    <t>IV p S2</t>
  </si>
  <si>
    <t>IV p S4</t>
  </si>
  <si>
    <t>IV p S3</t>
  </si>
  <si>
    <t>IV ak 0</t>
  </si>
  <si>
    <t>IV ak S4</t>
  </si>
  <si>
    <t>IV ak S3</t>
  </si>
  <si>
    <t>IV ak S1</t>
  </si>
  <si>
    <t>IV ak S2</t>
  </si>
  <si>
    <t>IV ak M</t>
  </si>
  <si>
    <t>15 p</t>
  </si>
  <si>
    <t>17 p</t>
  </si>
  <si>
    <t>28 p</t>
  </si>
  <si>
    <t>30 p</t>
  </si>
  <si>
    <t>34 p</t>
  </si>
  <si>
    <t>44 p</t>
  </si>
  <si>
    <t>49 p</t>
  </si>
  <si>
    <t>56 p</t>
  </si>
  <si>
    <t>57 p</t>
  </si>
  <si>
    <t>61 p</t>
  </si>
  <si>
    <t>87 p</t>
  </si>
  <si>
    <t>89 p</t>
  </si>
  <si>
    <t>89 pohja</t>
  </si>
  <si>
    <t>92 pohja</t>
  </si>
  <si>
    <t>Units</t>
  </si>
  <si>
    <t>5 p</t>
  </si>
  <si>
    <t>7 p</t>
  </si>
  <si>
    <t>Analyysit</t>
  </si>
  <si>
    <t>Kuiva-aine</t>
  </si>
  <si>
    <t>Sulfaatti</t>
  </si>
  <si>
    <t>Menetelmä</t>
  </si>
  <si>
    <t>SFS-EN 13040:en 2000 / OUL</t>
  </si>
  <si>
    <t/>
  </si>
  <si>
    <t>Näyte</t>
  </si>
  <si>
    <t>Näyte otettu</t>
  </si>
  <si>
    <t>Näytekuvaus</t>
  </si>
  <si>
    <t>Näytteenottopaikka</t>
  </si>
  <si>
    <t>mg/kg tp</t>
  </si>
  <si>
    <t>mg / l (tuore)</t>
  </si>
  <si>
    <t>Lisätiedot</t>
  </si>
  <si>
    <t>O-15-01403-001</t>
  </si>
  <si>
    <t>29.9.2015 0:00</t>
  </si>
  <si>
    <t>I ak S2, 1. näytteenottokerta</t>
  </si>
  <si>
    <t>O-15-01403-002</t>
  </si>
  <si>
    <t>I sk S1, 1. näytteenottokerta</t>
  </si>
  <si>
    <t>O-15-01403-003</t>
  </si>
  <si>
    <t>I ak M, 1. näytteenottokerta</t>
  </si>
  <si>
    <t>O-15-01403-004</t>
  </si>
  <si>
    <t>I ak S3, 1. näytteenottokerta</t>
  </si>
  <si>
    <t>O-15-01403-005</t>
  </si>
  <si>
    <t>I ak S4, 1. näytteenottokerta</t>
  </si>
  <si>
    <t>O-15-01403-006</t>
  </si>
  <si>
    <t>I ak 0, 1. näytteenottokerta</t>
  </si>
  <si>
    <t>O-15-01403-007</t>
  </si>
  <si>
    <t>I r S4, 1. näytteenottokerta</t>
  </si>
  <si>
    <t>O-15-01403-008</t>
  </si>
  <si>
    <t>I r S1, 1. näytteenottokerta</t>
  </si>
  <si>
    <t>O-15-01403-009</t>
  </si>
  <si>
    <t>I r S2, 1. näytteenottokerta</t>
  </si>
  <si>
    <t>O-15-01403-010</t>
  </si>
  <si>
    <t>I r S3, 1. näytteenottokerta</t>
  </si>
  <si>
    <t>O-15-01403-011</t>
  </si>
  <si>
    <t>I r M, 1. näytteenottokerta</t>
  </si>
  <si>
    <t>O-15-01403-012</t>
  </si>
  <si>
    <t>I r 0, 1. näytteenottokerta</t>
  </si>
  <si>
    <t>O-15-01403-013</t>
  </si>
  <si>
    <t>I p M, 1. näytteenottokerta</t>
  </si>
  <si>
    <t>O-15-01403-014</t>
  </si>
  <si>
    <t>I p S1, 1. näytteenottokerta</t>
  </si>
  <si>
    <t>O-15-01403-015</t>
  </si>
  <si>
    <t>I p S4, 1. näytteenottokerta</t>
  </si>
  <si>
    <t>O-15-01403-016</t>
  </si>
  <si>
    <t>I p S3, 1. näytteenottokerta</t>
  </si>
  <si>
    <t>O-15-01403-017</t>
  </si>
  <si>
    <t>I p 0, 1. näytteenottokerta</t>
  </si>
  <si>
    <t>O-15-01403-018</t>
  </si>
  <si>
    <t>I p S2, 1. näytteenottokerta</t>
  </si>
  <si>
    <t>O-15-01403-019</t>
  </si>
  <si>
    <t>I kk S4, 1. näytteenottokerta</t>
  </si>
  <si>
    <t>O-15-01403-020</t>
  </si>
  <si>
    <t>I kk S2, 1. näytteenottokerta</t>
  </si>
  <si>
    <t>O-15-01403-021</t>
  </si>
  <si>
    <t>I kk S1, 1. näytteenottokerta</t>
  </si>
  <si>
    <t>O-15-01403-022</t>
  </si>
  <si>
    <t>I kk S3, 1. näytteenottokerta</t>
  </si>
  <si>
    <t>O-15-01403-023</t>
  </si>
  <si>
    <t>I kk 0, 1. näytteenottokerta</t>
  </si>
  <si>
    <t>O-15-01403-024</t>
  </si>
  <si>
    <t>I kk M, 1. näytteenottokerta</t>
  </si>
  <si>
    <t>O-15-01403-025</t>
  </si>
  <si>
    <t>II p M, 1. näytteenottokerta</t>
  </si>
  <si>
    <t>O-15-01403-026</t>
  </si>
  <si>
    <t>II p S1, 1. näytteenottokerta</t>
  </si>
  <si>
    <t>O-15-01403-027</t>
  </si>
  <si>
    <t>II p S3, 1. näytteenottokerta</t>
  </si>
  <si>
    <t>O-15-01403-028</t>
  </si>
  <si>
    <t>II p 0, 1. näytteenottokerta</t>
  </si>
  <si>
    <t>O-15-01403-029</t>
  </si>
  <si>
    <t>II p S2, 1. näytteenottokerta</t>
  </si>
  <si>
    <t>O-15-01403-030</t>
  </si>
  <si>
    <t>II p S4, 1. näytteenottokerta</t>
  </si>
  <si>
    <t>O-15-01403-031</t>
  </si>
  <si>
    <t>II ak S1, 1. näytteenottokerta</t>
  </si>
  <si>
    <t>O-15-01403-032</t>
  </si>
  <si>
    <t>II ak M, 1. näytteenottokerta</t>
  </si>
  <si>
    <t>O-15-01403-033</t>
  </si>
  <si>
    <t>II ak 0, 1. näytteenottokerta</t>
  </si>
  <si>
    <t>O-15-01403-034</t>
  </si>
  <si>
    <t>II ak S4, 1. näytteenottokerta</t>
  </si>
  <si>
    <t>O-15-01403-035</t>
  </si>
  <si>
    <t>II ak S2, 1. näytteenottokerta</t>
  </si>
  <si>
    <t>O-15-01403-036</t>
  </si>
  <si>
    <t>II ak S3, 1. näytteenottokerta</t>
  </si>
  <si>
    <t>O-15-01403-037</t>
  </si>
  <si>
    <t>II kk S4, 1. näytteenottokerta</t>
  </si>
  <si>
    <t>O-15-01403-038</t>
  </si>
  <si>
    <t>II kk S1, 1. näytteenottokerta</t>
  </si>
  <si>
    <t>O-15-01403-039</t>
  </si>
  <si>
    <t>II kk M, 1. näytteenottokerta</t>
  </si>
  <si>
    <t>O-15-01403-040</t>
  </si>
  <si>
    <t>II kk S2, 1. näytteenottokerta</t>
  </si>
  <si>
    <t>O-15-01403-041</t>
  </si>
  <si>
    <t>II kk S3, 1. näytteenottokerta</t>
  </si>
  <si>
    <t>O-15-01403-042</t>
  </si>
  <si>
    <t>II kk 0, 1. näytteenottokerta</t>
  </si>
  <si>
    <t>O-15-01403-043</t>
  </si>
  <si>
    <t>II r M, 1. näytteenottokerta</t>
  </si>
  <si>
    <t>O-15-01403-044</t>
  </si>
  <si>
    <t>II r S4, 1. näytteenottokerta</t>
  </si>
  <si>
    <t>O-15-01403-045</t>
  </si>
  <si>
    <t>II r 0, 1. näytteenottokerta</t>
  </si>
  <si>
    <t>O-15-01403-046</t>
  </si>
  <si>
    <t>II r S2, 1. näytteenottokerta</t>
  </si>
  <si>
    <t>O-15-01403-047</t>
  </si>
  <si>
    <t>II r S3, 1. näytteenottokerta</t>
  </si>
  <si>
    <t>O-15-01403-048</t>
  </si>
  <si>
    <t>II r S1, 1. näytteenottokerta</t>
  </si>
  <si>
    <t>O-15-01403-049</t>
  </si>
  <si>
    <t>III ak S4, 1. näytteenottokerta</t>
  </si>
  <si>
    <t>O-15-01403-050</t>
  </si>
  <si>
    <t>III ak S3, 1. näytteenottokerta</t>
  </si>
  <si>
    <t>O-15-01403-051</t>
  </si>
  <si>
    <t>III ak 0, 1. näytteenottokerta</t>
  </si>
  <si>
    <t>O-15-01403-052</t>
  </si>
  <si>
    <t>III ak S1, 1. näytteenottokerta</t>
  </si>
  <si>
    <t>O-15-01403-053</t>
  </si>
  <si>
    <t>III ak S2, 1. näytteenottokerta</t>
  </si>
  <si>
    <t>O-15-01403-054</t>
  </si>
  <si>
    <t>III ak M, 1. näytteenottokerta</t>
  </si>
  <si>
    <t>O-15-01403-055</t>
  </si>
  <si>
    <t>III p M, 1. näytteenottokerta</t>
  </si>
  <si>
    <t>O-15-01403-056</t>
  </si>
  <si>
    <t>III p 0, 1. näytteenottokerta</t>
  </si>
  <si>
    <t>O-15-01403-057</t>
  </si>
  <si>
    <t>III p S4, 1. näytteenottokerta</t>
  </si>
  <si>
    <t>O-15-01403-058</t>
  </si>
  <si>
    <t>III p S1, 1. näytteenottokerta</t>
  </si>
  <si>
    <t>O-15-01403-059</t>
  </si>
  <si>
    <t>III p S3, 1. näytteenottokerta</t>
  </si>
  <si>
    <t>O-15-01403-060</t>
  </si>
  <si>
    <t>III p S2, 1. näytteenottokerta</t>
  </si>
  <si>
    <t>O-15-01403-061</t>
  </si>
  <si>
    <t>III r S4, 1. näytteenottokerta</t>
  </si>
  <si>
    <t>O-15-01403-062</t>
  </si>
  <si>
    <t>III r S2, 1. näytteenottokerta</t>
  </si>
  <si>
    <t>O-15-01403-063</t>
  </si>
  <si>
    <t>III r M, 1. näytteenottokerta</t>
  </si>
  <si>
    <t>O-15-01403-064</t>
  </si>
  <si>
    <t>III r S3, 1. näytteenottokerta</t>
  </si>
  <si>
    <t>O-15-01403-065</t>
  </si>
  <si>
    <t>III r 0, 1. näytteenottokerta</t>
  </si>
  <si>
    <t>O-15-01403-066</t>
  </si>
  <si>
    <t>III r S1, 1. näytteenottokerta</t>
  </si>
  <si>
    <t>O-15-01403-067</t>
  </si>
  <si>
    <t>III kk S4, 1. näytteenottokerta</t>
  </si>
  <si>
    <t>O-15-01403-068</t>
  </si>
  <si>
    <t>III kk S3, 1. näytteenottokerta</t>
  </si>
  <si>
    <t>O-15-01403-069</t>
  </si>
  <si>
    <t>III kk S2, 1. näytteenottokerta</t>
  </si>
  <si>
    <t>O-15-01403-070</t>
  </si>
  <si>
    <t>III kk 0, 1. näytteenottokerta</t>
  </si>
  <si>
    <t>O-15-01403-071</t>
  </si>
  <si>
    <t>III kk S1, 1. näytteenottokerta</t>
  </si>
  <si>
    <t>O-15-01403-072</t>
  </si>
  <si>
    <t>III kk M, 1. näytteenottokerta</t>
  </si>
  <si>
    <t>O-15-01403-073</t>
  </si>
  <si>
    <t>IV kk 0, 1. näytteenottokerta</t>
  </si>
  <si>
    <t>O-15-01403-074</t>
  </si>
  <si>
    <t>IV kk S4, 1. näytteenottokerta</t>
  </si>
  <si>
    <t>O-15-01403-075</t>
  </si>
  <si>
    <t>IV kk S1, 1. näytteenottokerta</t>
  </si>
  <si>
    <t>O-15-01403-076</t>
  </si>
  <si>
    <t>IV kk M, 1. näytteenottokerta</t>
  </si>
  <si>
    <t>O-15-01403-077</t>
  </si>
  <si>
    <t>IV kk S3, 1. näytteenottokerta</t>
  </si>
  <si>
    <t>O-15-01403-078</t>
  </si>
  <si>
    <t>IV kk S2, 1. näytteenottokerta</t>
  </si>
  <si>
    <t>O-15-01403-079</t>
  </si>
  <si>
    <t>IV r S1, 1. näytteenottokerta</t>
  </si>
  <si>
    <t>O-15-01403-080</t>
  </si>
  <si>
    <t>IV r M, 1. näytteenottokerta</t>
  </si>
  <si>
    <t>O-15-01403-081</t>
  </si>
  <si>
    <t>IV r S3, 1. näytteenottokerta</t>
  </si>
  <si>
    <t>O-15-01403-082</t>
  </si>
  <si>
    <t>IV r S4, 1. näytteenottokerta</t>
  </si>
  <si>
    <t>O-15-01403-083</t>
  </si>
  <si>
    <t>IV r S2, 1. näytteenottokerta</t>
  </si>
  <si>
    <t>O-15-01403-084</t>
  </si>
  <si>
    <t>IV r 0, 1. näytteenottokerta</t>
  </si>
  <si>
    <t>O-15-01403-085</t>
  </si>
  <si>
    <t>IV p S1, 1. näytteenottokerta</t>
  </si>
  <si>
    <t>O-15-01403-086</t>
  </si>
  <si>
    <t>IV p M, 1. näytteenottokerta</t>
  </si>
  <si>
    <t>O-15-01403-087</t>
  </si>
  <si>
    <t>IV p 0, 1. näytteenottokerta</t>
  </si>
  <si>
    <t>O-15-01403-088</t>
  </si>
  <si>
    <t>IV p S2, 1. näytteenottokerta</t>
  </si>
  <si>
    <t>O-15-01403-089</t>
  </si>
  <si>
    <t>IV p S4, 1. näytteenottokerta</t>
  </si>
  <si>
    <t>O-15-01403-090</t>
  </si>
  <si>
    <t>IV p S3, 1. näytteenottokerta</t>
  </si>
  <si>
    <t>O-15-01403-091</t>
  </si>
  <si>
    <t>IV ak 0, 1. näytteenottokerta</t>
  </si>
  <si>
    <t>O-15-01403-092</t>
  </si>
  <si>
    <t>IV ak S4, 1. näytteenottokerta</t>
  </si>
  <si>
    <t>O-15-01403-093</t>
  </si>
  <si>
    <t>IV ak S3, 1. näytteenottokerta</t>
  </si>
  <si>
    <t>O-15-01403-094</t>
  </si>
  <si>
    <t>IV ak S1, 1. näytteenottokerta</t>
  </si>
  <si>
    <t>O-15-01403-095</t>
  </si>
  <si>
    <t>IV ak S2, 1. näytteenottokerta</t>
  </si>
  <si>
    <t>O-15-01403-096</t>
  </si>
  <si>
    <t>IV ak M, 1. näytteenottokerta</t>
  </si>
  <si>
    <t>O-15-01403-097</t>
  </si>
  <si>
    <t>23.10.2015 0:00</t>
  </si>
  <si>
    <t>I ak S2, 2. näytteenottokerta</t>
  </si>
  <si>
    <t>O-15-01403-098</t>
  </si>
  <si>
    <t>I sk S1, 2. näytteenottokerta</t>
  </si>
  <si>
    <t>O-15-01403-099</t>
  </si>
  <si>
    <t>I ak M, 2. näytteenottokerta</t>
  </si>
  <si>
    <t>O-15-01403-100</t>
  </si>
  <si>
    <t>I ak S3, 2. näytteenottokerta</t>
  </si>
  <si>
    <t>O-15-01403-101</t>
  </si>
  <si>
    <t>I ak S4, 2. näytteenottokerta</t>
  </si>
  <si>
    <t>O-15-01403-102</t>
  </si>
  <si>
    <t>I ak 0, 2. näytteenottokerta</t>
  </si>
  <si>
    <t>O-15-01403-103</t>
  </si>
  <si>
    <t>I r S4, 2. näytteenottokerta</t>
  </si>
  <si>
    <t>O-15-01403-104</t>
  </si>
  <si>
    <t>I r S1, 2. näytteenottokerta</t>
  </si>
  <si>
    <t>O-15-01403-105</t>
  </si>
  <si>
    <t>I r S2, 2. näytteenottokerta</t>
  </si>
  <si>
    <t>O-15-01403-106</t>
  </si>
  <si>
    <t>I r S3, 2. näytteenottokerta</t>
  </si>
  <si>
    <t>O-15-01403-107</t>
  </si>
  <si>
    <t>I r M, 2. näytteenottokerta</t>
  </si>
  <si>
    <t>O-15-01403-108</t>
  </si>
  <si>
    <t>I r 0, 2. näytteenottokerta</t>
  </si>
  <si>
    <t>O-15-01403-109</t>
  </si>
  <si>
    <t>I p M, 2. näytteenottokerta</t>
  </si>
  <si>
    <t>O-15-01403-110</t>
  </si>
  <si>
    <t>I p S1, 2. näytteenottokerta</t>
  </si>
  <si>
    <t>O-15-01403-111</t>
  </si>
  <si>
    <t>I p S4, 2. näytteenottokerta</t>
  </si>
  <si>
    <t>O-15-01403-112</t>
  </si>
  <si>
    <t>I p S3, 2. näytteenottokerta</t>
  </si>
  <si>
    <t>O-15-01403-113</t>
  </si>
  <si>
    <t>I p 0, 2. näytteenottokerta</t>
  </si>
  <si>
    <t>O-15-01403-114</t>
  </si>
  <si>
    <t>I p S2, 2. näytteenottokerta</t>
  </si>
  <si>
    <t>O-15-01403-115</t>
  </si>
  <si>
    <t>I kk S4, 2. näytteenottokerta</t>
  </si>
  <si>
    <t>O-15-01403-116</t>
  </si>
  <si>
    <t>I kk S2, 2. näytteenottokerta</t>
  </si>
  <si>
    <t>O-15-01403-117</t>
  </si>
  <si>
    <t>I kk S1, 2. näytteenottokerta</t>
  </si>
  <si>
    <t>O-15-01403-118</t>
  </si>
  <si>
    <t>I kk S3, 2. näytteenottokerta</t>
  </si>
  <si>
    <t>O-15-01403-119</t>
  </si>
  <si>
    <t>I kk 0, 2. näytteenottokerta</t>
  </si>
  <si>
    <t>O-15-01403-120</t>
  </si>
  <si>
    <t>I kk M, 2. näytteenottokerta</t>
  </si>
  <si>
    <t>O-15-01403-121</t>
  </si>
  <si>
    <t>II p M, 2. näytteenottokerta</t>
  </si>
  <si>
    <t>O-15-01403-122</t>
  </si>
  <si>
    <t>II p S1, 2. näytteenottokerta</t>
  </si>
  <si>
    <t>O-15-01403-123</t>
  </si>
  <si>
    <t>II p S3, 2. näytteenottokerta</t>
  </si>
  <si>
    <t>O-15-01403-124</t>
  </si>
  <si>
    <t>II p 0, 2. näytteenottokerta</t>
  </si>
  <si>
    <t>O-15-01403-125</t>
  </si>
  <si>
    <t>II p S2, 2. näytteenottokerta</t>
  </si>
  <si>
    <t>O-15-01403-126</t>
  </si>
  <si>
    <t>II p S4, 2. näytteenottokerta</t>
  </si>
  <si>
    <t>O-15-01403-127</t>
  </si>
  <si>
    <t>II ak S1, 2. näytteenottokerta</t>
  </si>
  <si>
    <t>O-15-01403-128</t>
  </si>
  <si>
    <t>II ak M, 2. näytteenottokerta</t>
  </si>
  <si>
    <t>O-15-01403-129</t>
  </si>
  <si>
    <t>II ak 0, 2. näytteenottokerta</t>
  </si>
  <si>
    <t>O-15-01403-130</t>
  </si>
  <si>
    <t>II ak S4, 2. näytteenottokerta</t>
  </si>
  <si>
    <t>O-15-01403-131</t>
  </si>
  <si>
    <t>II ak S2, 2. näytteenottokerta</t>
  </si>
  <si>
    <t>O-15-01403-132</t>
  </si>
  <si>
    <t>II ak S3, 2. näytteenottokerta</t>
  </si>
  <si>
    <t>O-15-01403-133</t>
  </si>
  <si>
    <t>II kk S4, 2. näytteenottokerta</t>
  </si>
  <si>
    <t>O-15-01403-134</t>
  </si>
  <si>
    <t>II kk S1, 2. näytteenottokerta</t>
  </si>
  <si>
    <t>O-15-01403-135</t>
  </si>
  <si>
    <t>II kk M, 2. näytteenottokerta</t>
  </si>
  <si>
    <t>O-15-01403-136</t>
  </si>
  <si>
    <t>II kk S2, 2. näytteenottokerta</t>
  </si>
  <si>
    <t>O-15-01403-137</t>
  </si>
  <si>
    <t>II kk S3, 2. näytteenottokerta</t>
  </si>
  <si>
    <t>O-15-01403-138</t>
  </si>
  <si>
    <t>II kk 0, 2. näytteenottokerta</t>
  </si>
  <si>
    <t>O-15-01403-139</t>
  </si>
  <si>
    <t>II r M, 2. näytteenottokerta</t>
  </si>
  <si>
    <t>O-15-01403-140</t>
  </si>
  <si>
    <t>II r S4, 2. näytteenottokerta</t>
  </si>
  <si>
    <t>O-15-01403-141</t>
  </si>
  <si>
    <t>II r 0, 2. näytteenottokerta</t>
  </si>
  <si>
    <t>O-15-01403-142</t>
  </si>
  <si>
    <t>II r S2, 2. näytteenottokerta</t>
  </si>
  <si>
    <t>O-15-01403-143</t>
  </si>
  <si>
    <t>II r S3, 2. näytteenottokerta</t>
  </si>
  <si>
    <t>O-15-01403-144</t>
  </si>
  <si>
    <t>II r S1, 2. näytteenottokerta</t>
  </si>
  <si>
    <t>O-15-01403-145</t>
  </si>
  <si>
    <t>III ak S4, 2. näytteenottokerta</t>
  </si>
  <si>
    <t>O-15-01403-146</t>
  </si>
  <si>
    <t>III ak S3, 2. näytteenottokerta</t>
  </si>
  <si>
    <t>O-15-01403-147</t>
  </si>
  <si>
    <t>III ak 0, 2. näytteenottokerta</t>
  </si>
  <si>
    <t>O-15-01403-148</t>
  </si>
  <si>
    <t>III ak S1, 2. näytteenottokerta</t>
  </si>
  <si>
    <t>O-15-01403-149</t>
  </si>
  <si>
    <t>III ak S2, 2. näytteenottokerta</t>
  </si>
  <si>
    <t>O-15-01403-150</t>
  </si>
  <si>
    <t>III ak M, 2. näytteenottokerta</t>
  </si>
  <si>
    <t>O-15-01403-151</t>
  </si>
  <si>
    <t>III p M, 2. näytteenottokerta</t>
  </si>
  <si>
    <t>O-15-01403-152</t>
  </si>
  <si>
    <t>III p 0, 2. näytteenottokerta</t>
  </si>
  <si>
    <t>O-15-01403-153</t>
  </si>
  <si>
    <t>III p S4, 2. näytteenottokerta</t>
  </si>
  <si>
    <t>O-15-01403-154</t>
  </si>
  <si>
    <t>III p S1, 2. näytteenottokerta</t>
  </si>
  <si>
    <t>O-15-01403-155</t>
  </si>
  <si>
    <t>III p S3, 2. näytteenottokerta</t>
  </si>
  <si>
    <t>O-15-01403-156</t>
  </si>
  <si>
    <t>III p S2, 2. näytteenottokerta</t>
  </si>
  <si>
    <t>O-15-01403-157</t>
  </si>
  <si>
    <t>III r S4, 2. näytteenottokerta</t>
  </si>
  <si>
    <t>O-15-01403-158</t>
  </si>
  <si>
    <t>III r S2, 2. näytteenottokerta</t>
  </si>
  <si>
    <t>O-15-01403-159</t>
  </si>
  <si>
    <t>III r M, 2. näytteenottokerta</t>
  </si>
  <si>
    <t>O-15-01403-160</t>
  </si>
  <si>
    <t>III r S3, 2. näytteenottokerta</t>
  </si>
  <si>
    <t>O-15-01403-161</t>
  </si>
  <si>
    <t>III r 0, 2. näytteenottokerta</t>
  </si>
  <si>
    <t>O-15-01403-162</t>
  </si>
  <si>
    <t>III r S1, 2. näytteenottokerta</t>
  </si>
  <si>
    <t>O-15-01403-163</t>
  </si>
  <si>
    <t>III kk S4, 2. näytteenottokerta</t>
  </si>
  <si>
    <t>O-15-01403-164</t>
  </si>
  <si>
    <t>III kk S3, 2. näytteenottokerta</t>
  </si>
  <si>
    <t>O-15-01403-165</t>
  </si>
  <si>
    <t>III kk S2, 2. näytteenottokerta</t>
  </si>
  <si>
    <t>O-15-01403-166</t>
  </si>
  <si>
    <t>III kk 0, 2. näytteenottokerta</t>
  </si>
  <si>
    <t>O-15-01403-167</t>
  </si>
  <si>
    <t>III kk S1, 2. näytteenottokerta</t>
  </si>
  <si>
    <t>O-15-01403-168</t>
  </si>
  <si>
    <t>III kk M, 2. näytteenottokerta</t>
  </si>
  <si>
    <t>O-15-01403-169</t>
  </si>
  <si>
    <t>IV kk 0, 2. näytteenottokerta</t>
  </si>
  <si>
    <t>O-15-01403-170</t>
  </si>
  <si>
    <t>IV kk S4, 2. näytteenottokerta</t>
  </si>
  <si>
    <t>O-15-01403-171</t>
  </si>
  <si>
    <t>IV kk S1, 2. näytteenottokerta</t>
  </si>
  <si>
    <t>O-15-01403-172</t>
  </si>
  <si>
    <t>IV kk M, 2. näytteenottokerta</t>
  </si>
  <si>
    <t>O-15-01403-173</t>
  </si>
  <si>
    <t>IV kk S3, 2. näytteenottokerta</t>
  </si>
  <si>
    <t>O-15-01403-174</t>
  </si>
  <si>
    <t>IV kk S2, 2. näytteenottokerta</t>
  </si>
  <si>
    <t>O-15-01403-175</t>
  </si>
  <si>
    <t>IV r S1, 2. näytteenottokerta</t>
  </si>
  <si>
    <t>O-15-01403-176</t>
  </si>
  <si>
    <t>IV r M, 2. näytteenottokerta</t>
  </si>
  <si>
    <t>O-15-01403-177</t>
  </si>
  <si>
    <t>IV r S3, 2. näytteenottokerta</t>
  </si>
  <si>
    <t>O-15-01403-178</t>
  </si>
  <si>
    <t>IV r S4, 2. näytteenottokerta</t>
  </si>
  <si>
    <t>O-15-01403-179</t>
  </si>
  <si>
    <t>IV r S2, 2. näytteenottokerta</t>
  </si>
  <si>
    <t>O-15-01403-180</t>
  </si>
  <si>
    <t>IV r 0, 2. näytteenottokerta</t>
  </si>
  <si>
    <t>O-15-01403-181</t>
  </si>
  <si>
    <t>IV p S1, 2. näytteenottokerta</t>
  </si>
  <si>
    <t>O-15-01403-182</t>
  </si>
  <si>
    <t>IV p M, 2. näytteenottokerta</t>
  </si>
  <si>
    <t>O-15-01403-183</t>
  </si>
  <si>
    <t>IV p 0, 2. näytteenottokerta</t>
  </si>
  <si>
    <t>O-15-01403-184</t>
  </si>
  <si>
    <t>IV p S2, 2. näytteenottokerta</t>
  </si>
  <si>
    <t>O-15-01403-185</t>
  </si>
  <si>
    <t>IV p S4, 2. näytteenottokerta</t>
  </si>
  <si>
    <t>O-15-01403-186</t>
  </si>
  <si>
    <t>IV p S3, 2. näytteenottokerta</t>
  </si>
  <si>
    <t>O-15-01403-187</t>
  </si>
  <si>
    <t>IV ak 0, 2. näytteenottokerta</t>
  </si>
  <si>
    <t>O-15-01403-188</t>
  </si>
  <si>
    <t>IV ak S4, 2. näytteenottokerta</t>
  </si>
  <si>
    <t>O-15-01403-189</t>
  </si>
  <si>
    <t>IV ak S3, 2. näytteenottokerta</t>
  </si>
  <si>
    <t>O-15-01403-190</t>
  </si>
  <si>
    <t>IV ak S1, 2. näytteenottokerta</t>
  </si>
  <si>
    <t>O-15-01403-191</t>
  </si>
  <si>
    <t>IV ak S2, 2. näytteenottokerta</t>
  </si>
  <si>
    <t>O-15-01403-192</t>
  </si>
  <si>
    <t>IV ak M, 2. näytteenottokerta</t>
  </si>
  <si>
    <t xml:space="preserve"> 29.9.2015</t>
  </si>
  <si>
    <t>Näytteenotto päivämäärät</t>
  </si>
  <si>
    <t>1.</t>
  </si>
  <si>
    <t>2.</t>
  </si>
  <si>
    <t>3.</t>
  </si>
  <si>
    <t>4.</t>
  </si>
  <si>
    <t>Otetut näytteet</t>
  </si>
  <si>
    <t>Kokonaistyppi</t>
  </si>
  <si>
    <t>Nitraattityppi</t>
  </si>
  <si>
    <t>Ammoniumtyppi</t>
  </si>
  <si>
    <t>Liukoinen sulfaatti</t>
  </si>
  <si>
    <t>Koejäsenet</t>
  </si>
  <si>
    <t>Pääkoejäsenet</t>
  </si>
  <si>
    <t>ruis</t>
  </si>
  <si>
    <t>1 r</t>
  </si>
  <si>
    <t>2 kk</t>
  </si>
  <si>
    <t>kerääjäkasvi</t>
  </si>
  <si>
    <t>S1-4</t>
  </si>
  <si>
    <t>eri lieteet</t>
  </si>
  <si>
    <t>M1</t>
  </si>
  <si>
    <t>Mineraalilannoite</t>
  </si>
  <si>
    <t>Nolla</t>
  </si>
  <si>
    <t>nollaruutu</t>
  </si>
  <si>
    <t>1 ak s2</t>
  </si>
  <si>
    <t>= ruis, aluskasvilla, kaukopään sekaliete kalkkistabiloituna</t>
  </si>
  <si>
    <t>ak S2</t>
  </si>
  <si>
    <t>sk S1</t>
  </si>
  <si>
    <t>ak S3</t>
  </si>
  <si>
    <t>ak S4</t>
  </si>
  <si>
    <t>kk S4</t>
  </si>
  <si>
    <t>kk S2</t>
  </si>
  <si>
    <t>kk S1</t>
  </si>
  <si>
    <t>kk S3</t>
  </si>
  <si>
    <t>ak S1</t>
  </si>
  <si>
    <t>akM</t>
  </si>
  <si>
    <t>r M</t>
  </si>
  <si>
    <t>r o</t>
  </si>
  <si>
    <t>p M</t>
  </si>
  <si>
    <t>p S1</t>
  </si>
  <si>
    <t>r S4</t>
  </si>
  <si>
    <t>r S1</t>
  </si>
  <si>
    <t>r S2</t>
  </si>
  <si>
    <t>r S3</t>
  </si>
  <si>
    <t>p S4</t>
  </si>
  <si>
    <t>p S3</t>
  </si>
  <si>
    <t>p 0</t>
  </si>
  <si>
    <t>p S2</t>
  </si>
  <si>
    <t>kk 0</t>
  </si>
  <si>
    <t>kk M</t>
  </si>
  <si>
    <t>ak M</t>
  </si>
  <si>
    <t>ak 0</t>
  </si>
  <si>
    <t>r 0</t>
  </si>
  <si>
    <t>o S4</t>
  </si>
  <si>
    <t>Kerranne</t>
  </si>
  <si>
    <t>MIN</t>
  </si>
  <si>
    <t>MAX</t>
  </si>
  <si>
    <t>AVERAGE</t>
  </si>
  <si>
    <t>MEDIAN</t>
  </si>
  <si>
    <t>OUTLIER</t>
  </si>
  <si>
    <t>Outlier at 130</t>
  </si>
  <si>
    <t>2. näytteenottokerta</t>
  </si>
  <si>
    <t>Näytteenotto 1</t>
  </si>
  <si>
    <t>Näytteenotto 2</t>
  </si>
  <si>
    <t>Smgl</t>
  </si>
  <si>
    <t>Smgkg</t>
  </si>
  <si>
    <t>Näytteenotto 3</t>
  </si>
  <si>
    <t>tunnus</t>
  </si>
  <si>
    <t>kerranne</t>
  </si>
  <si>
    <t>kasittely</t>
  </si>
  <si>
    <t>Pohjamaanäyte</t>
  </si>
  <si>
    <t>ID2</t>
  </si>
  <si>
    <t>ammN2</t>
  </si>
  <si>
    <t>nitN2</t>
  </si>
  <si>
    <t>liuN2</t>
  </si>
  <si>
    <t>89 p ja pohja</t>
  </si>
  <si>
    <t>ak</t>
  </si>
  <si>
    <t>S2</t>
  </si>
  <si>
    <t>S1</t>
  </si>
  <si>
    <t>S3</t>
  </si>
  <si>
    <t>S4</t>
  </si>
  <si>
    <t xml:space="preserve">r </t>
  </si>
  <si>
    <t xml:space="preserve">p </t>
  </si>
  <si>
    <t>kk</t>
  </si>
  <si>
    <t>o</t>
  </si>
  <si>
    <t>M</t>
  </si>
  <si>
    <t>kasvi</t>
  </si>
  <si>
    <t>lannoitus</t>
  </si>
  <si>
    <t>Koodaukset</t>
  </si>
  <si>
    <t>r</t>
  </si>
  <si>
    <t>p</t>
  </si>
  <si>
    <t>s1</t>
  </si>
  <si>
    <t>s2</t>
  </si>
  <si>
    <t>s3</t>
  </si>
  <si>
    <t>s4</t>
  </si>
  <si>
    <t>m</t>
  </si>
  <si>
    <t>Mittausepävarmuus</t>
  </si>
  <si>
    <t>Spesifikaatiorajat</t>
  </si>
  <si>
    <t>Määr. raja</t>
  </si>
  <si>
    <t>O-16-00139-001</t>
  </si>
  <si>
    <t>O-16-00139-002</t>
  </si>
  <si>
    <t>O-16-00139-003</t>
  </si>
  <si>
    <t>O-16-00139-004</t>
  </si>
  <si>
    <t>O-16-00139-005</t>
  </si>
  <si>
    <t>O-16-00139-006</t>
  </si>
  <si>
    <t>O-16-00139-007</t>
  </si>
  <si>
    <t>O-16-00139-008</t>
  </si>
  <si>
    <t>O-16-00139-009</t>
  </si>
  <si>
    <t>O-16-00139-010</t>
  </si>
  <si>
    <t>O-16-00139-011</t>
  </si>
  <si>
    <t>O-16-00139-012</t>
  </si>
  <si>
    <t>O-16-00139-013</t>
  </si>
  <si>
    <t>O-16-00139-014</t>
  </si>
  <si>
    <t>O-16-00139-015</t>
  </si>
  <si>
    <t>O-16-00139-016</t>
  </si>
  <si>
    <t>O-16-00139-017</t>
  </si>
  <si>
    <t>O-16-00139-018</t>
  </si>
  <si>
    <t>O-16-00139-019</t>
  </si>
  <si>
    <t>O-16-00139-020</t>
  </si>
  <si>
    <t>O-16-00139-021</t>
  </si>
  <si>
    <t>O-16-00139-022</t>
  </si>
  <si>
    <t>O-16-00139-023</t>
  </si>
  <si>
    <t>O-16-00139-024</t>
  </si>
  <si>
    <t>O-16-00139-025</t>
  </si>
  <si>
    <t>O-16-00139-026</t>
  </si>
  <si>
    <t>O-16-00139-027</t>
  </si>
  <si>
    <t>O-16-00139-028</t>
  </si>
  <si>
    <t>O-16-00139-029</t>
  </si>
  <si>
    <t>O-16-00139-030</t>
  </si>
  <si>
    <t>O-16-00139-031</t>
  </si>
  <si>
    <t>O-16-00139-032</t>
  </si>
  <si>
    <t>O-16-00139-033</t>
  </si>
  <si>
    <t>O-16-00139-034</t>
  </si>
  <si>
    <t>O-16-00139-035</t>
  </si>
  <si>
    <t>O-16-00139-036</t>
  </si>
  <si>
    <t>O-16-00139-037</t>
  </si>
  <si>
    <t>O-16-00139-038</t>
  </si>
  <si>
    <t>O-16-00139-039</t>
  </si>
  <si>
    <t>O-16-00139-040</t>
  </si>
  <si>
    <t>O-16-00139-041</t>
  </si>
  <si>
    <t>O-16-00139-042</t>
  </si>
  <si>
    <t>O-16-00139-043</t>
  </si>
  <si>
    <t>O-16-00139-044</t>
  </si>
  <si>
    <t>O-16-00139-045</t>
  </si>
  <si>
    <t>O-16-00139-046</t>
  </si>
  <si>
    <t>O-16-00139-047</t>
  </si>
  <si>
    <t>O-16-00139-048</t>
  </si>
  <si>
    <t>O-16-00139-049</t>
  </si>
  <si>
    <t>O-16-00139-050</t>
  </si>
  <si>
    <t>O-16-00139-051</t>
  </si>
  <si>
    <t>O-16-00139-052</t>
  </si>
  <si>
    <t>O-16-00139-053</t>
  </si>
  <si>
    <t>O-16-00139-054</t>
  </si>
  <si>
    <t>O-16-00139-055</t>
  </si>
  <si>
    <t>O-16-00139-056</t>
  </si>
  <si>
    <t>O-16-00139-057</t>
  </si>
  <si>
    <t>O-16-00139-058</t>
  </si>
  <si>
    <t>O-16-00139-059</t>
  </si>
  <si>
    <t>O-16-00139-060</t>
  </si>
  <si>
    <t>O-16-00139-061</t>
  </si>
  <si>
    <t>O-16-00139-062</t>
  </si>
  <si>
    <t>O-16-00139-063</t>
  </si>
  <si>
    <t>O-16-00139-064</t>
  </si>
  <si>
    <t>O-16-00139-065</t>
  </si>
  <si>
    <t>O-16-00139-066</t>
  </si>
  <si>
    <t>O-16-00139-067</t>
  </si>
  <si>
    <t>O-16-00139-068</t>
  </si>
  <si>
    <t>O-16-00139-069</t>
  </si>
  <si>
    <t>O-16-00139-070</t>
  </si>
  <si>
    <t>O-16-00139-071</t>
  </si>
  <si>
    <t>O-16-00139-072</t>
  </si>
  <si>
    <t>O-16-00139-073</t>
  </si>
  <si>
    <t>IV kk 0</t>
  </si>
  <si>
    <t>O-16-00139-074</t>
  </si>
  <si>
    <t>O-16-00139-075</t>
  </si>
  <si>
    <t>O-16-00139-076</t>
  </si>
  <si>
    <t>O-16-00139-077</t>
  </si>
  <si>
    <t>O-16-00139-078</t>
  </si>
  <si>
    <t>O-16-00139-079</t>
  </si>
  <si>
    <t>O-16-00139-080</t>
  </si>
  <si>
    <t>O-16-00139-081</t>
  </si>
  <si>
    <t>O-16-00139-082</t>
  </si>
  <si>
    <t>O-16-00139-083</t>
  </si>
  <si>
    <t>O-16-00139-084</t>
  </si>
  <si>
    <t>O-16-00139-085</t>
  </si>
  <si>
    <t>O-16-00139-086</t>
  </si>
  <si>
    <t>O-16-00139-087</t>
  </si>
  <si>
    <t>O-16-00139-088</t>
  </si>
  <si>
    <t>O-16-00139-089</t>
  </si>
  <si>
    <t>O-16-00139-090</t>
  </si>
  <si>
    <t>O-16-00139-091</t>
  </si>
  <si>
    <t>O-16-00139-092</t>
  </si>
  <si>
    <t>O-16-00139-093</t>
  </si>
  <si>
    <t>O-16-00139-094</t>
  </si>
  <si>
    <t>O-16-00139-095</t>
  </si>
  <si>
    <t>O-16-00139-096</t>
  </si>
  <si>
    <t>O-16-00139-097</t>
  </si>
  <si>
    <t>5p</t>
  </si>
  <si>
    <t>O-16-00139-098</t>
  </si>
  <si>
    <t>7p</t>
  </si>
  <si>
    <t>O-16-00139-099</t>
  </si>
  <si>
    <t>15p</t>
  </si>
  <si>
    <t>O-16-00139-100</t>
  </si>
  <si>
    <t>17p</t>
  </si>
  <si>
    <t>O-16-00139-101</t>
  </si>
  <si>
    <t>28p</t>
  </si>
  <si>
    <t>O-16-00139-102</t>
  </si>
  <si>
    <t>30p</t>
  </si>
  <si>
    <t>O-16-00139-103</t>
  </si>
  <si>
    <t>34p</t>
  </si>
  <si>
    <t>O-16-00139-104</t>
  </si>
  <si>
    <t>44p</t>
  </si>
  <si>
    <t>O-16-00139-105</t>
  </si>
  <si>
    <t>49p</t>
  </si>
  <si>
    <t>O-16-00139-106</t>
  </si>
  <si>
    <t>56p</t>
  </si>
  <si>
    <t>O-16-00139-107</t>
  </si>
  <si>
    <t>57p</t>
  </si>
  <si>
    <t>O-16-00139-108</t>
  </si>
  <si>
    <t>61p</t>
  </si>
  <si>
    <t>O-16-00139-109</t>
  </si>
  <si>
    <t>87p</t>
  </si>
  <si>
    <t>O-16-00139-110</t>
  </si>
  <si>
    <t>89p</t>
  </si>
  <si>
    <t>O-16-00139-111</t>
  </si>
  <si>
    <t>89pohja</t>
  </si>
  <si>
    <t>O-16-00139-112</t>
  </si>
  <si>
    <t>92pohja</t>
  </si>
  <si>
    <t>Pohjanäyte 2</t>
  </si>
  <si>
    <t>5.</t>
  </si>
  <si>
    <t>6.</t>
  </si>
  <si>
    <t>Pohjamaanäytteet</t>
  </si>
  <si>
    <t>Pintamaanäytteet</t>
  </si>
  <si>
    <t>Antin päivämäärät</t>
  </si>
  <si>
    <t>96 kpl</t>
  </si>
  <si>
    <t>Pohjamaa</t>
  </si>
  <si>
    <t>7.</t>
  </si>
  <si>
    <t>8.</t>
  </si>
  <si>
    <t>marraskuu</t>
  </si>
  <si>
    <t>Pinta</t>
  </si>
  <si>
    <t>1,00</t>
  </si>
  <si>
    <t>0,92</t>
  </si>
  <si>
    <t>1,90</t>
  </si>
  <si>
    <t>0,72</t>
  </si>
  <si>
    <t>3,00</t>
  </si>
  <si>
    <t>1,40</t>
  </si>
  <si>
    <t>3,40</t>
  </si>
  <si>
    <t>1,10</t>
  </si>
  <si>
    <t>2,90</t>
  </si>
  <si>
    <t>2,00</t>
  </si>
  <si>
    <t>2,70</t>
  </si>
  <si>
    <t>1,70</t>
  </si>
  <si>
    <t>1,60</t>
  </si>
  <si>
    <t>6,60</t>
  </si>
  <si>
    <t>2,10</t>
  </si>
  <si>
    <t>8,10</t>
  </si>
  <si>
    <t>1,50</t>
  </si>
  <si>
    <t>3,60</t>
  </si>
  <si>
    <t>1,80</t>
  </si>
  <si>
    <t>1,30</t>
  </si>
  <si>
    <t>3,70</t>
  </si>
  <si>
    <t>18,00</t>
  </si>
  <si>
    <t>0,89</t>
  </si>
  <si>
    <t>3,10</t>
  </si>
  <si>
    <t>0,94</t>
  </si>
  <si>
    <t>9,50</t>
  </si>
  <si>
    <t>1,20</t>
  </si>
  <si>
    <t>3,20</t>
  </si>
  <si>
    <t>0,90</t>
  </si>
  <si>
    <t>8,20</t>
  </si>
  <si>
    <t>0,96</t>
  </si>
  <si>
    <t>2,20</t>
  </si>
  <si>
    <t>4,20</t>
  </si>
  <si>
    <t>0,80</t>
  </si>
  <si>
    <t>2,30</t>
  </si>
  <si>
    <t>5,20</t>
  </si>
  <si>
    <t>5,70</t>
  </si>
  <si>
    <t>2,60</t>
  </si>
  <si>
    <t>2,40</t>
  </si>
  <si>
    <t>7,70</t>
  </si>
  <si>
    <t>2,50</t>
  </si>
  <si>
    <t>5,40</t>
  </si>
  <si>
    <t>13,00</t>
  </si>
  <si>
    <t>0,82</t>
  </si>
  <si>
    <t>4,90</t>
  </si>
  <si>
    <t>4,70</t>
  </si>
  <si>
    <t>0,78</t>
  </si>
  <si>
    <t>4,10</t>
  </si>
  <si>
    <t>12,00</t>
  </si>
  <si>
    <t>0,99</t>
  </si>
  <si>
    <t>1ak S2 pintamaa</t>
  </si>
  <si>
    <t>1sk S1 pintamaa</t>
  </si>
  <si>
    <t>1ak M pintamaa</t>
  </si>
  <si>
    <t>1 ak S3 pintamaa</t>
  </si>
  <si>
    <t>1 ak S4 pintamaa</t>
  </si>
  <si>
    <t>1 ak 0 pintamaa</t>
  </si>
  <si>
    <t>1 r S4 pintamaa</t>
  </si>
  <si>
    <t>1 r S1 pintamaa</t>
  </si>
  <si>
    <t>1 r S2 pintamaa</t>
  </si>
  <si>
    <t>1 r S3 pintamaa</t>
  </si>
  <si>
    <t>1 r M pintamaa</t>
  </si>
  <si>
    <t>1 r 0 pintamaa</t>
  </si>
  <si>
    <t>1 p M pintamaa</t>
  </si>
  <si>
    <t>1 p S1 pintamaa</t>
  </si>
  <si>
    <t>1 p S4 pintamaa</t>
  </si>
  <si>
    <t>1 p S3 pintamaa</t>
  </si>
  <si>
    <t>1 p 0 pintamaa</t>
  </si>
  <si>
    <t>1 p S2 pintamaa</t>
  </si>
  <si>
    <t>1 kk S4 pintamaa</t>
  </si>
  <si>
    <t>1 kk S2 pintamaa</t>
  </si>
  <si>
    <t>1 kk S1 pintamaa</t>
  </si>
  <si>
    <t>1 kk S3 pintamaa</t>
  </si>
  <si>
    <t>1 kk 0 pintamaa</t>
  </si>
  <si>
    <t>1 kk M pintamaa</t>
  </si>
  <si>
    <t>2 p M pintamaa</t>
  </si>
  <si>
    <t>2 p S1 pintamaa</t>
  </si>
  <si>
    <t>2 p S3 pintamaa</t>
  </si>
  <si>
    <t>2 p 0 pintamaa</t>
  </si>
  <si>
    <t>2 p S2 pintamaa</t>
  </si>
  <si>
    <t>2 p S4 pintamaa</t>
  </si>
  <si>
    <t>2 ak S1 pintamaa</t>
  </si>
  <si>
    <t>2 ak M pintamaa</t>
  </si>
  <si>
    <t>2 ak 0 pintamaa</t>
  </si>
  <si>
    <t>2 ak S4 pintamaa</t>
  </si>
  <si>
    <t>2 ak S2 pintamaa</t>
  </si>
  <si>
    <t>2 ak S3 pintamaa</t>
  </si>
  <si>
    <t>2 kk S4 pintamaa</t>
  </si>
  <si>
    <t>2 kk S1 pintamaa</t>
  </si>
  <si>
    <t>2 kk M pintamaa</t>
  </si>
  <si>
    <t>2 kk S2 pintamaa</t>
  </si>
  <si>
    <t>2 kk S3 pintamaa</t>
  </si>
  <si>
    <t>2 kk 0 pintamaa</t>
  </si>
  <si>
    <t>2 r M pintamaa</t>
  </si>
  <si>
    <t>2 r S4 pintamaa</t>
  </si>
  <si>
    <t>2 r 0 pintamaa</t>
  </si>
  <si>
    <t>2 r S2 pintamaa</t>
  </si>
  <si>
    <t>2 r S3 pintamaa</t>
  </si>
  <si>
    <t>2 r S1 pintamaa</t>
  </si>
  <si>
    <t>3 ak S4 pintamaa</t>
  </si>
  <si>
    <t>3 ak S3 pintamaa</t>
  </si>
  <si>
    <t>3 ak 0 pintamaa</t>
  </si>
  <si>
    <t>3 ak S1 pintamaa</t>
  </si>
  <si>
    <t>3 ak S2 pintamaa</t>
  </si>
  <si>
    <t>3 ak M pintamaa</t>
  </si>
  <si>
    <t>3 p M pintamaa</t>
  </si>
  <si>
    <t>3 p 0 pintamaa</t>
  </si>
  <si>
    <t>3 p S4 pintamaa</t>
  </si>
  <si>
    <t>3 p S1 pintamaa</t>
  </si>
  <si>
    <t>3 p S3 pintamaa</t>
  </si>
  <si>
    <t>3 p S2 pintamaa</t>
  </si>
  <si>
    <t>3 r S4 pintamaa</t>
  </si>
  <si>
    <t>3 r S2 pintamaa</t>
  </si>
  <si>
    <t>3 r M pintamaa</t>
  </si>
  <si>
    <t>3 r S3 pintamaa</t>
  </si>
  <si>
    <t>3 r 0 pintamaa</t>
  </si>
  <si>
    <t>3 r S1 pintamaa</t>
  </si>
  <si>
    <t>3 kk S4 pintamaa</t>
  </si>
  <si>
    <t>3 kk S3 pintamaa</t>
  </si>
  <si>
    <t>3 kk S2 pintamaa</t>
  </si>
  <si>
    <t>3 kk 0 pintamaa</t>
  </si>
  <si>
    <t>3 kk S1 pintamaa</t>
  </si>
  <si>
    <t>3 kk M pintamaa</t>
  </si>
  <si>
    <t>4 kk 0 pintamaa</t>
  </si>
  <si>
    <t>4 kk S4 pintamaa</t>
  </si>
  <si>
    <t>4 kk S1 pintamaa</t>
  </si>
  <si>
    <t>4 kk M pintamaa</t>
  </si>
  <si>
    <t>4 kk S3 pintamaa</t>
  </si>
  <si>
    <t>4 kk S2 pintamaa</t>
  </si>
  <si>
    <t>4 r S1 pintamaa</t>
  </si>
  <si>
    <t>4 r M pintamaa</t>
  </si>
  <si>
    <t>4 r S3 pintamaa</t>
  </si>
  <si>
    <t>4 r S4 pintamaa</t>
  </si>
  <si>
    <t>4 r S2 pintamaa</t>
  </si>
  <si>
    <t>4 r 0 pintamaa</t>
  </si>
  <si>
    <t>4 p S1 pintamaa</t>
  </si>
  <si>
    <t>4 p M pintamaa</t>
  </si>
  <si>
    <t>4 p 0 pintamaa</t>
  </si>
  <si>
    <t>4 p S2 pintamaa</t>
  </si>
  <si>
    <t>4 p S4 pintamaa</t>
  </si>
  <si>
    <t>4 p S3 pintamaa</t>
  </si>
  <si>
    <t>4 ak 0 pintamaa</t>
  </si>
  <si>
    <t>4 ak S4 pintamaa</t>
  </si>
  <si>
    <t>4 ak S3 pintamaa</t>
  </si>
  <si>
    <t>4 ak S1 pintamaa</t>
  </si>
  <si>
    <t>4 ak S2 pintamaa</t>
  </si>
  <si>
    <t>4 ak M pintamaa</t>
  </si>
  <si>
    <t>4 r S4 pohjamaa</t>
  </si>
  <si>
    <t>4 p 0 pohjamaa</t>
  </si>
  <si>
    <t>4 p S4 pohjamaa</t>
  </si>
  <si>
    <t>4 ak S4 pohjamaa</t>
  </si>
  <si>
    <t>3 ak S4 pohjamaa</t>
  </si>
  <si>
    <t>3 p 0 pohjamaa</t>
  </si>
  <si>
    <t>3 p S4 pohjamaa</t>
  </si>
  <si>
    <t>3 r S4 pohjamaa</t>
  </si>
  <si>
    <t>2 p 0 pohjamaa</t>
  </si>
  <si>
    <t>2 p S4 pohjamaa</t>
  </si>
  <si>
    <t>2 ak S4 pohjamaa</t>
  </si>
  <si>
    <t>2 r S4 pohjamaa</t>
  </si>
  <si>
    <t>1 ak S4 pohjamaa</t>
  </si>
  <si>
    <t>1 r S4 pohjamaa</t>
  </si>
  <si>
    <t>1 p S4 pohjamaa</t>
  </si>
  <si>
    <t>1 p 0 pohjamaa</t>
  </si>
  <si>
    <t>7,00</t>
  </si>
  <si>
    <t>10,00</t>
  </si>
  <si>
    <t>7,20</t>
  </si>
  <si>
    <t>8,60</t>
  </si>
  <si>
    <t>8,80</t>
  </si>
  <si>
    <t>7,30</t>
  </si>
  <si>
    <t>9,00</t>
  </si>
  <si>
    <t>9,30</t>
  </si>
  <si>
    <t>9,70</t>
  </si>
  <si>
    <t>11,00</t>
  </si>
  <si>
    <t>8,90</t>
  </si>
  <si>
    <t>9,40</t>
  </si>
  <si>
    <t>6,80</t>
  </si>
  <si>
    <t>9,80</t>
  </si>
  <si>
    <t>5,50</t>
  </si>
  <si>
    <t>9,90</t>
  </si>
  <si>
    <t>6,50</t>
  </si>
  <si>
    <t>5,10</t>
  </si>
  <si>
    <t>8,50</t>
  </si>
  <si>
    <t>8,00</t>
  </si>
  <si>
    <t>7,10</t>
  </si>
  <si>
    <t>4,40</t>
  </si>
  <si>
    <t>8,30</t>
  </si>
  <si>
    <t>3,90</t>
  </si>
  <si>
    <t>6,40</t>
  </si>
  <si>
    <t>5,60</t>
  </si>
  <si>
    <t>7,60</t>
  </si>
  <si>
    <t>16,00</t>
  </si>
  <si>
    <t>9,10</t>
  </si>
  <si>
    <t>9,60</t>
  </si>
  <si>
    <t>6,70</t>
  </si>
  <si>
    <t>7,90</t>
  </si>
  <si>
    <t>4,30</t>
  </si>
  <si>
    <t>14,00</t>
  </si>
  <si>
    <t>17,00</t>
  </si>
  <si>
    <t>15,00</t>
  </si>
  <si>
    <t>9,20</t>
  </si>
  <si>
    <t>5,30</t>
  </si>
  <si>
    <t>11,90</t>
  </si>
  <si>
    <t>5,90</t>
  </si>
  <si>
    <t>12,20</t>
  </si>
  <si>
    <t>12,70</t>
  </si>
  <si>
    <t>13,60</t>
  </si>
  <si>
    <t>15,60</t>
  </si>
  <si>
    <t>12,90</t>
  </si>
  <si>
    <t>17,50</t>
  </si>
  <si>
    <t>11,50</t>
  </si>
  <si>
    <t>13,80</t>
  </si>
  <si>
    <t>13,70</t>
  </si>
  <si>
    <t>31,00</t>
  </si>
  <si>
    <t>12,80</t>
  </si>
  <si>
    <t>22,50</t>
  </si>
  <si>
    <t>13,90</t>
  </si>
  <si>
    <t>13,20</t>
  </si>
  <si>
    <t>6,00</t>
  </si>
  <si>
    <t>17,10</t>
  </si>
  <si>
    <t>15,90</t>
  </si>
  <si>
    <t>11,30</t>
  </si>
  <si>
    <t>10,60</t>
  </si>
  <si>
    <t>14,30</t>
  </si>
  <si>
    <t>21,20</t>
  </si>
  <si>
    <t>16,70</t>
  </si>
  <si>
    <t>11,20</t>
  </si>
  <si>
    <t>12,40</t>
  </si>
  <si>
    <t>20,70</t>
  </si>
  <si>
    <t>14,60</t>
  </si>
  <si>
    <t>15,10</t>
  </si>
  <si>
    <t>11,70</t>
  </si>
  <si>
    <t>12,60</t>
  </si>
  <si>
    <t>18,40</t>
  </si>
  <si>
    <t>12,50</t>
  </si>
  <si>
    <t>15,50</t>
  </si>
  <si>
    <t>18,90</t>
  </si>
  <si>
    <t>17,70</t>
  </si>
  <si>
    <t>13,10</t>
  </si>
  <si>
    <t>19,50</t>
  </si>
  <si>
    <t>18,20</t>
  </si>
  <si>
    <t>14,10</t>
  </si>
  <si>
    <t>26,00</t>
  </si>
  <si>
    <t>11,60</t>
  </si>
  <si>
    <t>10,80</t>
  </si>
  <si>
    <t>11,40</t>
  </si>
  <si>
    <t>15,70</t>
  </si>
  <si>
    <t>10,70</t>
  </si>
  <si>
    <t>8,40</t>
  </si>
  <si>
    <t>6,90</t>
  </si>
  <si>
    <t>0,88</t>
  </si>
  <si>
    <t>7,40</t>
  </si>
  <si>
    <t>0,98</t>
  </si>
  <si>
    <t>0,95</t>
  </si>
  <si>
    <t>0,87</t>
  </si>
  <si>
    <t>0,79</t>
  </si>
  <si>
    <t>3,30</t>
  </si>
  <si>
    <t>20,60</t>
  </si>
  <si>
    <t>7,50</t>
  </si>
  <si>
    <t>20,50</t>
  </si>
  <si>
    <t>17,30</t>
  </si>
  <si>
    <t>28,00</t>
  </si>
  <si>
    <t>15,80</t>
  </si>
  <si>
    <t>14,70</t>
  </si>
  <si>
    <t>14,90</t>
  </si>
  <si>
    <t>14,50</t>
  </si>
  <si>
    <t>5,80</t>
  </si>
  <si>
    <t>18,80</t>
  </si>
  <si>
    <t>18,70</t>
  </si>
  <si>
    <t>16,50</t>
  </si>
  <si>
    <t>11,80</t>
  </si>
  <si>
    <t>23,00</t>
  </si>
  <si>
    <t>13,50</t>
  </si>
  <si>
    <t>0,91</t>
  </si>
  <si>
    <t>0,50</t>
  </si>
  <si>
    <t>0,37</t>
  </si>
  <si>
    <t>0,47</t>
  </si>
  <si>
    <t>0,77</t>
  </si>
  <si>
    <t>14,80</t>
  </si>
  <si>
    <t>16,40</t>
  </si>
  <si>
    <t>0,39</t>
  </si>
  <si>
    <t>0,49</t>
  </si>
  <si>
    <t>21,00</t>
  </si>
  <si>
    <t>27,90</t>
  </si>
  <si>
    <t>0,56</t>
  </si>
  <si>
    <t>7,80</t>
  </si>
  <si>
    <t>14,20</t>
  </si>
  <si>
    <t>0,45</t>
  </si>
  <si>
    <t>0,52</t>
  </si>
  <si>
    <t>19,60</t>
  </si>
  <si>
    <t>0,83</t>
  </si>
  <si>
    <t>Pohjamaa näytteet</t>
  </si>
  <si>
    <t>1 kerta</t>
  </si>
  <si>
    <t>2 kerta</t>
  </si>
  <si>
    <t>3 kerta</t>
  </si>
  <si>
    <t>IV rS4</t>
  </si>
  <si>
    <t>IV p0</t>
  </si>
  <si>
    <t>IV pS4</t>
  </si>
  <si>
    <t>IV akS4</t>
  </si>
  <si>
    <t>III akS4</t>
  </si>
  <si>
    <t>III p0</t>
  </si>
  <si>
    <t>III pS4</t>
  </si>
  <si>
    <t>III rS4</t>
  </si>
  <si>
    <t>II p0</t>
  </si>
  <si>
    <t>II pS4</t>
  </si>
  <si>
    <t>II akS4</t>
  </si>
  <si>
    <t>II rS4</t>
  </si>
  <si>
    <t>I ask4</t>
  </si>
  <si>
    <t>I rS4</t>
  </si>
  <si>
    <t>I pS4</t>
  </si>
  <si>
    <t>I p0</t>
  </si>
  <si>
    <t>ker</t>
  </si>
  <si>
    <t>kas</t>
  </si>
  <si>
    <t>lan</t>
  </si>
  <si>
    <t>time</t>
  </si>
  <si>
    <t>Näytteenotto 5</t>
  </si>
  <si>
    <t>Näytteenotto 7</t>
  </si>
  <si>
    <t>PINTA</t>
  </si>
  <si>
    <t>Kuiva-ainepitoisuus (105 °C)</t>
  </si>
  <si>
    <t>Sulfaatti, vesiliukoinen (1:5)</t>
  </si>
  <si>
    <t>Collection d. (m)</t>
  </si>
  <si>
    <t>O-16-01034-001</t>
  </si>
  <si>
    <t>O-16-01034-002</t>
  </si>
  <si>
    <t>O-16-01034-003</t>
  </si>
  <si>
    <t>O-16-01034-004</t>
  </si>
  <si>
    <t>O-16-01034-005</t>
  </si>
  <si>
    <t>O-16-01034-006</t>
  </si>
  <si>
    <t>O-16-01034-007</t>
  </si>
  <si>
    <t>O-16-01034-008</t>
  </si>
  <si>
    <t>O-16-01034-009</t>
  </si>
  <si>
    <t>O-16-01034-010</t>
  </si>
  <si>
    <t>O-16-01034-011</t>
  </si>
  <si>
    <t>O-16-01034-012</t>
  </si>
  <si>
    <t>O-16-01034-013</t>
  </si>
  <si>
    <t>O-16-01034-014</t>
  </si>
  <si>
    <t>O-16-01034-015</t>
  </si>
  <si>
    <t>O-16-01034-016</t>
  </si>
  <si>
    <t>O-16-01034-017</t>
  </si>
  <si>
    <t>O-16-01034-018</t>
  </si>
  <si>
    <t>O-16-01034-019</t>
  </si>
  <si>
    <t>O-16-01034-020</t>
  </si>
  <si>
    <t>O-16-01034-021</t>
  </si>
  <si>
    <t>O-16-01034-022</t>
  </si>
  <si>
    <t>O-16-01034-023</t>
  </si>
  <si>
    <t>O-16-01034-024</t>
  </si>
  <si>
    <t>O-16-01034-025</t>
  </si>
  <si>
    <t>O-16-01034-026</t>
  </si>
  <si>
    <t>O-16-01034-027</t>
  </si>
  <si>
    <t>O-16-01034-028</t>
  </si>
  <si>
    <t>O-16-01034-029</t>
  </si>
  <si>
    <t>O-16-01034-030</t>
  </si>
  <si>
    <t>O-16-01034-031</t>
  </si>
  <si>
    <t>O-16-01034-032</t>
  </si>
  <si>
    <t>O-16-01034-033</t>
  </si>
  <si>
    <t>O-16-01034-034</t>
  </si>
  <si>
    <t>O-16-01034-035</t>
  </si>
  <si>
    <t>O-16-01034-036</t>
  </si>
  <si>
    <t>O-16-01034-037</t>
  </si>
  <si>
    <t>O-16-01034-038</t>
  </si>
  <si>
    <t>O-16-01034-039</t>
  </si>
  <si>
    <t>O-16-01034-040</t>
  </si>
  <si>
    <t>O-16-01034-041</t>
  </si>
  <si>
    <t>O-16-01034-042</t>
  </si>
  <si>
    <t>O-16-01034-043</t>
  </si>
  <si>
    <t>O-16-01034-044</t>
  </si>
  <si>
    <t>O-16-01034-045</t>
  </si>
  <si>
    <t>O-16-01034-046</t>
  </si>
  <si>
    <t>O-16-01034-047</t>
  </si>
  <si>
    <t>O-16-01034-048</t>
  </si>
  <si>
    <t>O-16-01034-049</t>
  </si>
  <si>
    <t>O-16-01034-050</t>
  </si>
  <si>
    <t>O-16-01034-051</t>
  </si>
  <si>
    <t>O-16-01034-052</t>
  </si>
  <si>
    <t>O-16-01034-053</t>
  </si>
  <si>
    <t>O-16-01034-054</t>
  </si>
  <si>
    <t>O-16-01034-055</t>
  </si>
  <si>
    <t>O-16-01034-056</t>
  </si>
  <si>
    <t>O-16-01034-057</t>
  </si>
  <si>
    <t>O-16-01034-058</t>
  </si>
  <si>
    <t>O-16-01034-059</t>
  </si>
  <si>
    <t>O-16-01034-060</t>
  </si>
  <si>
    <t>O-16-01034-061</t>
  </si>
  <si>
    <t>O-16-01034-062</t>
  </si>
  <si>
    <t>O-16-01034-063</t>
  </si>
  <si>
    <t>O-16-01034-064</t>
  </si>
  <si>
    <t>O-16-01034-065</t>
  </si>
  <si>
    <t>O-16-01034-066</t>
  </si>
  <si>
    <t>O-16-01034-067</t>
  </si>
  <si>
    <t>O-16-01034-068</t>
  </si>
  <si>
    <t>O-16-01034-069</t>
  </si>
  <si>
    <t>O-16-01034-070</t>
  </si>
  <si>
    <t>O-16-01034-071</t>
  </si>
  <si>
    <t>O-16-01034-072</t>
  </si>
  <si>
    <t>O-16-01034-073</t>
  </si>
  <si>
    <t>O-16-01034-074</t>
  </si>
  <si>
    <t>O-16-01034-075</t>
  </si>
  <si>
    <t>O-16-01034-076</t>
  </si>
  <si>
    <t>O-16-01034-077</t>
  </si>
  <si>
    <t>O-16-01034-078</t>
  </si>
  <si>
    <t>O-16-01034-079</t>
  </si>
  <si>
    <t>O-16-01034-080</t>
  </si>
  <si>
    <t>O-16-01034-081</t>
  </si>
  <si>
    <t>O-16-01034-082</t>
  </si>
  <si>
    <t>O-16-01034-083</t>
  </si>
  <si>
    <t>O-16-01034-084</t>
  </si>
  <si>
    <t>O-16-01034-085</t>
  </si>
  <si>
    <t>O-16-01034-086</t>
  </si>
  <si>
    <t>O-16-01034-087</t>
  </si>
  <si>
    <t>O-16-01034-088</t>
  </si>
  <si>
    <t>O-16-01034-089</t>
  </si>
  <si>
    <t>O-16-01034-090</t>
  </si>
  <si>
    <t>O-16-01034-091</t>
  </si>
  <si>
    <t>O-16-01034-092</t>
  </si>
  <si>
    <t>O-16-01034-093</t>
  </si>
  <si>
    <t>O-16-01034-094</t>
  </si>
  <si>
    <t>O-16-01034-095</t>
  </si>
  <si>
    <t>O-16-01034-096</t>
  </si>
  <si>
    <t>O-16-01034-097</t>
  </si>
  <si>
    <t>O-16-01034-098</t>
  </si>
  <si>
    <t>O-16-01034-099</t>
  </si>
  <si>
    <t>O-16-01034-100</t>
  </si>
  <si>
    <t>O-16-01034-101</t>
  </si>
  <si>
    <t>O-16-01034-102</t>
  </si>
  <si>
    <t>O-16-01034-103</t>
  </si>
  <si>
    <t>O-16-01034-104</t>
  </si>
  <si>
    <t>O-16-01034-105</t>
  </si>
  <si>
    <t>O-16-01034-106</t>
  </si>
  <si>
    <t>O-16-01034-107</t>
  </si>
  <si>
    <t>O-16-01034-108</t>
  </si>
  <si>
    <t>O-16-01034-109</t>
  </si>
  <si>
    <t>O-16-01034-110</t>
  </si>
  <si>
    <t>O-16-01034-111</t>
  </si>
  <si>
    <t>O-16-01034-112</t>
  </si>
  <si>
    <t>O-16-01514-001</t>
  </si>
  <si>
    <t>12.9.2016 0:00</t>
  </si>
  <si>
    <t>IakS2</t>
  </si>
  <si>
    <t>O-16-01514-002</t>
  </si>
  <si>
    <t>IakS1</t>
  </si>
  <si>
    <t>O-16-01514-003</t>
  </si>
  <si>
    <t>IakM</t>
  </si>
  <si>
    <t>O-16-01514-004</t>
  </si>
  <si>
    <t>IakS3</t>
  </si>
  <si>
    <t>O-16-01514-005</t>
  </si>
  <si>
    <t>IakS4</t>
  </si>
  <si>
    <t>O-16-01514-006</t>
  </si>
  <si>
    <t>Ia 0</t>
  </si>
  <si>
    <t>O-16-01514-007</t>
  </si>
  <si>
    <t>IlrS4</t>
  </si>
  <si>
    <t>O-16-01514-008</t>
  </si>
  <si>
    <t>IrS1</t>
  </si>
  <si>
    <t>O-16-01514-009</t>
  </si>
  <si>
    <t>IlrS2</t>
  </si>
  <si>
    <t>O-16-01514-010</t>
  </si>
  <si>
    <t>IrS3</t>
  </si>
  <si>
    <t>O-16-01514-011</t>
  </si>
  <si>
    <t>IrM</t>
  </si>
  <si>
    <t>O-16-01514-012</t>
  </si>
  <si>
    <t>Ir0</t>
  </si>
  <si>
    <t>O-16-01514-013</t>
  </si>
  <si>
    <t>IpM</t>
  </si>
  <si>
    <t>O-16-01514-014</t>
  </si>
  <si>
    <t>IpS1</t>
  </si>
  <si>
    <t>O-16-01514-015</t>
  </si>
  <si>
    <t>IpS4</t>
  </si>
  <si>
    <t>O-16-01514-016</t>
  </si>
  <si>
    <t>IpS3</t>
  </si>
  <si>
    <t>O-16-01514-017</t>
  </si>
  <si>
    <t>Ip0</t>
  </si>
  <si>
    <t>O-16-01514-018</t>
  </si>
  <si>
    <t>IpS2</t>
  </si>
  <si>
    <t>O-16-01514-019</t>
  </si>
  <si>
    <t>IkkS4</t>
  </si>
  <si>
    <t>O-16-01514-020</t>
  </si>
  <si>
    <t>IkkS2</t>
  </si>
  <si>
    <t>O-16-01514-021</t>
  </si>
  <si>
    <t>IkkS1</t>
  </si>
  <si>
    <t>O-16-01514-022</t>
  </si>
  <si>
    <t>IkkS3</t>
  </si>
  <si>
    <t>O-16-01514-023</t>
  </si>
  <si>
    <t>Ikk0</t>
  </si>
  <si>
    <t>O-16-01514-024</t>
  </si>
  <si>
    <t>IkkM</t>
  </si>
  <si>
    <t>O-16-01514-025</t>
  </si>
  <si>
    <t>IIpM</t>
  </si>
  <si>
    <t>O-16-01514-026</t>
  </si>
  <si>
    <t>IIpS1</t>
  </si>
  <si>
    <t>O-16-01514-027</t>
  </si>
  <si>
    <t>IIpS3</t>
  </si>
  <si>
    <t>O-16-01514-028</t>
  </si>
  <si>
    <t>IIp0</t>
  </si>
  <si>
    <t>O-16-01514-029</t>
  </si>
  <si>
    <t>IIpS2</t>
  </si>
  <si>
    <t>O-16-01514-030</t>
  </si>
  <si>
    <t>IIpS4</t>
  </si>
  <si>
    <t>O-16-01514-031</t>
  </si>
  <si>
    <t>IIakS1</t>
  </si>
  <si>
    <t>O-16-01514-032</t>
  </si>
  <si>
    <t>IIakM</t>
  </si>
  <si>
    <t>O-16-01514-033</t>
  </si>
  <si>
    <t>IIak0</t>
  </si>
  <si>
    <t>O-16-01514-034</t>
  </si>
  <si>
    <t>IIakS4</t>
  </si>
  <si>
    <t>O-16-01514-035</t>
  </si>
  <si>
    <t>IIakS2</t>
  </si>
  <si>
    <t>O-16-01514-036</t>
  </si>
  <si>
    <t>IIakS3</t>
  </si>
  <si>
    <t>O-16-01514-037</t>
  </si>
  <si>
    <t>IIkkS4</t>
  </si>
  <si>
    <t>O-16-01514-038</t>
  </si>
  <si>
    <t>IIkkS1</t>
  </si>
  <si>
    <t>O-16-01514-039</t>
  </si>
  <si>
    <t>IIkkM</t>
  </si>
  <si>
    <t>O-16-01514-040</t>
  </si>
  <si>
    <t>IIkkS2</t>
  </si>
  <si>
    <t>O-16-01514-041</t>
  </si>
  <si>
    <t>IIkkS3</t>
  </si>
  <si>
    <t>O-16-01514-042</t>
  </si>
  <si>
    <t>IIkk0</t>
  </si>
  <si>
    <t>O-16-01514-043</t>
  </si>
  <si>
    <t>IIrM</t>
  </si>
  <si>
    <t>O-16-01514-044</t>
  </si>
  <si>
    <t>IIrS4</t>
  </si>
  <si>
    <t>O-16-01514-045</t>
  </si>
  <si>
    <t>IIr0</t>
  </si>
  <si>
    <t>O-16-01514-046</t>
  </si>
  <si>
    <t>IIrS2</t>
  </si>
  <si>
    <t>O-16-01514-047</t>
  </si>
  <si>
    <t>IIrS3</t>
  </si>
  <si>
    <t>O-16-01514-048</t>
  </si>
  <si>
    <t>IIrS1</t>
  </si>
  <si>
    <t>O-16-01514-049</t>
  </si>
  <si>
    <t>IIIakS4</t>
  </si>
  <si>
    <t>O-16-01514-050</t>
  </si>
  <si>
    <t>IIIakS3</t>
  </si>
  <si>
    <t>O-16-01514-051</t>
  </si>
  <si>
    <t>IIIak0</t>
  </si>
  <si>
    <t>O-16-01514-052</t>
  </si>
  <si>
    <t>IIIakS1</t>
  </si>
  <si>
    <t>O-16-01514-053</t>
  </si>
  <si>
    <t>IIIakS2</t>
  </si>
  <si>
    <t>O-16-01514-054</t>
  </si>
  <si>
    <t>IIIakM</t>
  </si>
  <si>
    <t>O-16-01514-055</t>
  </si>
  <si>
    <t>IIIpM</t>
  </si>
  <si>
    <t>O-16-01514-056</t>
  </si>
  <si>
    <t>IIIp0</t>
  </si>
  <si>
    <t>O-16-01514-057</t>
  </si>
  <si>
    <t>IIIpS4</t>
  </si>
  <si>
    <t>O-16-01514-058</t>
  </si>
  <si>
    <t>IIIpS1</t>
  </si>
  <si>
    <t>O-16-01514-059</t>
  </si>
  <si>
    <t>IIIpS3</t>
  </si>
  <si>
    <t>O-16-01514-060</t>
  </si>
  <si>
    <t>IIIpS2</t>
  </si>
  <si>
    <t>O-16-01514-061</t>
  </si>
  <si>
    <t>IIIrS4</t>
  </si>
  <si>
    <t>O-16-01514-062</t>
  </si>
  <si>
    <t>IIIrS2</t>
  </si>
  <si>
    <t>O-16-01514-063</t>
  </si>
  <si>
    <t>IIIrM</t>
  </si>
  <si>
    <t>O-16-01514-064</t>
  </si>
  <si>
    <t>IIIrS3</t>
  </si>
  <si>
    <t>O-16-01514-065</t>
  </si>
  <si>
    <t>IIIr0</t>
  </si>
  <si>
    <t>O-16-01514-066</t>
  </si>
  <si>
    <t>IIIrS1</t>
  </si>
  <si>
    <t>O-16-01514-067</t>
  </si>
  <si>
    <t>IIIkkS4</t>
  </si>
  <si>
    <t>O-16-01514-068</t>
  </si>
  <si>
    <t>IIIkkS3</t>
  </si>
  <si>
    <t>O-16-01514-069</t>
  </si>
  <si>
    <t>IIIkkS2</t>
  </si>
  <si>
    <t>O-16-01514-070</t>
  </si>
  <si>
    <t>IIIkk0</t>
  </si>
  <si>
    <t>O-16-01514-071</t>
  </si>
  <si>
    <t>IIIkkS1</t>
  </si>
  <si>
    <t>O-16-01514-072</t>
  </si>
  <si>
    <t>IIIkkM</t>
  </si>
  <si>
    <t>O-16-01514-073</t>
  </si>
  <si>
    <t>IVkk0</t>
  </si>
  <si>
    <t>O-16-01514-074</t>
  </si>
  <si>
    <t>IVkkS4</t>
  </si>
  <si>
    <t>O-16-01514-075</t>
  </si>
  <si>
    <t>IVkkS1</t>
  </si>
  <si>
    <t>O-16-01514-076</t>
  </si>
  <si>
    <t>IVkkM</t>
  </si>
  <si>
    <t>O-16-01514-077</t>
  </si>
  <si>
    <t>IVkkS3</t>
  </si>
  <si>
    <t>O-16-01514-078</t>
  </si>
  <si>
    <t>IVkkS2</t>
  </si>
  <si>
    <t>O-16-01514-079</t>
  </si>
  <si>
    <t>IVrS1</t>
  </si>
  <si>
    <t>O-16-01514-080</t>
  </si>
  <si>
    <t>IVrM</t>
  </si>
  <si>
    <t>O-16-01514-081</t>
  </si>
  <si>
    <t>IVrS3</t>
  </si>
  <si>
    <t>O-16-01514-082</t>
  </si>
  <si>
    <t>IVrS4</t>
  </si>
  <si>
    <t>O-16-01514-083</t>
  </si>
  <si>
    <t>IVrS2</t>
  </si>
  <si>
    <t>O-16-01514-084</t>
  </si>
  <si>
    <t>IVr0</t>
  </si>
  <si>
    <t>O-16-01514-085</t>
  </si>
  <si>
    <t>IVpS1</t>
  </si>
  <si>
    <t>O-16-01514-086</t>
  </si>
  <si>
    <t>IVpM</t>
  </si>
  <si>
    <t>O-16-01514-087</t>
  </si>
  <si>
    <t>IVp0</t>
  </si>
  <si>
    <t>O-16-01514-088</t>
  </si>
  <si>
    <t>IVpS2</t>
  </si>
  <si>
    <t>O-16-01514-089</t>
  </si>
  <si>
    <t>IVpS4</t>
  </si>
  <si>
    <t>O-16-01514-090</t>
  </si>
  <si>
    <t>IVpS3</t>
  </si>
  <si>
    <t>O-16-01514-091</t>
  </si>
  <si>
    <t>IVak0</t>
  </si>
  <si>
    <t>O-16-01514-092</t>
  </si>
  <si>
    <t>IVakS4</t>
  </si>
  <si>
    <t>O-16-01514-093</t>
  </si>
  <si>
    <t>IVakS3</t>
  </si>
  <si>
    <t>O-16-01514-094</t>
  </si>
  <si>
    <t>IVakS1</t>
  </si>
  <si>
    <t>O-16-01514-095</t>
  </si>
  <si>
    <t>IVakS2</t>
  </si>
  <si>
    <t>O-16-01514-096</t>
  </si>
  <si>
    <t>IVakM</t>
  </si>
  <si>
    <t>O-16-01514-097</t>
  </si>
  <si>
    <t>O-16-01514-098</t>
  </si>
  <si>
    <t>IrS4</t>
  </si>
  <si>
    <t>O-16-01514-099</t>
  </si>
  <si>
    <t>O-16-01514-100</t>
  </si>
  <si>
    <t>O-16-01514-101</t>
  </si>
  <si>
    <t>O-16-01514-102</t>
  </si>
  <si>
    <t>O-16-01514-103</t>
  </si>
  <si>
    <t>O-16-01514-104</t>
  </si>
  <si>
    <t>O-16-01514-105</t>
  </si>
  <si>
    <t>O-16-01514-106</t>
  </si>
  <si>
    <t>O-16-01514-107</t>
  </si>
  <si>
    <t>O-16-01514-108</t>
  </si>
  <si>
    <t>O-16-01514-109</t>
  </si>
  <si>
    <t>O-16-01514-110</t>
  </si>
  <si>
    <t>O-16-01514-111</t>
  </si>
  <si>
    <t>O-16-01514-112</t>
  </si>
  <si>
    <t>keräyskasvi</t>
  </si>
  <si>
    <t>raiheinä</t>
  </si>
  <si>
    <t>aluskasvi</t>
  </si>
  <si>
    <t>29.9.2015</t>
  </si>
  <si>
    <t>23.10.2015</t>
  </si>
  <si>
    <t>15.11.2015</t>
  </si>
  <si>
    <t>22.4.2016</t>
  </si>
  <si>
    <t>12.9.2016</t>
  </si>
  <si>
    <t>xx.10.2017</t>
  </si>
  <si>
    <t>marraskuu 2015</t>
  </si>
  <si>
    <t>marraskuu 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</si>
</sst>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#0.0"/>
    <numFmt numFmtId="166" formatCode="#0"/>
    <numFmt numFmtId="167" formatCode="_-* #,##0.0\ _€_-;\-* #,##0.0\ _€_-;_-* &quot;-&quot;??\ _€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72"/>
      <name val="SansSerif"/>
    </font>
    <font>
      <sz val="10"/>
      <color indexed="72"/>
      <name val="SansSerif"/>
    </font>
    <font>
      <sz val="10"/>
      <name val="SansSerif"/>
    </font>
    <font>
      <sz val="8"/>
      <color indexed="72"/>
      <name val="SansSerif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3" borderId="5" xfId="1" applyNumberFormat="1" applyFont="1" applyFill="1" applyBorder="1" applyAlignment="1" applyProtection="1">
      <alignment horizontal="left" vertical="top" wrapText="1"/>
    </xf>
    <xf numFmtId="0" fontId="5" fillId="3" borderId="0" xfId="1" applyNumberFormat="1" applyFont="1" applyFill="1" applyBorder="1" applyAlignment="1" applyProtection="1">
      <alignment horizontal="left" vertical="top" wrapText="1"/>
    </xf>
    <xf numFmtId="0" fontId="2" fillId="0" borderId="0" xfId="1" applyNumberFormat="1" applyFont="1" applyFill="1" applyBorder="1" applyAlignment="1"/>
    <xf numFmtId="0" fontId="4" fillId="3" borderId="10" xfId="1" applyNumberFormat="1" applyFont="1" applyFill="1" applyBorder="1" applyAlignment="1" applyProtection="1">
      <alignment horizontal="left" vertical="top" wrapText="1"/>
    </xf>
    <xf numFmtId="0" fontId="3" fillId="2" borderId="11" xfId="1" applyNumberFormat="1" applyFont="1" applyFill="1" applyBorder="1" applyAlignment="1" applyProtection="1">
      <alignment horizontal="left" vertical="top" wrapText="1"/>
    </xf>
    <xf numFmtId="0" fontId="3" fillId="2" borderId="12" xfId="1" applyNumberFormat="1" applyFont="1" applyFill="1" applyBorder="1" applyAlignment="1" applyProtection="1">
      <alignment horizontal="left" vertical="top" wrapText="1"/>
    </xf>
    <xf numFmtId="0" fontId="3" fillId="2" borderId="13" xfId="1" applyNumberFormat="1" applyFont="1" applyFill="1" applyBorder="1" applyAlignment="1" applyProtection="1">
      <alignment horizontal="left" vertical="top" wrapText="1"/>
    </xf>
    <xf numFmtId="0" fontId="6" fillId="3" borderId="11" xfId="1" applyNumberFormat="1" applyFont="1" applyFill="1" applyBorder="1" applyAlignment="1" applyProtection="1">
      <alignment horizontal="left" vertical="top" wrapText="1"/>
    </xf>
    <xf numFmtId="0" fontId="6" fillId="3" borderId="12" xfId="1" applyNumberFormat="1" applyFont="1" applyFill="1" applyBorder="1" applyAlignment="1" applyProtection="1">
      <alignment horizontal="left" vertical="top" wrapText="1"/>
    </xf>
    <xf numFmtId="165" fontId="6" fillId="3" borderId="9" xfId="1" applyNumberFormat="1" applyFont="1" applyFill="1" applyBorder="1" applyAlignment="1" applyProtection="1">
      <alignment horizontal="right" vertical="top" wrapText="1"/>
    </xf>
    <xf numFmtId="0" fontId="6" fillId="3" borderId="8" xfId="1" applyNumberFormat="1" applyFont="1" applyFill="1" applyBorder="1" applyAlignment="1" applyProtection="1">
      <alignment horizontal="center" vertical="top" wrapText="1"/>
    </xf>
    <xf numFmtId="166" fontId="6" fillId="3" borderId="9" xfId="1" applyNumberFormat="1" applyFont="1" applyFill="1" applyBorder="1" applyAlignment="1" applyProtection="1">
      <alignment horizontal="right" vertical="top" wrapText="1"/>
    </xf>
    <xf numFmtId="0" fontId="6" fillId="3" borderId="13" xfId="1" applyNumberFormat="1" applyFont="1" applyFill="1" applyBorder="1" applyAlignment="1" applyProtection="1">
      <alignment horizontal="left" vertical="top" wrapText="1"/>
    </xf>
    <xf numFmtId="0" fontId="6" fillId="3" borderId="14" xfId="1" applyNumberFormat="1" applyFont="1" applyFill="1" applyBorder="1" applyAlignment="1" applyProtection="1">
      <alignment horizontal="left" vertical="top" wrapText="1"/>
    </xf>
    <xf numFmtId="0" fontId="6" fillId="3" borderId="15" xfId="1" applyNumberFormat="1" applyFont="1" applyFill="1" applyBorder="1" applyAlignment="1" applyProtection="1">
      <alignment horizontal="left" vertical="top" wrapText="1"/>
    </xf>
    <xf numFmtId="165" fontId="6" fillId="3" borderId="16" xfId="1" applyNumberFormat="1" applyFont="1" applyFill="1" applyBorder="1" applyAlignment="1" applyProtection="1">
      <alignment horizontal="right" vertical="top" wrapText="1"/>
    </xf>
    <xf numFmtId="0" fontId="6" fillId="3" borderId="17" xfId="1" applyNumberFormat="1" applyFont="1" applyFill="1" applyBorder="1" applyAlignment="1" applyProtection="1">
      <alignment horizontal="center" vertical="top" wrapText="1"/>
    </xf>
    <xf numFmtId="166" fontId="6" fillId="3" borderId="16" xfId="1" applyNumberFormat="1" applyFont="1" applyFill="1" applyBorder="1" applyAlignment="1" applyProtection="1">
      <alignment horizontal="right" vertical="top" wrapText="1"/>
    </xf>
    <xf numFmtId="0" fontId="6" fillId="3" borderId="18" xfId="1" applyNumberFormat="1" applyFont="1" applyFill="1" applyBorder="1" applyAlignment="1" applyProtection="1">
      <alignment horizontal="left" vertical="top" wrapText="1"/>
    </xf>
    <xf numFmtId="20" fontId="0" fillId="0" borderId="0" xfId="0" applyNumberFormat="1"/>
    <xf numFmtId="14" fontId="0" fillId="0" borderId="0" xfId="0" applyNumberFormat="1"/>
    <xf numFmtId="0" fontId="0" fillId="0" borderId="0" xfId="0" quotePrefix="1"/>
    <xf numFmtId="0" fontId="1" fillId="4" borderId="0" xfId="0" applyFont="1" applyFill="1"/>
    <xf numFmtId="0" fontId="0" fillId="5" borderId="0" xfId="0" applyFont="1" applyFill="1"/>
    <xf numFmtId="0" fontId="0" fillId="0" borderId="0" xfId="0" applyFont="1"/>
    <xf numFmtId="0" fontId="0" fillId="4" borderId="0" xfId="0" applyFill="1"/>
    <xf numFmtId="0" fontId="0" fillId="0" borderId="19" xfId="0" applyBorder="1"/>
    <xf numFmtId="0" fontId="0" fillId="6" borderId="0" xfId="0" applyFill="1" applyAlignment="1">
      <alignment horizontal="center"/>
    </xf>
    <xf numFmtId="0" fontId="0" fillId="6" borderId="0" xfId="0" applyFill="1"/>
    <xf numFmtId="49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19" xfId="0" applyNumberFormat="1" applyFont="1" applyBorder="1"/>
    <xf numFmtId="0" fontId="1" fillId="0" borderId="19" xfId="0" applyFont="1" applyBorder="1"/>
    <xf numFmtId="0" fontId="0" fillId="0" borderId="0" xfId="0" applyFont="1" applyFill="1"/>
    <xf numFmtId="2" fontId="0" fillId="0" borderId="0" xfId="0" applyNumberFormat="1"/>
    <xf numFmtId="2" fontId="0" fillId="0" borderId="19" xfId="0" applyNumberFormat="1" applyBorder="1"/>
    <xf numFmtId="1" fontId="0" fillId="0" borderId="0" xfId="0" applyNumberFormat="1"/>
    <xf numFmtId="0" fontId="0" fillId="0" borderId="0" xfId="0" applyFill="1"/>
    <xf numFmtId="0" fontId="1" fillId="0" borderId="0" xfId="0" applyFont="1" applyFill="1"/>
    <xf numFmtId="0" fontId="4" fillId="3" borderId="5" xfId="0" applyNumberFormat="1" applyFont="1" applyFill="1" applyBorder="1" applyAlignment="1" applyProtection="1">
      <alignment horizontal="left" vertical="top" wrapText="1"/>
    </xf>
    <xf numFmtId="0" fontId="4" fillId="3" borderId="10" xfId="0" applyNumberFormat="1" applyFont="1" applyFill="1" applyBorder="1" applyAlignment="1" applyProtection="1">
      <alignment horizontal="left" vertical="top" wrapText="1"/>
    </xf>
    <xf numFmtId="0" fontId="3" fillId="2" borderId="11" xfId="0" applyNumberFormat="1" applyFont="1" applyFill="1" applyBorder="1" applyAlignment="1" applyProtection="1">
      <alignment horizontal="left" vertical="top" wrapText="1"/>
    </xf>
    <xf numFmtId="0" fontId="3" fillId="2" borderId="12" xfId="0" applyNumberFormat="1" applyFont="1" applyFill="1" applyBorder="1" applyAlignment="1" applyProtection="1">
      <alignment horizontal="left" vertical="top" wrapText="1"/>
    </xf>
    <xf numFmtId="0" fontId="3" fillId="2" borderId="13" xfId="0" applyNumberFormat="1" applyFont="1" applyFill="1" applyBorder="1" applyAlignment="1" applyProtection="1">
      <alignment horizontal="left" vertical="top" wrapText="1"/>
    </xf>
    <xf numFmtId="0" fontId="6" fillId="3" borderId="11" xfId="0" applyNumberFormat="1" applyFont="1" applyFill="1" applyBorder="1" applyAlignment="1" applyProtection="1">
      <alignment horizontal="left" vertical="top" wrapText="1"/>
    </xf>
    <xf numFmtId="0" fontId="6" fillId="3" borderId="12" xfId="0" applyNumberFormat="1" applyFont="1" applyFill="1" applyBorder="1" applyAlignment="1" applyProtection="1">
      <alignment horizontal="left" vertical="top" wrapText="1"/>
    </xf>
    <xf numFmtId="165" fontId="6" fillId="3" borderId="9" xfId="0" applyNumberFormat="1" applyFont="1" applyFill="1" applyBorder="1" applyAlignment="1" applyProtection="1">
      <alignment horizontal="right" vertical="top" wrapText="1"/>
    </xf>
    <xf numFmtId="166" fontId="6" fillId="3" borderId="9" xfId="0" applyNumberFormat="1" applyFont="1" applyFill="1" applyBorder="1" applyAlignment="1" applyProtection="1">
      <alignment horizontal="right" vertical="top" wrapText="1"/>
    </xf>
    <xf numFmtId="0" fontId="6" fillId="3" borderId="13" xfId="0" applyNumberFormat="1" applyFont="1" applyFill="1" applyBorder="1" applyAlignment="1" applyProtection="1">
      <alignment horizontal="left" vertical="top" wrapText="1"/>
    </xf>
    <xf numFmtId="0" fontId="6" fillId="3" borderId="14" xfId="0" applyNumberFormat="1" applyFont="1" applyFill="1" applyBorder="1" applyAlignment="1" applyProtection="1">
      <alignment horizontal="left" vertical="top" wrapText="1"/>
    </xf>
    <xf numFmtId="0" fontId="6" fillId="3" borderId="15" xfId="0" applyNumberFormat="1" applyFont="1" applyFill="1" applyBorder="1" applyAlignment="1" applyProtection="1">
      <alignment horizontal="left" vertical="top" wrapText="1"/>
    </xf>
    <xf numFmtId="165" fontId="6" fillId="3" borderId="16" xfId="0" applyNumberFormat="1" applyFont="1" applyFill="1" applyBorder="1" applyAlignment="1" applyProtection="1">
      <alignment horizontal="right" vertical="top" wrapText="1"/>
    </xf>
    <xf numFmtId="166" fontId="6" fillId="3" borderId="16" xfId="0" applyNumberFormat="1" applyFont="1" applyFill="1" applyBorder="1" applyAlignment="1" applyProtection="1">
      <alignment horizontal="right" vertical="top" wrapText="1"/>
    </xf>
    <xf numFmtId="0" fontId="3" fillId="2" borderId="4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49" fontId="0" fillId="0" borderId="0" xfId="0" applyNumberFormat="1"/>
    <xf numFmtId="0" fontId="8" fillId="8" borderId="0" xfId="0" applyFont="1" applyFill="1"/>
    <xf numFmtId="0" fontId="0" fillId="8" borderId="0" xfId="0" applyFill="1"/>
    <xf numFmtId="167" fontId="0" fillId="0" borderId="0" xfId="2" applyNumberFormat="1" applyFont="1"/>
    <xf numFmtId="0" fontId="6" fillId="3" borderId="8" xfId="0" applyNumberFormat="1" applyFont="1" applyFill="1" applyBorder="1" applyAlignment="1" applyProtection="1">
      <alignment horizontal="center" vertical="top" wrapText="1"/>
    </xf>
    <xf numFmtId="0" fontId="6" fillId="3" borderId="17" xfId="0" applyNumberFormat="1" applyFont="1" applyFill="1" applyBorder="1" applyAlignment="1" applyProtection="1">
      <alignment horizontal="center" vertical="top" wrapText="1"/>
    </xf>
    <xf numFmtId="0" fontId="6" fillId="3" borderId="18" xfId="0" applyNumberFormat="1" applyFont="1" applyFill="1" applyBorder="1" applyAlignment="1" applyProtection="1">
      <alignment horizontal="left" vertical="top" wrapText="1"/>
    </xf>
    <xf numFmtId="0" fontId="0" fillId="6" borderId="0" xfId="0" applyFill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6" fillId="2" borderId="6" xfId="1" applyFont="1" applyFill="1" applyBorder="1" applyAlignment="1">
      <alignment horizontal="left" vertical="top" wrapText="1"/>
    </xf>
    <xf numFmtId="0" fontId="6" fillId="2" borderId="7" xfId="1" applyFont="1" applyFill="1" applyBorder="1" applyAlignment="1">
      <alignment horizontal="left" vertical="top" wrapText="1"/>
    </xf>
    <xf numFmtId="0" fontId="6" fillId="2" borderId="8" xfId="1" applyFont="1" applyFill="1" applyBorder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31889763779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'1&amp;2kerta'!$L$1:$L$3</c:f>
              <c:strCache>
                <c:ptCount val="3"/>
                <c:pt idx="0">
                  <c:v>mg/l</c:v>
                </c:pt>
                <c:pt idx="1">
                  <c:v>liuN</c:v>
                </c:pt>
                <c:pt idx="2">
                  <c:v>liuN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'1&amp;2kerta'!$A$4:$A$195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'1&amp;2kerta'!$L$4:$L$195</c:f>
              <c:numCache>
                <c:formatCode>General</c:formatCode>
                <c:ptCount val="192"/>
                <c:pt idx="0">
                  <c:v>6</c:v>
                </c:pt>
                <c:pt idx="1">
                  <c:v>5.5</c:v>
                </c:pt>
                <c:pt idx="2">
                  <c:v>5.7</c:v>
                </c:pt>
                <c:pt idx="3">
                  <c:v>6</c:v>
                </c:pt>
                <c:pt idx="4">
                  <c:v>8.8000000000000007</c:v>
                </c:pt>
                <c:pt idx="5">
                  <c:v>6.8</c:v>
                </c:pt>
                <c:pt idx="6">
                  <c:v>7.9</c:v>
                </c:pt>
                <c:pt idx="7">
                  <c:v>5.8</c:v>
                </c:pt>
                <c:pt idx="8">
                  <c:v>5.8</c:v>
                </c:pt>
                <c:pt idx="9">
                  <c:v>11.9</c:v>
                </c:pt>
                <c:pt idx="10">
                  <c:v>13</c:v>
                </c:pt>
                <c:pt idx="11">
                  <c:v>18.5</c:v>
                </c:pt>
                <c:pt idx="12">
                  <c:v>11</c:v>
                </c:pt>
                <c:pt idx="13">
                  <c:v>9.1</c:v>
                </c:pt>
                <c:pt idx="14">
                  <c:v>9.9</c:v>
                </c:pt>
                <c:pt idx="15">
                  <c:v>6.8</c:v>
                </c:pt>
                <c:pt idx="16">
                  <c:v>16</c:v>
                </c:pt>
                <c:pt idx="17">
                  <c:v>11.2</c:v>
                </c:pt>
                <c:pt idx="18">
                  <c:v>9.1</c:v>
                </c:pt>
                <c:pt idx="19">
                  <c:v>6.8</c:v>
                </c:pt>
                <c:pt idx="20">
                  <c:v>9.3000000000000007</c:v>
                </c:pt>
                <c:pt idx="21">
                  <c:v>9</c:v>
                </c:pt>
                <c:pt idx="22">
                  <c:v>10</c:v>
                </c:pt>
                <c:pt idx="23">
                  <c:v>18.399999999999999</c:v>
                </c:pt>
                <c:pt idx="24">
                  <c:v>14</c:v>
                </c:pt>
                <c:pt idx="25">
                  <c:v>13.3</c:v>
                </c:pt>
                <c:pt idx="26">
                  <c:v>18</c:v>
                </c:pt>
                <c:pt idx="27">
                  <c:v>13.5</c:v>
                </c:pt>
                <c:pt idx="28">
                  <c:v>6.7</c:v>
                </c:pt>
                <c:pt idx="29">
                  <c:v>7.5</c:v>
                </c:pt>
                <c:pt idx="30">
                  <c:v>4.0999999999999996</c:v>
                </c:pt>
                <c:pt idx="31">
                  <c:v>12.2</c:v>
                </c:pt>
                <c:pt idx="32">
                  <c:v>14.1</c:v>
                </c:pt>
                <c:pt idx="33">
                  <c:v>5.9</c:v>
                </c:pt>
                <c:pt idx="34">
                  <c:v>3.9</c:v>
                </c:pt>
                <c:pt idx="35">
                  <c:v>4.5999999999999996</c:v>
                </c:pt>
                <c:pt idx="36">
                  <c:v>3</c:v>
                </c:pt>
                <c:pt idx="37">
                  <c:v>5.4</c:v>
                </c:pt>
                <c:pt idx="38">
                  <c:v>14.5</c:v>
                </c:pt>
                <c:pt idx="39">
                  <c:v>3.7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29</c:v>
                </c:pt>
                <c:pt idx="43">
                  <c:v>7.3</c:v>
                </c:pt>
                <c:pt idx="44">
                  <c:v>10</c:v>
                </c:pt>
                <c:pt idx="45">
                  <c:v>6</c:v>
                </c:pt>
                <c:pt idx="46">
                  <c:v>42</c:v>
                </c:pt>
                <c:pt idx="47">
                  <c:v>7.4</c:v>
                </c:pt>
                <c:pt idx="48">
                  <c:v>3.8</c:v>
                </c:pt>
                <c:pt idx="49">
                  <c:v>6.7</c:v>
                </c:pt>
                <c:pt idx="50">
                  <c:v>7.6</c:v>
                </c:pt>
                <c:pt idx="51">
                  <c:v>7.7</c:v>
                </c:pt>
                <c:pt idx="52">
                  <c:v>11.7</c:v>
                </c:pt>
                <c:pt idx="53">
                  <c:v>12.7</c:v>
                </c:pt>
                <c:pt idx="54">
                  <c:v>13</c:v>
                </c:pt>
                <c:pt idx="55">
                  <c:v>14.8</c:v>
                </c:pt>
                <c:pt idx="56">
                  <c:v>6.7</c:v>
                </c:pt>
                <c:pt idx="57">
                  <c:v>8.3000000000000007</c:v>
                </c:pt>
                <c:pt idx="58">
                  <c:v>6.7</c:v>
                </c:pt>
                <c:pt idx="59">
                  <c:v>7.6</c:v>
                </c:pt>
                <c:pt idx="60">
                  <c:v>4.9000000000000004</c:v>
                </c:pt>
                <c:pt idx="61">
                  <c:v>5.3</c:v>
                </c:pt>
                <c:pt idx="62">
                  <c:v>23</c:v>
                </c:pt>
                <c:pt idx="63">
                  <c:v>5</c:v>
                </c:pt>
                <c:pt idx="64">
                  <c:v>9.5</c:v>
                </c:pt>
                <c:pt idx="65">
                  <c:v>6.9</c:v>
                </c:pt>
                <c:pt idx="66">
                  <c:v>6.5</c:v>
                </c:pt>
                <c:pt idx="67">
                  <c:v>5.8</c:v>
                </c:pt>
                <c:pt idx="68">
                  <c:v>7.9</c:v>
                </c:pt>
                <c:pt idx="69">
                  <c:v>13</c:v>
                </c:pt>
                <c:pt idx="70">
                  <c:v>10</c:v>
                </c:pt>
                <c:pt idx="71">
                  <c:v>15</c:v>
                </c:pt>
                <c:pt idx="72">
                  <c:v>8.4</c:v>
                </c:pt>
                <c:pt idx="73">
                  <c:v>7</c:v>
                </c:pt>
                <c:pt idx="74">
                  <c:v>4.8</c:v>
                </c:pt>
                <c:pt idx="75">
                  <c:v>10</c:v>
                </c:pt>
                <c:pt idx="76">
                  <c:v>6.4</c:v>
                </c:pt>
                <c:pt idx="77">
                  <c:v>9.8000000000000007</c:v>
                </c:pt>
                <c:pt idx="78">
                  <c:v>9.1</c:v>
                </c:pt>
                <c:pt idx="79">
                  <c:v>22.6</c:v>
                </c:pt>
                <c:pt idx="80">
                  <c:v>13.4</c:v>
                </c:pt>
                <c:pt idx="81">
                  <c:v>8.5</c:v>
                </c:pt>
                <c:pt idx="82">
                  <c:v>7.8</c:v>
                </c:pt>
                <c:pt idx="83">
                  <c:v>9.1</c:v>
                </c:pt>
                <c:pt idx="84">
                  <c:v>8.5</c:v>
                </c:pt>
                <c:pt idx="85">
                  <c:v>10</c:v>
                </c:pt>
                <c:pt idx="86">
                  <c:v>10</c:v>
                </c:pt>
                <c:pt idx="87">
                  <c:v>9.6</c:v>
                </c:pt>
                <c:pt idx="88">
                  <c:v>6.2</c:v>
                </c:pt>
                <c:pt idx="89">
                  <c:v>7.5</c:v>
                </c:pt>
                <c:pt idx="90">
                  <c:v>9.1</c:v>
                </c:pt>
                <c:pt idx="91">
                  <c:v>8.6</c:v>
                </c:pt>
                <c:pt idx="92">
                  <c:v>5.0999999999999996</c:v>
                </c:pt>
                <c:pt idx="93">
                  <c:v>6.4</c:v>
                </c:pt>
                <c:pt idx="94">
                  <c:v>4.3</c:v>
                </c:pt>
                <c:pt idx="95">
                  <c:v>10</c:v>
                </c:pt>
                <c:pt idx="96">
                  <c:v>3.5</c:v>
                </c:pt>
                <c:pt idx="97">
                  <c:v>7.1</c:v>
                </c:pt>
                <c:pt idx="98">
                  <c:v>6.9</c:v>
                </c:pt>
                <c:pt idx="99">
                  <c:v>5.8</c:v>
                </c:pt>
                <c:pt idx="100">
                  <c:v>5.3</c:v>
                </c:pt>
                <c:pt idx="101">
                  <c:v>8.3000000000000007</c:v>
                </c:pt>
                <c:pt idx="102">
                  <c:v>4.4000000000000004</c:v>
                </c:pt>
                <c:pt idx="103">
                  <c:v>8.8000000000000007</c:v>
                </c:pt>
                <c:pt idx="104">
                  <c:v>5</c:v>
                </c:pt>
                <c:pt idx="105">
                  <c:v>8.6</c:v>
                </c:pt>
                <c:pt idx="106">
                  <c:v>16.899999999999999</c:v>
                </c:pt>
                <c:pt idx="107">
                  <c:v>13.7</c:v>
                </c:pt>
                <c:pt idx="108">
                  <c:v>14</c:v>
                </c:pt>
                <c:pt idx="109">
                  <c:v>7.4</c:v>
                </c:pt>
                <c:pt idx="110">
                  <c:v>8.8000000000000007</c:v>
                </c:pt>
                <c:pt idx="111">
                  <c:v>21.8</c:v>
                </c:pt>
                <c:pt idx="112">
                  <c:v>20.5</c:v>
                </c:pt>
                <c:pt idx="113">
                  <c:v>7.6</c:v>
                </c:pt>
                <c:pt idx="114">
                  <c:v>7.8</c:v>
                </c:pt>
                <c:pt idx="115">
                  <c:v>7.4</c:v>
                </c:pt>
                <c:pt idx="116">
                  <c:v>7.5</c:v>
                </c:pt>
                <c:pt idx="117">
                  <c:v>10.1</c:v>
                </c:pt>
                <c:pt idx="118">
                  <c:v>20.9</c:v>
                </c:pt>
                <c:pt idx="119">
                  <c:v>15.5</c:v>
                </c:pt>
                <c:pt idx="120">
                  <c:v>15.9</c:v>
                </c:pt>
                <c:pt idx="121">
                  <c:v>7.2</c:v>
                </c:pt>
                <c:pt idx="122">
                  <c:v>27.1</c:v>
                </c:pt>
                <c:pt idx="123">
                  <c:v>15.1</c:v>
                </c:pt>
                <c:pt idx="124">
                  <c:v>6.4</c:v>
                </c:pt>
                <c:pt idx="125">
                  <c:v>10</c:v>
                </c:pt>
                <c:pt idx="126">
                  <c:v>7</c:v>
                </c:pt>
                <c:pt idx="127">
                  <c:v>6.6</c:v>
                </c:pt>
                <c:pt idx="128">
                  <c:v>8.1999999999999993</c:v>
                </c:pt>
                <c:pt idx="129">
                  <c:v>121</c:v>
                </c:pt>
                <c:pt idx="130">
                  <c:v>5.0999999999999996</c:v>
                </c:pt>
                <c:pt idx="131">
                  <c:v>13.8</c:v>
                </c:pt>
                <c:pt idx="132">
                  <c:v>4.5999999999999996</c:v>
                </c:pt>
                <c:pt idx="133">
                  <c:v>6.9</c:v>
                </c:pt>
                <c:pt idx="134">
                  <c:v>13.5</c:v>
                </c:pt>
                <c:pt idx="135">
                  <c:v>7.5</c:v>
                </c:pt>
                <c:pt idx="136">
                  <c:v>7.9</c:v>
                </c:pt>
                <c:pt idx="137">
                  <c:v>16.600000000000001</c:v>
                </c:pt>
                <c:pt idx="138">
                  <c:v>20</c:v>
                </c:pt>
                <c:pt idx="139">
                  <c:v>5.7</c:v>
                </c:pt>
                <c:pt idx="140">
                  <c:v>12.3</c:v>
                </c:pt>
                <c:pt idx="141">
                  <c:v>5.7</c:v>
                </c:pt>
                <c:pt idx="142">
                  <c:v>6.1</c:v>
                </c:pt>
                <c:pt idx="143">
                  <c:v>7</c:v>
                </c:pt>
                <c:pt idx="144">
                  <c:v>6.7</c:v>
                </c:pt>
                <c:pt idx="145">
                  <c:v>8.1</c:v>
                </c:pt>
                <c:pt idx="146">
                  <c:v>7.4</c:v>
                </c:pt>
                <c:pt idx="147">
                  <c:v>11.4</c:v>
                </c:pt>
                <c:pt idx="148">
                  <c:v>8.1999999999999993</c:v>
                </c:pt>
                <c:pt idx="149">
                  <c:v>9.1</c:v>
                </c:pt>
                <c:pt idx="150">
                  <c:v>18.8</c:v>
                </c:pt>
                <c:pt idx="151">
                  <c:v>14.1</c:v>
                </c:pt>
                <c:pt idx="152">
                  <c:v>6.2</c:v>
                </c:pt>
                <c:pt idx="153">
                  <c:v>8.8000000000000007</c:v>
                </c:pt>
                <c:pt idx="154">
                  <c:v>7.1</c:v>
                </c:pt>
                <c:pt idx="155">
                  <c:v>8.8000000000000007</c:v>
                </c:pt>
                <c:pt idx="156">
                  <c:v>8.1</c:v>
                </c:pt>
                <c:pt idx="157">
                  <c:v>4</c:v>
                </c:pt>
                <c:pt idx="158">
                  <c:v>17</c:v>
                </c:pt>
                <c:pt idx="159">
                  <c:v>4</c:v>
                </c:pt>
                <c:pt idx="160">
                  <c:v>11</c:v>
                </c:pt>
                <c:pt idx="161">
                  <c:v>6.2</c:v>
                </c:pt>
                <c:pt idx="162">
                  <c:v>4.5999999999999996</c:v>
                </c:pt>
                <c:pt idx="163">
                  <c:v>12.3</c:v>
                </c:pt>
                <c:pt idx="164">
                  <c:v>6.8</c:v>
                </c:pt>
                <c:pt idx="165">
                  <c:v>10</c:v>
                </c:pt>
                <c:pt idx="166">
                  <c:v>8.5</c:v>
                </c:pt>
                <c:pt idx="167">
                  <c:v>15</c:v>
                </c:pt>
                <c:pt idx="168">
                  <c:v>9.4</c:v>
                </c:pt>
                <c:pt idx="169">
                  <c:v>4.9000000000000004</c:v>
                </c:pt>
                <c:pt idx="170">
                  <c:v>5.3</c:v>
                </c:pt>
                <c:pt idx="171">
                  <c:v>12</c:v>
                </c:pt>
                <c:pt idx="172">
                  <c:v>3.7</c:v>
                </c:pt>
                <c:pt idx="173">
                  <c:v>6</c:v>
                </c:pt>
                <c:pt idx="174">
                  <c:v>5.4</c:v>
                </c:pt>
                <c:pt idx="175">
                  <c:v>20</c:v>
                </c:pt>
                <c:pt idx="176">
                  <c:v>4</c:v>
                </c:pt>
                <c:pt idx="177">
                  <c:v>4.8</c:v>
                </c:pt>
                <c:pt idx="178">
                  <c:v>6.4</c:v>
                </c:pt>
                <c:pt idx="179">
                  <c:v>12.2</c:v>
                </c:pt>
                <c:pt idx="180">
                  <c:v>6.6</c:v>
                </c:pt>
                <c:pt idx="181">
                  <c:v>16</c:v>
                </c:pt>
                <c:pt idx="182">
                  <c:v>11</c:v>
                </c:pt>
                <c:pt idx="183">
                  <c:v>6.4</c:v>
                </c:pt>
                <c:pt idx="184">
                  <c:v>5.2</c:v>
                </c:pt>
                <c:pt idx="185">
                  <c:v>3.8</c:v>
                </c:pt>
                <c:pt idx="186">
                  <c:v>8.5</c:v>
                </c:pt>
                <c:pt idx="187">
                  <c:v>6.8</c:v>
                </c:pt>
                <c:pt idx="188">
                  <c:v>5.5</c:v>
                </c:pt>
                <c:pt idx="189">
                  <c:v>11.5</c:v>
                </c:pt>
                <c:pt idx="190">
                  <c:v>11</c:v>
                </c:pt>
                <c:pt idx="191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8-47A4-BC11-A317FE4B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8416"/>
        <c:axId val="48026112"/>
      </c:scatterChart>
      <c:valAx>
        <c:axId val="480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6112"/>
        <c:crosses val="autoZero"/>
        <c:crossBetween val="midCat"/>
      </c:valAx>
      <c:valAx>
        <c:axId val="48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Sulfa3japohja!$H$7:$H$118</c:f>
              <c:numCache>
                <c:formatCode>General</c:formatCode>
                <c:ptCount val="112"/>
                <c:pt idx="0">
                  <c:v>37.564999999999998</c:v>
                </c:pt>
                <c:pt idx="1">
                  <c:v>37.29</c:v>
                </c:pt>
                <c:pt idx="2">
                  <c:v>23.12</c:v>
                </c:pt>
                <c:pt idx="3">
                  <c:v>45.110000000000007</c:v>
                </c:pt>
                <c:pt idx="4">
                  <c:v>26.106000000000002</c:v>
                </c:pt>
                <c:pt idx="5">
                  <c:v>46.988999999999997</c:v>
                </c:pt>
                <c:pt idx="6">
                  <c:v>27.757000000000001</c:v>
                </c:pt>
                <c:pt idx="7">
                  <c:v>52.14</c:v>
                </c:pt>
                <c:pt idx="8">
                  <c:v>33.613999999999997</c:v>
                </c:pt>
                <c:pt idx="9">
                  <c:v>21.110999999999997</c:v>
                </c:pt>
                <c:pt idx="10">
                  <c:v>22.407</c:v>
                </c:pt>
                <c:pt idx="11">
                  <c:v>16.343999999999998</c:v>
                </c:pt>
                <c:pt idx="12">
                  <c:v>16.463999999999999</c:v>
                </c:pt>
                <c:pt idx="13">
                  <c:v>35.933999999999997</c:v>
                </c:pt>
                <c:pt idx="14">
                  <c:v>25.345000000000002</c:v>
                </c:pt>
                <c:pt idx="15">
                  <c:v>19.865000000000002</c:v>
                </c:pt>
                <c:pt idx="16">
                  <c:v>17.149999999999999</c:v>
                </c:pt>
                <c:pt idx="17">
                  <c:v>36.450000000000003</c:v>
                </c:pt>
                <c:pt idx="18">
                  <c:v>37.905000000000001</c:v>
                </c:pt>
                <c:pt idx="19">
                  <c:v>43.456000000000003</c:v>
                </c:pt>
                <c:pt idx="20">
                  <c:v>37.855999999999995</c:v>
                </c:pt>
                <c:pt idx="21">
                  <c:v>33.369</c:v>
                </c:pt>
                <c:pt idx="22">
                  <c:v>25.092000000000002</c:v>
                </c:pt>
                <c:pt idx="23">
                  <c:v>19.292000000000002</c:v>
                </c:pt>
                <c:pt idx="24">
                  <c:v>22.304000000000002</c:v>
                </c:pt>
                <c:pt idx="25">
                  <c:v>33.711999999999996</c:v>
                </c:pt>
                <c:pt idx="26">
                  <c:v>21.235000000000003</c:v>
                </c:pt>
                <c:pt idx="27">
                  <c:v>18.414000000000001</c:v>
                </c:pt>
                <c:pt idx="28">
                  <c:v>26.22</c:v>
                </c:pt>
                <c:pt idx="29">
                  <c:v>30.912000000000003</c:v>
                </c:pt>
                <c:pt idx="30">
                  <c:v>36.622999999999998</c:v>
                </c:pt>
                <c:pt idx="31">
                  <c:v>23.033999999999999</c:v>
                </c:pt>
                <c:pt idx="32">
                  <c:v>22.703999999999997</c:v>
                </c:pt>
                <c:pt idx="33">
                  <c:v>49.031999999999996</c:v>
                </c:pt>
                <c:pt idx="34">
                  <c:v>36.305</c:v>
                </c:pt>
                <c:pt idx="35">
                  <c:v>28.434000000000001</c:v>
                </c:pt>
                <c:pt idx="36">
                  <c:v>35.881</c:v>
                </c:pt>
                <c:pt idx="37">
                  <c:v>30.284999999999997</c:v>
                </c:pt>
                <c:pt idx="38">
                  <c:v>17.024999999999999</c:v>
                </c:pt>
                <c:pt idx="39">
                  <c:v>22.869</c:v>
                </c:pt>
                <c:pt idx="40">
                  <c:v>26.182000000000002</c:v>
                </c:pt>
                <c:pt idx="41">
                  <c:v>17.3</c:v>
                </c:pt>
                <c:pt idx="42">
                  <c:v>22.737000000000002</c:v>
                </c:pt>
                <c:pt idx="43">
                  <c:v>23.426000000000002</c:v>
                </c:pt>
                <c:pt idx="44">
                  <c:v>20.520000000000003</c:v>
                </c:pt>
                <c:pt idx="45">
                  <c:v>29.455000000000002</c:v>
                </c:pt>
                <c:pt idx="46">
                  <c:v>23.94</c:v>
                </c:pt>
                <c:pt idx="47">
                  <c:v>32.100999999999999</c:v>
                </c:pt>
                <c:pt idx="48">
                  <c:v>27.757000000000001</c:v>
                </c:pt>
                <c:pt idx="49">
                  <c:v>21.235000000000003</c:v>
                </c:pt>
                <c:pt idx="50">
                  <c:v>17.810000000000002</c:v>
                </c:pt>
                <c:pt idx="51">
                  <c:v>29.436</c:v>
                </c:pt>
                <c:pt idx="52">
                  <c:v>31.85</c:v>
                </c:pt>
                <c:pt idx="53">
                  <c:v>13.759999999999998</c:v>
                </c:pt>
                <c:pt idx="54">
                  <c:v>15.962000000000002</c:v>
                </c:pt>
                <c:pt idx="55">
                  <c:v>16.776000000000003</c:v>
                </c:pt>
                <c:pt idx="56">
                  <c:v>24.009999999999998</c:v>
                </c:pt>
                <c:pt idx="57">
                  <c:v>29.756000000000004</c:v>
                </c:pt>
                <c:pt idx="58">
                  <c:v>19.951999999999998</c:v>
                </c:pt>
                <c:pt idx="59">
                  <c:v>30.959999999999997</c:v>
                </c:pt>
                <c:pt idx="60">
                  <c:v>30.555000000000003</c:v>
                </c:pt>
                <c:pt idx="61">
                  <c:v>28.822999999999997</c:v>
                </c:pt>
                <c:pt idx="62">
                  <c:v>17.425000000000001</c:v>
                </c:pt>
                <c:pt idx="63">
                  <c:v>22.538999999999998</c:v>
                </c:pt>
                <c:pt idx="64">
                  <c:v>16.122999999999998</c:v>
                </c:pt>
                <c:pt idx="65">
                  <c:v>33.957000000000001</c:v>
                </c:pt>
                <c:pt idx="66">
                  <c:v>23.834999999999997</c:v>
                </c:pt>
                <c:pt idx="67">
                  <c:v>17.100000000000001</c:v>
                </c:pt>
                <c:pt idx="68">
                  <c:v>20.299999999999997</c:v>
                </c:pt>
                <c:pt idx="69">
                  <c:v>13.719999999999999</c:v>
                </c:pt>
                <c:pt idx="70">
                  <c:v>34.35</c:v>
                </c:pt>
                <c:pt idx="71">
                  <c:v>12.617999999999999</c:v>
                </c:pt>
                <c:pt idx="72">
                  <c:v>12.78</c:v>
                </c:pt>
                <c:pt idx="73">
                  <c:v>23.727000000000004</c:v>
                </c:pt>
                <c:pt idx="74">
                  <c:v>36.821999999999996</c:v>
                </c:pt>
                <c:pt idx="75">
                  <c:v>15.708000000000002</c:v>
                </c:pt>
                <c:pt idx="76">
                  <c:v>14.994000000000002</c:v>
                </c:pt>
                <c:pt idx="77">
                  <c:v>54.522000000000006</c:v>
                </c:pt>
                <c:pt idx="78">
                  <c:v>30.114000000000004</c:v>
                </c:pt>
                <c:pt idx="79">
                  <c:v>18.564000000000004</c:v>
                </c:pt>
                <c:pt idx="80">
                  <c:v>18.148</c:v>
                </c:pt>
                <c:pt idx="81">
                  <c:v>27.533999999999999</c:v>
                </c:pt>
                <c:pt idx="82">
                  <c:v>27.494999999999997</c:v>
                </c:pt>
                <c:pt idx="83">
                  <c:v>18.434000000000001</c:v>
                </c:pt>
                <c:pt idx="84">
                  <c:v>35.75</c:v>
                </c:pt>
                <c:pt idx="85">
                  <c:v>17.136000000000003</c:v>
                </c:pt>
                <c:pt idx="86">
                  <c:v>15.884</c:v>
                </c:pt>
                <c:pt idx="87">
                  <c:v>28.4</c:v>
                </c:pt>
                <c:pt idx="88">
                  <c:v>25.375</c:v>
                </c:pt>
                <c:pt idx="89">
                  <c:v>18.928000000000001</c:v>
                </c:pt>
                <c:pt idx="90">
                  <c:v>14.952000000000002</c:v>
                </c:pt>
                <c:pt idx="91">
                  <c:v>22.975999999999999</c:v>
                </c:pt>
                <c:pt idx="92">
                  <c:v>16.991999999999997</c:v>
                </c:pt>
                <c:pt idx="93">
                  <c:v>29.4</c:v>
                </c:pt>
                <c:pt idx="94">
                  <c:v>25.884000000000004</c:v>
                </c:pt>
                <c:pt idx="95">
                  <c:v>13.959999999999999</c:v>
                </c:pt>
                <c:pt idx="96">
                  <c:v>42.688000000000002</c:v>
                </c:pt>
                <c:pt idx="97">
                  <c:v>39.893999999999998</c:v>
                </c:pt>
                <c:pt idx="98">
                  <c:v>43.625999999999998</c:v>
                </c:pt>
                <c:pt idx="99">
                  <c:v>41.023999999999994</c:v>
                </c:pt>
                <c:pt idx="100">
                  <c:v>29.385000000000002</c:v>
                </c:pt>
                <c:pt idx="101">
                  <c:v>36.410000000000004</c:v>
                </c:pt>
                <c:pt idx="102">
                  <c:v>57.683999999999997</c:v>
                </c:pt>
                <c:pt idx="103">
                  <c:v>43.295999999999992</c:v>
                </c:pt>
                <c:pt idx="104">
                  <c:v>43.456000000000003</c:v>
                </c:pt>
                <c:pt idx="105">
                  <c:v>37.687999999999995</c:v>
                </c:pt>
                <c:pt idx="106">
                  <c:v>38.808</c:v>
                </c:pt>
                <c:pt idx="107">
                  <c:v>44.484000000000002</c:v>
                </c:pt>
                <c:pt idx="108">
                  <c:v>37.620000000000005</c:v>
                </c:pt>
                <c:pt idx="109">
                  <c:v>45.816000000000003</c:v>
                </c:pt>
                <c:pt idx="110">
                  <c:v>31.74</c:v>
                </c:pt>
                <c:pt idx="111">
                  <c:v>34.168999999999997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E-42F3-9C38-7D90DB8F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7776"/>
        <c:axId val="47707200"/>
      </c:scatterChart>
      <c:valAx>
        <c:axId val="477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707200"/>
        <c:crosses val="autoZero"/>
        <c:crossBetween val="midCat"/>
      </c:valAx>
      <c:valAx>
        <c:axId val="477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0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yVal>
            <c:numRef>
              <c:f>Sulfa3japohja!$F$7:$F$118</c:f>
              <c:numCache>
                <c:formatCode>#0</c:formatCode>
                <c:ptCount val="112"/>
                <c:pt idx="0">
                  <c:v>55</c:v>
                </c:pt>
                <c:pt idx="1">
                  <c:v>55</c:v>
                </c:pt>
                <c:pt idx="2">
                  <c:v>34</c:v>
                </c:pt>
                <c:pt idx="3">
                  <c:v>65</c:v>
                </c:pt>
                <c:pt idx="4">
                  <c:v>38</c:v>
                </c:pt>
                <c:pt idx="5">
                  <c:v>69</c:v>
                </c:pt>
                <c:pt idx="6">
                  <c:v>41</c:v>
                </c:pt>
                <c:pt idx="7">
                  <c:v>79</c:v>
                </c:pt>
                <c:pt idx="8">
                  <c:v>49</c:v>
                </c:pt>
                <c:pt idx="9">
                  <c:v>31</c:v>
                </c:pt>
                <c:pt idx="10">
                  <c:v>33</c:v>
                </c:pt>
                <c:pt idx="11">
                  <c:v>24</c:v>
                </c:pt>
                <c:pt idx="12">
                  <c:v>24</c:v>
                </c:pt>
                <c:pt idx="13">
                  <c:v>53</c:v>
                </c:pt>
                <c:pt idx="14">
                  <c:v>37</c:v>
                </c:pt>
                <c:pt idx="15">
                  <c:v>29</c:v>
                </c:pt>
                <c:pt idx="16">
                  <c:v>25</c:v>
                </c:pt>
                <c:pt idx="17">
                  <c:v>54</c:v>
                </c:pt>
                <c:pt idx="18">
                  <c:v>57</c:v>
                </c:pt>
                <c:pt idx="19">
                  <c:v>64</c:v>
                </c:pt>
                <c:pt idx="20">
                  <c:v>56</c:v>
                </c:pt>
                <c:pt idx="21">
                  <c:v>49</c:v>
                </c:pt>
                <c:pt idx="22">
                  <c:v>36</c:v>
                </c:pt>
                <c:pt idx="23">
                  <c:v>28</c:v>
                </c:pt>
                <c:pt idx="24">
                  <c:v>32</c:v>
                </c:pt>
                <c:pt idx="25">
                  <c:v>49</c:v>
                </c:pt>
                <c:pt idx="26">
                  <c:v>31</c:v>
                </c:pt>
                <c:pt idx="27">
                  <c:v>27</c:v>
                </c:pt>
                <c:pt idx="28">
                  <c:v>38</c:v>
                </c:pt>
                <c:pt idx="29">
                  <c:v>46</c:v>
                </c:pt>
                <c:pt idx="30">
                  <c:v>53</c:v>
                </c:pt>
                <c:pt idx="31">
                  <c:v>33</c:v>
                </c:pt>
                <c:pt idx="32">
                  <c:v>33</c:v>
                </c:pt>
                <c:pt idx="33">
                  <c:v>72</c:v>
                </c:pt>
                <c:pt idx="34">
                  <c:v>53</c:v>
                </c:pt>
                <c:pt idx="35">
                  <c:v>42</c:v>
                </c:pt>
                <c:pt idx="36">
                  <c:v>53</c:v>
                </c:pt>
                <c:pt idx="37">
                  <c:v>45</c:v>
                </c:pt>
                <c:pt idx="38">
                  <c:v>25</c:v>
                </c:pt>
                <c:pt idx="39">
                  <c:v>33</c:v>
                </c:pt>
                <c:pt idx="40">
                  <c:v>38</c:v>
                </c:pt>
                <c:pt idx="41">
                  <c:v>25</c:v>
                </c:pt>
                <c:pt idx="42">
                  <c:v>33</c:v>
                </c:pt>
                <c:pt idx="43">
                  <c:v>34</c:v>
                </c:pt>
                <c:pt idx="44">
                  <c:v>30</c:v>
                </c:pt>
                <c:pt idx="45">
                  <c:v>43</c:v>
                </c:pt>
                <c:pt idx="46">
                  <c:v>35</c:v>
                </c:pt>
                <c:pt idx="47">
                  <c:v>47</c:v>
                </c:pt>
                <c:pt idx="48">
                  <c:v>41</c:v>
                </c:pt>
                <c:pt idx="49">
                  <c:v>31</c:v>
                </c:pt>
                <c:pt idx="50">
                  <c:v>26</c:v>
                </c:pt>
                <c:pt idx="51">
                  <c:v>44</c:v>
                </c:pt>
                <c:pt idx="52">
                  <c:v>49</c:v>
                </c:pt>
                <c:pt idx="53">
                  <c:v>20</c:v>
                </c:pt>
                <c:pt idx="54">
                  <c:v>23</c:v>
                </c:pt>
                <c:pt idx="55">
                  <c:v>24</c:v>
                </c:pt>
                <c:pt idx="56">
                  <c:v>35</c:v>
                </c:pt>
                <c:pt idx="57">
                  <c:v>43</c:v>
                </c:pt>
                <c:pt idx="58">
                  <c:v>29</c:v>
                </c:pt>
                <c:pt idx="59">
                  <c:v>45</c:v>
                </c:pt>
                <c:pt idx="60">
                  <c:v>45</c:v>
                </c:pt>
                <c:pt idx="61">
                  <c:v>41</c:v>
                </c:pt>
                <c:pt idx="62">
                  <c:v>25</c:v>
                </c:pt>
                <c:pt idx="63">
                  <c:v>33</c:v>
                </c:pt>
                <c:pt idx="64">
                  <c:v>23</c:v>
                </c:pt>
                <c:pt idx="65">
                  <c:v>49</c:v>
                </c:pt>
                <c:pt idx="66">
                  <c:v>35</c:v>
                </c:pt>
                <c:pt idx="67">
                  <c:v>25</c:v>
                </c:pt>
                <c:pt idx="68">
                  <c:v>29</c:v>
                </c:pt>
                <c:pt idx="69">
                  <c:v>20</c:v>
                </c:pt>
                <c:pt idx="70">
                  <c:v>50</c:v>
                </c:pt>
                <c:pt idx="71">
                  <c:v>18</c:v>
                </c:pt>
                <c:pt idx="72">
                  <c:v>18</c:v>
                </c:pt>
                <c:pt idx="73">
                  <c:v>33</c:v>
                </c:pt>
                <c:pt idx="74">
                  <c:v>51</c:v>
                </c:pt>
                <c:pt idx="75">
                  <c:v>22</c:v>
                </c:pt>
                <c:pt idx="76">
                  <c:v>21</c:v>
                </c:pt>
                <c:pt idx="77">
                  <c:v>78</c:v>
                </c:pt>
                <c:pt idx="78">
                  <c:v>42</c:v>
                </c:pt>
                <c:pt idx="79">
                  <c:v>26</c:v>
                </c:pt>
                <c:pt idx="80">
                  <c:v>26</c:v>
                </c:pt>
                <c:pt idx="81">
                  <c:v>39</c:v>
                </c:pt>
                <c:pt idx="82">
                  <c:v>39</c:v>
                </c:pt>
                <c:pt idx="83">
                  <c:v>26</c:v>
                </c:pt>
                <c:pt idx="84">
                  <c:v>50</c:v>
                </c:pt>
                <c:pt idx="85">
                  <c:v>24</c:v>
                </c:pt>
                <c:pt idx="86">
                  <c:v>22</c:v>
                </c:pt>
                <c:pt idx="87">
                  <c:v>40</c:v>
                </c:pt>
                <c:pt idx="88">
                  <c:v>35</c:v>
                </c:pt>
                <c:pt idx="89">
                  <c:v>26</c:v>
                </c:pt>
                <c:pt idx="90">
                  <c:v>21</c:v>
                </c:pt>
                <c:pt idx="91">
                  <c:v>32</c:v>
                </c:pt>
                <c:pt idx="92">
                  <c:v>24</c:v>
                </c:pt>
                <c:pt idx="93">
                  <c:v>42</c:v>
                </c:pt>
                <c:pt idx="94">
                  <c:v>36</c:v>
                </c:pt>
                <c:pt idx="95">
                  <c:v>20</c:v>
                </c:pt>
                <c:pt idx="96">
                  <c:v>64</c:v>
                </c:pt>
                <c:pt idx="97">
                  <c:v>61</c:v>
                </c:pt>
                <c:pt idx="98">
                  <c:v>66</c:v>
                </c:pt>
                <c:pt idx="99">
                  <c:v>64</c:v>
                </c:pt>
                <c:pt idx="100">
                  <c:v>45</c:v>
                </c:pt>
                <c:pt idx="101">
                  <c:v>55</c:v>
                </c:pt>
                <c:pt idx="102">
                  <c:v>92</c:v>
                </c:pt>
                <c:pt idx="103">
                  <c:v>66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66</c:v>
                </c:pt>
                <c:pt idx="108">
                  <c:v>55</c:v>
                </c:pt>
                <c:pt idx="109">
                  <c:v>69</c:v>
                </c:pt>
                <c:pt idx="110">
                  <c:v>46</c:v>
                </c:pt>
                <c:pt idx="111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46EE-B1F5-B09A5363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4016"/>
        <c:axId val="43533440"/>
      </c:scatterChart>
      <c:valAx>
        <c:axId val="435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3533440"/>
        <c:crosses val="autoZero"/>
        <c:crossBetween val="midCat"/>
      </c:valAx>
      <c:valAx>
        <c:axId val="43533440"/>
        <c:scaling>
          <c:orientation val="minMax"/>
        </c:scaling>
        <c:delete val="0"/>
        <c:axPos val="l"/>
        <c:majorGridlines/>
        <c:numFmt formatCode="#0" sourceLinked="1"/>
        <c:majorTickMark val="out"/>
        <c:minorTickMark val="none"/>
        <c:tickLblPos val="nextTo"/>
        <c:crossAx val="4353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434340</xdr:colOff>
      <xdr:row>4</xdr:row>
      <xdr:rowOff>26670</xdr:rowOff>
    </xdr:from>
    <xdr:to>
      <xdr:col>24</xdr:col>
      <xdr:colOff>129540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103</xdr:row>
      <xdr:rowOff>228600</xdr:rowOff>
    </xdr:from>
    <xdr:to>
      <xdr:col>20</xdr:col>
      <xdr:colOff>590550</xdr:colOff>
      <xdr:row>113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115</xdr:row>
      <xdr:rowOff>133350</xdr:rowOff>
    </xdr:from>
    <xdr:to>
      <xdr:col>20</xdr:col>
      <xdr:colOff>333375</xdr:colOff>
      <xdr:row>128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lokset-1_3. ja 4. ker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ulokset2_1. ja 2. ker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ulokset-2_3. ja 4. kerta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3:N195" totalsRowShown="0">
  <autoFilter ref="A3:N195"/>
  <sortState ref="A4:N195">
    <sortCondition ref="A3:A195"/>
  </sortState>
  <tableColumns count="14">
    <tableColumn id="1" name="ID"/>
    <tableColumn id="2" name="lähejän tunnus" dataDxfId="3"/>
    <tableColumn id="3" name="Kerranne">
      <calculatedColumnFormula>LEFT(B4,1)</calculatedColumnFormula>
    </tableColumn>
    <tableColumn id="4" name="Y-koord."/>
    <tableColumn id="5" name="Maalaji"/>
    <tableColumn id="6" name="Multavuus"/>
    <tableColumn id="7" name="Johtoluku"/>
    <tableColumn id="8" name="ammN" dataDxfId="2"/>
    <tableColumn id="9" name="VL/ammN"/>
    <tableColumn id="10" name="nitN" dataDxfId="1"/>
    <tableColumn id="11" name="VL/nitN"/>
    <tableColumn id="12" name="liuN" dataDxfId="0"/>
    <tableColumn id="13" name="VL/liuN"/>
    <tableColumn id="14" name="OUTLI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0"/>
  <sheetViews>
    <sheetView showGridLines="0" tabSelected="1" workbookViewId="0">
      <selection activeCell="C7" sqref="C7"/>
    </sheetView>
  </sheetViews>
  <sheetFormatPr defaultRowHeight="14.4"/>
  <cols>
    <col min="3" max="3" width="18.109375" customWidth="1"/>
    <col min="18" max="18" width="16.33203125" customWidth="1"/>
    <col min="22" max="22" width="12.33203125" customWidth="1"/>
    <col min="23" max="23" width="6.33203125" customWidth="1"/>
    <col min="24" max="24" width="12.5546875" customWidth="1"/>
  </cols>
  <sheetData>
    <row r="3" spans="2:24" s="1" customFormat="1">
      <c r="C3" s="1" t="s">
        <v>641</v>
      </c>
      <c r="F3" s="1" t="s">
        <v>646</v>
      </c>
      <c r="I3" s="1" t="s">
        <v>651</v>
      </c>
      <c r="L3" s="1" t="s">
        <v>2</v>
      </c>
      <c r="Q3" s="1" t="s">
        <v>872</v>
      </c>
      <c r="V3" s="1" t="s">
        <v>871</v>
      </c>
    </row>
    <row r="4" spans="2:24">
      <c r="B4" t="s">
        <v>642</v>
      </c>
      <c r="C4" t="s">
        <v>640</v>
      </c>
      <c r="D4" t="s">
        <v>871</v>
      </c>
      <c r="F4" t="s">
        <v>647</v>
      </c>
      <c r="H4" t="s">
        <v>873</v>
      </c>
      <c r="L4" s="1" t="s">
        <v>22</v>
      </c>
      <c r="Q4">
        <v>1</v>
      </c>
      <c r="R4" s="23">
        <v>42295</v>
      </c>
      <c r="S4" t="s">
        <v>878</v>
      </c>
      <c r="V4">
        <v>1</v>
      </c>
      <c r="X4" t="s">
        <v>1523</v>
      </c>
    </row>
    <row r="5" spans="2:24">
      <c r="B5" t="s">
        <v>643</v>
      </c>
      <c r="C5" s="23">
        <v>42300</v>
      </c>
      <c r="D5" t="s">
        <v>871</v>
      </c>
      <c r="F5" t="s">
        <v>648</v>
      </c>
      <c r="L5" t="s">
        <v>652</v>
      </c>
      <c r="Q5">
        <v>2</v>
      </c>
      <c r="R5" s="23">
        <v>42309</v>
      </c>
      <c r="S5" t="s">
        <v>878</v>
      </c>
      <c r="V5">
        <v>2</v>
      </c>
      <c r="X5" t="s">
        <v>1524</v>
      </c>
    </row>
    <row r="6" spans="2:24">
      <c r="B6" t="s">
        <v>644</v>
      </c>
      <c r="C6" s="22" t="s">
        <v>877</v>
      </c>
      <c r="D6" t="s">
        <v>871</v>
      </c>
      <c r="F6" t="s">
        <v>649</v>
      </c>
      <c r="L6" t="s">
        <v>654</v>
      </c>
      <c r="M6" s="24" t="s">
        <v>653</v>
      </c>
      <c r="Q6">
        <v>3</v>
      </c>
      <c r="R6" s="23">
        <v>42323</v>
      </c>
      <c r="S6" t="s">
        <v>878</v>
      </c>
      <c r="V6">
        <v>3</v>
      </c>
      <c r="X6" t="s">
        <v>1525</v>
      </c>
    </row>
    <row r="7" spans="2:24">
      <c r="B7" t="s">
        <v>645</v>
      </c>
      <c r="C7" s="22" t="s">
        <v>1530</v>
      </c>
      <c r="D7" t="s">
        <v>870</v>
      </c>
      <c r="F7" t="s">
        <v>650</v>
      </c>
      <c r="L7" t="s">
        <v>655</v>
      </c>
      <c r="M7" t="s">
        <v>656</v>
      </c>
      <c r="Q7">
        <v>4</v>
      </c>
      <c r="R7" s="23">
        <v>42357</v>
      </c>
      <c r="S7" t="s">
        <v>874</v>
      </c>
      <c r="V7">
        <v>4</v>
      </c>
      <c r="X7" t="s">
        <v>1526</v>
      </c>
    </row>
    <row r="8" spans="2:24">
      <c r="B8" s="60" t="s">
        <v>868</v>
      </c>
      <c r="C8" s="23">
        <v>42482</v>
      </c>
      <c r="D8" t="s">
        <v>871</v>
      </c>
      <c r="V8">
        <v>5</v>
      </c>
      <c r="X8" t="s">
        <v>1527</v>
      </c>
    </row>
    <row r="9" spans="2:24">
      <c r="B9" s="60" t="s">
        <v>869</v>
      </c>
      <c r="C9" s="23">
        <v>42492</v>
      </c>
      <c r="D9" t="s">
        <v>870</v>
      </c>
      <c r="L9" t="s">
        <v>657</v>
      </c>
      <c r="M9" t="s">
        <v>658</v>
      </c>
      <c r="V9">
        <v>6</v>
      </c>
      <c r="X9" t="s">
        <v>1528</v>
      </c>
    </row>
    <row r="10" spans="2:24">
      <c r="B10" s="60" t="s">
        <v>875</v>
      </c>
      <c r="C10" s="23">
        <v>42625</v>
      </c>
      <c r="D10" t="s">
        <v>871</v>
      </c>
      <c r="L10" t="s">
        <v>659</v>
      </c>
      <c r="M10" t="s">
        <v>660</v>
      </c>
    </row>
    <row r="11" spans="2:24">
      <c r="B11" s="60" t="s">
        <v>876</v>
      </c>
      <c r="C11" s="23">
        <v>42626</v>
      </c>
      <c r="D11" t="s">
        <v>870</v>
      </c>
      <c r="L11" t="s">
        <v>661</v>
      </c>
      <c r="M11" t="s">
        <v>662</v>
      </c>
    </row>
    <row r="12" spans="2:24">
      <c r="V12" t="s">
        <v>870</v>
      </c>
    </row>
    <row r="13" spans="2:24">
      <c r="V13">
        <v>1</v>
      </c>
      <c r="X13" s="22" t="s">
        <v>1529</v>
      </c>
    </row>
    <row r="14" spans="2:24">
      <c r="V14">
        <v>2</v>
      </c>
      <c r="X14" s="23">
        <v>42492</v>
      </c>
    </row>
    <row r="15" spans="2:24">
      <c r="L15" t="s">
        <v>663</v>
      </c>
      <c r="M15" s="24" t="s">
        <v>664</v>
      </c>
      <c r="V15">
        <v>3</v>
      </c>
      <c r="X15" s="23">
        <v>42626</v>
      </c>
    </row>
    <row r="17" spans="2:11">
      <c r="B17" s="41"/>
      <c r="C17" s="41"/>
      <c r="D17" s="41"/>
      <c r="E17" s="41"/>
      <c r="F17" s="41"/>
      <c r="G17" s="41"/>
      <c r="H17" s="41"/>
      <c r="I17" s="41"/>
    </row>
    <row r="18" spans="2:11">
      <c r="B18" s="42" t="s">
        <v>727</v>
      </c>
      <c r="C18" s="41"/>
      <c r="D18" s="41" t="s">
        <v>728</v>
      </c>
      <c r="E18" s="41">
        <v>1</v>
      </c>
      <c r="F18" s="41"/>
      <c r="G18" s="41" t="s">
        <v>730</v>
      </c>
      <c r="H18" s="41">
        <v>1</v>
      </c>
      <c r="I18" s="41"/>
      <c r="J18" t="s">
        <v>652</v>
      </c>
    </row>
    <row r="19" spans="2:11">
      <c r="B19" s="41"/>
      <c r="C19" s="41"/>
      <c r="D19" s="41" t="s">
        <v>722</v>
      </c>
      <c r="E19" s="41">
        <v>2</v>
      </c>
      <c r="F19" s="41"/>
      <c r="G19" s="41" t="s">
        <v>731</v>
      </c>
      <c r="H19" s="41">
        <v>2</v>
      </c>
      <c r="I19" s="41"/>
      <c r="J19" t="s">
        <v>654</v>
      </c>
      <c r="K19" s="24" t="s">
        <v>653</v>
      </c>
    </row>
    <row r="20" spans="2:11">
      <c r="B20" s="41"/>
      <c r="C20" s="41"/>
      <c r="D20" s="41" t="s">
        <v>729</v>
      </c>
      <c r="E20" s="41">
        <v>3</v>
      </c>
      <c r="F20" s="41"/>
      <c r="G20" s="41" t="s">
        <v>732</v>
      </c>
      <c r="H20" s="41">
        <v>3</v>
      </c>
      <c r="I20" s="41"/>
      <c r="J20" t="s">
        <v>655</v>
      </c>
      <c r="K20" t="s">
        <v>656</v>
      </c>
    </row>
    <row r="21" spans="2:11">
      <c r="B21" s="41"/>
      <c r="C21" s="41"/>
      <c r="D21" s="41" t="s">
        <v>715</v>
      </c>
      <c r="E21" s="41">
        <v>4</v>
      </c>
      <c r="F21" s="41"/>
      <c r="G21" s="41" t="s">
        <v>733</v>
      </c>
      <c r="H21" s="41">
        <v>4</v>
      </c>
      <c r="I21" s="41"/>
      <c r="J21" t="s">
        <v>657</v>
      </c>
      <c r="K21" t="s">
        <v>658</v>
      </c>
    </row>
    <row r="22" spans="2:11">
      <c r="B22" s="41"/>
      <c r="C22" s="41"/>
      <c r="D22" s="41"/>
      <c r="E22" s="41"/>
      <c r="F22" s="41"/>
      <c r="G22" s="41" t="s">
        <v>734</v>
      </c>
      <c r="H22" s="41">
        <v>5</v>
      </c>
      <c r="I22" s="41"/>
      <c r="J22" t="s">
        <v>659</v>
      </c>
      <c r="K22" t="s">
        <v>660</v>
      </c>
    </row>
    <row r="23" spans="2:11">
      <c r="B23" s="41"/>
      <c r="C23" s="41"/>
      <c r="D23" s="41"/>
      <c r="E23" s="41"/>
      <c r="F23" s="41"/>
      <c r="G23" s="41" t="s">
        <v>723</v>
      </c>
      <c r="H23" s="41">
        <v>6</v>
      </c>
      <c r="I23" s="41"/>
      <c r="J23" t="s">
        <v>661</v>
      </c>
      <c r="K23" t="s">
        <v>662</v>
      </c>
    </row>
    <row r="24" spans="2:11">
      <c r="B24" s="41"/>
      <c r="C24" s="41"/>
      <c r="D24" s="41"/>
      <c r="E24" s="41"/>
      <c r="F24" s="41"/>
      <c r="G24" s="41"/>
      <c r="H24" s="41"/>
      <c r="I24" s="41"/>
    </row>
    <row r="25" spans="2:11">
      <c r="B25" s="41"/>
      <c r="C25" s="41"/>
      <c r="D25" s="41"/>
      <c r="E25" s="41"/>
      <c r="F25" s="41"/>
      <c r="G25" s="41"/>
      <c r="H25" s="41"/>
      <c r="I25" s="41"/>
    </row>
    <row r="26" spans="2:11">
      <c r="B26" s="41"/>
      <c r="C26" s="41"/>
      <c r="D26" s="41"/>
      <c r="E26" s="41"/>
      <c r="F26" s="41"/>
      <c r="G26" s="41"/>
      <c r="H26" s="41"/>
      <c r="I26" s="41"/>
    </row>
    <row r="29" spans="2:11">
      <c r="C29" t="s">
        <v>1520</v>
      </c>
      <c r="D29" t="s">
        <v>1521</v>
      </c>
    </row>
    <row r="30" spans="2:11">
      <c r="C30" t="s">
        <v>1522</v>
      </c>
      <c r="D30" t="s">
        <v>1521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workbookViewId="0">
      <selection activeCell="A5" sqref="A4:XFD5"/>
    </sheetView>
  </sheetViews>
  <sheetFormatPr defaultRowHeight="14.4"/>
  <cols>
    <col min="1" max="1" width="15.33203125" bestFit="1" customWidth="1"/>
    <col min="2" max="2" width="15.33203125" style="1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33203125" bestFit="1" customWidth="1"/>
    <col min="10" max="10" width="4.6640625" style="1" bestFit="1" customWidth="1"/>
    <col min="11" max="11" width="7.33203125" bestFit="1" customWidth="1"/>
    <col min="12" max="12" width="5" style="1" bestFit="1" customWidth="1"/>
    <col min="13" max="13" width="7" bestFit="1" customWidth="1"/>
  </cols>
  <sheetData>
    <row r="1" spans="1:13"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22</v>
      </c>
      <c r="G4">
        <v>0</v>
      </c>
      <c r="H4" s="1">
        <v>0.06</v>
      </c>
      <c r="I4">
        <v>0</v>
      </c>
      <c r="J4" s="1">
        <v>6</v>
      </c>
      <c r="K4">
        <v>0</v>
      </c>
      <c r="L4" s="1">
        <v>6</v>
      </c>
      <c r="M4">
        <v>0</v>
      </c>
    </row>
    <row r="5" spans="1:13">
      <c r="A5">
        <v>2</v>
      </c>
      <c r="B5" s="2" t="s">
        <v>23</v>
      </c>
      <c r="G5">
        <v>0</v>
      </c>
      <c r="H5" s="1">
        <v>0.09</v>
      </c>
      <c r="I5">
        <v>0</v>
      </c>
      <c r="J5" s="1">
        <v>5.5</v>
      </c>
      <c r="K5">
        <v>0</v>
      </c>
      <c r="L5" s="1">
        <v>5.5</v>
      </c>
      <c r="M5">
        <v>0</v>
      </c>
    </row>
    <row r="6" spans="1:13">
      <c r="A6">
        <v>3</v>
      </c>
      <c r="B6" s="2" t="s">
        <v>24</v>
      </c>
      <c r="G6">
        <v>0</v>
      </c>
      <c r="H6" s="1">
        <v>0.14000000000000001</v>
      </c>
      <c r="I6">
        <v>0</v>
      </c>
      <c r="J6" s="1">
        <v>5.7</v>
      </c>
      <c r="K6">
        <v>0</v>
      </c>
      <c r="L6" s="1">
        <v>5.7</v>
      </c>
      <c r="M6">
        <v>0</v>
      </c>
    </row>
    <row r="7" spans="1:13">
      <c r="A7">
        <v>4</v>
      </c>
      <c r="B7" s="2" t="s">
        <v>25</v>
      </c>
      <c r="G7">
        <v>0</v>
      </c>
      <c r="H7" s="1">
        <v>0.26</v>
      </c>
      <c r="I7">
        <v>0</v>
      </c>
      <c r="J7" s="1">
        <v>6</v>
      </c>
      <c r="K7">
        <v>0</v>
      </c>
      <c r="L7" s="1">
        <v>6</v>
      </c>
      <c r="M7">
        <v>0</v>
      </c>
    </row>
    <row r="8" spans="1:13">
      <c r="A8">
        <v>5</v>
      </c>
      <c r="B8" s="2" t="s">
        <v>26</v>
      </c>
      <c r="G8">
        <v>0</v>
      </c>
      <c r="H8" s="1">
        <v>1.8</v>
      </c>
      <c r="I8">
        <v>0</v>
      </c>
      <c r="J8" s="1">
        <v>7</v>
      </c>
      <c r="K8">
        <v>0</v>
      </c>
      <c r="L8" s="1">
        <v>8.8000000000000007</v>
      </c>
      <c r="M8">
        <v>0</v>
      </c>
    </row>
    <row r="9" spans="1:13">
      <c r="A9">
        <v>6</v>
      </c>
      <c r="B9" s="2" t="s">
        <v>27</v>
      </c>
      <c r="G9">
        <v>0</v>
      </c>
      <c r="H9" s="1">
        <v>0.14000000000000001</v>
      </c>
      <c r="I9">
        <v>0</v>
      </c>
      <c r="J9" s="1">
        <v>6.8</v>
      </c>
      <c r="K9">
        <v>0</v>
      </c>
      <c r="L9" s="1">
        <v>6.8</v>
      </c>
      <c r="M9">
        <v>0</v>
      </c>
    </row>
    <row r="10" spans="1:13">
      <c r="A10">
        <v>7</v>
      </c>
      <c r="B10" s="2" t="s">
        <v>28</v>
      </c>
      <c r="G10">
        <v>0</v>
      </c>
      <c r="H10" s="1">
        <v>2.5</v>
      </c>
      <c r="I10">
        <v>0</v>
      </c>
      <c r="J10" s="1">
        <v>5.4</v>
      </c>
      <c r="K10">
        <v>0</v>
      </c>
      <c r="L10" s="1">
        <v>7.9</v>
      </c>
      <c r="M10">
        <v>0</v>
      </c>
    </row>
    <row r="11" spans="1:13">
      <c r="A11">
        <v>8</v>
      </c>
      <c r="B11" s="2" t="s">
        <v>29</v>
      </c>
      <c r="G11">
        <v>0</v>
      </c>
      <c r="H11" s="1">
        <v>0.36</v>
      </c>
      <c r="I11">
        <v>0</v>
      </c>
      <c r="J11" s="1">
        <v>5.8</v>
      </c>
      <c r="K11">
        <v>0</v>
      </c>
      <c r="L11" s="1">
        <v>5.8</v>
      </c>
      <c r="M11">
        <v>0</v>
      </c>
    </row>
    <row r="12" spans="1:13">
      <c r="A12">
        <v>9</v>
      </c>
      <c r="B12" s="2" t="s">
        <v>30</v>
      </c>
      <c r="G12">
        <v>0</v>
      </c>
      <c r="H12" s="1">
        <v>0.04</v>
      </c>
      <c r="I12">
        <v>0</v>
      </c>
      <c r="J12" s="1">
        <v>5.8</v>
      </c>
      <c r="K12">
        <v>0</v>
      </c>
      <c r="L12" s="1">
        <v>5.8</v>
      </c>
      <c r="M12">
        <v>0</v>
      </c>
    </row>
    <row r="13" spans="1:13">
      <c r="A13">
        <v>10</v>
      </c>
      <c r="B13" s="2" t="s">
        <v>31</v>
      </c>
      <c r="G13">
        <v>0</v>
      </c>
      <c r="H13" s="1">
        <v>2</v>
      </c>
      <c r="I13">
        <v>0</v>
      </c>
      <c r="J13" s="1">
        <v>9.9</v>
      </c>
      <c r="K13">
        <v>0</v>
      </c>
      <c r="L13" s="1">
        <v>11.9</v>
      </c>
      <c r="M13">
        <v>0</v>
      </c>
    </row>
    <row r="14" spans="1:13">
      <c r="A14">
        <v>11</v>
      </c>
      <c r="B14" s="2" t="s">
        <v>32</v>
      </c>
      <c r="G14">
        <v>0</v>
      </c>
      <c r="H14" s="1">
        <v>0.26</v>
      </c>
      <c r="I14">
        <v>0</v>
      </c>
      <c r="J14" s="1">
        <v>13</v>
      </c>
      <c r="K14">
        <v>0</v>
      </c>
      <c r="L14" s="1">
        <v>13</v>
      </c>
      <c r="M14">
        <v>0</v>
      </c>
    </row>
    <row r="15" spans="1:13">
      <c r="A15">
        <v>12</v>
      </c>
      <c r="B15" s="2" t="s">
        <v>33</v>
      </c>
      <c r="G15">
        <v>0</v>
      </c>
      <c r="H15" s="1">
        <v>4.5</v>
      </c>
      <c r="I15">
        <v>0</v>
      </c>
      <c r="J15" s="1">
        <v>14</v>
      </c>
      <c r="K15">
        <v>0</v>
      </c>
      <c r="L15" s="1">
        <v>18.5</v>
      </c>
      <c r="M15">
        <v>0</v>
      </c>
    </row>
    <row r="16" spans="1:13">
      <c r="A16">
        <v>13</v>
      </c>
      <c r="B16" s="2" t="s">
        <v>34</v>
      </c>
      <c r="G16">
        <v>0</v>
      </c>
      <c r="H16" s="1">
        <v>0.15</v>
      </c>
      <c r="I16">
        <v>0</v>
      </c>
      <c r="J16" s="1">
        <v>11</v>
      </c>
      <c r="K16">
        <v>0</v>
      </c>
      <c r="L16" s="1">
        <v>11</v>
      </c>
      <c r="M16">
        <v>0</v>
      </c>
    </row>
    <row r="17" spans="1:13">
      <c r="A17">
        <v>14</v>
      </c>
      <c r="B17" s="2" t="s">
        <v>35</v>
      </c>
      <c r="G17">
        <v>0</v>
      </c>
      <c r="H17" s="1">
        <v>0.38</v>
      </c>
      <c r="I17">
        <v>0</v>
      </c>
      <c r="J17" s="1">
        <v>9.1</v>
      </c>
      <c r="K17">
        <v>0</v>
      </c>
      <c r="L17" s="1">
        <v>9.1</v>
      </c>
      <c r="M17">
        <v>0</v>
      </c>
    </row>
    <row r="18" spans="1:13">
      <c r="A18">
        <v>15</v>
      </c>
      <c r="B18" s="2" t="s">
        <v>36</v>
      </c>
      <c r="G18">
        <v>0</v>
      </c>
      <c r="H18" s="1">
        <v>3.3</v>
      </c>
      <c r="I18">
        <v>0</v>
      </c>
      <c r="J18" s="1">
        <v>6.6</v>
      </c>
      <c r="K18">
        <v>0</v>
      </c>
      <c r="L18" s="1">
        <v>9.9</v>
      </c>
      <c r="M18">
        <v>0</v>
      </c>
    </row>
    <row r="19" spans="1:13">
      <c r="A19">
        <v>16</v>
      </c>
      <c r="B19" s="2" t="s">
        <v>37</v>
      </c>
      <c r="G19">
        <v>0</v>
      </c>
      <c r="H19" s="1">
        <v>0.27</v>
      </c>
      <c r="I19">
        <v>0</v>
      </c>
      <c r="J19" s="1">
        <v>6.8</v>
      </c>
      <c r="K19">
        <v>0</v>
      </c>
      <c r="L19" s="1">
        <v>6.8</v>
      </c>
      <c r="M19">
        <v>0</v>
      </c>
    </row>
    <row r="20" spans="1:13">
      <c r="A20">
        <v>17</v>
      </c>
      <c r="B20" s="2" t="s">
        <v>38</v>
      </c>
      <c r="G20">
        <v>0</v>
      </c>
      <c r="H20" s="1">
        <v>1.2</v>
      </c>
      <c r="I20">
        <v>0</v>
      </c>
      <c r="J20" s="1">
        <v>16</v>
      </c>
      <c r="K20">
        <v>0</v>
      </c>
      <c r="L20" s="1">
        <v>16</v>
      </c>
      <c r="M20">
        <v>0</v>
      </c>
    </row>
    <row r="21" spans="1:13">
      <c r="A21">
        <v>18</v>
      </c>
      <c r="B21" s="2" t="s">
        <v>39</v>
      </c>
      <c r="G21">
        <v>0</v>
      </c>
      <c r="H21" s="1">
        <v>4.7</v>
      </c>
      <c r="I21">
        <v>0</v>
      </c>
      <c r="J21" s="1">
        <v>6.5</v>
      </c>
      <c r="K21">
        <v>0</v>
      </c>
      <c r="L21" s="1">
        <v>11.2</v>
      </c>
      <c r="M21">
        <v>0</v>
      </c>
    </row>
    <row r="22" spans="1:13">
      <c r="A22">
        <v>19</v>
      </c>
      <c r="B22" s="2" t="s">
        <v>40</v>
      </c>
      <c r="G22">
        <v>0</v>
      </c>
      <c r="H22" s="1">
        <v>1.5</v>
      </c>
      <c r="I22">
        <v>0</v>
      </c>
      <c r="J22" s="1">
        <v>7.6</v>
      </c>
      <c r="K22">
        <v>0</v>
      </c>
      <c r="L22" s="1">
        <v>9.1</v>
      </c>
      <c r="M22">
        <v>0</v>
      </c>
    </row>
    <row r="23" spans="1:13">
      <c r="A23">
        <v>20</v>
      </c>
      <c r="B23" s="2" t="s">
        <v>41</v>
      </c>
      <c r="G23">
        <v>0</v>
      </c>
      <c r="H23" s="1">
        <v>0.15</v>
      </c>
      <c r="I23">
        <v>0</v>
      </c>
      <c r="J23" s="1">
        <v>6.8</v>
      </c>
      <c r="K23">
        <v>0</v>
      </c>
      <c r="L23" s="1">
        <v>6.8</v>
      </c>
      <c r="M23">
        <v>0</v>
      </c>
    </row>
    <row r="24" spans="1:13">
      <c r="A24">
        <v>21</v>
      </c>
      <c r="B24" s="2" t="s">
        <v>42</v>
      </c>
      <c r="G24">
        <v>0</v>
      </c>
      <c r="H24" s="1">
        <v>0.11</v>
      </c>
      <c r="I24">
        <v>0</v>
      </c>
      <c r="J24" s="1">
        <v>9.3000000000000007</v>
      </c>
      <c r="K24">
        <v>0</v>
      </c>
      <c r="L24" s="1">
        <v>9.3000000000000007</v>
      </c>
      <c r="M24">
        <v>0</v>
      </c>
    </row>
    <row r="25" spans="1:13">
      <c r="A25">
        <v>22</v>
      </c>
      <c r="B25" s="2" t="s">
        <v>43</v>
      </c>
      <c r="G25">
        <v>0</v>
      </c>
      <c r="H25" s="1">
        <v>3.1</v>
      </c>
      <c r="I25">
        <v>0</v>
      </c>
      <c r="J25" s="1">
        <v>5.9</v>
      </c>
      <c r="K25">
        <v>0</v>
      </c>
      <c r="L25" s="1">
        <v>9</v>
      </c>
      <c r="M25">
        <v>0</v>
      </c>
    </row>
    <row r="26" spans="1:13">
      <c r="A26">
        <v>23</v>
      </c>
      <c r="B26" s="2" t="s">
        <v>44</v>
      </c>
      <c r="G26">
        <v>0</v>
      </c>
      <c r="H26" s="1">
        <v>0.32</v>
      </c>
      <c r="I26">
        <v>0</v>
      </c>
      <c r="J26" s="1">
        <v>10</v>
      </c>
      <c r="K26">
        <v>0</v>
      </c>
      <c r="L26" s="1">
        <v>10</v>
      </c>
      <c r="M26">
        <v>0</v>
      </c>
    </row>
    <row r="27" spans="1:13">
      <c r="A27">
        <v>24</v>
      </c>
      <c r="B27" s="2" t="s">
        <v>45</v>
      </c>
      <c r="G27">
        <v>0</v>
      </c>
      <c r="H27" s="1">
        <v>2.4</v>
      </c>
      <c r="I27">
        <v>0</v>
      </c>
      <c r="J27" s="1">
        <v>16</v>
      </c>
      <c r="K27">
        <v>0</v>
      </c>
      <c r="L27" s="1">
        <v>18.399999999999999</v>
      </c>
      <c r="M27">
        <v>0</v>
      </c>
    </row>
    <row r="28" spans="1:13">
      <c r="A28">
        <v>25</v>
      </c>
      <c r="B28" s="2" t="s">
        <v>46</v>
      </c>
      <c r="G28">
        <v>0</v>
      </c>
      <c r="H28" s="1">
        <v>0.86</v>
      </c>
      <c r="I28">
        <v>0</v>
      </c>
      <c r="J28" s="1">
        <v>14</v>
      </c>
      <c r="K28">
        <v>0</v>
      </c>
      <c r="L28" s="1">
        <v>14</v>
      </c>
      <c r="M28">
        <v>0</v>
      </c>
    </row>
    <row r="29" spans="1:13">
      <c r="A29">
        <v>26</v>
      </c>
      <c r="B29" s="2" t="s">
        <v>47</v>
      </c>
      <c r="G29">
        <v>0</v>
      </c>
      <c r="H29" s="1">
        <v>8</v>
      </c>
      <c r="I29">
        <v>0</v>
      </c>
      <c r="J29" s="1">
        <v>5.3</v>
      </c>
      <c r="K29">
        <v>0</v>
      </c>
      <c r="L29" s="1">
        <v>13.3</v>
      </c>
      <c r="M29">
        <v>0</v>
      </c>
    </row>
    <row r="30" spans="1:13">
      <c r="A30">
        <v>27</v>
      </c>
      <c r="B30" s="2" t="s">
        <v>48</v>
      </c>
      <c r="G30">
        <v>0</v>
      </c>
      <c r="H30" s="1">
        <v>9.5</v>
      </c>
      <c r="I30">
        <v>0</v>
      </c>
      <c r="J30" s="1">
        <v>8.5</v>
      </c>
      <c r="K30">
        <v>0</v>
      </c>
      <c r="L30" s="1">
        <v>18</v>
      </c>
      <c r="M30">
        <v>0</v>
      </c>
    </row>
    <row r="31" spans="1:13">
      <c r="A31">
        <v>28</v>
      </c>
      <c r="B31" s="2" t="s">
        <v>49</v>
      </c>
      <c r="G31">
        <v>0</v>
      </c>
      <c r="H31" s="1">
        <v>2.5</v>
      </c>
      <c r="I31">
        <v>0</v>
      </c>
      <c r="J31" s="1">
        <v>11</v>
      </c>
      <c r="K31">
        <v>0</v>
      </c>
      <c r="L31" s="1">
        <v>13.5</v>
      </c>
      <c r="M31">
        <v>0</v>
      </c>
    </row>
    <row r="32" spans="1:13">
      <c r="A32">
        <v>29</v>
      </c>
      <c r="B32" s="2" t="s">
        <v>50</v>
      </c>
      <c r="G32">
        <v>0</v>
      </c>
      <c r="H32" s="1">
        <v>0.08</v>
      </c>
      <c r="I32">
        <v>0</v>
      </c>
      <c r="J32" s="1">
        <v>6.7</v>
      </c>
      <c r="K32">
        <v>0</v>
      </c>
      <c r="L32" s="1">
        <v>6.7</v>
      </c>
      <c r="M32">
        <v>0</v>
      </c>
    </row>
    <row r="33" spans="1:13">
      <c r="A33">
        <v>30</v>
      </c>
      <c r="B33" s="2" t="s">
        <v>51</v>
      </c>
      <c r="G33">
        <v>0</v>
      </c>
      <c r="H33" s="1">
        <v>0.75</v>
      </c>
      <c r="I33">
        <v>0</v>
      </c>
      <c r="J33" s="1">
        <v>7.5</v>
      </c>
      <c r="K33">
        <v>0</v>
      </c>
      <c r="L33" s="1">
        <v>7.5</v>
      </c>
      <c r="M33">
        <v>0</v>
      </c>
    </row>
    <row r="34" spans="1:13">
      <c r="A34">
        <v>31</v>
      </c>
      <c r="B34" s="2" t="s">
        <v>52</v>
      </c>
      <c r="G34">
        <v>0</v>
      </c>
      <c r="H34" s="1">
        <v>0.41</v>
      </c>
      <c r="I34">
        <v>0</v>
      </c>
      <c r="J34" s="1">
        <v>4.0999999999999996</v>
      </c>
      <c r="K34">
        <v>0</v>
      </c>
      <c r="L34" s="1">
        <v>4.0999999999999996</v>
      </c>
      <c r="M34">
        <v>0</v>
      </c>
    </row>
    <row r="35" spans="1:13">
      <c r="A35">
        <v>32</v>
      </c>
      <c r="B35" s="2" t="s">
        <v>53</v>
      </c>
      <c r="G35">
        <v>0</v>
      </c>
      <c r="H35" s="1">
        <v>4</v>
      </c>
      <c r="I35">
        <v>0</v>
      </c>
      <c r="J35" s="1">
        <v>8.1999999999999993</v>
      </c>
      <c r="K35">
        <v>0</v>
      </c>
      <c r="L35" s="1">
        <v>12.2</v>
      </c>
      <c r="M35">
        <v>0</v>
      </c>
    </row>
    <row r="36" spans="1:13">
      <c r="A36">
        <v>33</v>
      </c>
      <c r="B36" s="2" t="s">
        <v>54</v>
      </c>
      <c r="G36">
        <v>0</v>
      </c>
      <c r="H36" s="1">
        <v>7.3</v>
      </c>
      <c r="I36">
        <v>0</v>
      </c>
      <c r="J36" s="1">
        <v>6.8</v>
      </c>
      <c r="K36">
        <v>0</v>
      </c>
      <c r="L36" s="1">
        <v>14.1</v>
      </c>
      <c r="M36">
        <v>0</v>
      </c>
    </row>
    <row r="37" spans="1:13">
      <c r="A37">
        <v>34</v>
      </c>
      <c r="B37" s="2" t="s">
        <v>55</v>
      </c>
      <c r="G37">
        <v>0</v>
      </c>
      <c r="H37" s="1">
        <v>0.38</v>
      </c>
      <c r="I37">
        <v>0</v>
      </c>
      <c r="J37" s="1">
        <v>5.9</v>
      </c>
      <c r="K37">
        <v>0</v>
      </c>
      <c r="L37" s="1">
        <v>5.9</v>
      </c>
      <c r="M37">
        <v>0</v>
      </c>
    </row>
    <row r="38" spans="1:13">
      <c r="A38">
        <v>35</v>
      </c>
      <c r="B38" s="2" t="s">
        <v>56</v>
      </c>
      <c r="G38">
        <v>0</v>
      </c>
      <c r="H38" s="1">
        <v>0.57999999999999996</v>
      </c>
      <c r="I38">
        <v>0</v>
      </c>
      <c r="J38" s="1">
        <v>3.9</v>
      </c>
      <c r="K38">
        <v>0</v>
      </c>
      <c r="L38" s="1">
        <v>3.9</v>
      </c>
      <c r="M38">
        <v>0</v>
      </c>
    </row>
    <row r="39" spans="1:13">
      <c r="A39">
        <v>36</v>
      </c>
      <c r="B39" s="2" t="s">
        <v>57</v>
      </c>
      <c r="G39">
        <v>0</v>
      </c>
      <c r="H39" s="1">
        <v>0.52</v>
      </c>
      <c r="I39">
        <v>0</v>
      </c>
      <c r="J39" s="1">
        <v>4.5999999999999996</v>
      </c>
      <c r="K39">
        <v>0</v>
      </c>
      <c r="L39" s="1">
        <v>4.5999999999999996</v>
      </c>
      <c r="M39">
        <v>0</v>
      </c>
    </row>
    <row r="40" spans="1:13">
      <c r="A40">
        <v>37</v>
      </c>
      <c r="B40" s="2" t="s">
        <v>58</v>
      </c>
      <c r="G40">
        <v>0</v>
      </c>
      <c r="H40" s="1">
        <v>0.52</v>
      </c>
      <c r="I40">
        <v>0</v>
      </c>
      <c r="J40" s="1">
        <v>3</v>
      </c>
      <c r="K40">
        <v>0</v>
      </c>
      <c r="L40" s="1">
        <v>3</v>
      </c>
      <c r="M40">
        <v>0</v>
      </c>
    </row>
    <row r="41" spans="1:13">
      <c r="A41">
        <v>38</v>
      </c>
      <c r="B41" s="2" t="s">
        <v>59</v>
      </c>
      <c r="G41">
        <v>0</v>
      </c>
      <c r="H41" s="1">
        <v>0.32</v>
      </c>
      <c r="I41">
        <v>0</v>
      </c>
      <c r="J41" s="1">
        <v>5.4</v>
      </c>
      <c r="K41">
        <v>0</v>
      </c>
      <c r="L41" s="1">
        <v>5.4</v>
      </c>
      <c r="M41">
        <v>0</v>
      </c>
    </row>
    <row r="42" spans="1:13">
      <c r="A42">
        <v>39</v>
      </c>
      <c r="B42" s="2" t="s">
        <v>60</v>
      </c>
      <c r="G42">
        <v>0</v>
      </c>
      <c r="H42" s="1">
        <v>3.5</v>
      </c>
      <c r="I42">
        <v>0</v>
      </c>
      <c r="J42" s="1">
        <v>11</v>
      </c>
      <c r="K42">
        <v>0</v>
      </c>
      <c r="L42" s="1">
        <v>14.5</v>
      </c>
      <c r="M42">
        <v>0</v>
      </c>
    </row>
    <row r="43" spans="1:13">
      <c r="A43">
        <v>40</v>
      </c>
      <c r="B43" s="2" t="s">
        <v>61</v>
      </c>
      <c r="G43">
        <v>0</v>
      </c>
      <c r="H43" s="1">
        <v>0.52</v>
      </c>
      <c r="I43">
        <v>0</v>
      </c>
      <c r="J43" s="1">
        <v>3.7</v>
      </c>
      <c r="K43">
        <v>0</v>
      </c>
      <c r="L43" s="1">
        <v>3.7</v>
      </c>
      <c r="M43">
        <v>0</v>
      </c>
    </row>
    <row r="44" spans="1:13">
      <c r="A44">
        <v>41</v>
      </c>
      <c r="B44" s="2" t="s">
        <v>62</v>
      </c>
      <c r="G44">
        <v>0</v>
      </c>
      <c r="H44" s="1">
        <v>0.56000000000000005</v>
      </c>
      <c r="I44">
        <v>0</v>
      </c>
      <c r="J44" s="1">
        <v>4.5999999999999996</v>
      </c>
      <c r="K44">
        <v>0</v>
      </c>
      <c r="L44" s="1">
        <v>4.5999999999999996</v>
      </c>
      <c r="M44">
        <v>0</v>
      </c>
    </row>
    <row r="45" spans="1:13">
      <c r="A45">
        <v>42</v>
      </c>
      <c r="B45" s="2" t="s">
        <v>63</v>
      </c>
      <c r="G45">
        <v>0</v>
      </c>
      <c r="H45" s="1">
        <v>1.7</v>
      </c>
      <c r="I45">
        <v>0</v>
      </c>
      <c r="J45" s="1">
        <v>12</v>
      </c>
      <c r="K45">
        <v>0</v>
      </c>
      <c r="L45" s="1">
        <v>13.7</v>
      </c>
      <c r="M45">
        <v>0</v>
      </c>
    </row>
    <row r="46" spans="1:13">
      <c r="A46">
        <v>43</v>
      </c>
      <c r="B46" s="2" t="s">
        <v>64</v>
      </c>
      <c r="G46">
        <v>0</v>
      </c>
      <c r="H46" s="1">
        <v>0.33</v>
      </c>
      <c r="I46">
        <v>0</v>
      </c>
      <c r="J46" s="1">
        <v>29</v>
      </c>
      <c r="K46">
        <v>0</v>
      </c>
      <c r="L46" s="1">
        <v>29</v>
      </c>
      <c r="M46">
        <v>0</v>
      </c>
    </row>
    <row r="47" spans="1:13">
      <c r="A47">
        <v>44</v>
      </c>
      <c r="B47" s="2" t="s">
        <v>65</v>
      </c>
      <c r="G47">
        <v>0</v>
      </c>
      <c r="H47" s="1">
        <v>0.51</v>
      </c>
      <c r="I47">
        <v>0</v>
      </c>
      <c r="J47" s="1">
        <v>7.3</v>
      </c>
      <c r="K47">
        <v>0</v>
      </c>
      <c r="L47" s="1">
        <v>7.3</v>
      </c>
      <c r="M47">
        <v>0</v>
      </c>
    </row>
    <row r="48" spans="1:13">
      <c r="A48">
        <v>45</v>
      </c>
      <c r="B48" s="2" t="s">
        <v>66</v>
      </c>
      <c r="G48">
        <v>0</v>
      </c>
      <c r="H48" s="1">
        <v>0.44</v>
      </c>
      <c r="I48">
        <v>0</v>
      </c>
      <c r="J48" s="1">
        <v>10</v>
      </c>
      <c r="K48">
        <v>0</v>
      </c>
      <c r="L48" s="1">
        <v>10</v>
      </c>
      <c r="M48">
        <v>0</v>
      </c>
    </row>
    <row r="49" spans="1:13">
      <c r="A49">
        <v>46</v>
      </c>
      <c r="B49" s="2" t="s">
        <v>67</v>
      </c>
      <c r="G49">
        <v>0</v>
      </c>
      <c r="H49" s="1">
        <v>0.76</v>
      </c>
      <c r="I49">
        <v>0</v>
      </c>
      <c r="J49" s="1">
        <v>6</v>
      </c>
      <c r="K49">
        <v>0</v>
      </c>
      <c r="L49" s="1">
        <v>6</v>
      </c>
      <c r="M49">
        <v>0</v>
      </c>
    </row>
    <row r="50" spans="1:13">
      <c r="A50">
        <v>47</v>
      </c>
      <c r="B50" s="2" t="s">
        <v>68</v>
      </c>
      <c r="G50">
        <v>0</v>
      </c>
      <c r="H50" s="1">
        <v>29</v>
      </c>
      <c r="I50">
        <v>0</v>
      </c>
      <c r="J50" s="1">
        <v>13</v>
      </c>
      <c r="K50">
        <v>0</v>
      </c>
      <c r="L50" s="1">
        <v>42</v>
      </c>
      <c r="M50">
        <v>0</v>
      </c>
    </row>
    <row r="51" spans="1:13">
      <c r="A51">
        <v>48</v>
      </c>
      <c r="B51" s="2" t="s">
        <v>69</v>
      </c>
      <c r="G51">
        <v>0</v>
      </c>
      <c r="H51" s="1">
        <v>0.44</v>
      </c>
      <c r="I51">
        <v>0</v>
      </c>
      <c r="J51" s="1">
        <v>7.4</v>
      </c>
      <c r="K51">
        <v>0</v>
      </c>
      <c r="L51" s="1">
        <v>7.4</v>
      </c>
      <c r="M51">
        <v>0</v>
      </c>
    </row>
    <row r="52" spans="1:13">
      <c r="A52">
        <v>49</v>
      </c>
      <c r="B52" s="2" t="s">
        <v>70</v>
      </c>
      <c r="G52">
        <v>0</v>
      </c>
      <c r="H52" s="1">
        <v>0.26</v>
      </c>
      <c r="I52">
        <v>0</v>
      </c>
      <c r="J52" s="1">
        <v>3.8</v>
      </c>
      <c r="K52">
        <v>0</v>
      </c>
      <c r="L52" s="1">
        <v>3.8</v>
      </c>
      <c r="M52">
        <v>0</v>
      </c>
    </row>
    <row r="53" spans="1:13">
      <c r="A53">
        <v>50</v>
      </c>
      <c r="B53" s="2" t="s">
        <v>71</v>
      </c>
      <c r="G53">
        <v>0</v>
      </c>
      <c r="H53" s="1">
        <v>2.7</v>
      </c>
      <c r="I53">
        <v>0</v>
      </c>
      <c r="J53" s="1">
        <v>4</v>
      </c>
      <c r="K53">
        <v>0</v>
      </c>
      <c r="L53" s="1">
        <v>6.7</v>
      </c>
      <c r="M53">
        <v>0</v>
      </c>
    </row>
    <row r="54" spans="1:13">
      <c r="A54">
        <v>51</v>
      </c>
      <c r="B54" s="2" t="s">
        <v>72</v>
      </c>
      <c r="G54">
        <v>0</v>
      </c>
      <c r="H54" s="1">
        <v>0.39</v>
      </c>
      <c r="I54">
        <v>0</v>
      </c>
      <c r="J54" s="1">
        <v>7.6</v>
      </c>
      <c r="K54">
        <v>0</v>
      </c>
      <c r="L54" s="1">
        <v>7.6</v>
      </c>
      <c r="M54">
        <v>0</v>
      </c>
    </row>
    <row r="55" spans="1:13">
      <c r="A55">
        <v>52</v>
      </c>
      <c r="B55" s="2" t="s">
        <v>73</v>
      </c>
      <c r="G55">
        <v>0</v>
      </c>
      <c r="H55" s="1">
        <v>3.4</v>
      </c>
      <c r="I55">
        <v>0</v>
      </c>
      <c r="J55" s="1">
        <v>4.3</v>
      </c>
      <c r="K55">
        <v>0</v>
      </c>
      <c r="L55" s="1">
        <v>7.7</v>
      </c>
      <c r="M55">
        <v>0</v>
      </c>
    </row>
    <row r="56" spans="1:13">
      <c r="A56">
        <v>53</v>
      </c>
      <c r="B56" s="2" t="s">
        <v>74</v>
      </c>
      <c r="G56">
        <v>0</v>
      </c>
      <c r="H56" s="1">
        <v>3.4</v>
      </c>
      <c r="I56">
        <v>0</v>
      </c>
      <c r="J56" s="1">
        <v>8.3000000000000007</v>
      </c>
      <c r="K56">
        <v>0</v>
      </c>
      <c r="L56" s="1">
        <v>11.7</v>
      </c>
      <c r="M56">
        <v>0</v>
      </c>
    </row>
    <row r="57" spans="1:13">
      <c r="A57">
        <v>54</v>
      </c>
      <c r="B57" s="2" t="s">
        <v>75</v>
      </c>
      <c r="G57">
        <v>0</v>
      </c>
      <c r="H57" s="1">
        <v>2.7</v>
      </c>
      <c r="I57">
        <v>0</v>
      </c>
      <c r="J57" s="1">
        <v>10</v>
      </c>
      <c r="K57">
        <v>0</v>
      </c>
      <c r="L57" s="1">
        <v>12.7</v>
      </c>
      <c r="M57">
        <v>0</v>
      </c>
    </row>
    <row r="58" spans="1:13">
      <c r="A58">
        <v>55</v>
      </c>
      <c r="B58" s="2" t="s">
        <v>76</v>
      </c>
      <c r="G58">
        <v>0</v>
      </c>
      <c r="H58" s="1">
        <v>0.74</v>
      </c>
      <c r="I58">
        <v>0</v>
      </c>
      <c r="J58" s="1">
        <v>13</v>
      </c>
      <c r="K58">
        <v>0</v>
      </c>
      <c r="L58" s="1">
        <v>13</v>
      </c>
      <c r="M58">
        <v>0</v>
      </c>
    </row>
    <row r="59" spans="1:13">
      <c r="A59">
        <v>56</v>
      </c>
      <c r="B59" s="2" t="s">
        <v>77</v>
      </c>
      <c r="G59">
        <v>0</v>
      </c>
      <c r="H59" s="1">
        <v>3.8</v>
      </c>
      <c r="I59">
        <v>0</v>
      </c>
      <c r="J59" s="1">
        <v>11</v>
      </c>
      <c r="K59">
        <v>0</v>
      </c>
      <c r="L59" s="1">
        <v>14.8</v>
      </c>
      <c r="M59">
        <v>0</v>
      </c>
    </row>
    <row r="60" spans="1:13">
      <c r="A60">
        <v>57</v>
      </c>
      <c r="B60" s="2" t="s">
        <v>78</v>
      </c>
      <c r="G60">
        <v>0</v>
      </c>
      <c r="H60" s="1">
        <v>0.71</v>
      </c>
      <c r="I60">
        <v>0</v>
      </c>
      <c r="J60" s="1">
        <v>6.7</v>
      </c>
      <c r="K60">
        <v>0</v>
      </c>
      <c r="L60" s="1">
        <v>6.7</v>
      </c>
      <c r="M60">
        <v>0</v>
      </c>
    </row>
    <row r="61" spans="1:13">
      <c r="A61">
        <v>58</v>
      </c>
      <c r="B61" s="2" t="s">
        <v>79</v>
      </c>
      <c r="G61">
        <v>0</v>
      </c>
      <c r="H61" s="1">
        <v>0.63</v>
      </c>
      <c r="I61">
        <v>0</v>
      </c>
      <c r="J61" s="1">
        <v>8.3000000000000007</v>
      </c>
      <c r="K61">
        <v>0</v>
      </c>
      <c r="L61" s="1">
        <v>8.3000000000000007</v>
      </c>
      <c r="M61">
        <v>0</v>
      </c>
    </row>
    <row r="62" spans="1:13">
      <c r="A62">
        <v>59</v>
      </c>
      <c r="B62" s="2" t="s">
        <v>80</v>
      </c>
      <c r="G62">
        <v>0</v>
      </c>
      <c r="H62" s="1">
        <v>0.66</v>
      </c>
      <c r="I62">
        <v>0</v>
      </c>
      <c r="J62" s="1">
        <v>6.7</v>
      </c>
      <c r="K62">
        <v>0</v>
      </c>
      <c r="L62" s="1">
        <v>6.7</v>
      </c>
      <c r="M62">
        <v>0</v>
      </c>
    </row>
    <row r="63" spans="1:13">
      <c r="A63">
        <v>60</v>
      </c>
      <c r="B63" s="2" t="s">
        <v>81</v>
      </c>
      <c r="G63">
        <v>0</v>
      </c>
      <c r="H63" s="1">
        <v>0.52</v>
      </c>
      <c r="I63">
        <v>0</v>
      </c>
      <c r="J63" s="1">
        <v>7.6</v>
      </c>
      <c r="K63">
        <v>0</v>
      </c>
      <c r="L63" s="1">
        <v>7.6</v>
      </c>
      <c r="M63">
        <v>0</v>
      </c>
    </row>
    <row r="64" spans="1:13">
      <c r="A64">
        <v>61</v>
      </c>
      <c r="B64" s="2" t="s">
        <v>82</v>
      </c>
      <c r="G64">
        <v>0</v>
      </c>
      <c r="H64" s="1">
        <v>0.47</v>
      </c>
      <c r="I64">
        <v>0</v>
      </c>
      <c r="J64" s="1">
        <v>4.9000000000000004</v>
      </c>
      <c r="K64">
        <v>0</v>
      </c>
      <c r="L64" s="1">
        <v>4.9000000000000004</v>
      </c>
      <c r="M64">
        <v>0</v>
      </c>
    </row>
    <row r="65" spans="1:13">
      <c r="A65">
        <v>62</v>
      </c>
      <c r="B65" s="2" t="s">
        <v>83</v>
      </c>
      <c r="G65">
        <v>0</v>
      </c>
      <c r="H65" s="1">
        <v>0.56999999999999995</v>
      </c>
      <c r="I65">
        <v>0</v>
      </c>
      <c r="J65" s="1">
        <v>5.3</v>
      </c>
      <c r="K65">
        <v>0</v>
      </c>
      <c r="L65" s="1">
        <v>5.3</v>
      </c>
      <c r="M65">
        <v>0</v>
      </c>
    </row>
    <row r="66" spans="1:13">
      <c r="A66">
        <v>63</v>
      </c>
      <c r="B66" s="2" t="s">
        <v>84</v>
      </c>
      <c r="G66">
        <v>0</v>
      </c>
      <c r="H66" s="1">
        <v>0.65</v>
      </c>
      <c r="I66">
        <v>0</v>
      </c>
      <c r="J66" s="1">
        <v>23</v>
      </c>
      <c r="K66">
        <v>0</v>
      </c>
      <c r="L66" s="1">
        <v>23</v>
      </c>
      <c r="M66">
        <v>0</v>
      </c>
    </row>
    <row r="67" spans="1:13">
      <c r="A67">
        <v>64</v>
      </c>
      <c r="B67" s="2" t="s">
        <v>85</v>
      </c>
      <c r="G67">
        <v>0</v>
      </c>
      <c r="H67" s="1">
        <v>0.59</v>
      </c>
      <c r="I67">
        <v>0</v>
      </c>
      <c r="J67" s="1">
        <v>5</v>
      </c>
      <c r="K67">
        <v>0</v>
      </c>
      <c r="L67" s="1">
        <v>5</v>
      </c>
      <c r="M67">
        <v>0</v>
      </c>
    </row>
    <row r="68" spans="1:13">
      <c r="A68">
        <v>65</v>
      </c>
      <c r="B68" s="2" t="s">
        <v>86</v>
      </c>
      <c r="G68">
        <v>0</v>
      </c>
      <c r="H68" s="1">
        <v>1.1000000000000001</v>
      </c>
      <c r="I68">
        <v>0</v>
      </c>
      <c r="J68" s="1">
        <v>9.5</v>
      </c>
      <c r="K68">
        <v>0</v>
      </c>
      <c r="L68" s="1">
        <v>9.5</v>
      </c>
      <c r="M68">
        <v>0</v>
      </c>
    </row>
    <row r="69" spans="1:13">
      <c r="A69">
        <v>66</v>
      </c>
      <c r="B69" s="2" t="s">
        <v>87</v>
      </c>
      <c r="G69">
        <v>0</v>
      </c>
      <c r="H69" s="1">
        <v>0.51</v>
      </c>
      <c r="I69">
        <v>0</v>
      </c>
      <c r="J69" s="1">
        <v>6.9</v>
      </c>
      <c r="K69">
        <v>0</v>
      </c>
      <c r="L69" s="1">
        <v>6.9</v>
      </c>
      <c r="M69">
        <v>0</v>
      </c>
    </row>
    <row r="70" spans="1:13">
      <c r="A70">
        <v>67</v>
      </c>
      <c r="B70" s="2" t="s">
        <v>88</v>
      </c>
      <c r="G70">
        <v>0</v>
      </c>
      <c r="H70" s="1">
        <v>0.32</v>
      </c>
      <c r="I70">
        <v>0</v>
      </c>
      <c r="J70" s="1">
        <v>6.5</v>
      </c>
      <c r="K70">
        <v>0</v>
      </c>
      <c r="L70" s="1">
        <v>6.5</v>
      </c>
      <c r="M70">
        <v>0</v>
      </c>
    </row>
    <row r="71" spans="1:13">
      <c r="A71">
        <v>68</v>
      </c>
      <c r="B71" s="2" t="s">
        <v>89</v>
      </c>
      <c r="G71">
        <v>0</v>
      </c>
      <c r="H71" s="1">
        <v>0.3</v>
      </c>
      <c r="I71">
        <v>0</v>
      </c>
      <c r="J71" s="1">
        <v>5.8</v>
      </c>
      <c r="K71">
        <v>0</v>
      </c>
      <c r="L71" s="1">
        <v>5.8</v>
      </c>
      <c r="M71">
        <v>0</v>
      </c>
    </row>
    <row r="72" spans="1:13">
      <c r="A72">
        <v>69</v>
      </c>
      <c r="B72" s="2" t="s">
        <v>90</v>
      </c>
      <c r="G72">
        <v>0</v>
      </c>
      <c r="H72" s="1">
        <v>0.38</v>
      </c>
      <c r="I72">
        <v>0</v>
      </c>
      <c r="J72" s="1">
        <v>7.9</v>
      </c>
      <c r="K72">
        <v>0</v>
      </c>
      <c r="L72" s="1">
        <v>7.9</v>
      </c>
      <c r="M72">
        <v>0</v>
      </c>
    </row>
    <row r="73" spans="1:13">
      <c r="A73">
        <v>70</v>
      </c>
      <c r="B73" s="2" t="s">
        <v>91</v>
      </c>
      <c r="G73">
        <v>0</v>
      </c>
      <c r="H73" s="1">
        <v>0.41</v>
      </c>
      <c r="I73">
        <v>0</v>
      </c>
      <c r="J73" s="1">
        <v>13</v>
      </c>
      <c r="K73">
        <v>0</v>
      </c>
      <c r="L73" s="1">
        <v>13</v>
      </c>
      <c r="M73">
        <v>0</v>
      </c>
    </row>
    <row r="74" spans="1:13">
      <c r="A74">
        <v>71</v>
      </c>
      <c r="B74" s="2" t="s">
        <v>92</v>
      </c>
      <c r="G74">
        <v>0</v>
      </c>
      <c r="H74" s="1">
        <v>0.8</v>
      </c>
      <c r="I74">
        <v>0</v>
      </c>
      <c r="J74" s="1">
        <v>10</v>
      </c>
      <c r="K74">
        <v>0</v>
      </c>
      <c r="L74" s="1">
        <v>10</v>
      </c>
      <c r="M74">
        <v>0</v>
      </c>
    </row>
    <row r="75" spans="1:13">
      <c r="A75">
        <v>72</v>
      </c>
      <c r="B75" s="2" t="s">
        <v>93</v>
      </c>
      <c r="G75">
        <v>0</v>
      </c>
      <c r="H75" s="1">
        <v>0.65</v>
      </c>
      <c r="I75">
        <v>0</v>
      </c>
      <c r="J75" s="1">
        <v>15</v>
      </c>
      <c r="K75">
        <v>0</v>
      </c>
      <c r="L75" s="1">
        <v>15</v>
      </c>
      <c r="M75">
        <v>0</v>
      </c>
    </row>
    <row r="76" spans="1:13">
      <c r="A76">
        <v>73</v>
      </c>
      <c r="B76" s="2" t="s">
        <v>94</v>
      </c>
      <c r="G76">
        <v>0</v>
      </c>
      <c r="H76" s="1">
        <v>0.8</v>
      </c>
      <c r="I76">
        <v>0</v>
      </c>
      <c r="J76" s="1">
        <v>8.4</v>
      </c>
      <c r="K76">
        <v>0</v>
      </c>
      <c r="L76" s="1">
        <v>8.4</v>
      </c>
      <c r="M76">
        <v>0</v>
      </c>
    </row>
    <row r="77" spans="1:13">
      <c r="A77">
        <v>74</v>
      </c>
      <c r="B77" s="2" t="s">
        <v>95</v>
      </c>
      <c r="G77">
        <v>0</v>
      </c>
      <c r="H77" s="1">
        <v>0.39</v>
      </c>
      <c r="I77">
        <v>0</v>
      </c>
      <c r="J77" s="1">
        <v>7</v>
      </c>
      <c r="K77">
        <v>0</v>
      </c>
      <c r="L77" s="1">
        <v>7</v>
      </c>
      <c r="M77">
        <v>0</v>
      </c>
    </row>
    <row r="78" spans="1:13">
      <c r="A78">
        <v>75</v>
      </c>
      <c r="B78" s="2" t="s">
        <v>96</v>
      </c>
      <c r="G78">
        <v>0</v>
      </c>
      <c r="H78" s="1">
        <v>0.49</v>
      </c>
      <c r="I78">
        <v>0</v>
      </c>
      <c r="J78" s="1">
        <v>4.8</v>
      </c>
      <c r="K78">
        <v>0</v>
      </c>
      <c r="L78" s="1">
        <v>4.8</v>
      </c>
      <c r="M78">
        <v>0</v>
      </c>
    </row>
    <row r="79" spans="1:13">
      <c r="A79">
        <v>76</v>
      </c>
      <c r="B79" s="2" t="s">
        <v>97</v>
      </c>
      <c r="G79">
        <v>0</v>
      </c>
      <c r="H79" s="1">
        <v>0.47</v>
      </c>
      <c r="I79">
        <v>0</v>
      </c>
      <c r="J79" s="1">
        <v>10</v>
      </c>
      <c r="K79">
        <v>0</v>
      </c>
      <c r="L79" s="1">
        <v>10</v>
      </c>
      <c r="M79">
        <v>0</v>
      </c>
    </row>
    <row r="80" spans="1:13">
      <c r="A80">
        <v>77</v>
      </c>
      <c r="B80" s="2" t="s">
        <v>98</v>
      </c>
      <c r="G80">
        <v>0</v>
      </c>
      <c r="H80" s="1">
        <v>0.43</v>
      </c>
      <c r="I80">
        <v>0</v>
      </c>
      <c r="J80" s="1">
        <v>6.4</v>
      </c>
      <c r="K80">
        <v>0</v>
      </c>
      <c r="L80" s="1">
        <v>6.4</v>
      </c>
      <c r="M80">
        <v>0</v>
      </c>
    </row>
    <row r="81" spans="1:13">
      <c r="A81">
        <v>78</v>
      </c>
      <c r="B81" s="2" t="s">
        <v>99</v>
      </c>
      <c r="G81">
        <v>0</v>
      </c>
      <c r="H81" s="1">
        <v>0.56000000000000005</v>
      </c>
      <c r="I81">
        <v>0</v>
      </c>
      <c r="J81" s="1">
        <v>9.8000000000000007</v>
      </c>
      <c r="K81">
        <v>0</v>
      </c>
      <c r="L81" s="1">
        <v>9.8000000000000007</v>
      </c>
      <c r="M81">
        <v>0</v>
      </c>
    </row>
    <row r="82" spans="1:13">
      <c r="A82">
        <v>79</v>
      </c>
      <c r="B82" s="2" t="s">
        <v>100</v>
      </c>
      <c r="G82">
        <v>0</v>
      </c>
      <c r="H82" s="1">
        <v>0.26</v>
      </c>
      <c r="I82">
        <v>0</v>
      </c>
      <c r="J82" s="1">
        <v>9.1</v>
      </c>
      <c r="K82">
        <v>0</v>
      </c>
      <c r="L82" s="1">
        <v>9.1</v>
      </c>
      <c r="M82">
        <v>0</v>
      </c>
    </row>
    <row r="83" spans="1:13">
      <c r="A83">
        <v>80</v>
      </c>
      <c r="B83" s="2" t="s">
        <v>101</v>
      </c>
      <c r="G83">
        <v>0</v>
      </c>
      <c r="H83" s="1">
        <v>2.6</v>
      </c>
      <c r="I83">
        <v>0</v>
      </c>
      <c r="J83" s="1">
        <v>20</v>
      </c>
      <c r="K83">
        <v>0</v>
      </c>
      <c r="L83" s="1">
        <v>22.6</v>
      </c>
      <c r="M83">
        <v>0</v>
      </c>
    </row>
    <row r="84" spans="1:13">
      <c r="A84">
        <v>81</v>
      </c>
      <c r="B84" s="2" t="s">
        <v>102</v>
      </c>
      <c r="G84">
        <v>0</v>
      </c>
      <c r="H84" s="1">
        <v>4.3</v>
      </c>
      <c r="I84">
        <v>0</v>
      </c>
      <c r="J84" s="1">
        <v>9.1</v>
      </c>
      <c r="K84">
        <v>0</v>
      </c>
      <c r="L84" s="1">
        <v>13.4</v>
      </c>
      <c r="M84">
        <v>0</v>
      </c>
    </row>
    <row r="85" spans="1:13">
      <c r="A85">
        <v>82</v>
      </c>
      <c r="B85" s="2" t="s">
        <v>103</v>
      </c>
      <c r="G85">
        <v>0</v>
      </c>
      <c r="H85" s="1">
        <v>2.9</v>
      </c>
      <c r="I85">
        <v>0</v>
      </c>
      <c r="J85" s="1">
        <v>5.6</v>
      </c>
      <c r="K85">
        <v>0</v>
      </c>
      <c r="L85" s="1">
        <v>8.5</v>
      </c>
      <c r="M85">
        <v>0</v>
      </c>
    </row>
    <row r="86" spans="1:13">
      <c r="A86">
        <v>83</v>
      </c>
      <c r="B86" s="2" t="s">
        <v>104</v>
      </c>
      <c r="G86">
        <v>0</v>
      </c>
      <c r="H86" s="1">
        <v>0</v>
      </c>
      <c r="I86">
        <v>0</v>
      </c>
      <c r="J86" s="1">
        <v>7.8</v>
      </c>
      <c r="K86">
        <v>0</v>
      </c>
      <c r="L86" s="1">
        <v>7.8</v>
      </c>
      <c r="M86">
        <v>0</v>
      </c>
    </row>
    <row r="87" spans="1:13">
      <c r="A87">
        <v>84</v>
      </c>
      <c r="B87" s="2" t="s">
        <v>105</v>
      </c>
      <c r="G87">
        <v>0</v>
      </c>
      <c r="H87" s="1">
        <v>0</v>
      </c>
      <c r="I87">
        <v>0</v>
      </c>
      <c r="J87" s="1">
        <v>9.1</v>
      </c>
      <c r="K87">
        <v>0</v>
      </c>
      <c r="L87" s="1">
        <v>9.1</v>
      </c>
      <c r="M87">
        <v>0</v>
      </c>
    </row>
    <row r="88" spans="1:13">
      <c r="A88">
        <v>85</v>
      </c>
      <c r="B88" s="2" t="s">
        <v>106</v>
      </c>
      <c r="G88">
        <v>0</v>
      </c>
      <c r="H88" s="1">
        <v>0</v>
      </c>
      <c r="I88">
        <v>0</v>
      </c>
      <c r="J88" s="1">
        <v>8.5</v>
      </c>
      <c r="K88">
        <v>0</v>
      </c>
      <c r="L88" s="1">
        <v>8.5</v>
      </c>
      <c r="M88">
        <v>0</v>
      </c>
    </row>
    <row r="89" spans="1:13">
      <c r="A89">
        <v>86</v>
      </c>
      <c r="B89" s="2" t="s">
        <v>107</v>
      </c>
      <c r="G89">
        <v>0</v>
      </c>
      <c r="H89" s="1">
        <v>0.31</v>
      </c>
      <c r="I89">
        <v>0</v>
      </c>
      <c r="J89" s="1">
        <v>10</v>
      </c>
      <c r="K89">
        <v>0</v>
      </c>
      <c r="L89" s="1">
        <v>10</v>
      </c>
      <c r="M89">
        <v>0</v>
      </c>
    </row>
    <row r="90" spans="1:13">
      <c r="A90">
        <v>87</v>
      </c>
      <c r="B90" s="2" t="s">
        <v>108</v>
      </c>
      <c r="G90">
        <v>0</v>
      </c>
      <c r="H90" s="1">
        <v>1.6</v>
      </c>
      <c r="I90">
        <v>0</v>
      </c>
      <c r="J90" s="1">
        <v>8.4</v>
      </c>
      <c r="K90">
        <v>0</v>
      </c>
      <c r="L90" s="1">
        <v>10</v>
      </c>
      <c r="M90">
        <v>0</v>
      </c>
    </row>
    <row r="91" spans="1:13">
      <c r="A91">
        <v>88</v>
      </c>
      <c r="B91" s="2" t="s">
        <v>109</v>
      </c>
      <c r="G91">
        <v>0</v>
      </c>
      <c r="H91" s="1">
        <v>2.4</v>
      </c>
      <c r="I91">
        <v>0</v>
      </c>
      <c r="J91" s="1">
        <v>7.2</v>
      </c>
      <c r="K91">
        <v>0</v>
      </c>
      <c r="L91" s="1">
        <v>9.6</v>
      </c>
      <c r="M91">
        <v>0</v>
      </c>
    </row>
    <row r="92" spans="1:13">
      <c r="A92">
        <v>89</v>
      </c>
      <c r="B92" s="2" t="s">
        <v>110</v>
      </c>
      <c r="G92">
        <v>0</v>
      </c>
      <c r="H92" s="1">
        <v>0.92</v>
      </c>
      <c r="I92">
        <v>0</v>
      </c>
      <c r="J92" s="1">
        <v>6.2</v>
      </c>
      <c r="K92">
        <v>0</v>
      </c>
      <c r="L92" s="1">
        <v>6.2</v>
      </c>
      <c r="M92">
        <v>0</v>
      </c>
    </row>
    <row r="93" spans="1:13">
      <c r="A93">
        <v>90</v>
      </c>
      <c r="B93" s="2" t="s">
        <v>111</v>
      </c>
      <c r="G93">
        <v>0</v>
      </c>
      <c r="H93" s="1">
        <v>1.4</v>
      </c>
      <c r="I93">
        <v>0</v>
      </c>
      <c r="J93" s="1">
        <v>7.5</v>
      </c>
      <c r="K93">
        <v>0</v>
      </c>
      <c r="L93" s="1">
        <v>7.5</v>
      </c>
      <c r="M93">
        <v>0</v>
      </c>
    </row>
    <row r="94" spans="1:13">
      <c r="A94">
        <v>91</v>
      </c>
      <c r="B94" s="2" t="s">
        <v>112</v>
      </c>
      <c r="G94">
        <v>0</v>
      </c>
      <c r="H94" s="1">
        <v>0.72</v>
      </c>
      <c r="I94">
        <v>0</v>
      </c>
      <c r="J94" s="1">
        <v>9.1</v>
      </c>
      <c r="K94">
        <v>0</v>
      </c>
      <c r="L94" s="1">
        <v>9.1</v>
      </c>
      <c r="M94">
        <v>0</v>
      </c>
    </row>
    <row r="95" spans="1:13">
      <c r="A95">
        <v>92</v>
      </c>
      <c r="B95" s="2" t="s">
        <v>113</v>
      </c>
      <c r="G95">
        <v>0</v>
      </c>
      <c r="H95" s="1">
        <v>2.2000000000000002</v>
      </c>
      <c r="I95">
        <v>0</v>
      </c>
      <c r="J95" s="1">
        <v>6.4</v>
      </c>
      <c r="K95">
        <v>0</v>
      </c>
      <c r="L95" s="1">
        <v>8.6</v>
      </c>
      <c r="M95">
        <v>0</v>
      </c>
    </row>
    <row r="96" spans="1:13">
      <c r="A96">
        <v>93</v>
      </c>
      <c r="B96" s="2" t="s">
        <v>114</v>
      </c>
      <c r="G96">
        <v>0</v>
      </c>
      <c r="H96" s="1">
        <v>0</v>
      </c>
      <c r="I96">
        <v>0</v>
      </c>
      <c r="J96" s="1">
        <v>5.0999999999999996</v>
      </c>
      <c r="K96">
        <v>0</v>
      </c>
      <c r="L96" s="1">
        <v>5.0999999999999996</v>
      </c>
      <c r="M96">
        <v>0</v>
      </c>
    </row>
    <row r="97" spans="1:13">
      <c r="A97">
        <v>94</v>
      </c>
      <c r="B97" s="2" t="s">
        <v>115</v>
      </c>
      <c r="G97">
        <v>0</v>
      </c>
      <c r="H97" s="1">
        <v>0</v>
      </c>
      <c r="I97">
        <v>0</v>
      </c>
      <c r="J97" s="1">
        <v>6.4</v>
      </c>
      <c r="K97">
        <v>0</v>
      </c>
      <c r="L97" s="1">
        <v>6.4</v>
      </c>
      <c r="M97">
        <v>0</v>
      </c>
    </row>
    <row r="98" spans="1:13">
      <c r="A98">
        <v>95</v>
      </c>
      <c r="B98" s="2" t="s">
        <v>116</v>
      </c>
      <c r="G98">
        <v>0</v>
      </c>
      <c r="H98" s="1">
        <v>0</v>
      </c>
      <c r="I98">
        <v>0</v>
      </c>
      <c r="J98" s="1">
        <v>4.3</v>
      </c>
      <c r="K98">
        <v>0</v>
      </c>
      <c r="L98" s="1">
        <v>4.3</v>
      </c>
      <c r="M98">
        <v>0</v>
      </c>
    </row>
    <row r="99" spans="1:13">
      <c r="A99">
        <v>96</v>
      </c>
      <c r="B99" s="2" t="s">
        <v>117</v>
      </c>
      <c r="G99">
        <v>0</v>
      </c>
      <c r="H99" s="1">
        <v>0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22</v>
      </c>
      <c r="G100">
        <v>0</v>
      </c>
      <c r="H100" s="1">
        <v>0</v>
      </c>
      <c r="I100">
        <v>0</v>
      </c>
      <c r="J100" s="1">
        <v>3.5</v>
      </c>
      <c r="K100">
        <v>0</v>
      </c>
      <c r="L100" s="1">
        <v>3.5</v>
      </c>
      <c r="M100">
        <v>0</v>
      </c>
    </row>
    <row r="101" spans="1:13">
      <c r="A101">
        <v>98</v>
      </c>
      <c r="B101" s="2" t="s">
        <v>118</v>
      </c>
      <c r="G101">
        <v>0</v>
      </c>
      <c r="H101" s="1">
        <v>0</v>
      </c>
      <c r="I101">
        <v>0</v>
      </c>
      <c r="J101" s="1">
        <v>7.1</v>
      </c>
      <c r="K101">
        <v>0</v>
      </c>
      <c r="L101" s="1">
        <v>7.1</v>
      </c>
      <c r="M101">
        <v>0</v>
      </c>
    </row>
    <row r="102" spans="1:13">
      <c r="A102">
        <v>99</v>
      </c>
      <c r="B102" s="2" t="s">
        <v>119</v>
      </c>
      <c r="G102">
        <v>0</v>
      </c>
      <c r="H102" s="1">
        <v>0</v>
      </c>
      <c r="I102">
        <v>0</v>
      </c>
      <c r="J102" s="1">
        <v>6.9</v>
      </c>
      <c r="K102">
        <v>0</v>
      </c>
      <c r="L102" s="1">
        <v>6.9</v>
      </c>
      <c r="M102">
        <v>0</v>
      </c>
    </row>
    <row r="103" spans="1:13">
      <c r="A103">
        <v>100</v>
      </c>
      <c r="B103" s="2" t="s">
        <v>25</v>
      </c>
      <c r="G103">
        <v>0</v>
      </c>
      <c r="H103" s="1">
        <v>0</v>
      </c>
      <c r="I103">
        <v>0</v>
      </c>
      <c r="J103" s="1">
        <v>5.8</v>
      </c>
      <c r="K103">
        <v>0</v>
      </c>
      <c r="L103" s="1">
        <v>5.8</v>
      </c>
      <c r="M103">
        <v>0</v>
      </c>
    </row>
    <row r="104" spans="1:13">
      <c r="A104">
        <v>101</v>
      </c>
      <c r="B104" s="2" t="s">
        <v>26</v>
      </c>
      <c r="G104">
        <v>0</v>
      </c>
      <c r="H104" s="1">
        <v>0</v>
      </c>
      <c r="I104">
        <v>0</v>
      </c>
      <c r="J104" s="1">
        <v>5.3</v>
      </c>
      <c r="K104">
        <v>0</v>
      </c>
      <c r="L104" s="1">
        <v>5.3</v>
      </c>
      <c r="M104">
        <v>0</v>
      </c>
    </row>
    <row r="105" spans="1:13">
      <c r="A105">
        <v>102</v>
      </c>
      <c r="B105" s="2" t="s">
        <v>27</v>
      </c>
      <c r="G105">
        <v>0</v>
      </c>
      <c r="H105" s="1">
        <v>0</v>
      </c>
      <c r="I105">
        <v>0</v>
      </c>
      <c r="J105" s="1">
        <v>8.3000000000000007</v>
      </c>
      <c r="K105">
        <v>0</v>
      </c>
      <c r="L105" s="1">
        <v>8.3000000000000007</v>
      </c>
      <c r="M105">
        <v>0</v>
      </c>
    </row>
    <row r="106" spans="1:13">
      <c r="A106">
        <v>103</v>
      </c>
      <c r="B106" s="2" t="s">
        <v>28</v>
      </c>
      <c r="G106">
        <v>0</v>
      </c>
      <c r="H106" s="1">
        <v>0</v>
      </c>
      <c r="I106">
        <v>0</v>
      </c>
      <c r="J106" s="1">
        <v>4.4000000000000004</v>
      </c>
      <c r="K106">
        <v>0</v>
      </c>
      <c r="L106" s="1">
        <v>4.4000000000000004</v>
      </c>
      <c r="M106">
        <v>0</v>
      </c>
    </row>
    <row r="107" spans="1:13">
      <c r="A107">
        <v>104</v>
      </c>
      <c r="B107" s="2" t="s">
        <v>29</v>
      </c>
      <c r="G107">
        <v>0</v>
      </c>
      <c r="H107" s="1">
        <v>3.4</v>
      </c>
      <c r="I107">
        <v>0</v>
      </c>
      <c r="J107" s="1">
        <v>5.4</v>
      </c>
      <c r="K107">
        <v>0</v>
      </c>
      <c r="L107" s="1">
        <v>8.8000000000000007</v>
      </c>
      <c r="M107">
        <v>0</v>
      </c>
    </row>
    <row r="108" spans="1:13">
      <c r="A108">
        <v>105</v>
      </c>
      <c r="B108" s="2" t="s">
        <v>30</v>
      </c>
      <c r="G108">
        <v>0</v>
      </c>
      <c r="H108" s="1">
        <v>2.2000000000000002</v>
      </c>
      <c r="I108">
        <v>0</v>
      </c>
      <c r="J108" s="1">
        <v>2.8</v>
      </c>
      <c r="K108">
        <v>0</v>
      </c>
      <c r="L108" s="1">
        <v>5</v>
      </c>
      <c r="M108">
        <v>0</v>
      </c>
    </row>
    <row r="109" spans="1:13">
      <c r="A109">
        <v>106</v>
      </c>
      <c r="B109" s="2" t="s">
        <v>31</v>
      </c>
      <c r="G109">
        <v>0</v>
      </c>
      <c r="H109" s="1">
        <v>1.5</v>
      </c>
      <c r="I109">
        <v>0</v>
      </c>
      <c r="J109" s="1">
        <v>7.1</v>
      </c>
      <c r="K109">
        <v>0</v>
      </c>
      <c r="L109" s="1">
        <v>8.6</v>
      </c>
      <c r="M109">
        <v>0</v>
      </c>
    </row>
    <row r="110" spans="1:13">
      <c r="A110">
        <v>107</v>
      </c>
      <c r="B110" s="2" t="s">
        <v>32</v>
      </c>
      <c r="G110">
        <v>0</v>
      </c>
      <c r="H110" s="1">
        <v>1.9</v>
      </c>
      <c r="I110">
        <v>0</v>
      </c>
      <c r="J110" s="1">
        <v>15</v>
      </c>
      <c r="K110">
        <v>0</v>
      </c>
      <c r="L110" s="1">
        <v>16.899999999999999</v>
      </c>
      <c r="M110">
        <v>0</v>
      </c>
    </row>
    <row r="111" spans="1:13">
      <c r="A111">
        <v>108</v>
      </c>
      <c r="B111" s="2" t="s">
        <v>120</v>
      </c>
      <c r="G111">
        <v>0</v>
      </c>
      <c r="H111" s="1">
        <v>2.7</v>
      </c>
      <c r="I111">
        <v>0</v>
      </c>
      <c r="J111" s="1">
        <v>11</v>
      </c>
      <c r="K111">
        <v>0</v>
      </c>
      <c r="L111" s="1">
        <v>13.7</v>
      </c>
      <c r="M111">
        <v>0</v>
      </c>
    </row>
    <row r="112" spans="1:13">
      <c r="A112">
        <v>109</v>
      </c>
      <c r="B112" s="2" t="s">
        <v>34</v>
      </c>
      <c r="G112">
        <v>0</v>
      </c>
      <c r="H112" s="1">
        <v>1.3</v>
      </c>
      <c r="I112">
        <v>0</v>
      </c>
      <c r="J112" s="1">
        <v>14</v>
      </c>
      <c r="K112">
        <v>0</v>
      </c>
      <c r="L112" s="1">
        <v>14</v>
      </c>
      <c r="M112">
        <v>0</v>
      </c>
    </row>
    <row r="113" spans="1:13">
      <c r="A113">
        <v>110</v>
      </c>
      <c r="B113" s="2" t="s">
        <v>35</v>
      </c>
      <c r="G113">
        <v>0</v>
      </c>
      <c r="H113" s="1">
        <v>2.1</v>
      </c>
      <c r="I113">
        <v>0</v>
      </c>
      <c r="J113" s="1">
        <v>5.3</v>
      </c>
      <c r="K113">
        <v>0</v>
      </c>
      <c r="L113" s="1">
        <v>7.4</v>
      </c>
      <c r="M113">
        <v>0</v>
      </c>
    </row>
    <row r="114" spans="1:13">
      <c r="A114">
        <v>111</v>
      </c>
      <c r="B114" s="2" t="s">
        <v>121</v>
      </c>
      <c r="G114">
        <v>0</v>
      </c>
      <c r="H114" s="1">
        <v>2</v>
      </c>
      <c r="I114">
        <v>0</v>
      </c>
      <c r="J114" s="1">
        <v>6.8</v>
      </c>
      <c r="K114">
        <v>0</v>
      </c>
      <c r="L114" s="1">
        <v>8.8000000000000007</v>
      </c>
      <c r="M114">
        <v>0</v>
      </c>
    </row>
    <row r="115" spans="1:13">
      <c r="A115">
        <v>112</v>
      </c>
      <c r="B115" s="2" t="s">
        <v>37</v>
      </c>
      <c r="G115">
        <v>0</v>
      </c>
      <c r="H115" s="1">
        <v>9.8000000000000007</v>
      </c>
      <c r="I115">
        <v>0</v>
      </c>
      <c r="J115" s="1">
        <v>12</v>
      </c>
      <c r="K115">
        <v>0</v>
      </c>
      <c r="L115" s="1">
        <v>21.8</v>
      </c>
      <c r="M115">
        <v>0</v>
      </c>
    </row>
    <row r="116" spans="1:13">
      <c r="A116">
        <v>113</v>
      </c>
      <c r="B116" s="2" t="s">
        <v>38</v>
      </c>
      <c r="G116">
        <v>0</v>
      </c>
      <c r="H116" s="1">
        <v>4.5</v>
      </c>
      <c r="I116">
        <v>0</v>
      </c>
      <c r="J116" s="1">
        <v>16</v>
      </c>
      <c r="K116">
        <v>0</v>
      </c>
      <c r="L116" s="1">
        <v>20.5</v>
      </c>
      <c r="M116">
        <v>0</v>
      </c>
    </row>
    <row r="117" spans="1:13">
      <c r="A117">
        <v>114</v>
      </c>
      <c r="B117" s="2" t="s">
        <v>39</v>
      </c>
      <c r="G117">
        <v>0</v>
      </c>
      <c r="H117" s="1">
        <v>3.1</v>
      </c>
      <c r="I117">
        <v>0</v>
      </c>
      <c r="J117" s="1">
        <v>4.5</v>
      </c>
      <c r="K117">
        <v>0</v>
      </c>
      <c r="L117" s="1">
        <v>7.6</v>
      </c>
      <c r="M117">
        <v>0</v>
      </c>
    </row>
    <row r="118" spans="1:13">
      <c r="A118">
        <v>115</v>
      </c>
      <c r="B118" s="2" t="s">
        <v>40</v>
      </c>
      <c r="G118">
        <v>0</v>
      </c>
      <c r="H118" s="1">
        <v>2.8</v>
      </c>
      <c r="I118">
        <v>0</v>
      </c>
      <c r="J118" s="1">
        <v>5</v>
      </c>
      <c r="K118">
        <v>0</v>
      </c>
      <c r="L118" s="1">
        <v>7.8</v>
      </c>
      <c r="M118">
        <v>0</v>
      </c>
    </row>
    <row r="119" spans="1:13">
      <c r="A119">
        <v>116</v>
      </c>
      <c r="B119" s="2" t="s">
        <v>41</v>
      </c>
      <c r="G119">
        <v>0</v>
      </c>
      <c r="H119" s="1">
        <v>1.8</v>
      </c>
      <c r="I119">
        <v>0</v>
      </c>
      <c r="J119" s="1">
        <v>5.6</v>
      </c>
      <c r="K119">
        <v>0</v>
      </c>
      <c r="L119" s="1">
        <v>7.4</v>
      </c>
      <c r="M119">
        <v>0</v>
      </c>
    </row>
    <row r="120" spans="1:13">
      <c r="A120">
        <v>117</v>
      </c>
      <c r="B120" s="2" t="s">
        <v>42</v>
      </c>
      <c r="G120">
        <v>0</v>
      </c>
      <c r="H120" s="1">
        <v>1.7</v>
      </c>
      <c r="I120">
        <v>0</v>
      </c>
      <c r="J120" s="1">
        <v>5.8</v>
      </c>
      <c r="K120">
        <v>0</v>
      </c>
      <c r="L120" s="1">
        <v>7.5</v>
      </c>
      <c r="M120">
        <v>0</v>
      </c>
    </row>
    <row r="121" spans="1:13">
      <c r="A121">
        <v>118</v>
      </c>
      <c r="B121" s="2" t="s">
        <v>43</v>
      </c>
      <c r="G121">
        <v>0</v>
      </c>
      <c r="H121" s="1">
        <v>3</v>
      </c>
      <c r="I121">
        <v>0</v>
      </c>
      <c r="J121" s="1">
        <v>7.1</v>
      </c>
      <c r="K121">
        <v>0</v>
      </c>
      <c r="L121" s="1">
        <v>10.1</v>
      </c>
      <c r="M121">
        <v>0</v>
      </c>
    </row>
    <row r="122" spans="1:13">
      <c r="A122">
        <v>119</v>
      </c>
      <c r="B122" s="2" t="s">
        <v>44</v>
      </c>
      <c r="G122">
        <v>0</v>
      </c>
      <c r="H122" s="1">
        <v>6.9</v>
      </c>
      <c r="I122">
        <v>0</v>
      </c>
      <c r="J122" s="1">
        <v>14</v>
      </c>
      <c r="K122">
        <v>0</v>
      </c>
      <c r="L122" s="1">
        <v>20.9</v>
      </c>
      <c r="M122">
        <v>0</v>
      </c>
    </row>
    <row r="123" spans="1:13">
      <c r="A123">
        <v>120</v>
      </c>
      <c r="B123" s="2" t="s">
        <v>45</v>
      </c>
      <c r="G123">
        <v>0</v>
      </c>
      <c r="H123" s="1">
        <v>1.5</v>
      </c>
      <c r="I123">
        <v>0</v>
      </c>
      <c r="J123" s="1">
        <v>14</v>
      </c>
      <c r="K123">
        <v>0</v>
      </c>
      <c r="L123" s="1">
        <v>15.5</v>
      </c>
      <c r="M123">
        <v>0</v>
      </c>
    </row>
    <row r="124" spans="1:13">
      <c r="A124">
        <v>121</v>
      </c>
      <c r="B124" s="2" t="s">
        <v>46</v>
      </c>
      <c r="G124">
        <v>0</v>
      </c>
      <c r="H124" s="1">
        <v>1.9</v>
      </c>
      <c r="I124">
        <v>0</v>
      </c>
      <c r="J124" s="1">
        <v>14</v>
      </c>
      <c r="K124">
        <v>0</v>
      </c>
      <c r="L124" s="1">
        <v>15.9</v>
      </c>
      <c r="M124">
        <v>0</v>
      </c>
    </row>
    <row r="125" spans="1:13">
      <c r="A125">
        <v>122</v>
      </c>
      <c r="B125" s="2" t="s">
        <v>47</v>
      </c>
      <c r="G125">
        <v>0</v>
      </c>
      <c r="H125" s="1">
        <v>1.7</v>
      </c>
      <c r="I125">
        <v>0</v>
      </c>
      <c r="J125" s="1">
        <v>5.5</v>
      </c>
      <c r="K125">
        <v>0</v>
      </c>
      <c r="L125" s="1">
        <v>7.2</v>
      </c>
      <c r="M125">
        <v>0</v>
      </c>
    </row>
    <row r="126" spans="1:13">
      <c r="A126">
        <v>123</v>
      </c>
      <c r="B126" s="2" t="s">
        <v>122</v>
      </c>
      <c r="G126">
        <v>0</v>
      </c>
      <c r="H126" s="1">
        <v>4.0999999999999996</v>
      </c>
      <c r="I126">
        <v>0</v>
      </c>
      <c r="J126" s="1">
        <v>23</v>
      </c>
      <c r="K126">
        <v>0</v>
      </c>
      <c r="L126" s="1">
        <v>27.1</v>
      </c>
      <c r="M126">
        <v>0</v>
      </c>
    </row>
    <row r="127" spans="1:13">
      <c r="A127">
        <v>124</v>
      </c>
      <c r="B127" s="2" t="s">
        <v>49</v>
      </c>
      <c r="G127">
        <v>0</v>
      </c>
      <c r="H127" s="1">
        <v>2.1</v>
      </c>
      <c r="I127">
        <v>0</v>
      </c>
      <c r="J127" s="1">
        <v>13</v>
      </c>
      <c r="K127">
        <v>0</v>
      </c>
      <c r="L127" s="1">
        <v>15.1</v>
      </c>
      <c r="M127">
        <v>0</v>
      </c>
    </row>
    <row r="128" spans="1:13">
      <c r="A128">
        <v>125</v>
      </c>
      <c r="B128" s="2" t="s">
        <v>50</v>
      </c>
      <c r="G128">
        <v>0</v>
      </c>
      <c r="H128" s="1">
        <v>2.2000000000000002</v>
      </c>
      <c r="I128">
        <v>0</v>
      </c>
      <c r="J128" s="1">
        <v>4.2</v>
      </c>
      <c r="K128">
        <v>0</v>
      </c>
      <c r="L128" s="1">
        <v>6.4</v>
      </c>
      <c r="M128">
        <v>0</v>
      </c>
    </row>
    <row r="129" spans="1:13">
      <c r="A129">
        <v>126</v>
      </c>
      <c r="B129" s="2" t="s">
        <v>51</v>
      </c>
      <c r="G129">
        <v>0</v>
      </c>
      <c r="H129" s="1">
        <v>2.8</v>
      </c>
      <c r="I129">
        <v>0</v>
      </c>
      <c r="J129" s="1">
        <v>7.2</v>
      </c>
      <c r="K129">
        <v>0</v>
      </c>
      <c r="L129" s="1">
        <v>10</v>
      </c>
      <c r="M129">
        <v>0</v>
      </c>
    </row>
    <row r="130" spans="1:13">
      <c r="A130">
        <v>127</v>
      </c>
      <c r="B130" s="2" t="s">
        <v>52</v>
      </c>
      <c r="G130">
        <v>0</v>
      </c>
      <c r="H130" s="1">
        <v>3.6</v>
      </c>
      <c r="I130">
        <v>0</v>
      </c>
      <c r="J130" s="1">
        <v>3.4</v>
      </c>
      <c r="K130">
        <v>0</v>
      </c>
      <c r="L130" s="1">
        <v>7</v>
      </c>
      <c r="M130">
        <v>0</v>
      </c>
    </row>
    <row r="131" spans="1:13">
      <c r="A131">
        <v>128</v>
      </c>
      <c r="B131" s="2" t="s">
        <v>53</v>
      </c>
      <c r="G131">
        <v>0</v>
      </c>
      <c r="H131" s="1">
        <v>2.1</v>
      </c>
      <c r="I131">
        <v>0</v>
      </c>
      <c r="J131" s="1">
        <v>4.5</v>
      </c>
      <c r="K131">
        <v>0</v>
      </c>
      <c r="L131" s="1">
        <v>6.6</v>
      </c>
      <c r="M131">
        <v>0</v>
      </c>
    </row>
    <row r="132" spans="1:13">
      <c r="A132">
        <v>129</v>
      </c>
      <c r="B132" s="2" t="s">
        <v>54</v>
      </c>
      <c r="G132">
        <v>0</v>
      </c>
      <c r="H132" s="1">
        <v>2.5</v>
      </c>
      <c r="I132">
        <v>0</v>
      </c>
      <c r="J132" s="1">
        <v>5.7</v>
      </c>
      <c r="K132">
        <v>0</v>
      </c>
      <c r="L132" s="1">
        <v>8.1999999999999993</v>
      </c>
      <c r="M132">
        <v>0</v>
      </c>
    </row>
    <row r="133" spans="1:13">
      <c r="A133">
        <v>130</v>
      </c>
      <c r="B133" s="2" t="s">
        <v>55</v>
      </c>
      <c r="G133">
        <v>0</v>
      </c>
      <c r="H133" s="1">
        <v>110</v>
      </c>
      <c r="I133">
        <v>0</v>
      </c>
      <c r="J133" s="1">
        <v>11</v>
      </c>
      <c r="K133">
        <v>0</v>
      </c>
      <c r="L133" s="1">
        <v>121</v>
      </c>
      <c r="M133">
        <v>0</v>
      </c>
    </row>
    <row r="134" spans="1:13">
      <c r="A134">
        <v>131</v>
      </c>
      <c r="B134" s="2" t="s">
        <v>56</v>
      </c>
      <c r="G134">
        <v>0</v>
      </c>
      <c r="H134" s="1">
        <v>1.7</v>
      </c>
      <c r="I134">
        <v>0</v>
      </c>
      <c r="J134" s="1">
        <v>3.4</v>
      </c>
      <c r="K134">
        <v>0</v>
      </c>
      <c r="L134" s="1">
        <v>5.0999999999999996</v>
      </c>
      <c r="M134">
        <v>0</v>
      </c>
    </row>
    <row r="135" spans="1:13">
      <c r="A135">
        <v>132</v>
      </c>
      <c r="B135" s="2" t="s">
        <v>57</v>
      </c>
      <c r="G135">
        <v>0</v>
      </c>
      <c r="H135" s="1">
        <v>7.9</v>
      </c>
      <c r="I135">
        <v>0</v>
      </c>
      <c r="J135" s="1">
        <v>5.9</v>
      </c>
      <c r="K135">
        <v>0</v>
      </c>
      <c r="L135" s="1">
        <v>13.8</v>
      </c>
      <c r="M135">
        <v>0</v>
      </c>
    </row>
    <row r="136" spans="1:13">
      <c r="A136">
        <v>133</v>
      </c>
      <c r="B136" s="2" t="s">
        <v>58</v>
      </c>
      <c r="G136">
        <v>0</v>
      </c>
      <c r="H136" s="1">
        <v>1.9</v>
      </c>
      <c r="I136">
        <v>0</v>
      </c>
      <c r="J136" s="1">
        <v>2.7</v>
      </c>
      <c r="K136">
        <v>0</v>
      </c>
      <c r="L136" s="1">
        <v>4.5999999999999996</v>
      </c>
      <c r="M136">
        <v>0</v>
      </c>
    </row>
    <row r="137" spans="1:13">
      <c r="A137">
        <v>134</v>
      </c>
      <c r="B137" s="2" t="s">
        <v>59</v>
      </c>
      <c r="G137">
        <v>0</v>
      </c>
      <c r="H137" s="1">
        <v>2.5</v>
      </c>
      <c r="I137">
        <v>0</v>
      </c>
      <c r="J137" s="1">
        <v>4.4000000000000004</v>
      </c>
      <c r="K137">
        <v>0</v>
      </c>
      <c r="L137" s="1">
        <v>6.9</v>
      </c>
      <c r="M137">
        <v>0</v>
      </c>
    </row>
    <row r="138" spans="1:13">
      <c r="A138">
        <v>135</v>
      </c>
      <c r="B138" s="2" t="s">
        <v>60</v>
      </c>
      <c r="G138">
        <v>0</v>
      </c>
      <c r="H138" s="1">
        <v>1.5</v>
      </c>
      <c r="I138">
        <v>0</v>
      </c>
      <c r="J138" s="1">
        <v>12</v>
      </c>
      <c r="K138">
        <v>0</v>
      </c>
      <c r="L138" s="1">
        <v>13.5</v>
      </c>
      <c r="M138">
        <v>0</v>
      </c>
    </row>
    <row r="139" spans="1:13">
      <c r="A139">
        <v>136</v>
      </c>
      <c r="B139" s="2" t="s">
        <v>61</v>
      </c>
      <c r="G139">
        <v>0</v>
      </c>
      <c r="H139" s="1">
        <v>3.1</v>
      </c>
      <c r="I139">
        <v>0</v>
      </c>
      <c r="J139" s="1">
        <v>4.4000000000000004</v>
      </c>
      <c r="K139">
        <v>0</v>
      </c>
      <c r="L139" s="1">
        <v>7.5</v>
      </c>
      <c r="M139">
        <v>0</v>
      </c>
    </row>
    <row r="140" spans="1:13">
      <c r="A140">
        <v>137</v>
      </c>
      <c r="B140" s="2" t="s">
        <v>62</v>
      </c>
      <c r="G140">
        <v>0</v>
      </c>
      <c r="H140" s="1">
        <v>2.6</v>
      </c>
      <c r="I140">
        <v>0</v>
      </c>
      <c r="J140" s="1">
        <v>5.3</v>
      </c>
      <c r="K140">
        <v>0</v>
      </c>
      <c r="L140" s="1">
        <v>7.9</v>
      </c>
      <c r="M140">
        <v>0</v>
      </c>
    </row>
    <row r="141" spans="1:13">
      <c r="A141">
        <v>138</v>
      </c>
      <c r="B141" s="2" t="s">
        <v>63</v>
      </c>
      <c r="G141">
        <v>0</v>
      </c>
      <c r="H141" s="1">
        <v>2.6</v>
      </c>
      <c r="I141">
        <v>0</v>
      </c>
      <c r="J141" s="1">
        <v>14</v>
      </c>
      <c r="K141">
        <v>0</v>
      </c>
      <c r="L141" s="1">
        <v>16.600000000000001</v>
      </c>
      <c r="M141">
        <v>0</v>
      </c>
    </row>
    <row r="142" spans="1:13">
      <c r="A142">
        <v>139</v>
      </c>
      <c r="B142" s="2" t="s">
        <v>60</v>
      </c>
      <c r="G142">
        <v>0</v>
      </c>
      <c r="H142" s="1">
        <v>3</v>
      </c>
      <c r="I142">
        <v>0</v>
      </c>
      <c r="J142" s="1">
        <v>17</v>
      </c>
      <c r="K142">
        <v>0</v>
      </c>
      <c r="L142" s="1">
        <v>20</v>
      </c>
      <c r="M142">
        <v>0</v>
      </c>
    </row>
    <row r="143" spans="1:13">
      <c r="A143">
        <v>140</v>
      </c>
      <c r="B143" s="2" t="s">
        <v>65</v>
      </c>
      <c r="G143">
        <v>0</v>
      </c>
      <c r="H143" s="1">
        <v>2.4</v>
      </c>
      <c r="I143">
        <v>0</v>
      </c>
      <c r="J143" s="1">
        <v>3.3</v>
      </c>
      <c r="K143">
        <v>0</v>
      </c>
      <c r="L143" s="1">
        <v>5.7</v>
      </c>
      <c r="M143">
        <v>0</v>
      </c>
    </row>
    <row r="144" spans="1:13">
      <c r="A144">
        <v>141</v>
      </c>
      <c r="B144" s="2" t="s">
        <v>66</v>
      </c>
      <c r="G144">
        <v>0</v>
      </c>
      <c r="H144" s="1">
        <v>2.5</v>
      </c>
      <c r="I144">
        <v>0</v>
      </c>
      <c r="J144" s="1">
        <v>9.8000000000000007</v>
      </c>
      <c r="K144">
        <v>0</v>
      </c>
      <c r="L144" s="1">
        <v>12.3</v>
      </c>
      <c r="M144">
        <v>0</v>
      </c>
    </row>
    <row r="145" spans="1:13">
      <c r="A145">
        <v>142</v>
      </c>
      <c r="B145" s="2" t="s">
        <v>67</v>
      </c>
      <c r="G145">
        <v>0</v>
      </c>
      <c r="H145" s="1">
        <v>3.2</v>
      </c>
      <c r="I145">
        <v>0</v>
      </c>
      <c r="J145" s="1">
        <v>2.5</v>
      </c>
      <c r="K145">
        <v>0</v>
      </c>
      <c r="L145" s="1">
        <v>5.7</v>
      </c>
      <c r="M145">
        <v>0</v>
      </c>
    </row>
    <row r="146" spans="1:13">
      <c r="A146">
        <v>143</v>
      </c>
      <c r="B146" s="2" t="s">
        <v>68</v>
      </c>
      <c r="G146">
        <v>0</v>
      </c>
      <c r="H146" s="1">
        <v>1.9</v>
      </c>
      <c r="I146">
        <v>0</v>
      </c>
      <c r="J146" s="1">
        <v>4.2</v>
      </c>
      <c r="K146">
        <v>0</v>
      </c>
      <c r="L146" s="1">
        <v>6.1</v>
      </c>
      <c r="M146">
        <v>0</v>
      </c>
    </row>
    <row r="147" spans="1:13">
      <c r="A147">
        <v>144</v>
      </c>
      <c r="B147" s="2" t="s">
        <v>69</v>
      </c>
      <c r="G147">
        <v>0</v>
      </c>
      <c r="H147" s="1">
        <v>2.1</v>
      </c>
      <c r="I147">
        <v>0</v>
      </c>
      <c r="J147" s="1">
        <v>4.9000000000000004</v>
      </c>
      <c r="K147">
        <v>0</v>
      </c>
      <c r="L147" s="1">
        <v>7</v>
      </c>
      <c r="M147">
        <v>0</v>
      </c>
    </row>
    <row r="148" spans="1:13">
      <c r="A148">
        <v>145</v>
      </c>
      <c r="B148" s="2" t="s">
        <v>70</v>
      </c>
      <c r="G148">
        <v>0</v>
      </c>
      <c r="H148" s="1">
        <v>2.1</v>
      </c>
      <c r="I148">
        <v>0</v>
      </c>
      <c r="J148" s="1">
        <v>4.5999999999999996</v>
      </c>
      <c r="K148">
        <v>0</v>
      </c>
      <c r="L148" s="1">
        <v>6.7</v>
      </c>
      <c r="M148">
        <v>0</v>
      </c>
    </row>
    <row r="149" spans="1:13">
      <c r="A149">
        <v>146</v>
      </c>
      <c r="B149" s="2" t="s">
        <v>71</v>
      </c>
      <c r="G149">
        <v>0</v>
      </c>
      <c r="H149" s="1">
        <v>2.2000000000000002</v>
      </c>
      <c r="I149">
        <v>0</v>
      </c>
      <c r="J149" s="1">
        <v>5.9</v>
      </c>
      <c r="K149">
        <v>0</v>
      </c>
      <c r="L149" s="1">
        <v>8.1</v>
      </c>
      <c r="M149">
        <v>0</v>
      </c>
    </row>
    <row r="150" spans="1:13">
      <c r="A150">
        <v>147</v>
      </c>
      <c r="B150" s="2" t="s">
        <v>72</v>
      </c>
      <c r="G150">
        <v>0</v>
      </c>
      <c r="H150" s="1">
        <v>2</v>
      </c>
      <c r="I150">
        <v>0</v>
      </c>
      <c r="J150" s="1">
        <v>5.4</v>
      </c>
      <c r="K150">
        <v>0</v>
      </c>
      <c r="L150" s="1">
        <v>7.4</v>
      </c>
      <c r="M150">
        <v>0</v>
      </c>
    </row>
    <row r="151" spans="1:13">
      <c r="A151">
        <v>148</v>
      </c>
      <c r="B151" s="2" t="s">
        <v>73</v>
      </c>
      <c r="G151">
        <v>0</v>
      </c>
      <c r="H151" s="1">
        <v>4.3</v>
      </c>
      <c r="I151">
        <v>0</v>
      </c>
      <c r="J151" s="1">
        <v>7.1</v>
      </c>
      <c r="K151">
        <v>0</v>
      </c>
      <c r="L151" s="1">
        <v>11.4</v>
      </c>
      <c r="M151">
        <v>0</v>
      </c>
    </row>
    <row r="152" spans="1:13">
      <c r="A152">
        <v>149</v>
      </c>
      <c r="B152" s="2" t="s">
        <v>74</v>
      </c>
      <c r="G152">
        <v>0</v>
      </c>
      <c r="H152" s="1">
        <v>3.8</v>
      </c>
      <c r="I152">
        <v>0</v>
      </c>
      <c r="J152" s="1">
        <v>4.4000000000000004</v>
      </c>
      <c r="K152">
        <v>0</v>
      </c>
      <c r="L152" s="1">
        <v>8.1999999999999993</v>
      </c>
      <c r="M152">
        <v>0</v>
      </c>
    </row>
    <row r="153" spans="1:13">
      <c r="A153">
        <v>150</v>
      </c>
      <c r="B153" s="2" t="s">
        <v>75</v>
      </c>
      <c r="G153">
        <v>0</v>
      </c>
      <c r="H153" s="1">
        <v>2.1</v>
      </c>
      <c r="I153">
        <v>0</v>
      </c>
      <c r="J153" s="1">
        <v>7</v>
      </c>
      <c r="K153">
        <v>0</v>
      </c>
      <c r="L153" s="1">
        <v>9.1</v>
      </c>
      <c r="M153">
        <v>0</v>
      </c>
    </row>
    <row r="154" spans="1:13">
      <c r="A154">
        <v>151</v>
      </c>
      <c r="B154" s="2" t="s">
        <v>76</v>
      </c>
      <c r="G154">
        <v>0</v>
      </c>
      <c r="H154" s="1">
        <v>2.8</v>
      </c>
      <c r="I154">
        <v>0</v>
      </c>
      <c r="J154" s="1">
        <v>16</v>
      </c>
      <c r="K154">
        <v>0</v>
      </c>
      <c r="L154" s="1">
        <v>18.8</v>
      </c>
      <c r="M154">
        <v>0</v>
      </c>
    </row>
    <row r="155" spans="1:13">
      <c r="A155">
        <v>152</v>
      </c>
      <c r="B155" s="2" t="s">
        <v>77</v>
      </c>
      <c r="G155">
        <v>0</v>
      </c>
      <c r="H155" s="1">
        <v>3.1</v>
      </c>
      <c r="I155">
        <v>0</v>
      </c>
      <c r="J155" s="1">
        <v>11</v>
      </c>
      <c r="K155">
        <v>0</v>
      </c>
      <c r="L155" s="1">
        <v>14.1</v>
      </c>
      <c r="M155">
        <v>0</v>
      </c>
    </row>
    <row r="156" spans="1:13">
      <c r="A156">
        <v>153</v>
      </c>
      <c r="B156" s="2" t="s">
        <v>78</v>
      </c>
      <c r="G156">
        <v>0</v>
      </c>
      <c r="H156" s="1">
        <v>2.2999999999999998</v>
      </c>
      <c r="I156">
        <v>0</v>
      </c>
      <c r="J156" s="1">
        <v>3.9</v>
      </c>
      <c r="K156">
        <v>0</v>
      </c>
      <c r="L156" s="1">
        <v>6.2</v>
      </c>
      <c r="M156">
        <v>0</v>
      </c>
    </row>
    <row r="157" spans="1:13">
      <c r="A157">
        <v>154</v>
      </c>
      <c r="B157" s="2" t="s">
        <v>79</v>
      </c>
      <c r="G157">
        <v>0</v>
      </c>
      <c r="H157" s="1">
        <v>1.6</v>
      </c>
      <c r="I157">
        <v>0</v>
      </c>
      <c r="J157" s="1">
        <v>7.2</v>
      </c>
      <c r="K157">
        <v>0</v>
      </c>
      <c r="L157" s="1">
        <v>8.8000000000000007</v>
      </c>
      <c r="M157">
        <v>0</v>
      </c>
    </row>
    <row r="158" spans="1:13">
      <c r="A158">
        <v>155</v>
      </c>
      <c r="B158" s="2" t="s">
        <v>80</v>
      </c>
      <c r="G158">
        <v>0</v>
      </c>
      <c r="H158" s="1">
        <v>1.2</v>
      </c>
      <c r="I158">
        <v>0</v>
      </c>
      <c r="J158" s="1">
        <v>7.1</v>
      </c>
      <c r="K158">
        <v>0</v>
      </c>
      <c r="L158" s="1">
        <v>7.1</v>
      </c>
      <c r="M158">
        <v>0</v>
      </c>
    </row>
    <row r="159" spans="1:13">
      <c r="A159">
        <v>156</v>
      </c>
      <c r="B159" s="2" t="s">
        <v>81</v>
      </c>
      <c r="G159">
        <v>0</v>
      </c>
      <c r="H159" s="1">
        <v>3.1</v>
      </c>
      <c r="I159">
        <v>0</v>
      </c>
      <c r="J159" s="1">
        <v>5.7</v>
      </c>
      <c r="K159">
        <v>0</v>
      </c>
      <c r="L159" s="1">
        <v>8.8000000000000007</v>
      </c>
      <c r="M159">
        <v>0</v>
      </c>
    </row>
    <row r="160" spans="1:13">
      <c r="A160">
        <v>157</v>
      </c>
      <c r="B160" s="2" t="s">
        <v>82</v>
      </c>
      <c r="G160">
        <v>0</v>
      </c>
      <c r="H160" s="1">
        <v>1.7</v>
      </c>
      <c r="I160">
        <v>0</v>
      </c>
      <c r="J160" s="1">
        <v>6.4</v>
      </c>
      <c r="K160">
        <v>0</v>
      </c>
      <c r="L160" s="1">
        <v>8.1</v>
      </c>
      <c r="M160">
        <v>0</v>
      </c>
    </row>
    <row r="161" spans="1:13">
      <c r="A161">
        <v>158</v>
      </c>
      <c r="B161" s="2" t="s">
        <v>83</v>
      </c>
      <c r="G161">
        <v>0</v>
      </c>
      <c r="H161" s="1">
        <v>1.2</v>
      </c>
      <c r="I161">
        <v>0</v>
      </c>
      <c r="J161" s="1">
        <v>4</v>
      </c>
      <c r="K161">
        <v>0</v>
      </c>
      <c r="L161" s="1">
        <v>4</v>
      </c>
      <c r="M161">
        <v>0</v>
      </c>
    </row>
    <row r="162" spans="1:13">
      <c r="A162">
        <v>159</v>
      </c>
      <c r="B162" s="2" t="s">
        <v>84</v>
      </c>
      <c r="G162">
        <v>0</v>
      </c>
      <c r="H162" s="1">
        <v>3</v>
      </c>
      <c r="I162">
        <v>0</v>
      </c>
      <c r="J162" s="1">
        <v>14</v>
      </c>
      <c r="K162">
        <v>0</v>
      </c>
      <c r="L162" s="1">
        <v>17</v>
      </c>
      <c r="M162">
        <v>0</v>
      </c>
    </row>
    <row r="163" spans="1:13">
      <c r="A163">
        <v>160</v>
      </c>
      <c r="B163" s="2" t="s">
        <v>85</v>
      </c>
      <c r="G163">
        <v>0</v>
      </c>
      <c r="H163" s="1">
        <v>0.22</v>
      </c>
      <c r="I163">
        <v>0</v>
      </c>
      <c r="J163" s="1">
        <v>4</v>
      </c>
      <c r="K163">
        <v>0</v>
      </c>
      <c r="L163" s="1">
        <v>4</v>
      </c>
      <c r="M163">
        <v>0</v>
      </c>
    </row>
    <row r="164" spans="1:13">
      <c r="A164">
        <v>161</v>
      </c>
      <c r="B164" s="2" t="s">
        <v>86</v>
      </c>
      <c r="G164">
        <v>0</v>
      </c>
      <c r="H164" s="1">
        <v>0.25</v>
      </c>
      <c r="I164">
        <v>0</v>
      </c>
      <c r="J164" s="1">
        <v>11</v>
      </c>
      <c r="K164">
        <v>0</v>
      </c>
      <c r="L164" s="1">
        <v>11</v>
      </c>
      <c r="M164">
        <v>0</v>
      </c>
    </row>
    <row r="165" spans="1:13">
      <c r="A165">
        <v>162</v>
      </c>
      <c r="B165" s="2" t="s">
        <v>87</v>
      </c>
      <c r="G165">
        <v>0</v>
      </c>
      <c r="H165" s="1">
        <v>0.09</v>
      </c>
      <c r="I165">
        <v>0</v>
      </c>
      <c r="J165" s="1">
        <v>6.2</v>
      </c>
      <c r="K165">
        <v>0</v>
      </c>
      <c r="L165" s="1">
        <v>6.2</v>
      </c>
      <c r="M165">
        <v>0</v>
      </c>
    </row>
    <row r="166" spans="1:13">
      <c r="A166">
        <v>163</v>
      </c>
      <c r="B166" s="2" t="s">
        <v>88</v>
      </c>
      <c r="G166">
        <v>0</v>
      </c>
      <c r="H166" s="1">
        <v>0.06</v>
      </c>
      <c r="I166">
        <v>0</v>
      </c>
      <c r="J166" s="1">
        <v>4.5999999999999996</v>
      </c>
      <c r="K166">
        <v>0</v>
      </c>
      <c r="L166" s="1">
        <v>4.5999999999999996</v>
      </c>
      <c r="M166">
        <v>0</v>
      </c>
    </row>
    <row r="167" spans="1:13">
      <c r="A167">
        <v>164</v>
      </c>
      <c r="B167" s="2" t="s">
        <v>89</v>
      </c>
      <c r="G167">
        <v>0</v>
      </c>
      <c r="H167" s="1">
        <v>3.8</v>
      </c>
      <c r="I167">
        <v>0</v>
      </c>
      <c r="J167" s="1">
        <v>8.5</v>
      </c>
      <c r="K167">
        <v>0</v>
      </c>
      <c r="L167" s="1">
        <v>12.3</v>
      </c>
      <c r="M167">
        <v>0</v>
      </c>
    </row>
    <row r="168" spans="1:13">
      <c r="A168">
        <v>165</v>
      </c>
      <c r="B168" s="2" t="s">
        <v>90</v>
      </c>
      <c r="G168">
        <v>0</v>
      </c>
      <c r="H168" s="1">
        <v>0.23</v>
      </c>
      <c r="I168">
        <v>0</v>
      </c>
      <c r="J168" s="1">
        <v>6.8</v>
      </c>
      <c r="K168">
        <v>0</v>
      </c>
      <c r="L168" s="1">
        <v>6.8</v>
      </c>
      <c r="M168">
        <v>0</v>
      </c>
    </row>
    <row r="169" spans="1:13">
      <c r="A169">
        <v>166</v>
      </c>
      <c r="B169" s="2" t="s">
        <v>91</v>
      </c>
      <c r="G169">
        <v>0</v>
      </c>
      <c r="H169" s="1">
        <v>0.39</v>
      </c>
      <c r="I169">
        <v>0</v>
      </c>
      <c r="J169" s="1">
        <v>10</v>
      </c>
      <c r="K169">
        <v>0</v>
      </c>
      <c r="L169" s="1">
        <v>10</v>
      </c>
      <c r="M169">
        <v>0</v>
      </c>
    </row>
    <row r="170" spans="1:13">
      <c r="A170">
        <v>167</v>
      </c>
      <c r="B170" s="2" t="s">
        <v>123</v>
      </c>
      <c r="G170">
        <v>0</v>
      </c>
      <c r="H170" s="1">
        <v>0.46</v>
      </c>
      <c r="I170">
        <v>0</v>
      </c>
      <c r="J170" s="1">
        <v>8.5</v>
      </c>
      <c r="K170">
        <v>0</v>
      </c>
      <c r="L170" s="1">
        <v>8.5</v>
      </c>
      <c r="M170">
        <v>0</v>
      </c>
    </row>
    <row r="171" spans="1:13">
      <c r="A171">
        <v>168</v>
      </c>
      <c r="B171" s="2" t="s">
        <v>93</v>
      </c>
      <c r="G171">
        <v>0</v>
      </c>
      <c r="H171" s="1">
        <v>0</v>
      </c>
      <c r="I171">
        <v>0</v>
      </c>
      <c r="J171" s="1">
        <v>15</v>
      </c>
      <c r="K171">
        <v>0</v>
      </c>
      <c r="L171" s="1">
        <v>15</v>
      </c>
      <c r="M171">
        <v>0</v>
      </c>
    </row>
    <row r="172" spans="1:13">
      <c r="A172">
        <v>169</v>
      </c>
      <c r="B172" s="2" t="s">
        <v>94</v>
      </c>
      <c r="G172">
        <v>0</v>
      </c>
      <c r="H172" s="1">
        <v>0</v>
      </c>
      <c r="I172">
        <v>0</v>
      </c>
      <c r="J172" s="1">
        <v>9.4</v>
      </c>
      <c r="K172">
        <v>0</v>
      </c>
      <c r="L172" s="1">
        <v>9.4</v>
      </c>
      <c r="M172">
        <v>0</v>
      </c>
    </row>
    <row r="173" spans="1:13">
      <c r="A173">
        <v>170</v>
      </c>
      <c r="B173" s="2" t="s">
        <v>95</v>
      </c>
      <c r="G173">
        <v>0</v>
      </c>
      <c r="H173" s="1">
        <v>0</v>
      </c>
      <c r="I173">
        <v>0</v>
      </c>
      <c r="J173" s="1">
        <v>4.9000000000000004</v>
      </c>
      <c r="K173">
        <v>0</v>
      </c>
      <c r="L173" s="1">
        <v>4.9000000000000004</v>
      </c>
      <c r="M173">
        <v>0</v>
      </c>
    </row>
    <row r="174" spans="1:13">
      <c r="A174">
        <v>171</v>
      </c>
      <c r="B174" s="2" t="s">
        <v>96</v>
      </c>
      <c r="G174">
        <v>0</v>
      </c>
      <c r="H174" s="1">
        <v>0</v>
      </c>
      <c r="I174">
        <v>0</v>
      </c>
      <c r="J174" s="1">
        <v>5.3</v>
      </c>
      <c r="K174">
        <v>0</v>
      </c>
      <c r="L174" s="1">
        <v>5.3</v>
      </c>
      <c r="M174">
        <v>0</v>
      </c>
    </row>
    <row r="175" spans="1:13">
      <c r="A175">
        <v>172</v>
      </c>
      <c r="B175" s="2" t="s">
        <v>97</v>
      </c>
      <c r="G175">
        <v>0</v>
      </c>
      <c r="H175" s="1">
        <v>1.4</v>
      </c>
      <c r="I175">
        <v>0</v>
      </c>
      <c r="J175" s="1">
        <v>12</v>
      </c>
      <c r="K175">
        <v>0</v>
      </c>
      <c r="L175" s="1">
        <v>12</v>
      </c>
      <c r="M175">
        <v>0</v>
      </c>
    </row>
    <row r="176" spans="1:13">
      <c r="A176">
        <v>173</v>
      </c>
      <c r="B176" s="2" t="s">
        <v>98</v>
      </c>
      <c r="G176">
        <v>0</v>
      </c>
      <c r="H176" s="1">
        <v>0.35</v>
      </c>
      <c r="I176">
        <v>0</v>
      </c>
      <c r="J176" s="1">
        <v>3.7</v>
      </c>
      <c r="K176">
        <v>0</v>
      </c>
      <c r="L176" s="1">
        <v>3.7</v>
      </c>
      <c r="M176">
        <v>0</v>
      </c>
    </row>
    <row r="177" spans="1:13">
      <c r="A177">
        <v>174</v>
      </c>
      <c r="B177" s="2" t="s">
        <v>99</v>
      </c>
      <c r="G177">
        <v>0</v>
      </c>
      <c r="H177" s="1">
        <v>0.49</v>
      </c>
      <c r="I177">
        <v>0</v>
      </c>
      <c r="J177" s="1">
        <v>6</v>
      </c>
      <c r="K177">
        <v>0</v>
      </c>
      <c r="L177" s="1">
        <v>6</v>
      </c>
      <c r="M177">
        <v>0</v>
      </c>
    </row>
    <row r="178" spans="1:13">
      <c r="A178">
        <v>175</v>
      </c>
      <c r="B178" s="2" t="s">
        <v>100</v>
      </c>
      <c r="G178">
        <v>0</v>
      </c>
      <c r="H178" s="1">
        <v>0.35</v>
      </c>
      <c r="I178">
        <v>0</v>
      </c>
      <c r="J178" s="1">
        <v>5.4</v>
      </c>
      <c r="K178">
        <v>0</v>
      </c>
      <c r="L178" s="1">
        <v>5.4</v>
      </c>
      <c r="M178">
        <v>0</v>
      </c>
    </row>
    <row r="179" spans="1:13">
      <c r="A179">
        <v>176</v>
      </c>
      <c r="B179" s="2" t="s">
        <v>101</v>
      </c>
      <c r="G179">
        <v>0</v>
      </c>
      <c r="H179" s="1">
        <v>0.24</v>
      </c>
      <c r="I179">
        <v>0</v>
      </c>
      <c r="J179" s="1">
        <v>20</v>
      </c>
      <c r="K179">
        <v>0</v>
      </c>
      <c r="L179" s="1">
        <v>20</v>
      </c>
      <c r="M179">
        <v>0</v>
      </c>
    </row>
    <row r="180" spans="1:13">
      <c r="A180">
        <v>177</v>
      </c>
      <c r="B180" s="2" t="s">
        <v>124</v>
      </c>
      <c r="G180">
        <v>0</v>
      </c>
      <c r="H180" s="1">
        <v>0.42</v>
      </c>
      <c r="I180">
        <v>0</v>
      </c>
      <c r="J180" s="1">
        <v>4</v>
      </c>
      <c r="K180">
        <v>0</v>
      </c>
      <c r="L180" s="1">
        <v>4</v>
      </c>
      <c r="M180">
        <v>0</v>
      </c>
    </row>
    <row r="181" spans="1:13">
      <c r="A181">
        <v>178</v>
      </c>
      <c r="B181" s="2" t="s">
        <v>103</v>
      </c>
      <c r="G181">
        <v>0</v>
      </c>
      <c r="H181" s="1">
        <v>0.34</v>
      </c>
      <c r="I181">
        <v>0</v>
      </c>
      <c r="J181" s="1">
        <v>4.8</v>
      </c>
      <c r="K181">
        <v>0</v>
      </c>
      <c r="L181" s="1">
        <v>4.8</v>
      </c>
      <c r="M181">
        <v>0</v>
      </c>
    </row>
    <row r="182" spans="1:13">
      <c r="A182">
        <v>179</v>
      </c>
      <c r="B182" s="2" t="s">
        <v>104</v>
      </c>
      <c r="G182">
        <v>0</v>
      </c>
      <c r="H182" s="1">
        <v>0.22</v>
      </c>
      <c r="I182">
        <v>0</v>
      </c>
      <c r="J182" s="1">
        <v>6.4</v>
      </c>
      <c r="K182">
        <v>0</v>
      </c>
      <c r="L182" s="1">
        <v>6.4</v>
      </c>
      <c r="M182">
        <v>0</v>
      </c>
    </row>
    <row r="183" spans="1:13">
      <c r="A183">
        <v>180</v>
      </c>
      <c r="B183" s="2" t="s">
        <v>105</v>
      </c>
      <c r="G183">
        <v>0</v>
      </c>
      <c r="H183" s="1">
        <v>2.8</v>
      </c>
      <c r="I183">
        <v>0</v>
      </c>
      <c r="J183" s="1">
        <v>9.4</v>
      </c>
      <c r="K183">
        <v>0</v>
      </c>
      <c r="L183" s="1">
        <v>12.2</v>
      </c>
      <c r="M183">
        <v>0</v>
      </c>
    </row>
    <row r="184" spans="1:13">
      <c r="A184">
        <v>181</v>
      </c>
      <c r="B184" s="2" t="s">
        <v>106</v>
      </c>
      <c r="G184">
        <v>0</v>
      </c>
      <c r="H184" s="1">
        <v>0.18</v>
      </c>
      <c r="I184">
        <v>0</v>
      </c>
      <c r="J184" s="1">
        <v>6.6</v>
      </c>
      <c r="K184">
        <v>0</v>
      </c>
      <c r="L184" s="1">
        <v>6.6</v>
      </c>
      <c r="M184">
        <v>0</v>
      </c>
    </row>
    <row r="185" spans="1:13">
      <c r="A185">
        <v>182</v>
      </c>
      <c r="B185" s="2" t="s">
        <v>107</v>
      </c>
      <c r="G185">
        <v>0</v>
      </c>
      <c r="H185" s="1">
        <v>0</v>
      </c>
      <c r="I185">
        <v>0</v>
      </c>
      <c r="J185" s="1">
        <v>16</v>
      </c>
      <c r="K185">
        <v>0</v>
      </c>
      <c r="L185" s="1">
        <v>16</v>
      </c>
      <c r="M185">
        <v>0</v>
      </c>
    </row>
    <row r="186" spans="1:13">
      <c r="A186">
        <v>183</v>
      </c>
      <c r="B186" s="2" t="s">
        <v>108</v>
      </c>
      <c r="G186">
        <v>0</v>
      </c>
      <c r="H186" s="1">
        <v>0.26</v>
      </c>
      <c r="I186">
        <v>0</v>
      </c>
      <c r="J186" s="1">
        <v>11</v>
      </c>
      <c r="K186">
        <v>0</v>
      </c>
      <c r="L186" s="1">
        <v>11</v>
      </c>
      <c r="M186">
        <v>0</v>
      </c>
    </row>
    <row r="187" spans="1:13">
      <c r="A187">
        <v>184</v>
      </c>
      <c r="B187" s="2" t="s">
        <v>109</v>
      </c>
      <c r="G187">
        <v>0</v>
      </c>
      <c r="H187" s="1">
        <v>1</v>
      </c>
      <c r="I187">
        <v>0</v>
      </c>
      <c r="J187" s="1">
        <v>6.4</v>
      </c>
      <c r="K187">
        <v>0</v>
      </c>
      <c r="L187" s="1">
        <v>6.4</v>
      </c>
      <c r="M187">
        <v>0</v>
      </c>
    </row>
    <row r="188" spans="1:13">
      <c r="A188">
        <v>185</v>
      </c>
      <c r="B188" s="2" t="s">
        <v>110</v>
      </c>
      <c r="G188">
        <v>0</v>
      </c>
      <c r="H188" s="1">
        <v>0.95</v>
      </c>
      <c r="I188">
        <v>0</v>
      </c>
      <c r="J188" s="1">
        <v>5.2</v>
      </c>
      <c r="K188">
        <v>0</v>
      </c>
      <c r="L188" s="1">
        <v>5.2</v>
      </c>
      <c r="M188">
        <v>0</v>
      </c>
    </row>
    <row r="189" spans="1:13">
      <c r="A189">
        <v>186</v>
      </c>
      <c r="B189" s="2" t="s">
        <v>111</v>
      </c>
      <c r="G189">
        <v>0</v>
      </c>
      <c r="H189" s="1">
        <v>0.63</v>
      </c>
      <c r="I189">
        <v>0</v>
      </c>
      <c r="J189" s="1">
        <v>3.8</v>
      </c>
      <c r="K189">
        <v>0</v>
      </c>
      <c r="L189" s="1">
        <v>3.8</v>
      </c>
      <c r="M189">
        <v>0</v>
      </c>
    </row>
    <row r="190" spans="1:13">
      <c r="A190">
        <v>187</v>
      </c>
      <c r="B190" s="2" t="s">
        <v>112</v>
      </c>
      <c r="G190">
        <v>0</v>
      </c>
      <c r="H190" s="1">
        <v>0.54</v>
      </c>
      <c r="I190">
        <v>0</v>
      </c>
      <c r="J190" s="1">
        <v>8.5</v>
      </c>
      <c r="K190">
        <v>0</v>
      </c>
      <c r="L190" s="1">
        <v>8.5</v>
      </c>
      <c r="M190">
        <v>0</v>
      </c>
    </row>
    <row r="191" spans="1:13">
      <c r="A191">
        <v>188</v>
      </c>
      <c r="B191" s="2" t="s">
        <v>113</v>
      </c>
      <c r="G191">
        <v>0</v>
      </c>
      <c r="H191" s="1">
        <v>0.38</v>
      </c>
      <c r="I191">
        <v>0</v>
      </c>
      <c r="J191" s="1">
        <v>6.8</v>
      </c>
      <c r="K191">
        <v>0</v>
      </c>
      <c r="L191" s="1">
        <v>6.8</v>
      </c>
      <c r="M191">
        <v>0</v>
      </c>
    </row>
    <row r="192" spans="1:13">
      <c r="A192">
        <v>189</v>
      </c>
      <c r="B192" s="2" t="s">
        <v>114</v>
      </c>
      <c r="G192">
        <v>0</v>
      </c>
      <c r="H192" s="1">
        <v>0.31</v>
      </c>
      <c r="I192">
        <v>0</v>
      </c>
      <c r="J192" s="1">
        <v>5.5</v>
      </c>
      <c r="K192">
        <v>0</v>
      </c>
      <c r="L192" s="1">
        <v>5.5</v>
      </c>
      <c r="M192">
        <v>0</v>
      </c>
    </row>
    <row r="193" spans="1:13">
      <c r="A193">
        <v>190</v>
      </c>
      <c r="B193" s="2" t="s">
        <v>115</v>
      </c>
      <c r="G193">
        <v>0</v>
      </c>
      <c r="H193" s="1">
        <v>3.5</v>
      </c>
      <c r="I193">
        <v>0</v>
      </c>
      <c r="J193" s="1">
        <v>8</v>
      </c>
      <c r="K193">
        <v>0</v>
      </c>
      <c r="L193" s="1">
        <v>11.5</v>
      </c>
      <c r="M193">
        <v>0</v>
      </c>
    </row>
    <row r="194" spans="1:13">
      <c r="A194">
        <v>191</v>
      </c>
      <c r="B194" s="2" t="s">
        <v>116</v>
      </c>
      <c r="G194">
        <v>0</v>
      </c>
      <c r="H194" s="1">
        <v>1.1000000000000001</v>
      </c>
      <c r="I194">
        <v>0</v>
      </c>
      <c r="J194" s="1">
        <v>11</v>
      </c>
      <c r="K194">
        <v>0</v>
      </c>
      <c r="L194" s="1">
        <v>11</v>
      </c>
      <c r="M194">
        <v>0</v>
      </c>
    </row>
    <row r="195" spans="1:13">
      <c r="A195">
        <v>192</v>
      </c>
      <c r="B195" s="2" t="s">
        <v>117</v>
      </c>
      <c r="G195">
        <v>0</v>
      </c>
      <c r="H195" s="1">
        <v>7.7</v>
      </c>
      <c r="I195">
        <v>0</v>
      </c>
      <c r="J195" s="1">
        <v>13</v>
      </c>
      <c r="K195">
        <v>0</v>
      </c>
      <c r="L195" s="1">
        <v>20.7</v>
      </c>
      <c r="M19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B100" sqref="B100:B114"/>
    </sheetView>
  </sheetViews>
  <sheetFormatPr defaultRowHeight="14.4"/>
  <cols>
    <col min="1" max="1" width="15.33203125" bestFit="1" customWidth="1"/>
    <col min="2" max="2" width="15.33203125" style="1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33203125" bestFit="1" customWidth="1"/>
    <col min="10" max="10" width="4.6640625" style="1" bestFit="1" customWidth="1"/>
    <col min="11" max="11" width="7.33203125" bestFit="1" customWidth="1"/>
    <col min="12" max="12" width="5" style="1" bestFit="1" customWidth="1"/>
    <col min="13" max="13" width="7" bestFit="1" customWidth="1"/>
  </cols>
  <sheetData>
    <row r="1" spans="1:13"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128</v>
      </c>
      <c r="G4">
        <v>0</v>
      </c>
      <c r="H4" s="1">
        <v>0.61</v>
      </c>
      <c r="I4">
        <v>0</v>
      </c>
      <c r="J4" s="1">
        <v>4.5</v>
      </c>
      <c r="K4">
        <v>0</v>
      </c>
      <c r="L4" s="1">
        <v>4.5</v>
      </c>
      <c r="M4">
        <v>0</v>
      </c>
    </row>
    <row r="5" spans="1:13">
      <c r="A5">
        <v>2</v>
      </c>
      <c r="B5" s="2" t="s">
        <v>129</v>
      </c>
      <c r="G5">
        <v>0</v>
      </c>
      <c r="H5" s="1">
        <v>0</v>
      </c>
      <c r="I5">
        <v>0</v>
      </c>
      <c r="J5" s="1">
        <v>3.6</v>
      </c>
      <c r="K5">
        <v>0</v>
      </c>
      <c r="L5" s="1">
        <v>3.6</v>
      </c>
      <c r="M5">
        <v>0</v>
      </c>
    </row>
    <row r="6" spans="1:13">
      <c r="A6">
        <v>3</v>
      </c>
      <c r="B6" s="2" t="s">
        <v>130</v>
      </c>
      <c r="G6">
        <v>0</v>
      </c>
      <c r="H6" s="1">
        <v>0</v>
      </c>
      <c r="I6">
        <v>0</v>
      </c>
      <c r="J6" s="1">
        <v>4</v>
      </c>
      <c r="K6">
        <v>0</v>
      </c>
      <c r="L6" s="1">
        <v>4</v>
      </c>
      <c r="M6">
        <v>0</v>
      </c>
    </row>
    <row r="7" spans="1:13">
      <c r="A7">
        <v>4</v>
      </c>
      <c r="B7" s="2" t="s">
        <v>131</v>
      </c>
      <c r="G7">
        <v>0</v>
      </c>
      <c r="H7" s="1">
        <v>0</v>
      </c>
      <c r="I7">
        <v>0</v>
      </c>
      <c r="J7" s="1">
        <v>2.6</v>
      </c>
      <c r="K7">
        <v>0</v>
      </c>
      <c r="L7" s="1">
        <v>2.6</v>
      </c>
      <c r="M7">
        <v>0</v>
      </c>
    </row>
    <row r="8" spans="1:13">
      <c r="A8">
        <v>5</v>
      </c>
      <c r="B8" s="2" t="s">
        <v>132</v>
      </c>
      <c r="G8">
        <v>0</v>
      </c>
      <c r="H8" s="1">
        <v>0</v>
      </c>
      <c r="I8">
        <v>0</v>
      </c>
      <c r="J8" s="1">
        <v>5.2</v>
      </c>
      <c r="K8">
        <v>0</v>
      </c>
      <c r="L8" s="1">
        <v>5.2</v>
      </c>
      <c r="M8">
        <v>0</v>
      </c>
    </row>
    <row r="9" spans="1:13">
      <c r="A9">
        <v>6</v>
      </c>
      <c r="B9" s="2" t="s">
        <v>133</v>
      </c>
      <c r="G9">
        <v>0</v>
      </c>
      <c r="H9" s="1">
        <v>0</v>
      </c>
      <c r="I9">
        <v>0</v>
      </c>
      <c r="J9" s="1">
        <v>4.3</v>
      </c>
      <c r="K9">
        <v>0</v>
      </c>
      <c r="L9" s="1">
        <v>4.3</v>
      </c>
      <c r="M9">
        <v>0</v>
      </c>
    </row>
    <row r="10" spans="1:13">
      <c r="A10">
        <v>7</v>
      </c>
      <c r="B10" s="2" t="s">
        <v>134</v>
      </c>
      <c r="G10">
        <v>0</v>
      </c>
      <c r="H10" s="1">
        <v>0</v>
      </c>
      <c r="I10">
        <v>0</v>
      </c>
      <c r="J10" s="1">
        <v>4.5</v>
      </c>
      <c r="K10">
        <v>0</v>
      </c>
      <c r="L10" s="1">
        <v>4.5</v>
      </c>
      <c r="M10">
        <v>0</v>
      </c>
    </row>
    <row r="11" spans="1:13">
      <c r="A11">
        <v>8</v>
      </c>
      <c r="B11" s="2" t="s">
        <v>135</v>
      </c>
      <c r="G11">
        <v>0</v>
      </c>
      <c r="H11" s="1">
        <v>0</v>
      </c>
      <c r="I11">
        <v>0</v>
      </c>
      <c r="J11" s="1">
        <v>4.2</v>
      </c>
      <c r="K11">
        <v>0</v>
      </c>
      <c r="L11" s="1">
        <v>4.2</v>
      </c>
      <c r="M11">
        <v>0</v>
      </c>
    </row>
    <row r="12" spans="1:13">
      <c r="A12">
        <v>9</v>
      </c>
      <c r="B12" s="2" t="s">
        <v>136</v>
      </c>
      <c r="G12">
        <v>0</v>
      </c>
      <c r="H12" s="1">
        <v>0</v>
      </c>
      <c r="I12">
        <v>0</v>
      </c>
      <c r="J12" s="1">
        <v>3.5</v>
      </c>
      <c r="K12">
        <v>0</v>
      </c>
      <c r="L12" s="1">
        <v>3.5</v>
      </c>
      <c r="M12">
        <v>0</v>
      </c>
    </row>
    <row r="13" spans="1:13">
      <c r="A13">
        <v>10</v>
      </c>
      <c r="B13" s="2" t="s">
        <v>137</v>
      </c>
      <c r="G13">
        <v>0</v>
      </c>
      <c r="H13" s="1">
        <v>0</v>
      </c>
      <c r="I13">
        <v>0</v>
      </c>
      <c r="J13" s="1">
        <v>4.2</v>
      </c>
      <c r="K13">
        <v>0</v>
      </c>
      <c r="L13" s="1">
        <v>4.2</v>
      </c>
      <c r="M13">
        <v>0</v>
      </c>
    </row>
    <row r="14" spans="1:13">
      <c r="A14">
        <v>11</v>
      </c>
      <c r="B14" s="2" t="s">
        <v>138</v>
      </c>
      <c r="G14">
        <v>0</v>
      </c>
      <c r="H14" s="1">
        <v>0</v>
      </c>
      <c r="I14">
        <v>0</v>
      </c>
      <c r="J14" s="1">
        <v>15</v>
      </c>
      <c r="K14">
        <v>0</v>
      </c>
      <c r="L14" s="1">
        <v>15</v>
      </c>
      <c r="M14">
        <v>0</v>
      </c>
    </row>
    <row r="15" spans="1:13">
      <c r="A15">
        <v>12</v>
      </c>
      <c r="B15" s="2" t="s">
        <v>139</v>
      </c>
      <c r="G15">
        <v>0</v>
      </c>
      <c r="H15" s="1">
        <v>0</v>
      </c>
      <c r="I15">
        <v>0</v>
      </c>
      <c r="J15" s="1">
        <v>8.3000000000000007</v>
      </c>
      <c r="K15">
        <v>0</v>
      </c>
      <c r="L15" s="1">
        <v>8.3000000000000007</v>
      </c>
      <c r="M15">
        <v>0</v>
      </c>
    </row>
    <row r="16" spans="1:13">
      <c r="A16">
        <v>13</v>
      </c>
      <c r="B16" s="2" t="s">
        <v>140</v>
      </c>
      <c r="G16">
        <v>0</v>
      </c>
      <c r="H16" s="1">
        <v>4.8</v>
      </c>
      <c r="I16">
        <v>0</v>
      </c>
      <c r="J16" s="1">
        <v>9.8000000000000007</v>
      </c>
      <c r="K16">
        <v>0</v>
      </c>
      <c r="L16" s="1">
        <v>14.6</v>
      </c>
      <c r="M16">
        <v>0</v>
      </c>
    </row>
    <row r="17" spans="1:13">
      <c r="A17">
        <v>14</v>
      </c>
      <c r="B17" s="2" t="s">
        <v>141</v>
      </c>
      <c r="G17">
        <v>0</v>
      </c>
      <c r="H17" s="1">
        <v>0</v>
      </c>
      <c r="I17">
        <v>0</v>
      </c>
      <c r="J17" s="1">
        <v>6.4</v>
      </c>
      <c r="K17">
        <v>0</v>
      </c>
      <c r="L17" s="1">
        <v>6.4</v>
      </c>
      <c r="M17">
        <v>0</v>
      </c>
    </row>
    <row r="18" spans="1:13">
      <c r="A18">
        <v>15</v>
      </c>
      <c r="B18" s="2" t="s">
        <v>142</v>
      </c>
      <c r="G18">
        <v>0</v>
      </c>
      <c r="H18" s="1">
        <v>0.35</v>
      </c>
      <c r="I18">
        <v>0</v>
      </c>
      <c r="J18" s="1">
        <v>4.7</v>
      </c>
      <c r="K18">
        <v>0</v>
      </c>
      <c r="L18" s="1">
        <v>4.7</v>
      </c>
      <c r="M18">
        <v>0</v>
      </c>
    </row>
    <row r="19" spans="1:13">
      <c r="A19">
        <v>16</v>
      </c>
      <c r="B19" s="2" t="s">
        <v>143</v>
      </c>
      <c r="G19">
        <v>0</v>
      </c>
      <c r="H19" s="1">
        <v>0</v>
      </c>
      <c r="I19">
        <v>0</v>
      </c>
      <c r="J19" s="1">
        <v>5.7</v>
      </c>
      <c r="K19">
        <v>0</v>
      </c>
      <c r="L19" s="1">
        <v>5.7</v>
      </c>
      <c r="M19">
        <v>0</v>
      </c>
    </row>
    <row r="20" spans="1:13">
      <c r="A20">
        <v>17</v>
      </c>
      <c r="B20" s="2" t="s">
        <v>144</v>
      </c>
      <c r="G20">
        <v>0</v>
      </c>
      <c r="H20" s="1">
        <v>0</v>
      </c>
      <c r="I20">
        <v>0</v>
      </c>
      <c r="J20" s="1">
        <v>9.8000000000000007</v>
      </c>
      <c r="K20">
        <v>0</v>
      </c>
      <c r="L20" s="1">
        <v>9.8000000000000007</v>
      </c>
      <c r="M20">
        <v>0</v>
      </c>
    </row>
    <row r="21" spans="1:13">
      <c r="A21">
        <v>18</v>
      </c>
      <c r="B21" s="2" t="s">
        <v>145</v>
      </c>
      <c r="G21">
        <v>0</v>
      </c>
      <c r="H21" s="1">
        <v>0</v>
      </c>
      <c r="I21">
        <v>0</v>
      </c>
      <c r="J21" s="1">
        <v>3.9</v>
      </c>
      <c r="K21">
        <v>0</v>
      </c>
      <c r="L21" s="1">
        <v>3.9</v>
      </c>
      <c r="M21">
        <v>0</v>
      </c>
    </row>
    <row r="22" spans="1:13">
      <c r="A22">
        <v>19</v>
      </c>
      <c r="B22" s="2" t="s">
        <v>146</v>
      </c>
      <c r="G22">
        <v>0</v>
      </c>
      <c r="H22" s="1">
        <v>0.15</v>
      </c>
      <c r="I22">
        <v>0</v>
      </c>
      <c r="J22" s="1">
        <v>5.0999999999999996</v>
      </c>
      <c r="K22">
        <v>0</v>
      </c>
      <c r="L22" s="1">
        <v>5.0999999999999996</v>
      </c>
      <c r="M22">
        <v>0</v>
      </c>
    </row>
    <row r="23" spans="1:13">
      <c r="A23">
        <v>20</v>
      </c>
      <c r="B23" s="2" t="s">
        <v>147</v>
      </c>
      <c r="G23">
        <v>0</v>
      </c>
      <c r="H23" s="1">
        <v>0</v>
      </c>
      <c r="I23">
        <v>0</v>
      </c>
      <c r="J23" s="1">
        <v>5.2</v>
      </c>
      <c r="K23">
        <v>0</v>
      </c>
      <c r="L23" s="1">
        <v>5.2</v>
      </c>
      <c r="M23">
        <v>0</v>
      </c>
    </row>
    <row r="24" spans="1:13">
      <c r="A24">
        <v>21</v>
      </c>
      <c r="B24" s="2" t="s">
        <v>148</v>
      </c>
      <c r="G24">
        <v>0</v>
      </c>
      <c r="H24" s="1">
        <v>2.2999999999999998</v>
      </c>
      <c r="I24">
        <v>0</v>
      </c>
      <c r="J24" s="1">
        <v>5.4</v>
      </c>
      <c r="K24">
        <v>0</v>
      </c>
      <c r="L24" s="1">
        <v>7.7</v>
      </c>
      <c r="M24">
        <v>0</v>
      </c>
    </row>
    <row r="25" spans="1:13">
      <c r="A25">
        <v>22</v>
      </c>
      <c r="B25" s="2" t="s">
        <v>149</v>
      </c>
      <c r="G25">
        <v>0</v>
      </c>
      <c r="H25" s="1">
        <v>0</v>
      </c>
      <c r="I25">
        <v>0</v>
      </c>
      <c r="J25" s="1">
        <v>3.9</v>
      </c>
      <c r="K25">
        <v>0</v>
      </c>
      <c r="L25" s="1">
        <v>3.9</v>
      </c>
      <c r="M25">
        <v>0</v>
      </c>
    </row>
    <row r="26" spans="1:13">
      <c r="A26">
        <v>23</v>
      </c>
      <c r="B26" s="2" t="s">
        <v>150</v>
      </c>
      <c r="G26">
        <v>0</v>
      </c>
      <c r="H26" s="1">
        <v>0</v>
      </c>
      <c r="I26">
        <v>0</v>
      </c>
      <c r="J26" s="1">
        <v>9</v>
      </c>
      <c r="K26">
        <v>0</v>
      </c>
      <c r="L26" s="1">
        <v>9</v>
      </c>
      <c r="M26">
        <v>0</v>
      </c>
    </row>
    <row r="27" spans="1:13">
      <c r="A27">
        <v>24</v>
      </c>
      <c r="B27" s="2" t="s">
        <v>151</v>
      </c>
      <c r="G27">
        <v>0</v>
      </c>
      <c r="H27" s="1">
        <v>0</v>
      </c>
      <c r="I27">
        <v>0</v>
      </c>
      <c r="J27" s="1">
        <v>9.9</v>
      </c>
      <c r="K27">
        <v>0</v>
      </c>
      <c r="L27" s="1">
        <v>9.9</v>
      </c>
      <c r="M27">
        <v>0</v>
      </c>
    </row>
    <row r="28" spans="1:13">
      <c r="A28">
        <v>25</v>
      </c>
      <c r="B28" s="2" t="s">
        <v>152</v>
      </c>
      <c r="G28">
        <v>0</v>
      </c>
      <c r="H28" s="1">
        <v>0.12</v>
      </c>
      <c r="I28">
        <v>0</v>
      </c>
      <c r="J28" s="1">
        <v>12</v>
      </c>
      <c r="K28">
        <v>0</v>
      </c>
      <c r="L28" s="1">
        <v>12</v>
      </c>
      <c r="M28">
        <v>0</v>
      </c>
    </row>
    <row r="29" spans="1:13">
      <c r="A29">
        <v>26</v>
      </c>
      <c r="B29" s="2" t="s">
        <v>153</v>
      </c>
      <c r="G29">
        <v>0</v>
      </c>
      <c r="H29" s="1">
        <v>0.53</v>
      </c>
      <c r="I29">
        <v>0</v>
      </c>
      <c r="J29" s="1">
        <v>5.4</v>
      </c>
      <c r="K29">
        <v>0</v>
      </c>
      <c r="L29" s="1">
        <v>5.4</v>
      </c>
      <c r="M29">
        <v>0</v>
      </c>
    </row>
    <row r="30" spans="1:13">
      <c r="A30">
        <v>27</v>
      </c>
      <c r="B30" s="2" t="s">
        <v>154</v>
      </c>
      <c r="G30">
        <v>0</v>
      </c>
      <c r="H30" s="1">
        <v>0</v>
      </c>
      <c r="I30">
        <v>0</v>
      </c>
      <c r="J30" s="1">
        <v>3.6</v>
      </c>
      <c r="K30">
        <v>0</v>
      </c>
      <c r="L30" s="1">
        <v>3.6</v>
      </c>
      <c r="M30">
        <v>0</v>
      </c>
    </row>
    <row r="31" spans="1:13">
      <c r="A31">
        <v>28</v>
      </c>
      <c r="B31" s="2" t="s">
        <v>155</v>
      </c>
      <c r="G31">
        <v>0</v>
      </c>
      <c r="H31" s="1">
        <v>0.4</v>
      </c>
      <c r="I31">
        <v>0</v>
      </c>
      <c r="J31" s="1">
        <v>6.9</v>
      </c>
      <c r="K31">
        <v>0</v>
      </c>
      <c r="L31" s="1">
        <v>6.9</v>
      </c>
      <c r="M31">
        <v>0</v>
      </c>
    </row>
    <row r="32" spans="1:13">
      <c r="A32">
        <v>29</v>
      </c>
      <c r="B32" s="2" t="s">
        <v>156</v>
      </c>
      <c r="G32">
        <v>0</v>
      </c>
      <c r="H32" s="1">
        <v>0.89</v>
      </c>
      <c r="I32">
        <v>0</v>
      </c>
      <c r="J32" s="1">
        <v>3.7</v>
      </c>
      <c r="K32">
        <v>0</v>
      </c>
      <c r="L32" s="1">
        <v>3.7</v>
      </c>
      <c r="M32">
        <v>0</v>
      </c>
    </row>
    <row r="33" spans="1:13">
      <c r="A33">
        <v>30</v>
      </c>
      <c r="B33" s="2" t="s">
        <v>157</v>
      </c>
      <c r="G33">
        <v>0</v>
      </c>
      <c r="H33" s="1">
        <v>0.4</v>
      </c>
      <c r="I33">
        <v>0</v>
      </c>
      <c r="J33" s="1">
        <v>4</v>
      </c>
      <c r="K33">
        <v>0</v>
      </c>
      <c r="L33" s="1">
        <v>4</v>
      </c>
      <c r="M33">
        <v>0</v>
      </c>
    </row>
    <row r="34" spans="1:13">
      <c r="A34">
        <v>31</v>
      </c>
      <c r="B34" s="2" t="s">
        <v>158</v>
      </c>
      <c r="G34">
        <v>0</v>
      </c>
      <c r="H34" s="1">
        <v>0</v>
      </c>
      <c r="I34">
        <v>0</v>
      </c>
      <c r="J34" s="1">
        <v>3.1</v>
      </c>
      <c r="K34">
        <v>0</v>
      </c>
      <c r="L34" s="1">
        <v>3.1</v>
      </c>
      <c r="M34">
        <v>0</v>
      </c>
    </row>
    <row r="35" spans="1:13">
      <c r="A35">
        <v>32</v>
      </c>
      <c r="B35" s="2" t="s">
        <v>159</v>
      </c>
      <c r="G35">
        <v>0</v>
      </c>
      <c r="H35" s="1">
        <v>2.8</v>
      </c>
      <c r="I35">
        <v>0</v>
      </c>
      <c r="J35" s="1">
        <v>5.8</v>
      </c>
      <c r="K35">
        <v>0</v>
      </c>
      <c r="L35" s="1">
        <v>8.6</v>
      </c>
      <c r="M35">
        <v>0</v>
      </c>
    </row>
    <row r="36" spans="1:13">
      <c r="A36">
        <v>33</v>
      </c>
      <c r="B36" s="2" t="s">
        <v>160</v>
      </c>
      <c r="G36">
        <v>0</v>
      </c>
      <c r="H36" s="1">
        <v>0.77</v>
      </c>
      <c r="I36">
        <v>0</v>
      </c>
      <c r="J36" s="1">
        <v>4.8</v>
      </c>
      <c r="K36">
        <v>0</v>
      </c>
      <c r="L36" s="1">
        <v>4.8</v>
      </c>
      <c r="M36">
        <v>0</v>
      </c>
    </row>
    <row r="37" spans="1:13">
      <c r="A37">
        <v>34</v>
      </c>
      <c r="B37" s="2" t="s">
        <v>161</v>
      </c>
      <c r="G37">
        <v>0</v>
      </c>
      <c r="H37" s="1">
        <v>0.05</v>
      </c>
      <c r="I37">
        <v>0</v>
      </c>
      <c r="J37" s="1">
        <v>3.5</v>
      </c>
      <c r="K37">
        <v>0</v>
      </c>
      <c r="L37" s="1">
        <v>3.5</v>
      </c>
      <c r="M37">
        <v>0</v>
      </c>
    </row>
    <row r="38" spans="1:13">
      <c r="A38">
        <v>35</v>
      </c>
      <c r="B38" s="2" t="s">
        <v>162</v>
      </c>
      <c r="G38">
        <v>0</v>
      </c>
      <c r="H38" s="1">
        <v>0.75</v>
      </c>
      <c r="I38">
        <v>0</v>
      </c>
      <c r="J38" s="1">
        <v>4</v>
      </c>
      <c r="K38">
        <v>0</v>
      </c>
      <c r="L38" s="1">
        <v>4</v>
      </c>
      <c r="M38">
        <v>0</v>
      </c>
    </row>
    <row r="39" spans="1:13">
      <c r="A39">
        <v>36</v>
      </c>
      <c r="B39" s="2" t="s">
        <v>163</v>
      </c>
      <c r="G39">
        <v>0</v>
      </c>
      <c r="H39" s="1">
        <v>1.4</v>
      </c>
      <c r="I39">
        <v>0</v>
      </c>
      <c r="J39" s="1">
        <v>3.4</v>
      </c>
      <c r="K39">
        <v>0</v>
      </c>
      <c r="L39" s="1">
        <v>3.4</v>
      </c>
      <c r="M39">
        <v>0</v>
      </c>
    </row>
    <row r="40" spans="1:13">
      <c r="A40">
        <v>37</v>
      </c>
      <c r="B40" s="2" t="s">
        <v>164</v>
      </c>
      <c r="G40">
        <v>0</v>
      </c>
      <c r="H40" s="1">
        <v>0.18</v>
      </c>
      <c r="I40">
        <v>0</v>
      </c>
      <c r="J40" s="1">
        <v>4.3</v>
      </c>
      <c r="K40">
        <v>0</v>
      </c>
      <c r="L40" s="1">
        <v>4.3</v>
      </c>
      <c r="M40">
        <v>0</v>
      </c>
    </row>
    <row r="41" spans="1:13">
      <c r="A41">
        <v>38</v>
      </c>
      <c r="B41" s="2" t="s">
        <v>165</v>
      </c>
      <c r="G41">
        <v>0</v>
      </c>
      <c r="H41" s="1">
        <v>1.8</v>
      </c>
      <c r="I41">
        <v>0</v>
      </c>
      <c r="J41" s="1">
        <v>5.0999999999999996</v>
      </c>
      <c r="K41">
        <v>0</v>
      </c>
      <c r="L41" s="1">
        <v>6.9</v>
      </c>
      <c r="M41">
        <v>0</v>
      </c>
    </row>
    <row r="42" spans="1:13">
      <c r="A42">
        <v>39</v>
      </c>
      <c r="B42" s="2" t="s">
        <v>166</v>
      </c>
      <c r="G42">
        <v>0</v>
      </c>
      <c r="H42" s="1">
        <v>1.4</v>
      </c>
      <c r="I42">
        <v>0</v>
      </c>
      <c r="J42" s="1">
        <v>7.7</v>
      </c>
      <c r="K42">
        <v>0</v>
      </c>
      <c r="L42" s="1">
        <v>7.7</v>
      </c>
      <c r="M42">
        <v>0</v>
      </c>
    </row>
    <row r="43" spans="1:13">
      <c r="A43">
        <v>40</v>
      </c>
      <c r="B43" s="2" t="s">
        <v>167</v>
      </c>
      <c r="G43">
        <v>0</v>
      </c>
      <c r="H43" s="1">
        <v>0</v>
      </c>
      <c r="I43">
        <v>0</v>
      </c>
      <c r="J43" s="1">
        <v>5.3</v>
      </c>
      <c r="K43">
        <v>0</v>
      </c>
      <c r="L43" s="1">
        <v>5.3</v>
      </c>
      <c r="M43">
        <v>0</v>
      </c>
    </row>
    <row r="44" spans="1:13">
      <c r="A44">
        <v>41</v>
      </c>
      <c r="B44" s="2" t="s">
        <v>168</v>
      </c>
      <c r="G44">
        <v>0</v>
      </c>
      <c r="H44" s="1">
        <v>0.31</v>
      </c>
      <c r="I44">
        <v>0</v>
      </c>
      <c r="J44" s="1">
        <v>5.2</v>
      </c>
      <c r="K44">
        <v>0</v>
      </c>
      <c r="L44" s="1">
        <v>5.2</v>
      </c>
      <c r="M44">
        <v>0</v>
      </c>
    </row>
    <row r="45" spans="1:13">
      <c r="A45">
        <v>42</v>
      </c>
      <c r="B45" s="2" t="s">
        <v>169</v>
      </c>
      <c r="G45">
        <v>0</v>
      </c>
      <c r="H45" s="1">
        <v>0</v>
      </c>
      <c r="I45">
        <v>0</v>
      </c>
      <c r="J45" s="1">
        <v>10</v>
      </c>
      <c r="K45">
        <v>0</v>
      </c>
      <c r="L45" s="1">
        <v>10</v>
      </c>
      <c r="M45">
        <v>0</v>
      </c>
    </row>
    <row r="46" spans="1:13">
      <c r="A46">
        <v>43</v>
      </c>
      <c r="B46" s="2" t="s">
        <v>170</v>
      </c>
      <c r="G46">
        <v>0</v>
      </c>
      <c r="H46" s="1">
        <v>0.1</v>
      </c>
      <c r="I46">
        <v>0</v>
      </c>
      <c r="J46" s="1">
        <v>11</v>
      </c>
      <c r="K46">
        <v>0</v>
      </c>
      <c r="L46" s="1">
        <v>11</v>
      </c>
      <c r="M46">
        <v>0</v>
      </c>
    </row>
    <row r="47" spans="1:13">
      <c r="A47">
        <v>44</v>
      </c>
      <c r="B47" s="2" t="s">
        <v>171</v>
      </c>
      <c r="G47">
        <v>0</v>
      </c>
      <c r="H47" s="1">
        <v>0.11</v>
      </c>
      <c r="I47">
        <v>0</v>
      </c>
      <c r="J47" s="1">
        <v>4.2</v>
      </c>
      <c r="K47">
        <v>0</v>
      </c>
      <c r="L47" s="1">
        <v>4.2</v>
      </c>
      <c r="M47">
        <v>0</v>
      </c>
    </row>
    <row r="48" spans="1:13">
      <c r="A48">
        <v>45</v>
      </c>
      <c r="B48" s="2" t="s">
        <v>172</v>
      </c>
      <c r="G48">
        <v>0</v>
      </c>
      <c r="H48" s="1">
        <v>0</v>
      </c>
      <c r="I48">
        <v>0</v>
      </c>
      <c r="J48" s="1">
        <v>6.6</v>
      </c>
      <c r="K48">
        <v>0</v>
      </c>
      <c r="L48" s="1">
        <v>6.6</v>
      </c>
      <c r="M48">
        <v>0</v>
      </c>
    </row>
    <row r="49" spans="1:13">
      <c r="A49">
        <v>46</v>
      </c>
      <c r="B49" s="2" t="s">
        <v>173</v>
      </c>
      <c r="G49">
        <v>0</v>
      </c>
      <c r="H49" s="1">
        <v>2.4</v>
      </c>
      <c r="I49">
        <v>0</v>
      </c>
      <c r="J49" s="1">
        <v>6</v>
      </c>
      <c r="K49">
        <v>0</v>
      </c>
      <c r="L49" s="1">
        <v>8.4</v>
      </c>
      <c r="M49">
        <v>0</v>
      </c>
    </row>
    <row r="50" spans="1:13">
      <c r="A50">
        <v>47</v>
      </c>
      <c r="B50" s="2" t="s">
        <v>174</v>
      </c>
      <c r="G50">
        <v>0</v>
      </c>
      <c r="H50" s="1">
        <v>1.1000000000000001</v>
      </c>
      <c r="I50">
        <v>0</v>
      </c>
      <c r="J50" s="1">
        <v>3.7</v>
      </c>
      <c r="K50">
        <v>0</v>
      </c>
      <c r="L50" s="1">
        <v>3.7</v>
      </c>
      <c r="M50">
        <v>0</v>
      </c>
    </row>
    <row r="51" spans="1:13">
      <c r="A51">
        <v>48</v>
      </c>
      <c r="B51" s="2" t="s">
        <v>175</v>
      </c>
      <c r="G51">
        <v>0</v>
      </c>
      <c r="H51" s="1">
        <v>0.33</v>
      </c>
      <c r="I51">
        <v>0</v>
      </c>
      <c r="J51" s="1">
        <v>5.5</v>
      </c>
      <c r="K51">
        <v>0</v>
      </c>
      <c r="L51" s="1">
        <v>5.5</v>
      </c>
      <c r="M51">
        <v>0</v>
      </c>
    </row>
    <row r="52" spans="1:13">
      <c r="A52">
        <v>49</v>
      </c>
      <c r="B52" s="2" t="s">
        <v>176</v>
      </c>
      <c r="G52">
        <v>0</v>
      </c>
      <c r="H52" s="1">
        <v>0.82</v>
      </c>
      <c r="I52">
        <v>0</v>
      </c>
      <c r="J52" s="1">
        <v>4</v>
      </c>
      <c r="K52">
        <v>0</v>
      </c>
      <c r="L52" s="1">
        <v>4</v>
      </c>
      <c r="M52">
        <v>0</v>
      </c>
    </row>
    <row r="53" spans="1:13">
      <c r="A53">
        <v>50</v>
      </c>
      <c r="B53" s="2" t="s">
        <v>177</v>
      </c>
      <c r="G53">
        <v>0</v>
      </c>
      <c r="H53" s="1">
        <v>0.81</v>
      </c>
      <c r="I53">
        <v>0</v>
      </c>
      <c r="J53" s="1">
        <v>5</v>
      </c>
      <c r="K53">
        <v>0</v>
      </c>
      <c r="L53" s="1">
        <v>5</v>
      </c>
      <c r="M53">
        <v>0</v>
      </c>
    </row>
    <row r="54" spans="1:13">
      <c r="A54">
        <v>51</v>
      </c>
      <c r="B54" s="2" t="s">
        <v>178</v>
      </c>
      <c r="G54">
        <v>0</v>
      </c>
      <c r="H54" s="1">
        <v>0.55000000000000004</v>
      </c>
      <c r="I54">
        <v>0</v>
      </c>
      <c r="J54" s="1">
        <v>5.8</v>
      </c>
      <c r="K54">
        <v>0</v>
      </c>
      <c r="L54" s="1">
        <v>5.8</v>
      </c>
      <c r="M54">
        <v>0</v>
      </c>
    </row>
    <row r="55" spans="1:13">
      <c r="A55">
        <v>52</v>
      </c>
      <c r="B55" s="2" t="s">
        <v>179</v>
      </c>
      <c r="G55">
        <v>0</v>
      </c>
      <c r="H55" s="1">
        <v>0.99</v>
      </c>
      <c r="I55">
        <v>0</v>
      </c>
      <c r="J55" s="1">
        <v>3.7</v>
      </c>
      <c r="K55">
        <v>0</v>
      </c>
      <c r="L55" s="1">
        <v>3.7</v>
      </c>
      <c r="M55">
        <v>0</v>
      </c>
    </row>
    <row r="56" spans="1:13">
      <c r="A56">
        <v>53</v>
      </c>
      <c r="B56" s="2" t="s">
        <v>180</v>
      </c>
      <c r="G56">
        <v>0</v>
      </c>
      <c r="H56" s="1">
        <v>0.7</v>
      </c>
      <c r="I56">
        <v>0</v>
      </c>
      <c r="J56" s="1">
        <v>3.3</v>
      </c>
      <c r="K56">
        <v>0</v>
      </c>
      <c r="L56" s="1">
        <v>3.3</v>
      </c>
      <c r="M56">
        <v>0</v>
      </c>
    </row>
    <row r="57" spans="1:13">
      <c r="A57">
        <v>54</v>
      </c>
      <c r="B57" s="2" t="s">
        <v>181</v>
      </c>
      <c r="G57">
        <v>0</v>
      </c>
      <c r="H57" s="1">
        <v>0.76</v>
      </c>
      <c r="I57">
        <v>0</v>
      </c>
      <c r="J57" s="1">
        <v>6.6</v>
      </c>
      <c r="K57">
        <v>0</v>
      </c>
      <c r="L57" s="1">
        <v>6.6</v>
      </c>
      <c r="M57">
        <v>0</v>
      </c>
    </row>
    <row r="58" spans="1:13">
      <c r="A58">
        <v>55</v>
      </c>
      <c r="B58" s="2" t="s">
        <v>182</v>
      </c>
      <c r="G58">
        <v>0</v>
      </c>
      <c r="H58" s="1">
        <v>2.9</v>
      </c>
      <c r="I58">
        <v>0</v>
      </c>
      <c r="J58" s="1">
        <v>9.1</v>
      </c>
      <c r="K58">
        <v>0</v>
      </c>
      <c r="L58" s="1">
        <v>12</v>
      </c>
      <c r="M58">
        <v>0</v>
      </c>
    </row>
    <row r="59" spans="1:13">
      <c r="A59">
        <v>56</v>
      </c>
      <c r="B59" s="2" t="s">
        <v>183</v>
      </c>
      <c r="G59">
        <v>0</v>
      </c>
      <c r="H59" s="1">
        <v>1.1000000000000001</v>
      </c>
      <c r="I59">
        <v>0</v>
      </c>
      <c r="J59" s="1">
        <v>7.9</v>
      </c>
      <c r="K59">
        <v>0</v>
      </c>
      <c r="L59" s="1">
        <v>7.9</v>
      </c>
      <c r="M59">
        <v>0</v>
      </c>
    </row>
    <row r="60" spans="1:13">
      <c r="A60">
        <v>57</v>
      </c>
      <c r="B60" s="2" t="s">
        <v>184</v>
      </c>
      <c r="G60">
        <v>0</v>
      </c>
      <c r="H60" s="1">
        <v>1.9</v>
      </c>
      <c r="I60">
        <v>0</v>
      </c>
      <c r="J60" s="1">
        <v>5.6</v>
      </c>
      <c r="K60">
        <v>0</v>
      </c>
      <c r="L60" s="1">
        <v>7.5</v>
      </c>
      <c r="M60">
        <v>0</v>
      </c>
    </row>
    <row r="61" spans="1:13">
      <c r="A61">
        <v>58</v>
      </c>
      <c r="B61" s="2" t="s">
        <v>185</v>
      </c>
      <c r="G61">
        <v>0</v>
      </c>
      <c r="H61" s="1">
        <v>4.8</v>
      </c>
      <c r="I61">
        <v>0</v>
      </c>
      <c r="J61" s="1">
        <v>5.5</v>
      </c>
      <c r="K61">
        <v>0</v>
      </c>
      <c r="L61" s="1">
        <v>10.3</v>
      </c>
      <c r="M61">
        <v>0</v>
      </c>
    </row>
    <row r="62" spans="1:13">
      <c r="A62">
        <v>59</v>
      </c>
      <c r="B62" s="2" t="s">
        <v>186</v>
      </c>
      <c r="G62">
        <v>0</v>
      </c>
      <c r="H62" s="1">
        <v>0.2</v>
      </c>
      <c r="I62">
        <v>0</v>
      </c>
      <c r="J62" s="1">
        <v>4.5999999999999996</v>
      </c>
      <c r="K62">
        <v>0</v>
      </c>
      <c r="L62" s="1">
        <v>4.5999999999999996</v>
      </c>
      <c r="M62">
        <v>0</v>
      </c>
    </row>
    <row r="63" spans="1:13">
      <c r="A63">
        <v>60</v>
      </c>
      <c r="B63" s="2" t="s">
        <v>187</v>
      </c>
      <c r="G63">
        <v>0</v>
      </c>
      <c r="H63" s="1">
        <v>1.8</v>
      </c>
      <c r="I63">
        <v>0</v>
      </c>
      <c r="J63" s="1">
        <v>4.7</v>
      </c>
      <c r="K63">
        <v>0</v>
      </c>
      <c r="L63" s="1">
        <v>6.5</v>
      </c>
      <c r="M63">
        <v>0</v>
      </c>
    </row>
    <row r="64" spans="1:13">
      <c r="A64">
        <v>61</v>
      </c>
      <c r="B64" s="2" t="s">
        <v>188</v>
      </c>
      <c r="G64">
        <v>0</v>
      </c>
      <c r="H64" s="1">
        <v>0.69</v>
      </c>
      <c r="I64">
        <v>0</v>
      </c>
      <c r="J64" s="1">
        <v>4.4000000000000004</v>
      </c>
      <c r="K64">
        <v>0</v>
      </c>
      <c r="L64" s="1">
        <v>4.4000000000000004</v>
      </c>
      <c r="M64">
        <v>0</v>
      </c>
    </row>
    <row r="65" spans="1:13">
      <c r="A65">
        <v>62</v>
      </c>
      <c r="B65" s="2" t="s">
        <v>189</v>
      </c>
      <c r="G65">
        <v>0</v>
      </c>
      <c r="H65" s="1">
        <v>1.2</v>
      </c>
      <c r="I65">
        <v>0</v>
      </c>
      <c r="J65" s="1">
        <v>5</v>
      </c>
      <c r="K65">
        <v>0</v>
      </c>
      <c r="L65" s="1">
        <v>5</v>
      </c>
      <c r="M65">
        <v>0</v>
      </c>
    </row>
    <row r="66" spans="1:13">
      <c r="A66">
        <v>63</v>
      </c>
      <c r="B66" s="2" t="s">
        <v>190</v>
      </c>
      <c r="G66">
        <v>0</v>
      </c>
      <c r="H66" s="1">
        <v>1.1000000000000001</v>
      </c>
      <c r="I66">
        <v>0</v>
      </c>
      <c r="J66" s="1">
        <v>12</v>
      </c>
      <c r="K66">
        <v>0</v>
      </c>
      <c r="L66" s="1">
        <v>12</v>
      </c>
      <c r="M66">
        <v>0</v>
      </c>
    </row>
    <row r="67" spans="1:13">
      <c r="A67">
        <v>64</v>
      </c>
      <c r="B67" s="2" t="s">
        <v>191</v>
      </c>
      <c r="G67">
        <v>0</v>
      </c>
      <c r="H67" s="1">
        <v>0.66</v>
      </c>
      <c r="I67">
        <v>0</v>
      </c>
      <c r="J67" s="1">
        <v>3.5</v>
      </c>
      <c r="K67">
        <v>0</v>
      </c>
      <c r="L67" s="1">
        <v>3.5</v>
      </c>
      <c r="M67">
        <v>0</v>
      </c>
    </row>
    <row r="68" spans="1:13">
      <c r="A68">
        <v>65</v>
      </c>
      <c r="B68" s="2" t="s">
        <v>192</v>
      </c>
      <c r="G68">
        <v>0</v>
      </c>
      <c r="H68" s="1">
        <v>0.89</v>
      </c>
      <c r="I68">
        <v>0</v>
      </c>
      <c r="J68" s="1">
        <v>8.8000000000000007</v>
      </c>
      <c r="K68">
        <v>0</v>
      </c>
      <c r="L68" s="1">
        <v>8.8000000000000007</v>
      </c>
      <c r="M68">
        <v>0</v>
      </c>
    </row>
    <row r="69" spans="1:13">
      <c r="A69">
        <v>66</v>
      </c>
      <c r="B69" s="2" t="s">
        <v>193</v>
      </c>
      <c r="G69">
        <v>0</v>
      </c>
      <c r="H69" s="1">
        <v>0.95</v>
      </c>
      <c r="I69">
        <v>0</v>
      </c>
      <c r="J69" s="1">
        <v>4.8</v>
      </c>
      <c r="K69">
        <v>0</v>
      </c>
      <c r="L69" s="1">
        <v>4.8</v>
      </c>
      <c r="M69">
        <v>0</v>
      </c>
    </row>
    <row r="70" spans="1:13">
      <c r="A70">
        <v>67</v>
      </c>
      <c r="B70" s="2" t="s">
        <v>194</v>
      </c>
      <c r="G70">
        <v>0</v>
      </c>
      <c r="H70" s="1">
        <v>0.86</v>
      </c>
      <c r="I70">
        <v>0</v>
      </c>
      <c r="J70" s="1">
        <v>5.5</v>
      </c>
      <c r="K70">
        <v>0</v>
      </c>
      <c r="L70" s="1">
        <v>5.5</v>
      </c>
      <c r="M70">
        <v>0</v>
      </c>
    </row>
    <row r="71" spans="1:13">
      <c r="A71">
        <v>68</v>
      </c>
      <c r="B71" s="2" t="s">
        <v>195</v>
      </c>
      <c r="G71">
        <v>0</v>
      </c>
      <c r="H71" s="1">
        <v>0.7</v>
      </c>
      <c r="I71">
        <v>0</v>
      </c>
      <c r="J71" s="1">
        <v>3</v>
      </c>
      <c r="K71">
        <v>0</v>
      </c>
      <c r="L71" s="1">
        <v>3</v>
      </c>
      <c r="M71">
        <v>0</v>
      </c>
    </row>
    <row r="72" spans="1:13">
      <c r="A72">
        <v>69</v>
      </c>
      <c r="B72" s="2" t="s">
        <v>196</v>
      </c>
      <c r="G72">
        <v>0</v>
      </c>
      <c r="H72" s="1">
        <v>0.86</v>
      </c>
      <c r="I72">
        <v>0</v>
      </c>
      <c r="J72" s="1">
        <v>1.8</v>
      </c>
      <c r="K72">
        <v>0</v>
      </c>
      <c r="L72" s="1">
        <v>1.8</v>
      </c>
      <c r="M72">
        <v>0</v>
      </c>
    </row>
    <row r="73" spans="1:13">
      <c r="A73">
        <v>70</v>
      </c>
      <c r="B73" s="2" t="s">
        <v>197</v>
      </c>
      <c r="G73">
        <v>0</v>
      </c>
      <c r="H73" s="1">
        <v>0.89</v>
      </c>
      <c r="I73">
        <v>0</v>
      </c>
      <c r="J73" s="1">
        <v>7.5</v>
      </c>
      <c r="K73">
        <v>0</v>
      </c>
      <c r="L73" s="1">
        <v>7.5</v>
      </c>
      <c r="M73">
        <v>0</v>
      </c>
    </row>
    <row r="74" spans="1:13">
      <c r="A74">
        <v>71</v>
      </c>
      <c r="B74" s="2" t="s">
        <v>198</v>
      </c>
      <c r="G74">
        <v>0</v>
      </c>
      <c r="H74" s="1">
        <v>1</v>
      </c>
      <c r="I74">
        <v>0</v>
      </c>
      <c r="J74" s="1">
        <v>5.0999999999999996</v>
      </c>
      <c r="K74">
        <v>0</v>
      </c>
      <c r="L74" s="1">
        <v>5.0999999999999996</v>
      </c>
      <c r="M74">
        <v>0</v>
      </c>
    </row>
    <row r="75" spans="1:13">
      <c r="A75">
        <v>72</v>
      </c>
      <c r="B75" s="2" t="s">
        <v>199</v>
      </c>
      <c r="G75">
        <v>0</v>
      </c>
      <c r="H75" s="1">
        <v>2.1</v>
      </c>
      <c r="I75">
        <v>0</v>
      </c>
      <c r="J75" s="1">
        <v>8.1</v>
      </c>
      <c r="K75">
        <v>0</v>
      </c>
      <c r="L75" s="1">
        <v>10.199999999999999</v>
      </c>
      <c r="M75">
        <v>0</v>
      </c>
    </row>
    <row r="76" spans="1:13">
      <c r="A76">
        <v>73</v>
      </c>
      <c r="B76" s="2" t="s">
        <v>200</v>
      </c>
      <c r="G76">
        <v>0</v>
      </c>
      <c r="H76" s="1">
        <v>2</v>
      </c>
      <c r="I76">
        <v>0</v>
      </c>
      <c r="J76" s="1">
        <v>6.1</v>
      </c>
      <c r="K76">
        <v>0</v>
      </c>
      <c r="L76" s="1">
        <v>8.1</v>
      </c>
      <c r="M76">
        <v>0</v>
      </c>
    </row>
    <row r="77" spans="1:13">
      <c r="A77">
        <v>74</v>
      </c>
      <c r="B77" s="2" t="s">
        <v>201</v>
      </c>
      <c r="G77">
        <v>0</v>
      </c>
      <c r="H77" s="1">
        <v>1.8</v>
      </c>
      <c r="I77">
        <v>0</v>
      </c>
      <c r="J77" s="1">
        <v>3.2</v>
      </c>
      <c r="K77">
        <v>0</v>
      </c>
      <c r="L77" s="1">
        <v>5</v>
      </c>
      <c r="M77">
        <v>0</v>
      </c>
    </row>
    <row r="78" spans="1:13">
      <c r="A78">
        <v>75</v>
      </c>
      <c r="B78" s="2" t="s">
        <v>202</v>
      </c>
      <c r="G78">
        <v>0</v>
      </c>
      <c r="H78" s="1">
        <v>1</v>
      </c>
      <c r="I78">
        <v>0</v>
      </c>
      <c r="J78" s="1">
        <v>3.4</v>
      </c>
      <c r="K78">
        <v>0</v>
      </c>
      <c r="L78" s="1">
        <v>3.4</v>
      </c>
      <c r="M78">
        <v>0</v>
      </c>
    </row>
    <row r="79" spans="1:13">
      <c r="A79">
        <v>76</v>
      </c>
      <c r="B79" s="2" t="s">
        <v>203</v>
      </c>
      <c r="G79">
        <v>0</v>
      </c>
      <c r="H79" s="1">
        <v>1.1000000000000001</v>
      </c>
      <c r="I79">
        <v>0</v>
      </c>
      <c r="J79" s="1">
        <v>4.5999999999999996</v>
      </c>
      <c r="K79">
        <v>0</v>
      </c>
      <c r="L79" s="1">
        <v>4.5999999999999996</v>
      </c>
      <c r="M79">
        <v>0</v>
      </c>
    </row>
    <row r="80" spans="1:13">
      <c r="A80">
        <v>77</v>
      </c>
      <c r="B80" s="2" t="s">
        <v>204</v>
      </c>
      <c r="G80">
        <v>0</v>
      </c>
      <c r="H80" s="1">
        <v>1.1000000000000001</v>
      </c>
      <c r="I80">
        <v>0</v>
      </c>
      <c r="J80" s="1">
        <v>4.9000000000000004</v>
      </c>
      <c r="K80">
        <v>0</v>
      </c>
      <c r="L80" s="1">
        <v>4.9000000000000004</v>
      </c>
      <c r="M80">
        <v>0</v>
      </c>
    </row>
    <row r="81" spans="1:13">
      <c r="A81">
        <v>78</v>
      </c>
      <c r="B81" s="2" t="s">
        <v>205</v>
      </c>
      <c r="G81">
        <v>0</v>
      </c>
      <c r="H81" s="1">
        <v>0.48</v>
      </c>
      <c r="I81">
        <v>0</v>
      </c>
      <c r="J81" s="1">
        <v>4.7</v>
      </c>
      <c r="K81">
        <v>0</v>
      </c>
      <c r="L81" s="1">
        <v>4.7</v>
      </c>
      <c r="M81">
        <v>0</v>
      </c>
    </row>
    <row r="82" spans="1:13">
      <c r="A82">
        <v>79</v>
      </c>
      <c r="B82" s="2" t="s">
        <v>206</v>
      </c>
      <c r="G82">
        <v>0</v>
      </c>
      <c r="H82" s="1">
        <v>1.2</v>
      </c>
      <c r="I82">
        <v>0</v>
      </c>
      <c r="J82" s="1">
        <v>5.4</v>
      </c>
      <c r="K82">
        <v>0</v>
      </c>
      <c r="L82" s="1">
        <v>5.4</v>
      </c>
      <c r="M82">
        <v>0</v>
      </c>
    </row>
    <row r="83" spans="1:13">
      <c r="A83">
        <v>80</v>
      </c>
      <c r="B83" s="2" t="s">
        <v>207</v>
      </c>
      <c r="G83">
        <v>0</v>
      </c>
      <c r="H83" s="1">
        <v>1.5</v>
      </c>
      <c r="I83">
        <v>0</v>
      </c>
      <c r="J83" s="1">
        <v>9.6</v>
      </c>
      <c r="K83">
        <v>0</v>
      </c>
      <c r="L83" s="1">
        <v>11.1</v>
      </c>
      <c r="M83">
        <v>0</v>
      </c>
    </row>
    <row r="84" spans="1:13">
      <c r="A84">
        <v>81</v>
      </c>
      <c r="B84" s="2" t="s">
        <v>208</v>
      </c>
      <c r="G84">
        <v>0</v>
      </c>
      <c r="H84" s="1">
        <v>0.04</v>
      </c>
      <c r="I84">
        <v>0</v>
      </c>
      <c r="J84" s="1">
        <v>4.5999999999999996</v>
      </c>
      <c r="K84">
        <v>0</v>
      </c>
      <c r="L84" s="1">
        <v>4.5999999999999996</v>
      </c>
      <c r="M84">
        <v>0</v>
      </c>
    </row>
    <row r="85" spans="1:13">
      <c r="A85">
        <v>82</v>
      </c>
      <c r="B85" s="2" t="s">
        <v>209</v>
      </c>
      <c r="G85">
        <v>0</v>
      </c>
      <c r="H85" s="1">
        <v>0.53</v>
      </c>
      <c r="I85">
        <v>0</v>
      </c>
      <c r="J85" s="1">
        <v>4.5999999999999996</v>
      </c>
      <c r="K85">
        <v>0</v>
      </c>
      <c r="L85" s="1">
        <v>4.5999999999999996</v>
      </c>
      <c r="M85">
        <v>0</v>
      </c>
    </row>
    <row r="86" spans="1:13">
      <c r="A86">
        <v>83</v>
      </c>
      <c r="B86" s="2" t="s">
        <v>210</v>
      </c>
      <c r="G86">
        <v>0</v>
      </c>
      <c r="H86" s="1">
        <v>1.8</v>
      </c>
      <c r="I86">
        <v>0</v>
      </c>
      <c r="J86" s="1">
        <v>3.8</v>
      </c>
      <c r="K86">
        <v>0</v>
      </c>
      <c r="L86" s="1">
        <v>5.6</v>
      </c>
      <c r="M86">
        <v>0</v>
      </c>
    </row>
    <row r="87" spans="1:13">
      <c r="A87">
        <v>84</v>
      </c>
      <c r="B87" s="2" t="s">
        <v>211</v>
      </c>
      <c r="G87">
        <v>0</v>
      </c>
      <c r="H87" s="1">
        <v>1.5</v>
      </c>
      <c r="I87">
        <v>0</v>
      </c>
      <c r="J87" s="1">
        <v>6.6</v>
      </c>
      <c r="K87">
        <v>0</v>
      </c>
      <c r="L87" s="1">
        <v>8.1</v>
      </c>
      <c r="M87">
        <v>0</v>
      </c>
    </row>
    <row r="88" spans="1:13">
      <c r="A88">
        <v>85</v>
      </c>
      <c r="B88" s="2" t="s">
        <v>212</v>
      </c>
      <c r="G88">
        <v>0</v>
      </c>
      <c r="H88" s="1">
        <v>0.05</v>
      </c>
      <c r="I88">
        <v>0</v>
      </c>
      <c r="J88" s="1">
        <v>5.2</v>
      </c>
      <c r="K88">
        <v>0</v>
      </c>
      <c r="L88" s="1">
        <v>5.2</v>
      </c>
      <c r="M88">
        <v>0</v>
      </c>
    </row>
    <row r="89" spans="1:13">
      <c r="A89">
        <v>86</v>
      </c>
      <c r="B89" s="2" t="s">
        <v>213</v>
      </c>
      <c r="G89">
        <v>0</v>
      </c>
      <c r="H89" s="1">
        <v>0.19</v>
      </c>
      <c r="I89">
        <v>0</v>
      </c>
      <c r="J89" s="1">
        <v>6.9</v>
      </c>
      <c r="K89">
        <v>0</v>
      </c>
      <c r="L89" s="1">
        <v>6.9</v>
      </c>
      <c r="M89">
        <v>0</v>
      </c>
    </row>
    <row r="90" spans="1:13">
      <c r="A90">
        <v>87</v>
      </c>
      <c r="B90" s="2" t="s">
        <v>214</v>
      </c>
      <c r="G90">
        <v>0</v>
      </c>
      <c r="H90" s="1">
        <v>0.15</v>
      </c>
      <c r="I90">
        <v>0</v>
      </c>
      <c r="J90" s="1">
        <v>8.4</v>
      </c>
      <c r="K90">
        <v>0</v>
      </c>
      <c r="L90" s="1">
        <v>8.4</v>
      </c>
      <c r="M90">
        <v>0</v>
      </c>
    </row>
    <row r="91" spans="1:13">
      <c r="A91">
        <v>88</v>
      </c>
      <c r="B91" s="2" t="s">
        <v>215</v>
      </c>
      <c r="G91">
        <v>0</v>
      </c>
      <c r="H91" s="1">
        <v>1.6</v>
      </c>
      <c r="I91">
        <v>0</v>
      </c>
      <c r="J91" s="1">
        <v>4</v>
      </c>
      <c r="K91">
        <v>0</v>
      </c>
      <c r="L91" s="1">
        <v>5.6</v>
      </c>
      <c r="M91">
        <v>0</v>
      </c>
    </row>
    <row r="92" spans="1:13">
      <c r="A92">
        <v>89</v>
      </c>
      <c r="B92" s="2" t="s">
        <v>216</v>
      </c>
      <c r="G92">
        <v>0</v>
      </c>
      <c r="H92" s="1">
        <v>0.8</v>
      </c>
      <c r="I92">
        <v>0</v>
      </c>
      <c r="J92" s="1">
        <v>4.7</v>
      </c>
      <c r="K92">
        <v>0</v>
      </c>
      <c r="L92" s="1">
        <v>4.7</v>
      </c>
      <c r="M92">
        <v>0</v>
      </c>
    </row>
    <row r="93" spans="1:13">
      <c r="A93">
        <v>90</v>
      </c>
      <c r="B93" s="2" t="s">
        <v>217</v>
      </c>
      <c r="G93">
        <v>0</v>
      </c>
      <c r="H93" s="1">
        <v>0.85</v>
      </c>
      <c r="I93">
        <v>0</v>
      </c>
      <c r="J93" s="1">
        <v>3.5</v>
      </c>
      <c r="K93">
        <v>0</v>
      </c>
      <c r="L93" s="1">
        <v>3.5</v>
      </c>
      <c r="M93">
        <v>0</v>
      </c>
    </row>
    <row r="94" spans="1:13">
      <c r="A94">
        <v>91</v>
      </c>
      <c r="B94" s="2" t="s">
        <v>218</v>
      </c>
      <c r="G94">
        <v>0</v>
      </c>
      <c r="H94" s="1">
        <v>0.82</v>
      </c>
      <c r="I94">
        <v>0</v>
      </c>
      <c r="J94" s="1">
        <v>7.4</v>
      </c>
      <c r="K94">
        <v>0</v>
      </c>
      <c r="L94" s="1">
        <v>7.4</v>
      </c>
      <c r="M94">
        <v>0</v>
      </c>
    </row>
    <row r="95" spans="1:13">
      <c r="A95">
        <v>92</v>
      </c>
      <c r="B95" s="2" t="s">
        <v>219</v>
      </c>
      <c r="G95">
        <v>0</v>
      </c>
      <c r="H95" s="1">
        <v>0.83</v>
      </c>
      <c r="I95">
        <v>0</v>
      </c>
      <c r="J95" s="1">
        <v>4.5999999999999996</v>
      </c>
      <c r="K95">
        <v>0</v>
      </c>
      <c r="L95" s="1">
        <v>4.5999999999999996</v>
      </c>
      <c r="M95">
        <v>0</v>
      </c>
    </row>
    <row r="96" spans="1:13">
      <c r="A96">
        <v>93</v>
      </c>
      <c r="B96" s="2" t="s">
        <v>220</v>
      </c>
      <c r="G96">
        <v>0</v>
      </c>
      <c r="H96" s="1">
        <v>0.96</v>
      </c>
      <c r="I96">
        <v>0</v>
      </c>
      <c r="J96" s="1">
        <v>5</v>
      </c>
      <c r="K96">
        <v>0</v>
      </c>
      <c r="L96" s="1">
        <v>5</v>
      </c>
      <c r="M96">
        <v>0</v>
      </c>
    </row>
    <row r="97" spans="1:13">
      <c r="A97">
        <v>94</v>
      </c>
      <c r="B97" s="2" t="s">
        <v>221</v>
      </c>
      <c r="G97">
        <v>0</v>
      </c>
      <c r="H97" s="1">
        <v>1.1000000000000001</v>
      </c>
      <c r="I97">
        <v>0</v>
      </c>
      <c r="J97" s="1">
        <v>4.9000000000000004</v>
      </c>
      <c r="K97">
        <v>0</v>
      </c>
      <c r="L97" s="1">
        <v>4.9000000000000004</v>
      </c>
      <c r="M97">
        <v>0</v>
      </c>
    </row>
    <row r="98" spans="1:13">
      <c r="A98">
        <v>95</v>
      </c>
      <c r="B98" s="2" t="s">
        <v>222</v>
      </c>
      <c r="G98">
        <v>0</v>
      </c>
      <c r="H98" s="1">
        <v>2.6</v>
      </c>
      <c r="I98">
        <v>0</v>
      </c>
      <c r="J98" s="1">
        <v>4.8</v>
      </c>
      <c r="K98">
        <v>0</v>
      </c>
      <c r="L98" s="1">
        <v>7.4</v>
      </c>
      <c r="M98">
        <v>0</v>
      </c>
    </row>
    <row r="99" spans="1:13">
      <c r="A99">
        <v>96</v>
      </c>
      <c r="B99" s="2" t="s">
        <v>223</v>
      </c>
      <c r="G99">
        <v>0</v>
      </c>
      <c r="H99" s="1">
        <v>1.2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239</v>
      </c>
      <c r="G100">
        <v>0</v>
      </c>
      <c r="H100" s="1">
        <v>1.4</v>
      </c>
      <c r="I100">
        <v>0</v>
      </c>
      <c r="J100" s="1">
        <v>3.3</v>
      </c>
      <c r="K100">
        <v>0</v>
      </c>
      <c r="L100" s="1">
        <v>3.3</v>
      </c>
      <c r="M100">
        <v>0</v>
      </c>
    </row>
    <row r="101" spans="1:13">
      <c r="A101">
        <v>98</v>
      </c>
      <c r="B101" s="2" t="s">
        <v>240</v>
      </c>
      <c r="G101">
        <v>0</v>
      </c>
      <c r="H101" s="1">
        <v>1.3</v>
      </c>
      <c r="I101">
        <v>0</v>
      </c>
      <c r="J101" s="1">
        <v>4</v>
      </c>
      <c r="K101">
        <v>0</v>
      </c>
      <c r="L101" s="1">
        <v>4</v>
      </c>
      <c r="M101">
        <v>0</v>
      </c>
    </row>
    <row r="102" spans="1:13">
      <c r="A102">
        <v>99</v>
      </c>
      <c r="B102" s="2" t="s">
        <v>224</v>
      </c>
      <c r="G102">
        <v>0</v>
      </c>
      <c r="H102" s="1">
        <v>1.3</v>
      </c>
      <c r="I102">
        <v>0</v>
      </c>
      <c r="J102" s="1">
        <v>5.5</v>
      </c>
      <c r="K102">
        <v>0</v>
      </c>
      <c r="L102" s="1">
        <v>5.5</v>
      </c>
      <c r="M102">
        <v>0</v>
      </c>
    </row>
    <row r="103" spans="1:13">
      <c r="A103">
        <v>100</v>
      </c>
      <c r="B103" s="2" t="s">
        <v>225</v>
      </c>
      <c r="G103">
        <v>0</v>
      </c>
      <c r="H103" s="1">
        <v>1.4</v>
      </c>
      <c r="I103">
        <v>0</v>
      </c>
      <c r="J103" s="1">
        <v>10</v>
      </c>
      <c r="K103">
        <v>0</v>
      </c>
      <c r="L103" s="1">
        <v>10</v>
      </c>
      <c r="M103">
        <v>0</v>
      </c>
    </row>
    <row r="104" spans="1:13">
      <c r="A104">
        <v>101</v>
      </c>
      <c r="B104" s="2" t="s">
        <v>226</v>
      </c>
      <c r="G104">
        <v>0</v>
      </c>
      <c r="H104" s="1">
        <v>0.6</v>
      </c>
      <c r="I104">
        <v>0</v>
      </c>
      <c r="J104" s="1">
        <v>4.2</v>
      </c>
      <c r="K104">
        <v>0</v>
      </c>
      <c r="L104" s="1">
        <v>4.2</v>
      </c>
      <c r="M104">
        <v>0</v>
      </c>
    </row>
    <row r="105" spans="1:13">
      <c r="A105">
        <v>102</v>
      </c>
      <c r="B105" s="2" t="s">
        <v>227</v>
      </c>
      <c r="G105">
        <v>0</v>
      </c>
      <c r="H105" s="1">
        <v>1.7</v>
      </c>
      <c r="I105">
        <v>0</v>
      </c>
      <c r="J105" s="1">
        <v>5.5</v>
      </c>
      <c r="K105">
        <v>0</v>
      </c>
      <c r="L105" s="1">
        <v>7.2</v>
      </c>
      <c r="M105">
        <v>0</v>
      </c>
    </row>
    <row r="106" spans="1:13">
      <c r="A106">
        <v>103</v>
      </c>
      <c r="B106" s="2" t="s">
        <v>228</v>
      </c>
      <c r="G106">
        <v>0</v>
      </c>
      <c r="H106" s="1">
        <v>0.98</v>
      </c>
      <c r="I106">
        <v>0</v>
      </c>
      <c r="J106" s="1">
        <v>8</v>
      </c>
      <c r="K106">
        <v>0</v>
      </c>
      <c r="L106" s="1">
        <v>8</v>
      </c>
      <c r="M106">
        <v>0</v>
      </c>
    </row>
    <row r="107" spans="1:13">
      <c r="A107">
        <v>104</v>
      </c>
      <c r="B107" s="2" t="s">
        <v>229</v>
      </c>
      <c r="G107">
        <v>0</v>
      </c>
      <c r="H107" s="1">
        <v>1.2</v>
      </c>
      <c r="I107">
        <v>0</v>
      </c>
      <c r="J107" s="1">
        <v>4.9000000000000004</v>
      </c>
      <c r="K107">
        <v>0</v>
      </c>
      <c r="L107" s="1">
        <v>4.9000000000000004</v>
      </c>
      <c r="M107">
        <v>0</v>
      </c>
    </row>
    <row r="108" spans="1:13">
      <c r="A108">
        <v>105</v>
      </c>
      <c r="B108" s="2" t="s">
        <v>230</v>
      </c>
      <c r="G108">
        <v>0</v>
      </c>
      <c r="H108" s="1">
        <v>0.91</v>
      </c>
      <c r="I108">
        <v>0</v>
      </c>
      <c r="J108" s="1">
        <v>4.2</v>
      </c>
      <c r="K108">
        <v>0</v>
      </c>
      <c r="L108" s="1">
        <v>4.2</v>
      </c>
      <c r="M108">
        <v>0</v>
      </c>
    </row>
    <row r="109" spans="1:13">
      <c r="A109">
        <v>106</v>
      </c>
      <c r="B109" s="2" t="s">
        <v>231</v>
      </c>
      <c r="G109">
        <v>0</v>
      </c>
      <c r="H109" s="1">
        <v>1.4</v>
      </c>
      <c r="I109">
        <v>0</v>
      </c>
      <c r="J109" s="1">
        <v>7.8</v>
      </c>
      <c r="K109">
        <v>0</v>
      </c>
      <c r="L109" s="1">
        <v>7.8</v>
      </c>
      <c r="M109">
        <v>0</v>
      </c>
    </row>
    <row r="110" spans="1:13">
      <c r="A110">
        <v>107</v>
      </c>
      <c r="B110" s="2" t="s">
        <v>232</v>
      </c>
      <c r="G110">
        <v>0</v>
      </c>
      <c r="H110" s="1">
        <v>1.6</v>
      </c>
      <c r="I110">
        <v>0</v>
      </c>
      <c r="J110" s="1">
        <v>6.1</v>
      </c>
      <c r="K110">
        <v>0</v>
      </c>
      <c r="L110" s="1">
        <v>7.7</v>
      </c>
      <c r="M110">
        <v>0</v>
      </c>
    </row>
    <row r="111" spans="1:13">
      <c r="A111">
        <v>108</v>
      </c>
      <c r="B111" s="2" t="s">
        <v>233</v>
      </c>
      <c r="G111">
        <v>0</v>
      </c>
      <c r="H111" s="1">
        <v>1.3</v>
      </c>
      <c r="I111">
        <v>0</v>
      </c>
      <c r="J111" s="1">
        <v>6.1</v>
      </c>
      <c r="K111">
        <v>0</v>
      </c>
      <c r="L111" s="1">
        <v>6.1</v>
      </c>
      <c r="M111">
        <v>0</v>
      </c>
    </row>
    <row r="112" spans="1:13">
      <c r="A112">
        <v>109</v>
      </c>
      <c r="B112" s="2" t="s">
        <v>234</v>
      </c>
      <c r="G112">
        <v>0</v>
      </c>
      <c r="H112" s="1">
        <v>1.1000000000000001</v>
      </c>
      <c r="I112">
        <v>0</v>
      </c>
      <c r="J112" s="1">
        <v>9.1999999999999993</v>
      </c>
      <c r="K112">
        <v>0</v>
      </c>
      <c r="L112" s="1">
        <v>9.1999999999999993</v>
      </c>
      <c r="M112">
        <v>0</v>
      </c>
    </row>
    <row r="113" spans="1:13">
      <c r="A113">
        <v>110</v>
      </c>
      <c r="B113" s="2" t="s">
        <v>235</v>
      </c>
      <c r="G113">
        <v>0</v>
      </c>
      <c r="H113" s="1">
        <v>1.7</v>
      </c>
      <c r="I113">
        <v>0</v>
      </c>
      <c r="J113" s="1">
        <v>6.1</v>
      </c>
      <c r="K113">
        <v>0</v>
      </c>
      <c r="L113" s="1">
        <v>7.8</v>
      </c>
      <c r="M113">
        <v>0</v>
      </c>
    </row>
    <row r="114" spans="1:13">
      <c r="A114">
        <v>111</v>
      </c>
      <c r="B114" s="2" t="s">
        <v>236</v>
      </c>
      <c r="G114">
        <v>0</v>
      </c>
      <c r="H114" s="1">
        <v>2.2000000000000002</v>
      </c>
      <c r="I114">
        <v>0</v>
      </c>
      <c r="J114" s="1">
        <v>6.9</v>
      </c>
      <c r="K114">
        <v>0</v>
      </c>
      <c r="L114" s="1">
        <v>9.1</v>
      </c>
      <c r="M114">
        <v>0</v>
      </c>
    </row>
    <row r="115" spans="1:13">
      <c r="A115">
        <v>112</v>
      </c>
      <c r="B115" s="2" t="s">
        <v>237</v>
      </c>
      <c r="G115">
        <v>0</v>
      </c>
      <c r="H115" s="1">
        <v>0.71</v>
      </c>
      <c r="I115">
        <v>0</v>
      </c>
      <c r="J115" s="1">
        <v>5.2</v>
      </c>
      <c r="K115">
        <v>0</v>
      </c>
      <c r="L115" s="1">
        <v>5.2</v>
      </c>
      <c r="M1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zoomScaleNormal="100" workbookViewId="0">
      <selection activeCell="B99" sqref="B99"/>
    </sheetView>
  </sheetViews>
  <sheetFormatPr defaultRowHeight="13.2"/>
  <cols>
    <col min="1" max="1" width="12.44140625" style="5" bestFit="1" customWidth="1"/>
    <col min="2" max="2" width="16.88671875" style="5" bestFit="1" customWidth="1"/>
    <col min="3" max="4" width="31.5546875" style="5" bestFit="1" customWidth="1"/>
    <col min="5" max="5" width="8.33203125" style="5" bestFit="1" customWidth="1"/>
    <col min="6" max="6" width="3.88671875" style="5" bestFit="1" customWidth="1"/>
    <col min="7" max="7" width="8.33203125" style="5" bestFit="1" customWidth="1"/>
    <col min="8" max="8" width="3.88671875" style="5" bestFit="1" customWidth="1"/>
    <col min="9" max="9" width="8.33203125" style="5" bestFit="1" customWidth="1"/>
    <col min="10" max="10" width="3.88671875" style="5" bestFit="1" customWidth="1"/>
    <col min="11" max="11" width="159.6640625" style="5" bestFit="1" customWidth="1"/>
    <col min="12" max="12" width="47.5546875" style="5" bestFit="1" customWidth="1"/>
    <col min="13" max="256" width="8.88671875" style="5"/>
    <col min="257" max="257" width="12.44140625" style="5" bestFit="1" customWidth="1"/>
    <col min="258" max="258" width="16.88671875" style="5" bestFit="1" customWidth="1"/>
    <col min="259" max="260" width="31.5546875" style="5" bestFit="1" customWidth="1"/>
    <col min="261" max="261" width="8.33203125" style="5" bestFit="1" customWidth="1"/>
    <col min="262" max="262" width="3.88671875" style="5" bestFit="1" customWidth="1"/>
    <col min="263" max="263" width="8.33203125" style="5" bestFit="1" customWidth="1"/>
    <col min="264" max="264" width="3.88671875" style="5" bestFit="1" customWidth="1"/>
    <col min="265" max="265" width="8.33203125" style="5" bestFit="1" customWidth="1"/>
    <col min="266" max="266" width="3.88671875" style="5" bestFit="1" customWidth="1"/>
    <col min="267" max="267" width="159.6640625" style="5" bestFit="1" customWidth="1"/>
    <col min="268" max="268" width="47.5546875" style="5" bestFit="1" customWidth="1"/>
    <col min="269" max="512" width="8.88671875" style="5"/>
    <col min="513" max="513" width="12.44140625" style="5" bestFit="1" customWidth="1"/>
    <col min="514" max="514" width="16.88671875" style="5" bestFit="1" customWidth="1"/>
    <col min="515" max="516" width="31.5546875" style="5" bestFit="1" customWidth="1"/>
    <col min="517" max="517" width="8.33203125" style="5" bestFit="1" customWidth="1"/>
    <col min="518" max="518" width="3.88671875" style="5" bestFit="1" customWidth="1"/>
    <col min="519" max="519" width="8.33203125" style="5" bestFit="1" customWidth="1"/>
    <col min="520" max="520" width="3.88671875" style="5" bestFit="1" customWidth="1"/>
    <col min="521" max="521" width="8.33203125" style="5" bestFit="1" customWidth="1"/>
    <col min="522" max="522" width="3.88671875" style="5" bestFit="1" customWidth="1"/>
    <col min="523" max="523" width="159.6640625" style="5" bestFit="1" customWidth="1"/>
    <col min="524" max="524" width="47.5546875" style="5" bestFit="1" customWidth="1"/>
    <col min="525" max="768" width="8.88671875" style="5"/>
    <col min="769" max="769" width="12.44140625" style="5" bestFit="1" customWidth="1"/>
    <col min="770" max="770" width="16.88671875" style="5" bestFit="1" customWidth="1"/>
    <col min="771" max="772" width="31.5546875" style="5" bestFit="1" customWidth="1"/>
    <col min="773" max="773" width="8.33203125" style="5" bestFit="1" customWidth="1"/>
    <col min="774" max="774" width="3.88671875" style="5" bestFit="1" customWidth="1"/>
    <col min="775" max="775" width="8.33203125" style="5" bestFit="1" customWidth="1"/>
    <col min="776" max="776" width="3.88671875" style="5" bestFit="1" customWidth="1"/>
    <col min="777" max="777" width="8.33203125" style="5" bestFit="1" customWidth="1"/>
    <col min="778" max="778" width="3.88671875" style="5" bestFit="1" customWidth="1"/>
    <col min="779" max="779" width="159.6640625" style="5" bestFit="1" customWidth="1"/>
    <col min="780" max="780" width="47.5546875" style="5" bestFit="1" customWidth="1"/>
    <col min="781" max="1024" width="8.88671875" style="5"/>
    <col min="1025" max="1025" width="12.44140625" style="5" bestFit="1" customWidth="1"/>
    <col min="1026" max="1026" width="16.88671875" style="5" bestFit="1" customWidth="1"/>
    <col min="1027" max="1028" width="31.5546875" style="5" bestFit="1" customWidth="1"/>
    <col min="1029" max="1029" width="8.33203125" style="5" bestFit="1" customWidth="1"/>
    <col min="1030" max="1030" width="3.88671875" style="5" bestFit="1" customWidth="1"/>
    <col min="1031" max="1031" width="8.33203125" style="5" bestFit="1" customWidth="1"/>
    <col min="1032" max="1032" width="3.88671875" style="5" bestFit="1" customWidth="1"/>
    <col min="1033" max="1033" width="8.33203125" style="5" bestFit="1" customWidth="1"/>
    <col min="1034" max="1034" width="3.88671875" style="5" bestFit="1" customWidth="1"/>
    <col min="1035" max="1035" width="159.6640625" style="5" bestFit="1" customWidth="1"/>
    <col min="1036" max="1036" width="47.5546875" style="5" bestFit="1" customWidth="1"/>
    <col min="1037" max="1280" width="8.88671875" style="5"/>
    <col min="1281" max="1281" width="12.44140625" style="5" bestFit="1" customWidth="1"/>
    <col min="1282" max="1282" width="16.88671875" style="5" bestFit="1" customWidth="1"/>
    <col min="1283" max="1284" width="31.5546875" style="5" bestFit="1" customWidth="1"/>
    <col min="1285" max="1285" width="8.33203125" style="5" bestFit="1" customWidth="1"/>
    <col min="1286" max="1286" width="3.88671875" style="5" bestFit="1" customWidth="1"/>
    <col min="1287" max="1287" width="8.33203125" style="5" bestFit="1" customWidth="1"/>
    <col min="1288" max="1288" width="3.88671875" style="5" bestFit="1" customWidth="1"/>
    <col min="1289" max="1289" width="8.33203125" style="5" bestFit="1" customWidth="1"/>
    <col min="1290" max="1290" width="3.88671875" style="5" bestFit="1" customWidth="1"/>
    <col min="1291" max="1291" width="159.6640625" style="5" bestFit="1" customWidth="1"/>
    <col min="1292" max="1292" width="47.5546875" style="5" bestFit="1" customWidth="1"/>
    <col min="1293" max="1536" width="8.88671875" style="5"/>
    <col min="1537" max="1537" width="12.44140625" style="5" bestFit="1" customWidth="1"/>
    <col min="1538" max="1538" width="16.88671875" style="5" bestFit="1" customWidth="1"/>
    <col min="1539" max="1540" width="31.5546875" style="5" bestFit="1" customWidth="1"/>
    <col min="1541" max="1541" width="8.33203125" style="5" bestFit="1" customWidth="1"/>
    <col min="1542" max="1542" width="3.88671875" style="5" bestFit="1" customWidth="1"/>
    <col min="1543" max="1543" width="8.33203125" style="5" bestFit="1" customWidth="1"/>
    <col min="1544" max="1544" width="3.88671875" style="5" bestFit="1" customWidth="1"/>
    <col min="1545" max="1545" width="8.33203125" style="5" bestFit="1" customWidth="1"/>
    <col min="1546" max="1546" width="3.88671875" style="5" bestFit="1" customWidth="1"/>
    <col min="1547" max="1547" width="159.6640625" style="5" bestFit="1" customWidth="1"/>
    <col min="1548" max="1548" width="47.5546875" style="5" bestFit="1" customWidth="1"/>
    <col min="1549" max="1792" width="8.88671875" style="5"/>
    <col min="1793" max="1793" width="12.44140625" style="5" bestFit="1" customWidth="1"/>
    <col min="1794" max="1794" width="16.88671875" style="5" bestFit="1" customWidth="1"/>
    <col min="1795" max="1796" width="31.5546875" style="5" bestFit="1" customWidth="1"/>
    <col min="1797" max="1797" width="8.33203125" style="5" bestFit="1" customWidth="1"/>
    <col min="1798" max="1798" width="3.88671875" style="5" bestFit="1" customWidth="1"/>
    <col min="1799" max="1799" width="8.33203125" style="5" bestFit="1" customWidth="1"/>
    <col min="1800" max="1800" width="3.88671875" style="5" bestFit="1" customWidth="1"/>
    <col min="1801" max="1801" width="8.33203125" style="5" bestFit="1" customWidth="1"/>
    <col min="1802" max="1802" width="3.88671875" style="5" bestFit="1" customWidth="1"/>
    <col min="1803" max="1803" width="159.6640625" style="5" bestFit="1" customWidth="1"/>
    <col min="1804" max="1804" width="47.5546875" style="5" bestFit="1" customWidth="1"/>
    <col min="1805" max="2048" width="8.88671875" style="5"/>
    <col min="2049" max="2049" width="12.44140625" style="5" bestFit="1" customWidth="1"/>
    <col min="2050" max="2050" width="16.88671875" style="5" bestFit="1" customWidth="1"/>
    <col min="2051" max="2052" width="31.5546875" style="5" bestFit="1" customWidth="1"/>
    <col min="2053" max="2053" width="8.33203125" style="5" bestFit="1" customWidth="1"/>
    <col min="2054" max="2054" width="3.88671875" style="5" bestFit="1" customWidth="1"/>
    <col min="2055" max="2055" width="8.33203125" style="5" bestFit="1" customWidth="1"/>
    <col min="2056" max="2056" width="3.88671875" style="5" bestFit="1" customWidth="1"/>
    <col min="2057" max="2057" width="8.33203125" style="5" bestFit="1" customWidth="1"/>
    <col min="2058" max="2058" width="3.88671875" style="5" bestFit="1" customWidth="1"/>
    <col min="2059" max="2059" width="159.6640625" style="5" bestFit="1" customWidth="1"/>
    <col min="2060" max="2060" width="47.5546875" style="5" bestFit="1" customWidth="1"/>
    <col min="2061" max="2304" width="8.88671875" style="5"/>
    <col min="2305" max="2305" width="12.44140625" style="5" bestFit="1" customWidth="1"/>
    <col min="2306" max="2306" width="16.88671875" style="5" bestFit="1" customWidth="1"/>
    <col min="2307" max="2308" width="31.5546875" style="5" bestFit="1" customWidth="1"/>
    <col min="2309" max="2309" width="8.33203125" style="5" bestFit="1" customWidth="1"/>
    <col min="2310" max="2310" width="3.88671875" style="5" bestFit="1" customWidth="1"/>
    <col min="2311" max="2311" width="8.33203125" style="5" bestFit="1" customWidth="1"/>
    <col min="2312" max="2312" width="3.88671875" style="5" bestFit="1" customWidth="1"/>
    <col min="2313" max="2313" width="8.33203125" style="5" bestFit="1" customWidth="1"/>
    <col min="2314" max="2314" width="3.88671875" style="5" bestFit="1" customWidth="1"/>
    <col min="2315" max="2315" width="159.6640625" style="5" bestFit="1" customWidth="1"/>
    <col min="2316" max="2316" width="47.5546875" style="5" bestFit="1" customWidth="1"/>
    <col min="2317" max="2560" width="8.88671875" style="5"/>
    <col min="2561" max="2561" width="12.44140625" style="5" bestFit="1" customWidth="1"/>
    <col min="2562" max="2562" width="16.88671875" style="5" bestFit="1" customWidth="1"/>
    <col min="2563" max="2564" width="31.5546875" style="5" bestFit="1" customWidth="1"/>
    <col min="2565" max="2565" width="8.33203125" style="5" bestFit="1" customWidth="1"/>
    <col min="2566" max="2566" width="3.88671875" style="5" bestFit="1" customWidth="1"/>
    <col min="2567" max="2567" width="8.33203125" style="5" bestFit="1" customWidth="1"/>
    <col min="2568" max="2568" width="3.88671875" style="5" bestFit="1" customWidth="1"/>
    <col min="2569" max="2569" width="8.33203125" style="5" bestFit="1" customWidth="1"/>
    <col min="2570" max="2570" width="3.88671875" style="5" bestFit="1" customWidth="1"/>
    <col min="2571" max="2571" width="159.6640625" style="5" bestFit="1" customWidth="1"/>
    <col min="2572" max="2572" width="47.5546875" style="5" bestFit="1" customWidth="1"/>
    <col min="2573" max="2816" width="8.88671875" style="5"/>
    <col min="2817" max="2817" width="12.44140625" style="5" bestFit="1" customWidth="1"/>
    <col min="2818" max="2818" width="16.88671875" style="5" bestFit="1" customWidth="1"/>
    <col min="2819" max="2820" width="31.5546875" style="5" bestFit="1" customWidth="1"/>
    <col min="2821" max="2821" width="8.33203125" style="5" bestFit="1" customWidth="1"/>
    <col min="2822" max="2822" width="3.88671875" style="5" bestFit="1" customWidth="1"/>
    <col min="2823" max="2823" width="8.33203125" style="5" bestFit="1" customWidth="1"/>
    <col min="2824" max="2824" width="3.88671875" style="5" bestFit="1" customWidth="1"/>
    <col min="2825" max="2825" width="8.33203125" style="5" bestFit="1" customWidth="1"/>
    <col min="2826" max="2826" width="3.88671875" style="5" bestFit="1" customWidth="1"/>
    <col min="2827" max="2827" width="159.6640625" style="5" bestFit="1" customWidth="1"/>
    <col min="2828" max="2828" width="47.5546875" style="5" bestFit="1" customWidth="1"/>
    <col min="2829" max="3072" width="8.88671875" style="5"/>
    <col min="3073" max="3073" width="12.44140625" style="5" bestFit="1" customWidth="1"/>
    <col min="3074" max="3074" width="16.88671875" style="5" bestFit="1" customWidth="1"/>
    <col min="3075" max="3076" width="31.5546875" style="5" bestFit="1" customWidth="1"/>
    <col min="3077" max="3077" width="8.33203125" style="5" bestFit="1" customWidth="1"/>
    <col min="3078" max="3078" width="3.88671875" style="5" bestFit="1" customWidth="1"/>
    <col min="3079" max="3079" width="8.33203125" style="5" bestFit="1" customWidth="1"/>
    <col min="3080" max="3080" width="3.88671875" style="5" bestFit="1" customWidth="1"/>
    <col min="3081" max="3081" width="8.33203125" style="5" bestFit="1" customWidth="1"/>
    <col min="3082" max="3082" width="3.88671875" style="5" bestFit="1" customWidth="1"/>
    <col min="3083" max="3083" width="159.6640625" style="5" bestFit="1" customWidth="1"/>
    <col min="3084" max="3084" width="47.5546875" style="5" bestFit="1" customWidth="1"/>
    <col min="3085" max="3328" width="8.88671875" style="5"/>
    <col min="3329" max="3329" width="12.44140625" style="5" bestFit="1" customWidth="1"/>
    <col min="3330" max="3330" width="16.88671875" style="5" bestFit="1" customWidth="1"/>
    <col min="3331" max="3332" width="31.5546875" style="5" bestFit="1" customWidth="1"/>
    <col min="3333" max="3333" width="8.33203125" style="5" bestFit="1" customWidth="1"/>
    <col min="3334" max="3334" width="3.88671875" style="5" bestFit="1" customWidth="1"/>
    <col min="3335" max="3335" width="8.33203125" style="5" bestFit="1" customWidth="1"/>
    <col min="3336" max="3336" width="3.88671875" style="5" bestFit="1" customWidth="1"/>
    <col min="3337" max="3337" width="8.33203125" style="5" bestFit="1" customWidth="1"/>
    <col min="3338" max="3338" width="3.88671875" style="5" bestFit="1" customWidth="1"/>
    <col min="3339" max="3339" width="159.6640625" style="5" bestFit="1" customWidth="1"/>
    <col min="3340" max="3340" width="47.5546875" style="5" bestFit="1" customWidth="1"/>
    <col min="3341" max="3584" width="8.88671875" style="5"/>
    <col min="3585" max="3585" width="12.44140625" style="5" bestFit="1" customWidth="1"/>
    <col min="3586" max="3586" width="16.88671875" style="5" bestFit="1" customWidth="1"/>
    <col min="3587" max="3588" width="31.5546875" style="5" bestFit="1" customWidth="1"/>
    <col min="3589" max="3589" width="8.33203125" style="5" bestFit="1" customWidth="1"/>
    <col min="3590" max="3590" width="3.88671875" style="5" bestFit="1" customWidth="1"/>
    <col min="3591" max="3591" width="8.33203125" style="5" bestFit="1" customWidth="1"/>
    <col min="3592" max="3592" width="3.88671875" style="5" bestFit="1" customWidth="1"/>
    <col min="3593" max="3593" width="8.33203125" style="5" bestFit="1" customWidth="1"/>
    <col min="3594" max="3594" width="3.88671875" style="5" bestFit="1" customWidth="1"/>
    <col min="3595" max="3595" width="159.6640625" style="5" bestFit="1" customWidth="1"/>
    <col min="3596" max="3596" width="47.5546875" style="5" bestFit="1" customWidth="1"/>
    <col min="3597" max="3840" width="8.88671875" style="5"/>
    <col min="3841" max="3841" width="12.44140625" style="5" bestFit="1" customWidth="1"/>
    <col min="3842" max="3842" width="16.88671875" style="5" bestFit="1" customWidth="1"/>
    <col min="3843" max="3844" width="31.5546875" style="5" bestFit="1" customWidth="1"/>
    <col min="3845" max="3845" width="8.33203125" style="5" bestFit="1" customWidth="1"/>
    <col min="3846" max="3846" width="3.88671875" style="5" bestFit="1" customWidth="1"/>
    <col min="3847" max="3847" width="8.33203125" style="5" bestFit="1" customWidth="1"/>
    <col min="3848" max="3848" width="3.88671875" style="5" bestFit="1" customWidth="1"/>
    <col min="3849" max="3849" width="8.33203125" style="5" bestFit="1" customWidth="1"/>
    <col min="3850" max="3850" width="3.88671875" style="5" bestFit="1" customWidth="1"/>
    <col min="3851" max="3851" width="159.6640625" style="5" bestFit="1" customWidth="1"/>
    <col min="3852" max="3852" width="47.5546875" style="5" bestFit="1" customWidth="1"/>
    <col min="3853" max="4096" width="8.88671875" style="5"/>
    <col min="4097" max="4097" width="12.44140625" style="5" bestFit="1" customWidth="1"/>
    <col min="4098" max="4098" width="16.88671875" style="5" bestFit="1" customWidth="1"/>
    <col min="4099" max="4100" width="31.5546875" style="5" bestFit="1" customWidth="1"/>
    <col min="4101" max="4101" width="8.33203125" style="5" bestFit="1" customWidth="1"/>
    <col min="4102" max="4102" width="3.88671875" style="5" bestFit="1" customWidth="1"/>
    <col min="4103" max="4103" width="8.33203125" style="5" bestFit="1" customWidth="1"/>
    <col min="4104" max="4104" width="3.88671875" style="5" bestFit="1" customWidth="1"/>
    <col min="4105" max="4105" width="8.33203125" style="5" bestFit="1" customWidth="1"/>
    <col min="4106" max="4106" width="3.88671875" style="5" bestFit="1" customWidth="1"/>
    <col min="4107" max="4107" width="159.6640625" style="5" bestFit="1" customWidth="1"/>
    <col min="4108" max="4108" width="47.5546875" style="5" bestFit="1" customWidth="1"/>
    <col min="4109" max="4352" width="8.88671875" style="5"/>
    <col min="4353" max="4353" width="12.44140625" style="5" bestFit="1" customWidth="1"/>
    <col min="4354" max="4354" width="16.88671875" style="5" bestFit="1" customWidth="1"/>
    <col min="4355" max="4356" width="31.5546875" style="5" bestFit="1" customWidth="1"/>
    <col min="4357" max="4357" width="8.33203125" style="5" bestFit="1" customWidth="1"/>
    <col min="4358" max="4358" width="3.88671875" style="5" bestFit="1" customWidth="1"/>
    <col min="4359" max="4359" width="8.33203125" style="5" bestFit="1" customWidth="1"/>
    <col min="4360" max="4360" width="3.88671875" style="5" bestFit="1" customWidth="1"/>
    <col min="4361" max="4361" width="8.33203125" style="5" bestFit="1" customWidth="1"/>
    <col min="4362" max="4362" width="3.88671875" style="5" bestFit="1" customWidth="1"/>
    <col min="4363" max="4363" width="159.6640625" style="5" bestFit="1" customWidth="1"/>
    <col min="4364" max="4364" width="47.5546875" style="5" bestFit="1" customWidth="1"/>
    <col min="4365" max="4608" width="8.88671875" style="5"/>
    <col min="4609" max="4609" width="12.44140625" style="5" bestFit="1" customWidth="1"/>
    <col min="4610" max="4610" width="16.88671875" style="5" bestFit="1" customWidth="1"/>
    <col min="4611" max="4612" width="31.5546875" style="5" bestFit="1" customWidth="1"/>
    <col min="4613" max="4613" width="8.33203125" style="5" bestFit="1" customWidth="1"/>
    <col min="4614" max="4614" width="3.88671875" style="5" bestFit="1" customWidth="1"/>
    <col min="4615" max="4615" width="8.33203125" style="5" bestFit="1" customWidth="1"/>
    <col min="4616" max="4616" width="3.88671875" style="5" bestFit="1" customWidth="1"/>
    <col min="4617" max="4617" width="8.33203125" style="5" bestFit="1" customWidth="1"/>
    <col min="4618" max="4618" width="3.88671875" style="5" bestFit="1" customWidth="1"/>
    <col min="4619" max="4619" width="159.6640625" style="5" bestFit="1" customWidth="1"/>
    <col min="4620" max="4620" width="47.5546875" style="5" bestFit="1" customWidth="1"/>
    <col min="4621" max="4864" width="8.88671875" style="5"/>
    <col min="4865" max="4865" width="12.44140625" style="5" bestFit="1" customWidth="1"/>
    <col min="4866" max="4866" width="16.88671875" style="5" bestFit="1" customWidth="1"/>
    <col min="4867" max="4868" width="31.5546875" style="5" bestFit="1" customWidth="1"/>
    <col min="4869" max="4869" width="8.33203125" style="5" bestFit="1" customWidth="1"/>
    <col min="4870" max="4870" width="3.88671875" style="5" bestFit="1" customWidth="1"/>
    <col min="4871" max="4871" width="8.33203125" style="5" bestFit="1" customWidth="1"/>
    <col min="4872" max="4872" width="3.88671875" style="5" bestFit="1" customWidth="1"/>
    <col min="4873" max="4873" width="8.33203125" style="5" bestFit="1" customWidth="1"/>
    <col min="4874" max="4874" width="3.88671875" style="5" bestFit="1" customWidth="1"/>
    <col min="4875" max="4875" width="159.6640625" style="5" bestFit="1" customWidth="1"/>
    <col min="4876" max="4876" width="47.5546875" style="5" bestFit="1" customWidth="1"/>
    <col min="4877" max="5120" width="8.88671875" style="5"/>
    <col min="5121" max="5121" width="12.44140625" style="5" bestFit="1" customWidth="1"/>
    <col min="5122" max="5122" width="16.88671875" style="5" bestFit="1" customWidth="1"/>
    <col min="5123" max="5124" width="31.5546875" style="5" bestFit="1" customWidth="1"/>
    <col min="5125" max="5125" width="8.33203125" style="5" bestFit="1" customWidth="1"/>
    <col min="5126" max="5126" width="3.88671875" style="5" bestFit="1" customWidth="1"/>
    <col min="5127" max="5127" width="8.33203125" style="5" bestFit="1" customWidth="1"/>
    <col min="5128" max="5128" width="3.88671875" style="5" bestFit="1" customWidth="1"/>
    <col min="5129" max="5129" width="8.33203125" style="5" bestFit="1" customWidth="1"/>
    <col min="5130" max="5130" width="3.88671875" style="5" bestFit="1" customWidth="1"/>
    <col min="5131" max="5131" width="159.6640625" style="5" bestFit="1" customWidth="1"/>
    <col min="5132" max="5132" width="47.5546875" style="5" bestFit="1" customWidth="1"/>
    <col min="5133" max="5376" width="8.88671875" style="5"/>
    <col min="5377" max="5377" width="12.44140625" style="5" bestFit="1" customWidth="1"/>
    <col min="5378" max="5378" width="16.88671875" style="5" bestFit="1" customWidth="1"/>
    <col min="5379" max="5380" width="31.5546875" style="5" bestFit="1" customWidth="1"/>
    <col min="5381" max="5381" width="8.33203125" style="5" bestFit="1" customWidth="1"/>
    <col min="5382" max="5382" width="3.88671875" style="5" bestFit="1" customWidth="1"/>
    <col min="5383" max="5383" width="8.33203125" style="5" bestFit="1" customWidth="1"/>
    <col min="5384" max="5384" width="3.88671875" style="5" bestFit="1" customWidth="1"/>
    <col min="5385" max="5385" width="8.33203125" style="5" bestFit="1" customWidth="1"/>
    <col min="5386" max="5386" width="3.88671875" style="5" bestFit="1" customWidth="1"/>
    <col min="5387" max="5387" width="159.6640625" style="5" bestFit="1" customWidth="1"/>
    <col min="5388" max="5388" width="47.5546875" style="5" bestFit="1" customWidth="1"/>
    <col min="5389" max="5632" width="8.88671875" style="5"/>
    <col min="5633" max="5633" width="12.44140625" style="5" bestFit="1" customWidth="1"/>
    <col min="5634" max="5634" width="16.88671875" style="5" bestFit="1" customWidth="1"/>
    <col min="5635" max="5636" width="31.5546875" style="5" bestFit="1" customWidth="1"/>
    <col min="5637" max="5637" width="8.33203125" style="5" bestFit="1" customWidth="1"/>
    <col min="5638" max="5638" width="3.88671875" style="5" bestFit="1" customWidth="1"/>
    <col min="5639" max="5639" width="8.33203125" style="5" bestFit="1" customWidth="1"/>
    <col min="5640" max="5640" width="3.88671875" style="5" bestFit="1" customWidth="1"/>
    <col min="5641" max="5641" width="8.33203125" style="5" bestFit="1" customWidth="1"/>
    <col min="5642" max="5642" width="3.88671875" style="5" bestFit="1" customWidth="1"/>
    <col min="5643" max="5643" width="159.6640625" style="5" bestFit="1" customWidth="1"/>
    <col min="5644" max="5644" width="47.5546875" style="5" bestFit="1" customWidth="1"/>
    <col min="5645" max="5888" width="8.88671875" style="5"/>
    <col min="5889" max="5889" width="12.44140625" style="5" bestFit="1" customWidth="1"/>
    <col min="5890" max="5890" width="16.88671875" style="5" bestFit="1" customWidth="1"/>
    <col min="5891" max="5892" width="31.5546875" style="5" bestFit="1" customWidth="1"/>
    <col min="5893" max="5893" width="8.33203125" style="5" bestFit="1" customWidth="1"/>
    <col min="5894" max="5894" width="3.88671875" style="5" bestFit="1" customWidth="1"/>
    <col min="5895" max="5895" width="8.33203125" style="5" bestFit="1" customWidth="1"/>
    <col min="5896" max="5896" width="3.88671875" style="5" bestFit="1" customWidth="1"/>
    <col min="5897" max="5897" width="8.33203125" style="5" bestFit="1" customWidth="1"/>
    <col min="5898" max="5898" width="3.88671875" style="5" bestFit="1" customWidth="1"/>
    <col min="5899" max="5899" width="159.6640625" style="5" bestFit="1" customWidth="1"/>
    <col min="5900" max="5900" width="47.5546875" style="5" bestFit="1" customWidth="1"/>
    <col min="5901" max="6144" width="8.88671875" style="5"/>
    <col min="6145" max="6145" width="12.44140625" style="5" bestFit="1" customWidth="1"/>
    <col min="6146" max="6146" width="16.88671875" style="5" bestFit="1" customWidth="1"/>
    <col min="6147" max="6148" width="31.5546875" style="5" bestFit="1" customWidth="1"/>
    <col min="6149" max="6149" width="8.33203125" style="5" bestFit="1" customWidth="1"/>
    <col min="6150" max="6150" width="3.88671875" style="5" bestFit="1" customWidth="1"/>
    <col min="6151" max="6151" width="8.33203125" style="5" bestFit="1" customWidth="1"/>
    <col min="6152" max="6152" width="3.88671875" style="5" bestFit="1" customWidth="1"/>
    <col min="6153" max="6153" width="8.33203125" style="5" bestFit="1" customWidth="1"/>
    <col min="6154" max="6154" width="3.88671875" style="5" bestFit="1" customWidth="1"/>
    <col min="6155" max="6155" width="159.6640625" style="5" bestFit="1" customWidth="1"/>
    <col min="6156" max="6156" width="47.5546875" style="5" bestFit="1" customWidth="1"/>
    <col min="6157" max="6400" width="8.88671875" style="5"/>
    <col min="6401" max="6401" width="12.44140625" style="5" bestFit="1" customWidth="1"/>
    <col min="6402" max="6402" width="16.88671875" style="5" bestFit="1" customWidth="1"/>
    <col min="6403" max="6404" width="31.5546875" style="5" bestFit="1" customWidth="1"/>
    <col min="6405" max="6405" width="8.33203125" style="5" bestFit="1" customWidth="1"/>
    <col min="6406" max="6406" width="3.88671875" style="5" bestFit="1" customWidth="1"/>
    <col min="6407" max="6407" width="8.33203125" style="5" bestFit="1" customWidth="1"/>
    <col min="6408" max="6408" width="3.88671875" style="5" bestFit="1" customWidth="1"/>
    <col min="6409" max="6409" width="8.33203125" style="5" bestFit="1" customWidth="1"/>
    <col min="6410" max="6410" width="3.88671875" style="5" bestFit="1" customWidth="1"/>
    <col min="6411" max="6411" width="159.6640625" style="5" bestFit="1" customWidth="1"/>
    <col min="6412" max="6412" width="47.5546875" style="5" bestFit="1" customWidth="1"/>
    <col min="6413" max="6656" width="8.88671875" style="5"/>
    <col min="6657" max="6657" width="12.44140625" style="5" bestFit="1" customWidth="1"/>
    <col min="6658" max="6658" width="16.88671875" style="5" bestFit="1" customWidth="1"/>
    <col min="6659" max="6660" width="31.5546875" style="5" bestFit="1" customWidth="1"/>
    <col min="6661" max="6661" width="8.33203125" style="5" bestFit="1" customWidth="1"/>
    <col min="6662" max="6662" width="3.88671875" style="5" bestFit="1" customWidth="1"/>
    <col min="6663" max="6663" width="8.33203125" style="5" bestFit="1" customWidth="1"/>
    <col min="6664" max="6664" width="3.88671875" style="5" bestFit="1" customWidth="1"/>
    <col min="6665" max="6665" width="8.33203125" style="5" bestFit="1" customWidth="1"/>
    <col min="6666" max="6666" width="3.88671875" style="5" bestFit="1" customWidth="1"/>
    <col min="6667" max="6667" width="159.6640625" style="5" bestFit="1" customWidth="1"/>
    <col min="6668" max="6668" width="47.5546875" style="5" bestFit="1" customWidth="1"/>
    <col min="6669" max="6912" width="8.88671875" style="5"/>
    <col min="6913" max="6913" width="12.44140625" style="5" bestFit="1" customWidth="1"/>
    <col min="6914" max="6914" width="16.88671875" style="5" bestFit="1" customWidth="1"/>
    <col min="6915" max="6916" width="31.5546875" style="5" bestFit="1" customWidth="1"/>
    <col min="6917" max="6917" width="8.33203125" style="5" bestFit="1" customWidth="1"/>
    <col min="6918" max="6918" width="3.88671875" style="5" bestFit="1" customWidth="1"/>
    <col min="6919" max="6919" width="8.33203125" style="5" bestFit="1" customWidth="1"/>
    <col min="6920" max="6920" width="3.88671875" style="5" bestFit="1" customWidth="1"/>
    <col min="6921" max="6921" width="8.33203125" style="5" bestFit="1" customWidth="1"/>
    <col min="6922" max="6922" width="3.88671875" style="5" bestFit="1" customWidth="1"/>
    <col min="6923" max="6923" width="159.6640625" style="5" bestFit="1" customWidth="1"/>
    <col min="6924" max="6924" width="47.5546875" style="5" bestFit="1" customWidth="1"/>
    <col min="6925" max="7168" width="8.88671875" style="5"/>
    <col min="7169" max="7169" width="12.44140625" style="5" bestFit="1" customWidth="1"/>
    <col min="7170" max="7170" width="16.88671875" style="5" bestFit="1" customWidth="1"/>
    <col min="7171" max="7172" width="31.5546875" style="5" bestFit="1" customWidth="1"/>
    <col min="7173" max="7173" width="8.33203125" style="5" bestFit="1" customWidth="1"/>
    <col min="7174" max="7174" width="3.88671875" style="5" bestFit="1" customWidth="1"/>
    <col min="7175" max="7175" width="8.33203125" style="5" bestFit="1" customWidth="1"/>
    <col min="7176" max="7176" width="3.88671875" style="5" bestFit="1" customWidth="1"/>
    <col min="7177" max="7177" width="8.33203125" style="5" bestFit="1" customWidth="1"/>
    <col min="7178" max="7178" width="3.88671875" style="5" bestFit="1" customWidth="1"/>
    <col min="7179" max="7179" width="159.6640625" style="5" bestFit="1" customWidth="1"/>
    <col min="7180" max="7180" width="47.5546875" style="5" bestFit="1" customWidth="1"/>
    <col min="7181" max="7424" width="8.88671875" style="5"/>
    <col min="7425" max="7425" width="12.44140625" style="5" bestFit="1" customWidth="1"/>
    <col min="7426" max="7426" width="16.88671875" style="5" bestFit="1" customWidth="1"/>
    <col min="7427" max="7428" width="31.5546875" style="5" bestFit="1" customWidth="1"/>
    <col min="7429" max="7429" width="8.33203125" style="5" bestFit="1" customWidth="1"/>
    <col min="7430" max="7430" width="3.88671875" style="5" bestFit="1" customWidth="1"/>
    <col min="7431" max="7431" width="8.33203125" style="5" bestFit="1" customWidth="1"/>
    <col min="7432" max="7432" width="3.88671875" style="5" bestFit="1" customWidth="1"/>
    <col min="7433" max="7433" width="8.33203125" style="5" bestFit="1" customWidth="1"/>
    <col min="7434" max="7434" width="3.88671875" style="5" bestFit="1" customWidth="1"/>
    <col min="7435" max="7435" width="159.6640625" style="5" bestFit="1" customWidth="1"/>
    <col min="7436" max="7436" width="47.5546875" style="5" bestFit="1" customWidth="1"/>
    <col min="7437" max="7680" width="8.88671875" style="5"/>
    <col min="7681" max="7681" width="12.44140625" style="5" bestFit="1" customWidth="1"/>
    <col min="7682" max="7682" width="16.88671875" style="5" bestFit="1" customWidth="1"/>
    <col min="7683" max="7684" width="31.5546875" style="5" bestFit="1" customWidth="1"/>
    <col min="7685" max="7685" width="8.33203125" style="5" bestFit="1" customWidth="1"/>
    <col min="7686" max="7686" width="3.88671875" style="5" bestFit="1" customWidth="1"/>
    <col min="7687" max="7687" width="8.33203125" style="5" bestFit="1" customWidth="1"/>
    <col min="7688" max="7688" width="3.88671875" style="5" bestFit="1" customWidth="1"/>
    <col min="7689" max="7689" width="8.33203125" style="5" bestFit="1" customWidth="1"/>
    <col min="7690" max="7690" width="3.88671875" style="5" bestFit="1" customWidth="1"/>
    <col min="7691" max="7691" width="159.6640625" style="5" bestFit="1" customWidth="1"/>
    <col min="7692" max="7692" width="47.5546875" style="5" bestFit="1" customWidth="1"/>
    <col min="7693" max="7936" width="8.88671875" style="5"/>
    <col min="7937" max="7937" width="12.44140625" style="5" bestFit="1" customWidth="1"/>
    <col min="7938" max="7938" width="16.88671875" style="5" bestFit="1" customWidth="1"/>
    <col min="7939" max="7940" width="31.5546875" style="5" bestFit="1" customWidth="1"/>
    <col min="7941" max="7941" width="8.33203125" style="5" bestFit="1" customWidth="1"/>
    <col min="7942" max="7942" width="3.88671875" style="5" bestFit="1" customWidth="1"/>
    <col min="7943" max="7943" width="8.33203125" style="5" bestFit="1" customWidth="1"/>
    <col min="7944" max="7944" width="3.88671875" style="5" bestFit="1" customWidth="1"/>
    <col min="7945" max="7945" width="8.33203125" style="5" bestFit="1" customWidth="1"/>
    <col min="7946" max="7946" width="3.88671875" style="5" bestFit="1" customWidth="1"/>
    <col min="7947" max="7947" width="159.6640625" style="5" bestFit="1" customWidth="1"/>
    <col min="7948" max="7948" width="47.5546875" style="5" bestFit="1" customWidth="1"/>
    <col min="7949" max="8192" width="8.88671875" style="5"/>
    <col min="8193" max="8193" width="12.44140625" style="5" bestFit="1" customWidth="1"/>
    <col min="8194" max="8194" width="16.88671875" style="5" bestFit="1" customWidth="1"/>
    <col min="8195" max="8196" width="31.5546875" style="5" bestFit="1" customWidth="1"/>
    <col min="8197" max="8197" width="8.33203125" style="5" bestFit="1" customWidth="1"/>
    <col min="8198" max="8198" width="3.88671875" style="5" bestFit="1" customWidth="1"/>
    <col min="8199" max="8199" width="8.33203125" style="5" bestFit="1" customWidth="1"/>
    <col min="8200" max="8200" width="3.88671875" style="5" bestFit="1" customWidth="1"/>
    <col min="8201" max="8201" width="8.33203125" style="5" bestFit="1" customWidth="1"/>
    <col min="8202" max="8202" width="3.88671875" style="5" bestFit="1" customWidth="1"/>
    <col min="8203" max="8203" width="159.6640625" style="5" bestFit="1" customWidth="1"/>
    <col min="8204" max="8204" width="47.5546875" style="5" bestFit="1" customWidth="1"/>
    <col min="8205" max="8448" width="8.88671875" style="5"/>
    <col min="8449" max="8449" width="12.44140625" style="5" bestFit="1" customWidth="1"/>
    <col min="8450" max="8450" width="16.88671875" style="5" bestFit="1" customWidth="1"/>
    <col min="8451" max="8452" width="31.5546875" style="5" bestFit="1" customWidth="1"/>
    <col min="8453" max="8453" width="8.33203125" style="5" bestFit="1" customWidth="1"/>
    <col min="8454" max="8454" width="3.88671875" style="5" bestFit="1" customWidth="1"/>
    <col min="8455" max="8455" width="8.33203125" style="5" bestFit="1" customWidth="1"/>
    <col min="8456" max="8456" width="3.88671875" style="5" bestFit="1" customWidth="1"/>
    <col min="8457" max="8457" width="8.33203125" style="5" bestFit="1" customWidth="1"/>
    <col min="8458" max="8458" width="3.88671875" style="5" bestFit="1" customWidth="1"/>
    <col min="8459" max="8459" width="159.6640625" style="5" bestFit="1" customWidth="1"/>
    <col min="8460" max="8460" width="47.5546875" style="5" bestFit="1" customWidth="1"/>
    <col min="8461" max="8704" width="8.88671875" style="5"/>
    <col min="8705" max="8705" width="12.44140625" style="5" bestFit="1" customWidth="1"/>
    <col min="8706" max="8706" width="16.88671875" style="5" bestFit="1" customWidth="1"/>
    <col min="8707" max="8708" width="31.5546875" style="5" bestFit="1" customWidth="1"/>
    <col min="8709" max="8709" width="8.33203125" style="5" bestFit="1" customWidth="1"/>
    <col min="8710" max="8710" width="3.88671875" style="5" bestFit="1" customWidth="1"/>
    <col min="8711" max="8711" width="8.33203125" style="5" bestFit="1" customWidth="1"/>
    <col min="8712" max="8712" width="3.88671875" style="5" bestFit="1" customWidth="1"/>
    <col min="8713" max="8713" width="8.33203125" style="5" bestFit="1" customWidth="1"/>
    <col min="8714" max="8714" width="3.88671875" style="5" bestFit="1" customWidth="1"/>
    <col min="8715" max="8715" width="159.6640625" style="5" bestFit="1" customWidth="1"/>
    <col min="8716" max="8716" width="47.5546875" style="5" bestFit="1" customWidth="1"/>
    <col min="8717" max="8960" width="8.88671875" style="5"/>
    <col min="8961" max="8961" width="12.44140625" style="5" bestFit="1" customWidth="1"/>
    <col min="8962" max="8962" width="16.88671875" style="5" bestFit="1" customWidth="1"/>
    <col min="8963" max="8964" width="31.5546875" style="5" bestFit="1" customWidth="1"/>
    <col min="8965" max="8965" width="8.33203125" style="5" bestFit="1" customWidth="1"/>
    <col min="8966" max="8966" width="3.88671875" style="5" bestFit="1" customWidth="1"/>
    <col min="8967" max="8967" width="8.33203125" style="5" bestFit="1" customWidth="1"/>
    <col min="8968" max="8968" width="3.88671875" style="5" bestFit="1" customWidth="1"/>
    <col min="8969" max="8969" width="8.33203125" style="5" bestFit="1" customWidth="1"/>
    <col min="8970" max="8970" width="3.88671875" style="5" bestFit="1" customWidth="1"/>
    <col min="8971" max="8971" width="159.6640625" style="5" bestFit="1" customWidth="1"/>
    <col min="8972" max="8972" width="47.5546875" style="5" bestFit="1" customWidth="1"/>
    <col min="8973" max="9216" width="8.88671875" style="5"/>
    <col min="9217" max="9217" width="12.44140625" style="5" bestFit="1" customWidth="1"/>
    <col min="9218" max="9218" width="16.88671875" style="5" bestFit="1" customWidth="1"/>
    <col min="9219" max="9220" width="31.5546875" style="5" bestFit="1" customWidth="1"/>
    <col min="9221" max="9221" width="8.33203125" style="5" bestFit="1" customWidth="1"/>
    <col min="9222" max="9222" width="3.88671875" style="5" bestFit="1" customWidth="1"/>
    <col min="9223" max="9223" width="8.33203125" style="5" bestFit="1" customWidth="1"/>
    <col min="9224" max="9224" width="3.88671875" style="5" bestFit="1" customWidth="1"/>
    <col min="9225" max="9225" width="8.33203125" style="5" bestFit="1" customWidth="1"/>
    <col min="9226" max="9226" width="3.88671875" style="5" bestFit="1" customWidth="1"/>
    <col min="9227" max="9227" width="159.6640625" style="5" bestFit="1" customWidth="1"/>
    <col min="9228" max="9228" width="47.5546875" style="5" bestFit="1" customWidth="1"/>
    <col min="9229" max="9472" width="8.88671875" style="5"/>
    <col min="9473" max="9473" width="12.44140625" style="5" bestFit="1" customWidth="1"/>
    <col min="9474" max="9474" width="16.88671875" style="5" bestFit="1" customWidth="1"/>
    <col min="9475" max="9476" width="31.5546875" style="5" bestFit="1" customWidth="1"/>
    <col min="9477" max="9477" width="8.33203125" style="5" bestFit="1" customWidth="1"/>
    <col min="9478" max="9478" width="3.88671875" style="5" bestFit="1" customWidth="1"/>
    <col min="9479" max="9479" width="8.33203125" style="5" bestFit="1" customWidth="1"/>
    <col min="9480" max="9480" width="3.88671875" style="5" bestFit="1" customWidth="1"/>
    <col min="9481" max="9481" width="8.33203125" style="5" bestFit="1" customWidth="1"/>
    <col min="9482" max="9482" width="3.88671875" style="5" bestFit="1" customWidth="1"/>
    <col min="9483" max="9483" width="159.6640625" style="5" bestFit="1" customWidth="1"/>
    <col min="9484" max="9484" width="47.5546875" style="5" bestFit="1" customWidth="1"/>
    <col min="9485" max="9728" width="8.88671875" style="5"/>
    <col min="9729" max="9729" width="12.44140625" style="5" bestFit="1" customWidth="1"/>
    <col min="9730" max="9730" width="16.88671875" style="5" bestFit="1" customWidth="1"/>
    <col min="9731" max="9732" width="31.5546875" style="5" bestFit="1" customWidth="1"/>
    <col min="9733" max="9733" width="8.33203125" style="5" bestFit="1" customWidth="1"/>
    <col min="9734" max="9734" width="3.88671875" style="5" bestFit="1" customWidth="1"/>
    <col min="9735" max="9735" width="8.33203125" style="5" bestFit="1" customWidth="1"/>
    <col min="9736" max="9736" width="3.88671875" style="5" bestFit="1" customWidth="1"/>
    <col min="9737" max="9737" width="8.33203125" style="5" bestFit="1" customWidth="1"/>
    <col min="9738" max="9738" width="3.88671875" style="5" bestFit="1" customWidth="1"/>
    <col min="9739" max="9739" width="159.6640625" style="5" bestFit="1" customWidth="1"/>
    <col min="9740" max="9740" width="47.5546875" style="5" bestFit="1" customWidth="1"/>
    <col min="9741" max="9984" width="8.88671875" style="5"/>
    <col min="9985" max="9985" width="12.44140625" style="5" bestFit="1" customWidth="1"/>
    <col min="9986" max="9986" width="16.88671875" style="5" bestFit="1" customWidth="1"/>
    <col min="9987" max="9988" width="31.5546875" style="5" bestFit="1" customWidth="1"/>
    <col min="9989" max="9989" width="8.33203125" style="5" bestFit="1" customWidth="1"/>
    <col min="9990" max="9990" width="3.88671875" style="5" bestFit="1" customWidth="1"/>
    <col min="9991" max="9991" width="8.33203125" style="5" bestFit="1" customWidth="1"/>
    <col min="9992" max="9992" width="3.88671875" style="5" bestFit="1" customWidth="1"/>
    <col min="9993" max="9993" width="8.33203125" style="5" bestFit="1" customWidth="1"/>
    <col min="9994" max="9994" width="3.88671875" style="5" bestFit="1" customWidth="1"/>
    <col min="9995" max="9995" width="159.6640625" style="5" bestFit="1" customWidth="1"/>
    <col min="9996" max="9996" width="47.5546875" style="5" bestFit="1" customWidth="1"/>
    <col min="9997" max="10240" width="8.88671875" style="5"/>
    <col min="10241" max="10241" width="12.44140625" style="5" bestFit="1" customWidth="1"/>
    <col min="10242" max="10242" width="16.88671875" style="5" bestFit="1" customWidth="1"/>
    <col min="10243" max="10244" width="31.5546875" style="5" bestFit="1" customWidth="1"/>
    <col min="10245" max="10245" width="8.33203125" style="5" bestFit="1" customWidth="1"/>
    <col min="10246" max="10246" width="3.88671875" style="5" bestFit="1" customWidth="1"/>
    <col min="10247" max="10247" width="8.33203125" style="5" bestFit="1" customWidth="1"/>
    <col min="10248" max="10248" width="3.88671875" style="5" bestFit="1" customWidth="1"/>
    <col min="10249" max="10249" width="8.33203125" style="5" bestFit="1" customWidth="1"/>
    <col min="10250" max="10250" width="3.88671875" style="5" bestFit="1" customWidth="1"/>
    <col min="10251" max="10251" width="159.6640625" style="5" bestFit="1" customWidth="1"/>
    <col min="10252" max="10252" width="47.5546875" style="5" bestFit="1" customWidth="1"/>
    <col min="10253" max="10496" width="8.88671875" style="5"/>
    <col min="10497" max="10497" width="12.44140625" style="5" bestFit="1" customWidth="1"/>
    <col min="10498" max="10498" width="16.88671875" style="5" bestFit="1" customWidth="1"/>
    <col min="10499" max="10500" width="31.5546875" style="5" bestFit="1" customWidth="1"/>
    <col min="10501" max="10501" width="8.33203125" style="5" bestFit="1" customWidth="1"/>
    <col min="10502" max="10502" width="3.88671875" style="5" bestFit="1" customWidth="1"/>
    <col min="10503" max="10503" width="8.33203125" style="5" bestFit="1" customWidth="1"/>
    <col min="10504" max="10504" width="3.88671875" style="5" bestFit="1" customWidth="1"/>
    <col min="10505" max="10505" width="8.33203125" style="5" bestFit="1" customWidth="1"/>
    <col min="10506" max="10506" width="3.88671875" style="5" bestFit="1" customWidth="1"/>
    <col min="10507" max="10507" width="159.6640625" style="5" bestFit="1" customWidth="1"/>
    <col min="10508" max="10508" width="47.5546875" style="5" bestFit="1" customWidth="1"/>
    <col min="10509" max="10752" width="8.88671875" style="5"/>
    <col min="10753" max="10753" width="12.44140625" style="5" bestFit="1" customWidth="1"/>
    <col min="10754" max="10754" width="16.88671875" style="5" bestFit="1" customWidth="1"/>
    <col min="10755" max="10756" width="31.5546875" style="5" bestFit="1" customWidth="1"/>
    <col min="10757" max="10757" width="8.33203125" style="5" bestFit="1" customWidth="1"/>
    <col min="10758" max="10758" width="3.88671875" style="5" bestFit="1" customWidth="1"/>
    <col min="10759" max="10759" width="8.33203125" style="5" bestFit="1" customWidth="1"/>
    <col min="10760" max="10760" width="3.88671875" style="5" bestFit="1" customWidth="1"/>
    <col min="10761" max="10761" width="8.33203125" style="5" bestFit="1" customWidth="1"/>
    <col min="10762" max="10762" width="3.88671875" style="5" bestFit="1" customWidth="1"/>
    <col min="10763" max="10763" width="159.6640625" style="5" bestFit="1" customWidth="1"/>
    <col min="10764" max="10764" width="47.5546875" style="5" bestFit="1" customWidth="1"/>
    <col min="10765" max="11008" width="8.88671875" style="5"/>
    <col min="11009" max="11009" width="12.44140625" style="5" bestFit="1" customWidth="1"/>
    <col min="11010" max="11010" width="16.88671875" style="5" bestFit="1" customWidth="1"/>
    <col min="11011" max="11012" width="31.5546875" style="5" bestFit="1" customWidth="1"/>
    <col min="11013" max="11013" width="8.33203125" style="5" bestFit="1" customWidth="1"/>
    <col min="11014" max="11014" width="3.88671875" style="5" bestFit="1" customWidth="1"/>
    <col min="11015" max="11015" width="8.33203125" style="5" bestFit="1" customWidth="1"/>
    <col min="11016" max="11016" width="3.88671875" style="5" bestFit="1" customWidth="1"/>
    <col min="11017" max="11017" width="8.33203125" style="5" bestFit="1" customWidth="1"/>
    <col min="11018" max="11018" width="3.88671875" style="5" bestFit="1" customWidth="1"/>
    <col min="11019" max="11019" width="159.6640625" style="5" bestFit="1" customWidth="1"/>
    <col min="11020" max="11020" width="47.5546875" style="5" bestFit="1" customWidth="1"/>
    <col min="11021" max="11264" width="8.88671875" style="5"/>
    <col min="11265" max="11265" width="12.44140625" style="5" bestFit="1" customWidth="1"/>
    <col min="11266" max="11266" width="16.88671875" style="5" bestFit="1" customWidth="1"/>
    <col min="11267" max="11268" width="31.5546875" style="5" bestFit="1" customWidth="1"/>
    <col min="11269" max="11269" width="8.33203125" style="5" bestFit="1" customWidth="1"/>
    <col min="11270" max="11270" width="3.88671875" style="5" bestFit="1" customWidth="1"/>
    <col min="11271" max="11271" width="8.33203125" style="5" bestFit="1" customWidth="1"/>
    <col min="11272" max="11272" width="3.88671875" style="5" bestFit="1" customWidth="1"/>
    <col min="11273" max="11273" width="8.33203125" style="5" bestFit="1" customWidth="1"/>
    <col min="11274" max="11274" width="3.88671875" style="5" bestFit="1" customWidth="1"/>
    <col min="11275" max="11275" width="159.6640625" style="5" bestFit="1" customWidth="1"/>
    <col min="11276" max="11276" width="47.5546875" style="5" bestFit="1" customWidth="1"/>
    <col min="11277" max="11520" width="8.88671875" style="5"/>
    <col min="11521" max="11521" width="12.44140625" style="5" bestFit="1" customWidth="1"/>
    <col min="11522" max="11522" width="16.88671875" style="5" bestFit="1" customWidth="1"/>
    <col min="11523" max="11524" width="31.5546875" style="5" bestFit="1" customWidth="1"/>
    <col min="11525" max="11525" width="8.33203125" style="5" bestFit="1" customWidth="1"/>
    <col min="11526" max="11526" width="3.88671875" style="5" bestFit="1" customWidth="1"/>
    <col min="11527" max="11527" width="8.33203125" style="5" bestFit="1" customWidth="1"/>
    <col min="11528" max="11528" width="3.88671875" style="5" bestFit="1" customWidth="1"/>
    <col min="11529" max="11529" width="8.33203125" style="5" bestFit="1" customWidth="1"/>
    <col min="11530" max="11530" width="3.88671875" style="5" bestFit="1" customWidth="1"/>
    <col min="11531" max="11531" width="159.6640625" style="5" bestFit="1" customWidth="1"/>
    <col min="11532" max="11532" width="47.5546875" style="5" bestFit="1" customWidth="1"/>
    <col min="11533" max="11776" width="8.88671875" style="5"/>
    <col min="11777" max="11777" width="12.44140625" style="5" bestFit="1" customWidth="1"/>
    <col min="11778" max="11778" width="16.88671875" style="5" bestFit="1" customWidth="1"/>
    <col min="11779" max="11780" width="31.5546875" style="5" bestFit="1" customWidth="1"/>
    <col min="11781" max="11781" width="8.33203125" style="5" bestFit="1" customWidth="1"/>
    <col min="11782" max="11782" width="3.88671875" style="5" bestFit="1" customWidth="1"/>
    <col min="11783" max="11783" width="8.33203125" style="5" bestFit="1" customWidth="1"/>
    <col min="11784" max="11784" width="3.88671875" style="5" bestFit="1" customWidth="1"/>
    <col min="11785" max="11785" width="8.33203125" style="5" bestFit="1" customWidth="1"/>
    <col min="11786" max="11786" width="3.88671875" style="5" bestFit="1" customWidth="1"/>
    <col min="11787" max="11787" width="159.6640625" style="5" bestFit="1" customWidth="1"/>
    <col min="11788" max="11788" width="47.5546875" style="5" bestFit="1" customWidth="1"/>
    <col min="11789" max="12032" width="8.88671875" style="5"/>
    <col min="12033" max="12033" width="12.44140625" style="5" bestFit="1" customWidth="1"/>
    <col min="12034" max="12034" width="16.88671875" style="5" bestFit="1" customWidth="1"/>
    <col min="12035" max="12036" width="31.5546875" style="5" bestFit="1" customWidth="1"/>
    <col min="12037" max="12037" width="8.33203125" style="5" bestFit="1" customWidth="1"/>
    <col min="12038" max="12038" width="3.88671875" style="5" bestFit="1" customWidth="1"/>
    <col min="12039" max="12039" width="8.33203125" style="5" bestFit="1" customWidth="1"/>
    <col min="12040" max="12040" width="3.88671875" style="5" bestFit="1" customWidth="1"/>
    <col min="12041" max="12041" width="8.33203125" style="5" bestFit="1" customWidth="1"/>
    <col min="12042" max="12042" width="3.88671875" style="5" bestFit="1" customWidth="1"/>
    <col min="12043" max="12043" width="159.6640625" style="5" bestFit="1" customWidth="1"/>
    <col min="12044" max="12044" width="47.5546875" style="5" bestFit="1" customWidth="1"/>
    <col min="12045" max="12288" width="8.88671875" style="5"/>
    <col min="12289" max="12289" width="12.44140625" style="5" bestFit="1" customWidth="1"/>
    <col min="12290" max="12290" width="16.88671875" style="5" bestFit="1" customWidth="1"/>
    <col min="12291" max="12292" width="31.5546875" style="5" bestFit="1" customWidth="1"/>
    <col min="12293" max="12293" width="8.33203125" style="5" bestFit="1" customWidth="1"/>
    <col min="12294" max="12294" width="3.88671875" style="5" bestFit="1" customWidth="1"/>
    <col min="12295" max="12295" width="8.33203125" style="5" bestFit="1" customWidth="1"/>
    <col min="12296" max="12296" width="3.88671875" style="5" bestFit="1" customWidth="1"/>
    <col min="12297" max="12297" width="8.33203125" style="5" bestFit="1" customWidth="1"/>
    <col min="12298" max="12298" width="3.88671875" style="5" bestFit="1" customWidth="1"/>
    <col min="12299" max="12299" width="159.6640625" style="5" bestFit="1" customWidth="1"/>
    <col min="12300" max="12300" width="47.5546875" style="5" bestFit="1" customWidth="1"/>
    <col min="12301" max="12544" width="8.88671875" style="5"/>
    <col min="12545" max="12545" width="12.44140625" style="5" bestFit="1" customWidth="1"/>
    <col min="12546" max="12546" width="16.88671875" style="5" bestFit="1" customWidth="1"/>
    <col min="12547" max="12548" width="31.5546875" style="5" bestFit="1" customWidth="1"/>
    <col min="12549" max="12549" width="8.33203125" style="5" bestFit="1" customWidth="1"/>
    <col min="12550" max="12550" width="3.88671875" style="5" bestFit="1" customWidth="1"/>
    <col min="12551" max="12551" width="8.33203125" style="5" bestFit="1" customWidth="1"/>
    <col min="12552" max="12552" width="3.88671875" style="5" bestFit="1" customWidth="1"/>
    <col min="12553" max="12553" width="8.33203125" style="5" bestFit="1" customWidth="1"/>
    <col min="12554" max="12554" width="3.88671875" style="5" bestFit="1" customWidth="1"/>
    <col min="12555" max="12555" width="159.6640625" style="5" bestFit="1" customWidth="1"/>
    <col min="12556" max="12556" width="47.5546875" style="5" bestFit="1" customWidth="1"/>
    <col min="12557" max="12800" width="8.88671875" style="5"/>
    <col min="12801" max="12801" width="12.44140625" style="5" bestFit="1" customWidth="1"/>
    <col min="12802" max="12802" width="16.88671875" style="5" bestFit="1" customWidth="1"/>
    <col min="12803" max="12804" width="31.5546875" style="5" bestFit="1" customWidth="1"/>
    <col min="12805" max="12805" width="8.33203125" style="5" bestFit="1" customWidth="1"/>
    <col min="12806" max="12806" width="3.88671875" style="5" bestFit="1" customWidth="1"/>
    <col min="12807" max="12807" width="8.33203125" style="5" bestFit="1" customWidth="1"/>
    <col min="12808" max="12808" width="3.88671875" style="5" bestFit="1" customWidth="1"/>
    <col min="12809" max="12809" width="8.33203125" style="5" bestFit="1" customWidth="1"/>
    <col min="12810" max="12810" width="3.88671875" style="5" bestFit="1" customWidth="1"/>
    <col min="12811" max="12811" width="159.6640625" style="5" bestFit="1" customWidth="1"/>
    <col min="12812" max="12812" width="47.5546875" style="5" bestFit="1" customWidth="1"/>
    <col min="12813" max="13056" width="8.88671875" style="5"/>
    <col min="13057" max="13057" width="12.44140625" style="5" bestFit="1" customWidth="1"/>
    <col min="13058" max="13058" width="16.88671875" style="5" bestFit="1" customWidth="1"/>
    <col min="13059" max="13060" width="31.5546875" style="5" bestFit="1" customWidth="1"/>
    <col min="13061" max="13061" width="8.33203125" style="5" bestFit="1" customWidth="1"/>
    <col min="13062" max="13062" width="3.88671875" style="5" bestFit="1" customWidth="1"/>
    <col min="13063" max="13063" width="8.33203125" style="5" bestFit="1" customWidth="1"/>
    <col min="13064" max="13064" width="3.88671875" style="5" bestFit="1" customWidth="1"/>
    <col min="13065" max="13065" width="8.33203125" style="5" bestFit="1" customWidth="1"/>
    <col min="13066" max="13066" width="3.88671875" style="5" bestFit="1" customWidth="1"/>
    <col min="13067" max="13067" width="159.6640625" style="5" bestFit="1" customWidth="1"/>
    <col min="13068" max="13068" width="47.5546875" style="5" bestFit="1" customWidth="1"/>
    <col min="13069" max="13312" width="8.88671875" style="5"/>
    <col min="13313" max="13313" width="12.44140625" style="5" bestFit="1" customWidth="1"/>
    <col min="13314" max="13314" width="16.88671875" style="5" bestFit="1" customWidth="1"/>
    <col min="13315" max="13316" width="31.5546875" style="5" bestFit="1" customWidth="1"/>
    <col min="13317" max="13317" width="8.33203125" style="5" bestFit="1" customWidth="1"/>
    <col min="13318" max="13318" width="3.88671875" style="5" bestFit="1" customWidth="1"/>
    <col min="13319" max="13319" width="8.33203125" style="5" bestFit="1" customWidth="1"/>
    <col min="13320" max="13320" width="3.88671875" style="5" bestFit="1" customWidth="1"/>
    <col min="13321" max="13321" width="8.33203125" style="5" bestFit="1" customWidth="1"/>
    <col min="13322" max="13322" width="3.88671875" style="5" bestFit="1" customWidth="1"/>
    <col min="13323" max="13323" width="159.6640625" style="5" bestFit="1" customWidth="1"/>
    <col min="13324" max="13324" width="47.5546875" style="5" bestFit="1" customWidth="1"/>
    <col min="13325" max="13568" width="8.88671875" style="5"/>
    <col min="13569" max="13569" width="12.44140625" style="5" bestFit="1" customWidth="1"/>
    <col min="13570" max="13570" width="16.88671875" style="5" bestFit="1" customWidth="1"/>
    <col min="13571" max="13572" width="31.5546875" style="5" bestFit="1" customWidth="1"/>
    <col min="13573" max="13573" width="8.33203125" style="5" bestFit="1" customWidth="1"/>
    <col min="13574" max="13574" width="3.88671875" style="5" bestFit="1" customWidth="1"/>
    <col min="13575" max="13575" width="8.33203125" style="5" bestFit="1" customWidth="1"/>
    <col min="13576" max="13576" width="3.88671875" style="5" bestFit="1" customWidth="1"/>
    <col min="13577" max="13577" width="8.33203125" style="5" bestFit="1" customWidth="1"/>
    <col min="13578" max="13578" width="3.88671875" style="5" bestFit="1" customWidth="1"/>
    <col min="13579" max="13579" width="159.6640625" style="5" bestFit="1" customWidth="1"/>
    <col min="13580" max="13580" width="47.5546875" style="5" bestFit="1" customWidth="1"/>
    <col min="13581" max="13824" width="8.88671875" style="5"/>
    <col min="13825" max="13825" width="12.44140625" style="5" bestFit="1" customWidth="1"/>
    <col min="13826" max="13826" width="16.88671875" style="5" bestFit="1" customWidth="1"/>
    <col min="13827" max="13828" width="31.5546875" style="5" bestFit="1" customWidth="1"/>
    <col min="13829" max="13829" width="8.33203125" style="5" bestFit="1" customWidth="1"/>
    <col min="13830" max="13830" width="3.88671875" style="5" bestFit="1" customWidth="1"/>
    <col min="13831" max="13831" width="8.33203125" style="5" bestFit="1" customWidth="1"/>
    <col min="13832" max="13832" width="3.88671875" style="5" bestFit="1" customWidth="1"/>
    <col min="13833" max="13833" width="8.33203125" style="5" bestFit="1" customWidth="1"/>
    <col min="13834" max="13834" width="3.88671875" style="5" bestFit="1" customWidth="1"/>
    <col min="13835" max="13835" width="159.6640625" style="5" bestFit="1" customWidth="1"/>
    <col min="13836" max="13836" width="47.5546875" style="5" bestFit="1" customWidth="1"/>
    <col min="13837" max="14080" width="8.88671875" style="5"/>
    <col min="14081" max="14081" width="12.44140625" style="5" bestFit="1" customWidth="1"/>
    <col min="14082" max="14082" width="16.88671875" style="5" bestFit="1" customWidth="1"/>
    <col min="14083" max="14084" width="31.5546875" style="5" bestFit="1" customWidth="1"/>
    <col min="14085" max="14085" width="8.33203125" style="5" bestFit="1" customWidth="1"/>
    <col min="14086" max="14086" width="3.88671875" style="5" bestFit="1" customWidth="1"/>
    <col min="14087" max="14087" width="8.33203125" style="5" bestFit="1" customWidth="1"/>
    <col min="14088" max="14088" width="3.88671875" style="5" bestFit="1" customWidth="1"/>
    <col min="14089" max="14089" width="8.33203125" style="5" bestFit="1" customWidth="1"/>
    <col min="14090" max="14090" width="3.88671875" style="5" bestFit="1" customWidth="1"/>
    <col min="14091" max="14091" width="159.6640625" style="5" bestFit="1" customWidth="1"/>
    <col min="14092" max="14092" width="47.5546875" style="5" bestFit="1" customWidth="1"/>
    <col min="14093" max="14336" width="8.88671875" style="5"/>
    <col min="14337" max="14337" width="12.44140625" style="5" bestFit="1" customWidth="1"/>
    <col min="14338" max="14338" width="16.88671875" style="5" bestFit="1" customWidth="1"/>
    <col min="14339" max="14340" width="31.5546875" style="5" bestFit="1" customWidth="1"/>
    <col min="14341" max="14341" width="8.33203125" style="5" bestFit="1" customWidth="1"/>
    <col min="14342" max="14342" width="3.88671875" style="5" bestFit="1" customWidth="1"/>
    <col min="14343" max="14343" width="8.33203125" style="5" bestFit="1" customWidth="1"/>
    <col min="14344" max="14344" width="3.88671875" style="5" bestFit="1" customWidth="1"/>
    <col min="14345" max="14345" width="8.33203125" style="5" bestFit="1" customWidth="1"/>
    <col min="14346" max="14346" width="3.88671875" style="5" bestFit="1" customWidth="1"/>
    <col min="14347" max="14347" width="159.6640625" style="5" bestFit="1" customWidth="1"/>
    <col min="14348" max="14348" width="47.5546875" style="5" bestFit="1" customWidth="1"/>
    <col min="14349" max="14592" width="8.88671875" style="5"/>
    <col min="14593" max="14593" width="12.44140625" style="5" bestFit="1" customWidth="1"/>
    <col min="14594" max="14594" width="16.88671875" style="5" bestFit="1" customWidth="1"/>
    <col min="14595" max="14596" width="31.5546875" style="5" bestFit="1" customWidth="1"/>
    <col min="14597" max="14597" width="8.33203125" style="5" bestFit="1" customWidth="1"/>
    <col min="14598" max="14598" width="3.88671875" style="5" bestFit="1" customWidth="1"/>
    <col min="14599" max="14599" width="8.33203125" style="5" bestFit="1" customWidth="1"/>
    <col min="14600" max="14600" width="3.88671875" style="5" bestFit="1" customWidth="1"/>
    <col min="14601" max="14601" width="8.33203125" style="5" bestFit="1" customWidth="1"/>
    <col min="14602" max="14602" width="3.88671875" style="5" bestFit="1" customWidth="1"/>
    <col min="14603" max="14603" width="159.6640625" style="5" bestFit="1" customWidth="1"/>
    <col min="14604" max="14604" width="47.5546875" style="5" bestFit="1" customWidth="1"/>
    <col min="14605" max="14848" width="8.88671875" style="5"/>
    <col min="14849" max="14849" width="12.44140625" style="5" bestFit="1" customWidth="1"/>
    <col min="14850" max="14850" width="16.88671875" style="5" bestFit="1" customWidth="1"/>
    <col min="14851" max="14852" width="31.5546875" style="5" bestFit="1" customWidth="1"/>
    <col min="14853" max="14853" width="8.33203125" style="5" bestFit="1" customWidth="1"/>
    <col min="14854" max="14854" width="3.88671875" style="5" bestFit="1" customWidth="1"/>
    <col min="14855" max="14855" width="8.33203125" style="5" bestFit="1" customWidth="1"/>
    <col min="14856" max="14856" width="3.88671875" style="5" bestFit="1" customWidth="1"/>
    <col min="14857" max="14857" width="8.33203125" style="5" bestFit="1" customWidth="1"/>
    <col min="14858" max="14858" width="3.88671875" style="5" bestFit="1" customWidth="1"/>
    <col min="14859" max="14859" width="159.6640625" style="5" bestFit="1" customWidth="1"/>
    <col min="14860" max="14860" width="47.5546875" style="5" bestFit="1" customWidth="1"/>
    <col min="14861" max="15104" width="8.88671875" style="5"/>
    <col min="15105" max="15105" width="12.44140625" style="5" bestFit="1" customWidth="1"/>
    <col min="15106" max="15106" width="16.88671875" style="5" bestFit="1" customWidth="1"/>
    <col min="15107" max="15108" width="31.5546875" style="5" bestFit="1" customWidth="1"/>
    <col min="15109" max="15109" width="8.33203125" style="5" bestFit="1" customWidth="1"/>
    <col min="15110" max="15110" width="3.88671875" style="5" bestFit="1" customWidth="1"/>
    <col min="15111" max="15111" width="8.33203125" style="5" bestFit="1" customWidth="1"/>
    <col min="15112" max="15112" width="3.88671875" style="5" bestFit="1" customWidth="1"/>
    <col min="15113" max="15113" width="8.33203125" style="5" bestFit="1" customWidth="1"/>
    <col min="15114" max="15114" width="3.88671875" style="5" bestFit="1" customWidth="1"/>
    <col min="15115" max="15115" width="159.6640625" style="5" bestFit="1" customWidth="1"/>
    <col min="15116" max="15116" width="47.5546875" style="5" bestFit="1" customWidth="1"/>
    <col min="15117" max="15360" width="8.88671875" style="5"/>
    <col min="15361" max="15361" width="12.44140625" style="5" bestFit="1" customWidth="1"/>
    <col min="15362" max="15362" width="16.88671875" style="5" bestFit="1" customWidth="1"/>
    <col min="15363" max="15364" width="31.5546875" style="5" bestFit="1" customWidth="1"/>
    <col min="15365" max="15365" width="8.33203125" style="5" bestFit="1" customWidth="1"/>
    <col min="15366" max="15366" width="3.88671875" style="5" bestFit="1" customWidth="1"/>
    <col min="15367" max="15367" width="8.33203125" style="5" bestFit="1" customWidth="1"/>
    <col min="15368" max="15368" width="3.88671875" style="5" bestFit="1" customWidth="1"/>
    <col min="15369" max="15369" width="8.33203125" style="5" bestFit="1" customWidth="1"/>
    <col min="15370" max="15370" width="3.88671875" style="5" bestFit="1" customWidth="1"/>
    <col min="15371" max="15371" width="159.6640625" style="5" bestFit="1" customWidth="1"/>
    <col min="15372" max="15372" width="47.5546875" style="5" bestFit="1" customWidth="1"/>
    <col min="15373" max="15616" width="8.88671875" style="5"/>
    <col min="15617" max="15617" width="12.44140625" style="5" bestFit="1" customWidth="1"/>
    <col min="15618" max="15618" width="16.88671875" style="5" bestFit="1" customWidth="1"/>
    <col min="15619" max="15620" width="31.5546875" style="5" bestFit="1" customWidth="1"/>
    <col min="15621" max="15621" width="8.33203125" style="5" bestFit="1" customWidth="1"/>
    <col min="15622" max="15622" width="3.88671875" style="5" bestFit="1" customWidth="1"/>
    <col min="15623" max="15623" width="8.33203125" style="5" bestFit="1" customWidth="1"/>
    <col min="15624" max="15624" width="3.88671875" style="5" bestFit="1" customWidth="1"/>
    <col min="15625" max="15625" width="8.33203125" style="5" bestFit="1" customWidth="1"/>
    <col min="15626" max="15626" width="3.88671875" style="5" bestFit="1" customWidth="1"/>
    <col min="15627" max="15627" width="159.6640625" style="5" bestFit="1" customWidth="1"/>
    <col min="15628" max="15628" width="47.5546875" style="5" bestFit="1" customWidth="1"/>
    <col min="15629" max="15872" width="8.88671875" style="5"/>
    <col min="15873" max="15873" width="12.44140625" style="5" bestFit="1" customWidth="1"/>
    <col min="15874" max="15874" width="16.88671875" style="5" bestFit="1" customWidth="1"/>
    <col min="15875" max="15876" width="31.5546875" style="5" bestFit="1" customWidth="1"/>
    <col min="15877" max="15877" width="8.33203125" style="5" bestFit="1" customWidth="1"/>
    <col min="15878" max="15878" width="3.88671875" style="5" bestFit="1" customWidth="1"/>
    <col min="15879" max="15879" width="8.33203125" style="5" bestFit="1" customWidth="1"/>
    <col min="15880" max="15880" width="3.88671875" style="5" bestFit="1" customWidth="1"/>
    <col min="15881" max="15881" width="8.33203125" style="5" bestFit="1" customWidth="1"/>
    <col min="15882" max="15882" width="3.88671875" style="5" bestFit="1" customWidth="1"/>
    <col min="15883" max="15883" width="159.6640625" style="5" bestFit="1" customWidth="1"/>
    <col min="15884" max="15884" width="47.5546875" style="5" bestFit="1" customWidth="1"/>
    <col min="15885" max="16128" width="8.88671875" style="5"/>
    <col min="16129" max="16129" width="12.44140625" style="5" bestFit="1" customWidth="1"/>
    <col min="16130" max="16130" width="16.88671875" style="5" bestFit="1" customWidth="1"/>
    <col min="16131" max="16132" width="31.5546875" style="5" bestFit="1" customWidth="1"/>
    <col min="16133" max="16133" width="8.33203125" style="5" bestFit="1" customWidth="1"/>
    <col min="16134" max="16134" width="3.88671875" style="5" bestFit="1" customWidth="1"/>
    <col min="16135" max="16135" width="8.33203125" style="5" bestFit="1" customWidth="1"/>
    <col min="16136" max="16136" width="3.88671875" style="5" bestFit="1" customWidth="1"/>
    <col min="16137" max="16137" width="8.33203125" style="5" bestFit="1" customWidth="1"/>
    <col min="16138" max="16138" width="3.88671875" style="5" bestFit="1" customWidth="1"/>
    <col min="16139" max="16139" width="159.6640625" style="5" bestFit="1" customWidth="1"/>
    <col min="16140" max="16140" width="47.5546875" style="5" bestFit="1" customWidth="1"/>
    <col min="16141" max="16384" width="8.88671875" style="5"/>
  </cols>
  <sheetData>
    <row r="1" spans="1:12" ht="21.9" customHeight="1">
      <c r="A1" s="82" t="s">
        <v>241</v>
      </c>
      <c r="B1" s="83"/>
      <c r="C1" s="83"/>
      <c r="D1" s="84"/>
      <c r="E1" s="85" t="s">
        <v>242</v>
      </c>
      <c r="F1" s="86"/>
      <c r="G1" s="85" t="s">
        <v>243</v>
      </c>
      <c r="H1" s="86"/>
      <c r="I1" s="85" t="s">
        <v>243</v>
      </c>
      <c r="J1" s="86"/>
      <c r="K1" s="3"/>
      <c r="L1" s="4"/>
    </row>
    <row r="2" spans="1:12" ht="21.9" customHeight="1">
      <c r="A2" s="87" t="s">
        <v>244</v>
      </c>
      <c r="B2" s="88"/>
      <c r="C2" s="88"/>
      <c r="D2" s="89"/>
      <c r="E2" s="80" t="s">
        <v>245</v>
      </c>
      <c r="F2" s="81"/>
      <c r="G2" s="80" t="s">
        <v>246</v>
      </c>
      <c r="H2" s="81"/>
      <c r="I2" s="80" t="s">
        <v>246</v>
      </c>
      <c r="J2" s="81"/>
      <c r="K2" s="6"/>
      <c r="L2" s="4"/>
    </row>
    <row r="3" spans="1:12" ht="11.1" customHeight="1">
      <c r="A3" s="7" t="s">
        <v>247</v>
      </c>
      <c r="B3" s="8" t="s">
        <v>248</v>
      </c>
      <c r="C3" s="8" t="s">
        <v>249</v>
      </c>
      <c r="D3" s="8" t="s">
        <v>250</v>
      </c>
      <c r="E3" s="80" t="s">
        <v>0</v>
      </c>
      <c r="F3" s="81"/>
      <c r="G3" s="80" t="s">
        <v>251</v>
      </c>
      <c r="H3" s="81"/>
      <c r="I3" s="80" t="s">
        <v>252</v>
      </c>
      <c r="J3" s="81"/>
      <c r="K3" s="9" t="s">
        <v>253</v>
      </c>
      <c r="L3" s="4"/>
    </row>
    <row r="4" spans="1:12" ht="12.9" customHeight="1">
      <c r="A4" s="10" t="s">
        <v>254</v>
      </c>
      <c r="B4" s="11" t="s">
        <v>255</v>
      </c>
      <c r="C4" s="11" t="s">
        <v>256</v>
      </c>
      <c r="D4" s="11" t="s">
        <v>246</v>
      </c>
      <c r="E4" s="12">
        <v>68.5</v>
      </c>
      <c r="F4" s="13" t="s">
        <v>246</v>
      </c>
      <c r="G4" s="14">
        <v>66</v>
      </c>
      <c r="H4" s="13" t="s">
        <v>246</v>
      </c>
      <c r="I4" s="14">
        <v>94</v>
      </c>
      <c r="J4" s="13" t="s">
        <v>246</v>
      </c>
      <c r="K4" s="15" t="s">
        <v>246</v>
      </c>
      <c r="L4" s="4"/>
    </row>
    <row r="5" spans="1:12" ht="12.9" customHeight="1">
      <c r="A5" s="10" t="s">
        <v>257</v>
      </c>
      <c r="B5" s="11" t="s">
        <v>255</v>
      </c>
      <c r="C5" s="11" t="s">
        <v>258</v>
      </c>
      <c r="D5" s="11" t="s">
        <v>246</v>
      </c>
      <c r="E5" s="12">
        <v>68.3</v>
      </c>
      <c r="F5" s="13" t="s">
        <v>246</v>
      </c>
      <c r="G5" s="14">
        <v>73</v>
      </c>
      <c r="H5" s="13" t="s">
        <v>246</v>
      </c>
      <c r="I5" s="14">
        <v>110</v>
      </c>
      <c r="J5" s="13" t="s">
        <v>246</v>
      </c>
      <c r="K5" s="15" t="s">
        <v>246</v>
      </c>
      <c r="L5" s="4"/>
    </row>
    <row r="6" spans="1:12" ht="12.9" customHeight="1">
      <c r="A6" s="10" t="s">
        <v>259</v>
      </c>
      <c r="B6" s="11" t="s">
        <v>255</v>
      </c>
      <c r="C6" s="11" t="s">
        <v>260</v>
      </c>
      <c r="D6" s="11" t="s">
        <v>246</v>
      </c>
      <c r="E6" s="12">
        <v>69.099999999999994</v>
      </c>
      <c r="F6" s="13" t="s">
        <v>246</v>
      </c>
      <c r="G6" s="14">
        <v>60</v>
      </c>
      <c r="H6" s="13" t="s">
        <v>246</v>
      </c>
      <c r="I6" s="14">
        <v>85</v>
      </c>
      <c r="J6" s="13" t="s">
        <v>246</v>
      </c>
      <c r="K6" s="15" t="s">
        <v>246</v>
      </c>
      <c r="L6" s="4"/>
    </row>
    <row r="7" spans="1:12" ht="12.9" customHeight="1">
      <c r="A7" s="10" t="s">
        <v>261</v>
      </c>
      <c r="B7" s="11" t="s">
        <v>255</v>
      </c>
      <c r="C7" s="11" t="s">
        <v>262</v>
      </c>
      <c r="D7" s="11" t="s">
        <v>246</v>
      </c>
      <c r="E7" s="12">
        <v>67.3</v>
      </c>
      <c r="F7" s="13" t="s">
        <v>246</v>
      </c>
      <c r="G7" s="14">
        <v>55</v>
      </c>
      <c r="H7" s="13" t="s">
        <v>246</v>
      </c>
      <c r="I7" s="14">
        <v>80</v>
      </c>
      <c r="J7" s="13" t="s">
        <v>246</v>
      </c>
      <c r="K7" s="15" t="s">
        <v>246</v>
      </c>
      <c r="L7" s="4"/>
    </row>
    <row r="8" spans="1:12" ht="12.9" customHeight="1">
      <c r="A8" s="10" t="s">
        <v>263</v>
      </c>
      <c r="B8" s="11" t="s">
        <v>255</v>
      </c>
      <c r="C8" s="11" t="s">
        <v>264</v>
      </c>
      <c r="D8" s="11" t="s">
        <v>246</v>
      </c>
      <c r="E8" s="12">
        <v>68.3</v>
      </c>
      <c r="F8" s="13" t="s">
        <v>246</v>
      </c>
      <c r="G8" s="14">
        <v>60</v>
      </c>
      <c r="H8" s="13" t="s">
        <v>246</v>
      </c>
      <c r="I8" s="14">
        <v>90</v>
      </c>
      <c r="J8" s="13" t="s">
        <v>246</v>
      </c>
      <c r="K8" s="15" t="s">
        <v>246</v>
      </c>
      <c r="L8" s="4"/>
    </row>
    <row r="9" spans="1:12" ht="12.9" customHeight="1">
      <c r="A9" s="10" t="s">
        <v>265</v>
      </c>
      <c r="B9" s="11" t="s">
        <v>255</v>
      </c>
      <c r="C9" s="11" t="s">
        <v>266</v>
      </c>
      <c r="D9" s="11" t="s">
        <v>246</v>
      </c>
      <c r="E9" s="12">
        <v>68</v>
      </c>
      <c r="F9" s="13" t="s">
        <v>246</v>
      </c>
      <c r="G9" s="14">
        <v>51</v>
      </c>
      <c r="H9" s="13" t="s">
        <v>246</v>
      </c>
      <c r="I9" s="14">
        <v>72</v>
      </c>
      <c r="J9" s="13" t="s">
        <v>246</v>
      </c>
      <c r="K9" s="15" t="s">
        <v>246</v>
      </c>
      <c r="L9" s="4"/>
    </row>
    <row r="10" spans="1:12" ht="12.9" customHeight="1">
      <c r="A10" s="10" t="s">
        <v>267</v>
      </c>
      <c r="B10" s="11" t="s">
        <v>255</v>
      </c>
      <c r="C10" s="11" t="s">
        <v>268</v>
      </c>
      <c r="D10" s="11" t="s">
        <v>246</v>
      </c>
      <c r="E10" s="12">
        <v>68.400000000000006</v>
      </c>
      <c r="F10" s="13" t="s">
        <v>246</v>
      </c>
      <c r="G10" s="14">
        <v>79</v>
      </c>
      <c r="H10" s="13" t="s">
        <v>246</v>
      </c>
      <c r="I10" s="14">
        <v>120</v>
      </c>
      <c r="J10" s="13" t="s">
        <v>246</v>
      </c>
      <c r="K10" s="15" t="s">
        <v>246</v>
      </c>
      <c r="L10" s="4"/>
    </row>
    <row r="11" spans="1:12" ht="12.9" customHeight="1">
      <c r="A11" s="10" t="s">
        <v>269</v>
      </c>
      <c r="B11" s="11" t="s">
        <v>255</v>
      </c>
      <c r="C11" s="11" t="s">
        <v>270</v>
      </c>
      <c r="D11" s="11" t="s">
        <v>246</v>
      </c>
      <c r="E11" s="12">
        <v>69.599999999999994</v>
      </c>
      <c r="F11" s="13" t="s">
        <v>246</v>
      </c>
      <c r="G11" s="14">
        <v>52</v>
      </c>
      <c r="H11" s="13" t="s">
        <v>246</v>
      </c>
      <c r="I11" s="14">
        <v>79</v>
      </c>
      <c r="J11" s="13" t="s">
        <v>246</v>
      </c>
      <c r="K11" s="15" t="s">
        <v>246</v>
      </c>
      <c r="L11" s="4"/>
    </row>
    <row r="12" spans="1:12" ht="12.9" customHeight="1">
      <c r="A12" s="10" t="s">
        <v>271</v>
      </c>
      <c r="B12" s="11" t="s">
        <v>255</v>
      </c>
      <c r="C12" s="11" t="s">
        <v>272</v>
      </c>
      <c r="D12" s="11" t="s">
        <v>246</v>
      </c>
      <c r="E12" s="12">
        <v>69.400000000000006</v>
      </c>
      <c r="F12" s="13" t="s">
        <v>246</v>
      </c>
      <c r="G12" s="14">
        <v>52</v>
      </c>
      <c r="H12" s="13" t="s">
        <v>246</v>
      </c>
      <c r="I12" s="14">
        <v>79</v>
      </c>
      <c r="J12" s="13" t="s">
        <v>246</v>
      </c>
      <c r="K12" s="15" t="s">
        <v>246</v>
      </c>
      <c r="L12" s="4"/>
    </row>
    <row r="13" spans="1:12" ht="12.9" customHeight="1">
      <c r="A13" s="10" t="s">
        <v>273</v>
      </c>
      <c r="B13" s="11" t="s">
        <v>255</v>
      </c>
      <c r="C13" s="11" t="s">
        <v>274</v>
      </c>
      <c r="D13" s="11" t="s">
        <v>246</v>
      </c>
      <c r="E13" s="12">
        <v>68.400000000000006</v>
      </c>
      <c r="F13" s="13" t="s">
        <v>246</v>
      </c>
      <c r="G13" s="14">
        <v>36</v>
      </c>
      <c r="H13" s="13" t="s">
        <v>246</v>
      </c>
      <c r="I13" s="14">
        <v>50</v>
      </c>
      <c r="J13" s="13" t="s">
        <v>246</v>
      </c>
      <c r="K13" s="15" t="s">
        <v>246</v>
      </c>
      <c r="L13" s="4"/>
    </row>
    <row r="14" spans="1:12" ht="12.9" customHeight="1">
      <c r="A14" s="10" t="s">
        <v>275</v>
      </c>
      <c r="B14" s="11" t="s">
        <v>255</v>
      </c>
      <c r="C14" s="11" t="s">
        <v>276</v>
      </c>
      <c r="D14" s="11" t="s">
        <v>246</v>
      </c>
      <c r="E14" s="12">
        <v>69.3</v>
      </c>
      <c r="F14" s="13" t="s">
        <v>246</v>
      </c>
      <c r="G14" s="14">
        <v>25</v>
      </c>
      <c r="H14" s="13" t="s">
        <v>246</v>
      </c>
      <c r="I14" s="14">
        <v>37</v>
      </c>
      <c r="J14" s="13" t="s">
        <v>246</v>
      </c>
      <c r="K14" s="15" t="s">
        <v>246</v>
      </c>
      <c r="L14" s="4"/>
    </row>
    <row r="15" spans="1:12" ht="12.9" customHeight="1">
      <c r="A15" s="10" t="s">
        <v>277</v>
      </c>
      <c r="B15" s="11" t="s">
        <v>255</v>
      </c>
      <c r="C15" s="11" t="s">
        <v>278</v>
      </c>
      <c r="D15" s="11" t="s">
        <v>246</v>
      </c>
      <c r="E15" s="12">
        <v>69</v>
      </c>
      <c r="F15" s="13" t="s">
        <v>246</v>
      </c>
      <c r="G15" s="14">
        <v>33</v>
      </c>
      <c r="H15" s="13" t="s">
        <v>246</v>
      </c>
      <c r="I15" s="14">
        <v>46</v>
      </c>
      <c r="J15" s="13" t="s">
        <v>246</v>
      </c>
      <c r="K15" s="15" t="s">
        <v>246</v>
      </c>
      <c r="L15" s="4"/>
    </row>
    <row r="16" spans="1:12" ht="12.9" customHeight="1">
      <c r="A16" s="10" t="s">
        <v>279</v>
      </c>
      <c r="B16" s="11" t="s">
        <v>255</v>
      </c>
      <c r="C16" s="11" t="s">
        <v>280</v>
      </c>
      <c r="D16" s="11" t="s">
        <v>246</v>
      </c>
      <c r="E16" s="12">
        <v>69.2</v>
      </c>
      <c r="F16" s="13" t="s">
        <v>246</v>
      </c>
      <c r="G16" s="14">
        <v>33</v>
      </c>
      <c r="H16" s="13" t="s">
        <v>246</v>
      </c>
      <c r="I16" s="14">
        <v>47</v>
      </c>
      <c r="J16" s="13" t="s">
        <v>246</v>
      </c>
      <c r="K16" s="15" t="s">
        <v>246</v>
      </c>
      <c r="L16" s="4"/>
    </row>
    <row r="17" spans="1:12" ht="12.9" customHeight="1">
      <c r="A17" s="10" t="s">
        <v>281</v>
      </c>
      <c r="B17" s="11" t="s">
        <v>255</v>
      </c>
      <c r="C17" s="11" t="s">
        <v>282</v>
      </c>
      <c r="D17" s="11" t="s">
        <v>246</v>
      </c>
      <c r="E17" s="12">
        <v>68.599999999999994</v>
      </c>
      <c r="F17" s="13" t="s">
        <v>246</v>
      </c>
      <c r="G17" s="14">
        <v>65</v>
      </c>
      <c r="H17" s="13" t="s">
        <v>246</v>
      </c>
      <c r="I17" s="14">
        <v>93</v>
      </c>
      <c r="J17" s="13" t="s">
        <v>246</v>
      </c>
      <c r="K17" s="15" t="s">
        <v>246</v>
      </c>
      <c r="L17" s="4"/>
    </row>
    <row r="18" spans="1:12" ht="12.9" customHeight="1">
      <c r="A18" s="10" t="s">
        <v>283</v>
      </c>
      <c r="B18" s="11" t="s">
        <v>255</v>
      </c>
      <c r="C18" s="11" t="s">
        <v>284</v>
      </c>
      <c r="D18" s="11" t="s">
        <v>246</v>
      </c>
      <c r="E18" s="12">
        <v>68.099999999999994</v>
      </c>
      <c r="F18" s="13" t="s">
        <v>246</v>
      </c>
      <c r="G18" s="14">
        <v>51</v>
      </c>
      <c r="H18" s="13" t="s">
        <v>246</v>
      </c>
      <c r="I18" s="14">
        <v>72</v>
      </c>
      <c r="J18" s="13" t="s">
        <v>246</v>
      </c>
      <c r="K18" s="15" t="s">
        <v>246</v>
      </c>
      <c r="L18" s="4"/>
    </row>
    <row r="19" spans="1:12" ht="12.9" customHeight="1">
      <c r="A19" s="10" t="s">
        <v>285</v>
      </c>
      <c r="B19" s="11" t="s">
        <v>255</v>
      </c>
      <c r="C19" s="11" t="s">
        <v>286</v>
      </c>
      <c r="D19" s="11" t="s">
        <v>246</v>
      </c>
      <c r="E19" s="12">
        <v>68.8</v>
      </c>
      <c r="F19" s="13" t="s">
        <v>246</v>
      </c>
      <c r="G19" s="14">
        <v>39</v>
      </c>
      <c r="H19" s="13" t="s">
        <v>246</v>
      </c>
      <c r="I19" s="14">
        <v>58</v>
      </c>
      <c r="J19" s="13" t="s">
        <v>246</v>
      </c>
      <c r="K19" s="15" t="s">
        <v>246</v>
      </c>
      <c r="L19" s="4"/>
    </row>
    <row r="20" spans="1:12" ht="12.9" customHeight="1">
      <c r="A20" s="10" t="s">
        <v>287</v>
      </c>
      <c r="B20" s="11" t="s">
        <v>255</v>
      </c>
      <c r="C20" s="11" t="s">
        <v>288</v>
      </c>
      <c r="D20" s="11" t="s">
        <v>246</v>
      </c>
      <c r="E20" s="12">
        <v>69.5</v>
      </c>
      <c r="F20" s="13" t="s">
        <v>246</v>
      </c>
      <c r="G20" s="14">
        <v>31</v>
      </c>
      <c r="H20" s="13" t="s">
        <v>246</v>
      </c>
      <c r="I20" s="14">
        <v>45</v>
      </c>
      <c r="J20" s="13" t="s">
        <v>246</v>
      </c>
      <c r="K20" s="15" t="s">
        <v>246</v>
      </c>
      <c r="L20" s="4"/>
    </row>
    <row r="21" spans="1:12" ht="12.9" customHeight="1">
      <c r="A21" s="10" t="s">
        <v>289</v>
      </c>
      <c r="B21" s="11" t="s">
        <v>255</v>
      </c>
      <c r="C21" s="11" t="s">
        <v>290</v>
      </c>
      <c r="D21" s="11" t="s">
        <v>246</v>
      </c>
      <c r="E21" s="12">
        <v>69.3</v>
      </c>
      <c r="F21" s="13" t="s">
        <v>246</v>
      </c>
      <c r="G21" s="14">
        <v>62</v>
      </c>
      <c r="H21" s="13" t="s">
        <v>246</v>
      </c>
      <c r="I21" s="14">
        <v>93</v>
      </c>
      <c r="J21" s="13" t="s">
        <v>246</v>
      </c>
      <c r="K21" s="15" t="s">
        <v>246</v>
      </c>
      <c r="L21" s="4"/>
    </row>
    <row r="22" spans="1:12" ht="12.9" customHeight="1">
      <c r="A22" s="10" t="s">
        <v>291</v>
      </c>
      <c r="B22" s="11" t="s">
        <v>255</v>
      </c>
      <c r="C22" s="11" t="s">
        <v>292</v>
      </c>
      <c r="D22" s="11" t="s">
        <v>246</v>
      </c>
      <c r="E22" s="12">
        <v>68.7</v>
      </c>
      <c r="F22" s="13" t="s">
        <v>246</v>
      </c>
      <c r="G22" s="14">
        <v>67</v>
      </c>
      <c r="H22" s="13" t="s">
        <v>246</v>
      </c>
      <c r="I22" s="14">
        <v>100</v>
      </c>
      <c r="J22" s="13" t="s">
        <v>246</v>
      </c>
      <c r="K22" s="15" t="s">
        <v>246</v>
      </c>
      <c r="L22" s="4"/>
    </row>
    <row r="23" spans="1:12" ht="12.9" customHeight="1">
      <c r="A23" s="10" t="s">
        <v>293</v>
      </c>
      <c r="B23" s="11" t="s">
        <v>255</v>
      </c>
      <c r="C23" s="11" t="s">
        <v>294</v>
      </c>
      <c r="D23" s="11" t="s">
        <v>246</v>
      </c>
      <c r="E23" s="12">
        <v>68.7</v>
      </c>
      <c r="F23" s="13" t="s">
        <v>246</v>
      </c>
      <c r="G23" s="14">
        <v>62</v>
      </c>
      <c r="H23" s="13" t="s">
        <v>246</v>
      </c>
      <c r="I23" s="14">
        <v>91</v>
      </c>
      <c r="J23" s="13" t="s">
        <v>246</v>
      </c>
      <c r="K23" s="15" t="s">
        <v>246</v>
      </c>
      <c r="L23" s="4"/>
    </row>
    <row r="24" spans="1:12" ht="12.9" customHeight="1">
      <c r="A24" s="10" t="s">
        <v>295</v>
      </c>
      <c r="B24" s="11" t="s">
        <v>255</v>
      </c>
      <c r="C24" s="11" t="s">
        <v>296</v>
      </c>
      <c r="D24" s="11" t="s">
        <v>246</v>
      </c>
      <c r="E24" s="12">
        <v>68.900000000000006</v>
      </c>
      <c r="F24" s="13" t="s">
        <v>246</v>
      </c>
      <c r="G24" s="14">
        <v>63</v>
      </c>
      <c r="H24" s="13" t="s">
        <v>246</v>
      </c>
      <c r="I24" s="14">
        <v>98</v>
      </c>
      <c r="J24" s="13" t="s">
        <v>246</v>
      </c>
      <c r="K24" s="15" t="s">
        <v>246</v>
      </c>
      <c r="L24" s="4"/>
    </row>
    <row r="25" spans="1:12" ht="12.9" customHeight="1">
      <c r="A25" s="10" t="s">
        <v>297</v>
      </c>
      <c r="B25" s="11" t="s">
        <v>255</v>
      </c>
      <c r="C25" s="11" t="s">
        <v>298</v>
      </c>
      <c r="D25" s="11" t="s">
        <v>246</v>
      </c>
      <c r="E25" s="12">
        <v>69.8</v>
      </c>
      <c r="F25" s="13" t="s">
        <v>246</v>
      </c>
      <c r="G25" s="14">
        <v>45</v>
      </c>
      <c r="H25" s="13" t="s">
        <v>246</v>
      </c>
      <c r="I25" s="14">
        <v>64</v>
      </c>
      <c r="J25" s="13" t="s">
        <v>246</v>
      </c>
      <c r="K25" s="15" t="s">
        <v>246</v>
      </c>
      <c r="L25" s="4"/>
    </row>
    <row r="26" spans="1:12" ht="12.9" customHeight="1">
      <c r="A26" s="10" t="s">
        <v>299</v>
      </c>
      <c r="B26" s="11" t="s">
        <v>255</v>
      </c>
      <c r="C26" s="11" t="s">
        <v>300</v>
      </c>
      <c r="D26" s="11" t="s">
        <v>246</v>
      </c>
      <c r="E26" s="12">
        <v>70</v>
      </c>
      <c r="F26" s="13" t="s">
        <v>246</v>
      </c>
      <c r="G26" s="14">
        <v>48</v>
      </c>
      <c r="H26" s="13" t="s">
        <v>246</v>
      </c>
      <c r="I26" s="14">
        <v>69</v>
      </c>
      <c r="J26" s="13" t="s">
        <v>246</v>
      </c>
      <c r="K26" s="15" t="s">
        <v>246</v>
      </c>
      <c r="L26" s="4"/>
    </row>
    <row r="27" spans="1:12" ht="12.9" customHeight="1">
      <c r="A27" s="10" t="s">
        <v>301</v>
      </c>
      <c r="B27" s="11" t="s">
        <v>255</v>
      </c>
      <c r="C27" s="11" t="s">
        <v>302</v>
      </c>
      <c r="D27" s="11" t="s">
        <v>246</v>
      </c>
      <c r="E27" s="12">
        <v>70.2</v>
      </c>
      <c r="F27" s="13" t="s">
        <v>246</v>
      </c>
      <c r="G27" s="14">
        <v>33</v>
      </c>
      <c r="H27" s="13" t="s">
        <v>246</v>
      </c>
      <c r="I27" s="14">
        <v>56</v>
      </c>
      <c r="J27" s="13" t="s">
        <v>246</v>
      </c>
      <c r="K27" s="15" t="s">
        <v>246</v>
      </c>
      <c r="L27" s="4"/>
    </row>
    <row r="28" spans="1:12" ht="12.9" customHeight="1">
      <c r="A28" s="10" t="s">
        <v>303</v>
      </c>
      <c r="B28" s="11" t="s">
        <v>255</v>
      </c>
      <c r="C28" s="11" t="s">
        <v>304</v>
      </c>
      <c r="D28" s="11" t="s">
        <v>246</v>
      </c>
      <c r="E28" s="12">
        <v>70.2</v>
      </c>
      <c r="F28" s="13" t="s">
        <v>246</v>
      </c>
      <c r="G28" s="14">
        <v>31</v>
      </c>
      <c r="H28" s="13" t="s">
        <v>246</v>
      </c>
      <c r="I28" s="14">
        <v>46</v>
      </c>
      <c r="J28" s="13" t="s">
        <v>246</v>
      </c>
      <c r="K28" s="15" t="s">
        <v>246</v>
      </c>
      <c r="L28" s="4"/>
    </row>
    <row r="29" spans="1:12" ht="12.9" customHeight="1">
      <c r="A29" s="10" t="s">
        <v>305</v>
      </c>
      <c r="B29" s="11" t="s">
        <v>255</v>
      </c>
      <c r="C29" s="11" t="s">
        <v>306</v>
      </c>
      <c r="D29" s="11" t="s">
        <v>246</v>
      </c>
      <c r="E29" s="12">
        <v>68.8</v>
      </c>
      <c r="F29" s="13" t="s">
        <v>246</v>
      </c>
      <c r="G29" s="14">
        <v>55</v>
      </c>
      <c r="H29" s="13" t="s">
        <v>246</v>
      </c>
      <c r="I29" s="14">
        <v>85</v>
      </c>
      <c r="J29" s="13" t="s">
        <v>246</v>
      </c>
      <c r="K29" s="15" t="s">
        <v>246</v>
      </c>
      <c r="L29" s="4"/>
    </row>
    <row r="30" spans="1:12" ht="12.9" customHeight="1">
      <c r="A30" s="10" t="s">
        <v>307</v>
      </c>
      <c r="B30" s="11" t="s">
        <v>255</v>
      </c>
      <c r="C30" s="11" t="s">
        <v>308</v>
      </c>
      <c r="D30" s="11" t="s">
        <v>246</v>
      </c>
      <c r="E30" s="12">
        <v>69.7</v>
      </c>
      <c r="F30" s="13" t="s">
        <v>246</v>
      </c>
      <c r="G30" s="14">
        <v>37</v>
      </c>
      <c r="H30" s="13" t="s">
        <v>246</v>
      </c>
      <c r="I30" s="14">
        <v>56</v>
      </c>
      <c r="J30" s="13" t="s">
        <v>246</v>
      </c>
      <c r="K30" s="15" t="s">
        <v>246</v>
      </c>
      <c r="L30" s="4"/>
    </row>
    <row r="31" spans="1:12" ht="12.9" customHeight="1">
      <c r="A31" s="10" t="s">
        <v>309</v>
      </c>
      <c r="B31" s="11" t="s">
        <v>255</v>
      </c>
      <c r="C31" s="11" t="s">
        <v>310</v>
      </c>
      <c r="D31" s="11" t="s">
        <v>246</v>
      </c>
      <c r="E31" s="12">
        <v>70.099999999999994</v>
      </c>
      <c r="F31" s="13" t="s">
        <v>246</v>
      </c>
      <c r="G31" s="14">
        <v>30</v>
      </c>
      <c r="H31" s="13" t="s">
        <v>246</v>
      </c>
      <c r="I31" s="14">
        <v>46</v>
      </c>
      <c r="J31" s="13" t="s">
        <v>246</v>
      </c>
      <c r="K31" s="15" t="s">
        <v>246</v>
      </c>
      <c r="L31" s="4"/>
    </row>
    <row r="32" spans="1:12" ht="12.9" customHeight="1">
      <c r="A32" s="10" t="s">
        <v>311</v>
      </c>
      <c r="B32" s="11" t="s">
        <v>255</v>
      </c>
      <c r="C32" s="11" t="s">
        <v>312</v>
      </c>
      <c r="D32" s="11" t="s">
        <v>246</v>
      </c>
      <c r="E32" s="12">
        <v>69.599999999999994</v>
      </c>
      <c r="F32" s="13" t="s">
        <v>246</v>
      </c>
      <c r="G32" s="14">
        <v>47</v>
      </c>
      <c r="H32" s="13" t="s">
        <v>246</v>
      </c>
      <c r="I32" s="14">
        <v>79</v>
      </c>
      <c r="J32" s="13" t="s">
        <v>246</v>
      </c>
      <c r="K32" s="15" t="s">
        <v>246</v>
      </c>
      <c r="L32" s="4"/>
    </row>
    <row r="33" spans="1:12" ht="12.9" customHeight="1">
      <c r="A33" s="10" t="s">
        <v>313</v>
      </c>
      <c r="B33" s="11" t="s">
        <v>255</v>
      </c>
      <c r="C33" s="11" t="s">
        <v>314</v>
      </c>
      <c r="D33" s="11" t="s">
        <v>246</v>
      </c>
      <c r="E33" s="12">
        <v>69.8</v>
      </c>
      <c r="F33" s="13" t="s">
        <v>246</v>
      </c>
      <c r="G33" s="14">
        <v>49</v>
      </c>
      <c r="H33" s="13" t="s">
        <v>246</v>
      </c>
      <c r="I33" s="14">
        <v>73</v>
      </c>
      <c r="J33" s="13" t="s">
        <v>246</v>
      </c>
      <c r="K33" s="15" t="s">
        <v>246</v>
      </c>
      <c r="L33" s="4"/>
    </row>
    <row r="34" spans="1:12" ht="12.9" customHeight="1">
      <c r="A34" s="10" t="s">
        <v>315</v>
      </c>
      <c r="B34" s="11" t="s">
        <v>255</v>
      </c>
      <c r="C34" s="11" t="s">
        <v>316</v>
      </c>
      <c r="D34" s="11" t="s">
        <v>246</v>
      </c>
      <c r="E34" s="12">
        <v>69</v>
      </c>
      <c r="F34" s="13" t="s">
        <v>246</v>
      </c>
      <c r="G34" s="14">
        <v>85</v>
      </c>
      <c r="H34" s="13" t="s">
        <v>246</v>
      </c>
      <c r="I34" s="14">
        <v>120</v>
      </c>
      <c r="J34" s="13" t="s">
        <v>246</v>
      </c>
      <c r="K34" s="15" t="s">
        <v>246</v>
      </c>
      <c r="L34" s="4"/>
    </row>
    <row r="35" spans="1:12" ht="12.9" customHeight="1" thickBot="1">
      <c r="A35" s="16" t="s">
        <v>317</v>
      </c>
      <c r="B35" s="17" t="s">
        <v>255</v>
      </c>
      <c r="C35" s="17" t="s">
        <v>318</v>
      </c>
      <c r="D35" s="17" t="s">
        <v>246</v>
      </c>
      <c r="E35" s="18">
        <v>69.599999999999994</v>
      </c>
      <c r="F35" s="19" t="s">
        <v>246</v>
      </c>
      <c r="G35" s="20">
        <v>32</v>
      </c>
      <c r="H35" s="19" t="s">
        <v>246</v>
      </c>
      <c r="I35" s="20">
        <v>50</v>
      </c>
      <c r="J35" s="19" t="s">
        <v>246</v>
      </c>
      <c r="K35" s="21" t="s">
        <v>246</v>
      </c>
      <c r="L35" s="4"/>
    </row>
    <row r="36" spans="1:12" ht="12.9" customHeight="1">
      <c r="A36" s="10" t="s">
        <v>319</v>
      </c>
      <c r="B36" s="11" t="s">
        <v>255</v>
      </c>
      <c r="C36" s="11" t="s">
        <v>320</v>
      </c>
      <c r="D36" s="11" t="s">
        <v>246</v>
      </c>
      <c r="E36" s="12">
        <v>68.8</v>
      </c>
      <c r="F36" s="13" t="s">
        <v>246</v>
      </c>
      <c r="G36" s="14">
        <v>65</v>
      </c>
      <c r="H36" s="13" t="s">
        <v>246</v>
      </c>
      <c r="I36" s="14">
        <v>97</v>
      </c>
      <c r="J36" s="13" t="s">
        <v>246</v>
      </c>
      <c r="K36" s="15" t="s">
        <v>246</v>
      </c>
      <c r="L36" s="4"/>
    </row>
    <row r="37" spans="1:12" ht="12.9" customHeight="1">
      <c r="A37" s="10" t="s">
        <v>321</v>
      </c>
      <c r="B37" s="11" t="s">
        <v>255</v>
      </c>
      <c r="C37" s="11" t="s">
        <v>322</v>
      </c>
      <c r="D37" s="11" t="s">
        <v>246</v>
      </c>
      <c r="E37" s="12">
        <v>68.8</v>
      </c>
      <c r="F37" s="13" t="s">
        <v>246</v>
      </c>
      <c r="G37" s="14">
        <v>75</v>
      </c>
      <c r="H37" s="13" t="s">
        <v>246</v>
      </c>
      <c r="I37" s="14">
        <v>110</v>
      </c>
      <c r="J37" s="13" t="s">
        <v>246</v>
      </c>
      <c r="K37" s="15" t="s">
        <v>246</v>
      </c>
      <c r="L37" s="4"/>
    </row>
    <row r="38" spans="1:12" ht="12.9" customHeight="1">
      <c r="A38" s="10" t="s">
        <v>323</v>
      </c>
      <c r="B38" s="11" t="s">
        <v>255</v>
      </c>
      <c r="C38" s="11" t="s">
        <v>324</v>
      </c>
      <c r="D38" s="11" t="s">
        <v>246</v>
      </c>
      <c r="E38" s="12">
        <v>69.2</v>
      </c>
      <c r="F38" s="13" t="s">
        <v>246</v>
      </c>
      <c r="G38" s="14">
        <v>53</v>
      </c>
      <c r="H38" s="13" t="s">
        <v>246</v>
      </c>
      <c r="I38" s="14">
        <v>82</v>
      </c>
      <c r="J38" s="13" t="s">
        <v>246</v>
      </c>
      <c r="K38" s="15" t="s">
        <v>246</v>
      </c>
      <c r="L38" s="4"/>
    </row>
    <row r="39" spans="1:12" ht="12.9" customHeight="1">
      <c r="A39" s="10" t="s">
        <v>325</v>
      </c>
      <c r="B39" s="11" t="s">
        <v>255</v>
      </c>
      <c r="C39" s="11" t="s">
        <v>326</v>
      </c>
      <c r="D39" s="11" t="s">
        <v>246</v>
      </c>
      <c r="E39" s="12">
        <v>68.7</v>
      </c>
      <c r="F39" s="13" t="s">
        <v>246</v>
      </c>
      <c r="G39" s="14">
        <v>47</v>
      </c>
      <c r="H39" s="13" t="s">
        <v>246</v>
      </c>
      <c r="I39" s="14">
        <v>67</v>
      </c>
      <c r="J39" s="13" t="s">
        <v>246</v>
      </c>
      <c r="K39" s="15" t="s">
        <v>246</v>
      </c>
      <c r="L39" s="4"/>
    </row>
    <row r="40" spans="1:12" ht="12.9" customHeight="1">
      <c r="A40" s="10" t="s">
        <v>327</v>
      </c>
      <c r="B40" s="11" t="s">
        <v>255</v>
      </c>
      <c r="C40" s="11" t="s">
        <v>328</v>
      </c>
      <c r="D40" s="11" t="s">
        <v>246</v>
      </c>
      <c r="E40" s="12">
        <v>68.099999999999994</v>
      </c>
      <c r="F40" s="13" t="s">
        <v>246</v>
      </c>
      <c r="G40" s="14">
        <v>69</v>
      </c>
      <c r="H40" s="13" t="s">
        <v>246</v>
      </c>
      <c r="I40" s="14">
        <v>100</v>
      </c>
      <c r="J40" s="13" t="s">
        <v>246</v>
      </c>
      <c r="K40" s="15" t="s">
        <v>246</v>
      </c>
      <c r="L40" s="4"/>
    </row>
    <row r="41" spans="1:12" ht="12.9" customHeight="1">
      <c r="A41" s="10" t="s">
        <v>329</v>
      </c>
      <c r="B41" s="11" t="s">
        <v>255</v>
      </c>
      <c r="C41" s="11" t="s">
        <v>330</v>
      </c>
      <c r="D41" s="11" t="s">
        <v>246</v>
      </c>
      <c r="E41" s="12">
        <v>69.599999999999994</v>
      </c>
      <c r="F41" s="13" t="s">
        <v>246</v>
      </c>
      <c r="G41" s="14">
        <v>72</v>
      </c>
      <c r="H41" s="13" t="s">
        <v>246</v>
      </c>
      <c r="I41" s="14">
        <v>110</v>
      </c>
      <c r="J41" s="13" t="s">
        <v>246</v>
      </c>
      <c r="K41" s="15" t="s">
        <v>246</v>
      </c>
      <c r="L41" s="4"/>
    </row>
    <row r="42" spans="1:12" ht="12.9" customHeight="1">
      <c r="A42" s="10" t="s">
        <v>331</v>
      </c>
      <c r="B42" s="11" t="s">
        <v>255</v>
      </c>
      <c r="C42" s="11" t="s">
        <v>332</v>
      </c>
      <c r="D42" s="11" t="s">
        <v>246</v>
      </c>
      <c r="E42" s="12">
        <v>68.900000000000006</v>
      </c>
      <c r="F42" s="13" t="s">
        <v>246</v>
      </c>
      <c r="G42" s="14">
        <v>33</v>
      </c>
      <c r="H42" s="13" t="s">
        <v>246</v>
      </c>
      <c r="I42" s="14">
        <v>50</v>
      </c>
      <c r="J42" s="13" t="s">
        <v>246</v>
      </c>
      <c r="K42" s="15" t="s">
        <v>246</v>
      </c>
      <c r="L42" s="4"/>
    </row>
    <row r="43" spans="1:12" ht="12.9" customHeight="1">
      <c r="A43" s="10" t="s">
        <v>333</v>
      </c>
      <c r="B43" s="11" t="s">
        <v>255</v>
      </c>
      <c r="C43" s="11" t="s">
        <v>334</v>
      </c>
      <c r="D43" s="11" t="s">
        <v>246</v>
      </c>
      <c r="E43" s="12">
        <v>69.599999999999994</v>
      </c>
      <c r="F43" s="13" t="s">
        <v>246</v>
      </c>
      <c r="G43" s="14">
        <v>55</v>
      </c>
      <c r="H43" s="13" t="s">
        <v>246</v>
      </c>
      <c r="I43" s="14">
        <v>85</v>
      </c>
      <c r="J43" s="13" t="s">
        <v>246</v>
      </c>
      <c r="K43" s="15" t="s">
        <v>246</v>
      </c>
      <c r="L43" s="4"/>
    </row>
    <row r="44" spans="1:12" ht="12.9" customHeight="1">
      <c r="A44" s="10" t="s">
        <v>335</v>
      </c>
      <c r="B44" s="11" t="s">
        <v>255</v>
      </c>
      <c r="C44" s="11" t="s">
        <v>336</v>
      </c>
      <c r="D44" s="11" t="s">
        <v>246</v>
      </c>
      <c r="E44" s="12">
        <v>67.599999999999994</v>
      </c>
      <c r="F44" s="13" t="s">
        <v>246</v>
      </c>
      <c r="G44" s="14">
        <v>48</v>
      </c>
      <c r="H44" s="13" t="s">
        <v>246</v>
      </c>
      <c r="I44" s="14">
        <v>71</v>
      </c>
      <c r="J44" s="13" t="s">
        <v>246</v>
      </c>
      <c r="K44" s="15" t="s">
        <v>246</v>
      </c>
      <c r="L44" s="4"/>
    </row>
    <row r="45" spans="1:12" ht="12.9" customHeight="1">
      <c r="A45" s="10" t="s">
        <v>337</v>
      </c>
      <c r="B45" s="11" t="s">
        <v>255</v>
      </c>
      <c r="C45" s="11" t="s">
        <v>338</v>
      </c>
      <c r="D45" s="11" t="s">
        <v>246</v>
      </c>
      <c r="E45" s="12">
        <v>69.8</v>
      </c>
      <c r="F45" s="13" t="s">
        <v>246</v>
      </c>
      <c r="G45" s="14">
        <v>30</v>
      </c>
      <c r="H45" s="13" t="s">
        <v>246</v>
      </c>
      <c r="I45" s="14">
        <v>43</v>
      </c>
      <c r="J45" s="13" t="s">
        <v>246</v>
      </c>
      <c r="K45" s="15" t="s">
        <v>246</v>
      </c>
      <c r="L45" s="4"/>
    </row>
    <row r="46" spans="1:12" ht="12.9" customHeight="1">
      <c r="A46" s="10" t="s">
        <v>339</v>
      </c>
      <c r="B46" s="11" t="s">
        <v>255</v>
      </c>
      <c r="C46" s="11" t="s">
        <v>340</v>
      </c>
      <c r="D46" s="11" t="s">
        <v>246</v>
      </c>
      <c r="E46" s="12">
        <v>71.900000000000006</v>
      </c>
      <c r="F46" s="13" t="s">
        <v>246</v>
      </c>
      <c r="G46" s="14">
        <v>41</v>
      </c>
      <c r="H46" s="13" t="s">
        <v>246</v>
      </c>
      <c r="I46" s="14">
        <v>62</v>
      </c>
      <c r="J46" s="13" t="s">
        <v>246</v>
      </c>
      <c r="K46" s="15" t="s">
        <v>246</v>
      </c>
      <c r="L46" s="4"/>
    </row>
    <row r="47" spans="1:12" ht="12.9" customHeight="1">
      <c r="A47" s="10" t="s">
        <v>341</v>
      </c>
      <c r="B47" s="11" t="s">
        <v>255</v>
      </c>
      <c r="C47" s="11" t="s">
        <v>342</v>
      </c>
      <c r="D47" s="11" t="s">
        <v>246</v>
      </c>
      <c r="E47" s="12">
        <v>70.7</v>
      </c>
      <c r="F47" s="13" t="s">
        <v>246</v>
      </c>
      <c r="G47" s="14">
        <v>39</v>
      </c>
      <c r="H47" s="13" t="s">
        <v>246</v>
      </c>
      <c r="I47" s="14">
        <v>62</v>
      </c>
      <c r="J47" s="13" t="s">
        <v>246</v>
      </c>
      <c r="K47" s="15" t="s">
        <v>246</v>
      </c>
      <c r="L47" s="4"/>
    </row>
    <row r="48" spans="1:12" ht="12.9" customHeight="1">
      <c r="A48" s="10" t="s">
        <v>343</v>
      </c>
      <c r="B48" s="11" t="s">
        <v>255</v>
      </c>
      <c r="C48" s="11" t="s">
        <v>344</v>
      </c>
      <c r="D48" s="11" t="s">
        <v>246</v>
      </c>
      <c r="E48" s="12">
        <v>70.900000000000006</v>
      </c>
      <c r="F48" s="13" t="s">
        <v>246</v>
      </c>
      <c r="G48" s="14">
        <v>30</v>
      </c>
      <c r="H48" s="13" t="s">
        <v>246</v>
      </c>
      <c r="I48" s="14">
        <v>47</v>
      </c>
      <c r="J48" s="13" t="s">
        <v>246</v>
      </c>
      <c r="K48" s="15" t="s">
        <v>246</v>
      </c>
      <c r="L48" s="4"/>
    </row>
    <row r="49" spans="1:12" ht="12.9" customHeight="1">
      <c r="A49" s="10" t="s">
        <v>345</v>
      </c>
      <c r="B49" s="11" t="s">
        <v>255</v>
      </c>
      <c r="C49" s="11" t="s">
        <v>346</v>
      </c>
      <c r="D49" s="11" t="s">
        <v>246</v>
      </c>
      <c r="E49" s="12">
        <v>70.900000000000006</v>
      </c>
      <c r="F49" s="13" t="s">
        <v>246</v>
      </c>
      <c r="G49" s="14">
        <v>62</v>
      </c>
      <c r="H49" s="13" t="s">
        <v>246</v>
      </c>
      <c r="I49" s="14">
        <v>91</v>
      </c>
      <c r="J49" s="13" t="s">
        <v>246</v>
      </c>
      <c r="K49" s="15" t="s">
        <v>246</v>
      </c>
      <c r="L49" s="4"/>
    </row>
    <row r="50" spans="1:12" ht="12.9" customHeight="1">
      <c r="A50" s="10" t="s">
        <v>347</v>
      </c>
      <c r="B50" s="11" t="s">
        <v>255</v>
      </c>
      <c r="C50" s="11" t="s">
        <v>348</v>
      </c>
      <c r="D50" s="11" t="s">
        <v>246</v>
      </c>
      <c r="E50" s="12">
        <v>70.400000000000006</v>
      </c>
      <c r="F50" s="13" t="s">
        <v>246</v>
      </c>
      <c r="G50" s="14">
        <v>34</v>
      </c>
      <c r="H50" s="13" t="s">
        <v>246</v>
      </c>
      <c r="I50" s="14">
        <v>49</v>
      </c>
      <c r="J50" s="13" t="s">
        <v>246</v>
      </c>
      <c r="K50" s="15" t="s">
        <v>246</v>
      </c>
      <c r="L50" s="4"/>
    </row>
    <row r="51" spans="1:12" ht="12.9" customHeight="1">
      <c r="A51" s="10" t="s">
        <v>349</v>
      </c>
      <c r="B51" s="11" t="s">
        <v>255</v>
      </c>
      <c r="C51" s="11" t="s">
        <v>350</v>
      </c>
      <c r="D51" s="11" t="s">
        <v>246</v>
      </c>
      <c r="E51" s="12">
        <v>70.8</v>
      </c>
      <c r="F51" s="13" t="s">
        <v>246</v>
      </c>
      <c r="G51" s="14">
        <v>69</v>
      </c>
      <c r="H51" s="13" t="s">
        <v>246</v>
      </c>
      <c r="I51" s="14">
        <v>99</v>
      </c>
      <c r="J51" s="13" t="s">
        <v>246</v>
      </c>
      <c r="K51" s="15" t="s">
        <v>246</v>
      </c>
      <c r="L51" s="4"/>
    </row>
    <row r="52" spans="1:12" ht="12.9" customHeight="1">
      <c r="A52" s="10" t="s">
        <v>351</v>
      </c>
      <c r="B52" s="11" t="s">
        <v>255</v>
      </c>
      <c r="C52" s="11" t="s">
        <v>352</v>
      </c>
      <c r="D52" s="11" t="s">
        <v>246</v>
      </c>
      <c r="E52" s="12">
        <v>67.8</v>
      </c>
      <c r="F52" s="13" t="s">
        <v>246</v>
      </c>
      <c r="G52" s="14">
        <v>57</v>
      </c>
      <c r="H52" s="13" t="s">
        <v>246</v>
      </c>
      <c r="I52" s="14">
        <v>86</v>
      </c>
      <c r="J52" s="13" t="s">
        <v>246</v>
      </c>
      <c r="K52" s="15" t="s">
        <v>246</v>
      </c>
      <c r="L52" s="4"/>
    </row>
    <row r="53" spans="1:12" ht="12.9" customHeight="1">
      <c r="A53" s="10" t="s">
        <v>353</v>
      </c>
      <c r="B53" s="11" t="s">
        <v>255</v>
      </c>
      <c r="C53" s="11" t="s">
        <v>354</v>
      </c>
      <c r="D53" s="11" t="s">
        <v>246</v>
      </c>
      <c r="E53" s="12">
        <v>69.8</v>
      </c>
      <c r="F53" s="13" t="s">
        <v>246</v>
      </c>
      <c r="G53" s="14">
        <v>36</v>
      </c>
      <c r="H53" s="13" t="s">
        <v>246</v>
      </c>
      <c r="I53" s="14">
        <v>51</v>
      </c>
      <c r="J53" s="13" t="s">
        <v>246</v>
      </c>
      <c r="K53" s="15" t="s">
        <v>246</v>
      </c>
      <c r="L53" s="4"/>
    </row>
    <row r="54" spans="1:12" ht="12.9" customHeight="1">
      <c r="A54" s="10" t="s">
        <v>355</v>
      </c>
      <c r="B54" s="11" t="s">
        <v>255</v>
      </c>
      <c r="C54" s="11" t="s">
        <v>356</v>
      </c>
      <c r="D54" s="11" t="s">
        <v>246</v>
      </c>
      <c r="E54" s="12">
        <v>70.599999999999994</v>
      </c>
      <c r="F54" s="13" t="s">
        <v>246</v>
      </c>
      <c r="G54" s="14">
        <v>23</v>
      </c>
      <c r="H54" s="13" t="s">
        <v>246</v>
      </c>
      <c r="I54" s="14">
        <v>35</v>
      </c>
      <c r="J54" s="13" t="s">
        <v>246</v>
      </c>
      <c r="K54" s="15" t="s">
        <v>246</v>
      </c>
      <c r="L54" s="4"/>
    </row>
    <row r="55" spans="1:12" ht="12.9" customHeight="1">
      <c r="A55" s="10" t="s">
        <v>357</v>
      </c>
      <c r="B55" s="11" t="s">
        <v>255</v>
      </c>
      <c r="C55" s="11" t="s">
        <v>358</v>
      </c>
      <c r="D55" s="11" t="s">
        <v>246</v>
      </c>
      <c r="E55" s="12">
        <v>68.2</v>
      </c>
      <c r="F55" s="13" t="s">
        <v>246</v>
      </c>
      <c r="G55" s="14">
        <v>52</v>
      </c>
      <c r="H55" s="13" t="s">
        <v>246</v>
      </c>
      <c r="I55" s="14">
        <v>77</v>
      </c>
      <c r="J55" s="13" t="s">
        <v>246</v>
      </c>
      <c r="K55" s="15" t="s">
        <v>246</v>
      </c>
      <c r="L55" s="4"/>
    </row>
    <row r="56" spans="1:12" ht="12.9" customHeight="1">
      <c r="A56" s="10" t="s">
        <v>359</v>
      </c>
      <c r="B56" s="11" t="s">
        <v>255</v>
      </c>
      <c r="C56" s="11" t="s">
        <v>360</v>
      </c>
      <c r="D56" s="11" t="s">
        <v>246</v>
      </c>
      <c r="E56" s="12">
        <v>68.099999999999994</v>
      </c>
      <c r="F56" s="13" t="s">
        <v>246</v>
      </c>
      <c r="G56" s="14">
        <v>50</v>
      </c>
      <c r="H56" s="13" t="s">
        <v>246</v>
      </c>
      <c r="I56" s="14">
        <v>75</v>
      </c>
      <c r="J56" s="13" t="s">
        <v>246</v>
      </c>
      <c r="K56" s="15" t="s">
        <v>246</v>
      </c>
      <c r="L56" s="4"/>
    </row>
    <row r="57" spans="1:12" ht="12.9" customHeight="1">
      <c r="A57" s="10" t="s">
        <v>361</v>
      </c>
      <c r="B57" s="11" t="s">
        <v>255</v>
      </c>
      <c r="C57" s="11" t="s">
        <v>362</v>
      </c>
      <c r="D57" s="11" t="s">
        <v>246</v>
      </c>
      <c r="E57" s="12">
        <v>69.5</v>
      </c>
      <c r="F57" s="13" t="s">
        <v>246</v>
      </c>
      <c r="G57" s="14">
        <v>24</v>
      </c>
      <c r="H57" s="13" t="s">
        <v>246</v>
      </c>
      <c r="I57" s="14">
        <v>34</v>
      </c>
      <c r="J57" s="13" t="s">
        <v>246</v>
      </c>
      <c r="K57" s="15" t="s">
        <v>246</v>
      </c>
      <c r="L57" s="4"/>
    </row>
    <row r="58" spans="1:12" ht="12.9" customHeight="1">
      <c r="A58" s="10" t="s">
        <v>363</v>
      </c>
      <c r="B58" s="11" t="s">
        <v>255</v>
      </c>
      <c r="C58" s="11" t="s">
        <v>364</v>
      </c>
      <c r="D58" s="11" t="s">
        <v>246</v>
      </c>
      <c r="E58" s="12">
        <v>70.7</v>
      </c>
      <c r="F58" s="13" t="s">
        <v>246</v>
      </c>
      <c r="G58" s="14">
        <v>22</v>
      </c>
      <c r="H58" s="13" t="s">
        <v>246</v>
      </c>
      <c r="I58" s="14">
        <v>33</v>
      </c>
      <c r="J58" s="13" t="s">
        <v>246</v>
      </c>
      <c r="K58" s="15" t="s">
        <v>246</v>
      </c>
      <c r="L58" s="4"/>
    </row>
    <row r="59" spans="1:12" ht="12.9" customHeight="1">
      <c r="A59" s="10" t="s">
        <v>365</v>
      </c>
      <c r="B59" s="11" t="s">
        <v>255</v>
      </c>
      <c r="C59" s="11" t="s">
        <v>366</v>
      </c>
      <c r="D59" s="11" t="s">
        <v>246</v>
      </c>
      <c r="E59" s="12">
        <v>69.7</v>
      </c>
      <c r="F59" s="13" t="s">
        <v>246</v>
      </c>
      <c r="G59" s="14">
        <v>24</v>
      </c>
      <c r="H59" s="13" t="s">
        <v>246</v>
      </c>
      <c r="I59" s="14">
        <v>38</v>
      </c>
      <c r="J59" s="13" t="s">
        <v>246</v>
      </c>
      <c r="K59" s="15" t="s">
        <v>246</v>
      </c>
      <c r="L59" s="4"/>
    </row>
    <row r="60" spans="1:12" ht="12.9" customHeight="1">
      <c r="A60" s="10" t="s">
        <v>367</v>
      </c>
      <c r="B60" s="11" t="s">
        <v>255</v>
      </c>
      <c r="C60" s="11" t="s">
        <v>368</v>
      </c>
      <c r="D60" s="11" t="s">
        <v>246</v>
      </c>
      <c r="E60" s="12">
        <v>69.599999999999994</v>
      </c>
      <c r="F60" s="13" t="s">
        <v>246</v>
      </c>
      <c r="G60" s="14">
        <v>34</v>
      </c>
      <c r="H60" s="13" t="s">
        <v>246</v>
      </c>
      <c r="I60" s="14">
        <v>54</v>
      </c>
      <c r="J60" s="13" t="s">
        <v>246</v>
      </c>
      <c r="K60" s="15" t="s">
        <v>246</v>
      </c>
      <c r="L60" s="4"/>
    </row>
    <row r="61" spans="1:12" ht="12.9" customHeight="1">
      <c r="A61" s="10" t="s">
        <v>369</v>
      </c>
      <c r="B61" s="11" t="s">
        <v>255</v>
      </c>
      <c r="C61" s="11" t="s">
        <v>370</v>
      </c>
      <c r="D61" s="11" t="s">
        <v>246</v>
      </c>
      <c r="E61" s="12">
        <v>69.8</v>
      </c>
      <c r="F61" s="13" t="s">
        <v>246</v>
      </c>
      <c r="G61" s="14">
        <v>45</v>
      </c>
      <c r="H61" s="13" t="s">
        <v>246</v>
      </c>
      <c r="I61" s="14">
        <v>67</v>
      </c>
      <c r="J61" s="13" t="s">
        <v>246</v>
      </c>
      <c r="K61" s="15" t="s">
        <v>246</v>
      </c>
      <c r="L61" s="4"/>
    </row>
    <row r="62" spans="1:12" ht="12.9" customHeight="1">
      <c r="A62" s="10" t="s">
        <v>371</v>
      </c>
      <c r="B62" s="11" t="s">
        <v>255</v>
      </c>
      <c r="C62" s="11" t="s">
        <v>372</v>
      </c>
      <c r="D62" s="11" t="s">
        <v>246</v>
      </c>
      <c r="E62" s="12">
        <v>69</v>
      </c>
      <c r="F62" s="13" t="s">
        <v>246</v>
      </c>
      <c r="G62" s="14">
        <v>28</v>
      </c>
      <c r="H62" s="13" t="s">
        <v>246</v>
      </c>
      <c r="I62" s="14">
        <v>45</v>
      </c>
      <c r="J62" s="13" t="s">
        <v>246</v>
      </c>
      <c r="K62" s="15" t="s">
        <v>246</v>
      </c>
      <c r="L62" s="4"/>
    </row>
    <row r="63" spans="1:12" ht="12.9" customHeight="1">
      <c r="A63" s="10" t="s">
        <v>373</v>
      </c>
      <c r="B63" s="11" t="s">
        <v>255</v>
      </c>
      <c r="C63" s="11" t="s">
        <v>374</v>
      </c>
      <c r="D63" s="11" t="s">
        <v>246</v>
      </c>
      <c r="E63" s="12">
        <v>68.8</v>
      </c>
      <c r="F63" s="13" t="s">
        <v>246</v>
      </c>
      <c r="G63" s="14">
        <v>51</v>
      </c>
      <c r="H63" s="13" t="s">
        <v>246</v>
      </c>
      <c r="I63" s="14">
        <v>76</v>
      </c>
      <c r="J63" s="13" t="s">
        <v>246</v>
      </c>
      <c r="K63" s="15" t="s">
        <v>246</v>
      </c>
      <c r="L63" s="4"/>
    </row>
    <row r="64" spans="1:12" ht="12.9" customHeight="1">
      <c r="A64" s="10" t="s">
        <v>375</v>
      </c>
      <c r="B64" s="11" t="s">
        <v>255</v>
      </c>
      <c r="C64" s="11" t="s">
        <v>376</v>
      </c>
      <c r="D64" s="11" t="s">
        <v>246</v>
      </c>
      <c r="E64" s="12">
        <v>69.3</v>
      </c>
      <c r="F64" s="13" t="s">
        <v>246</v>
      </c>
      <c r="G64" s="14">
        <v>47</v>
      </c>
      <c r="H64" s="13" t="s">
        <v>246</v>
      </c>
      <c r="I64" s="14">
        <v>72</v>
      </c>
      <c r="J64" s="13" t="s">
        <v>246</v>
      </c>
      <c r="K64" s="15" t="s">
        <v>246</v>
      </c>
      <c r="L64" s="4"/>
    </row>
    <row r="65" spans="1:12" ht="12.9" customHeight="1">
      <c r="A65" s="10" t="s">
        <v>377</v>
      </c>
      <c r="B65" s="11" t="s">
        <v>255</v>
      </c>
      <c r="C65" s="11" t="s">
        <v>378</v>
      </c>
      <c r="D65" s="11" t="s">
        <v>246</v>
      </c>
      <c r="E65" s="12">
        <v>70.5</v>
      </c>
      <c r="F65" s="13" t="s">
        <v>246</v>
      </c>
      <c r="G65" s="14">
        <v>42</v>
      </c>
      <c r="H65" s="13" t="s">
        <v>246</v>
      </c>
      <c r="I65" s="14">
        <v>64</v>
      </c>
      <c r="J65" s="13" t="s">
        <v>246</v>
      </c>
      <c r="K65" s="15" t="s">
        <v>246</v>
      </c>
      <c r="L65" s="4"/>
    </row>
    <row r="66" spans="1:12" ht="12.9" customHeight="1">
      <c r="A66" s="10" t="s">
        <v>379</v>
      </c>
      <c r="B66" s="11" t="s">
        <v>255</v>
      </c>
      <c r="C66" s="11" t="s">
        <v>380</v>
      </c>
      <c r="D66" s="11" t="s">
        <v>246</v>
      </c>
      <c r="E66" s="12">
        <v>70.900000000000006</v>
      </c>
      <c r="F66" s="13" t="s">
        <v>246</v>
      </c>
      <c r="G66" s="14">
        <v>41</v>
      </c>
      <c r="H66" s="13" t="s">
        <v>246</v>
      </c>
      <c r="I66" s="14">
        <v>62</v>
      </c>
      <c r="J66" s="13" t="s">
        <v>246</v>
      </c>
      <c r="K66" s="15" t="s">
        <v>246</v>
      </c>
      <c r="L66" s="4"/>
    </row>
    <row r="67" spans="1:12" ht="12.9" customHeight="1" thickBot="1">
      <c r="A67" s="16" t="s">
        <v>381</v>
      </c>
      <c r="B67" s="17" t="s">
        <v>255</v>
      </c>
      <c r="C67" s="17" t="s">
        <v>382</v>
      </c>
      <c r="D67" s="17" t="s">
        <v>246</v>
      </c>
      <c r="E67" s="18">
        <v>69.7</v>
      </c>
      <c r="F67" s="19" t="s">
        <v>246</v>
      </c>
      <c r="G67" s="20">
        <v>38</v>
      </c>
      <c r="H67" s="19" t="s">
        <v>246</v>
      </c>
      <c r="I67" s="20">
        <v>57</v>
      </c>
      <c r="J67" s="19" t="s">
        <v>246</v>
      </c>
      <c r="K67" s="21" t="s">
        <v>246</v>
      </c>
      <c r="L67" s="4"/>
    </row>
    <row r="68" spans="1:12" ht="12.9" customHeight="1">
      <c r="A68" s="10" t="s">
        <v>383</v>
      </c>
      <c r="B68" s="11" t="s">
        <v>255</v>
      </c>
      <c r="C68" s="11" t="s">
        <v>384</v>
      </c>
      <c r="D68" s="11" t="s">
        <v>246</v>
      </c>
      <c r="E68" s="12">
        <v>70.2</v>
      </c>
      <c r="F68" s="13" t="s">
        <v>246</v>
      </c>
      <c r="G68" s="14">
        <v>26</v>
      </c>
      <c r="H68" s="13" t="s">
        <v>246</v>
      </c>
      <c r="I68" s="14">
        <v>40</v>
      </c>
      <c r="J68" s="13" t="s">
        <v>246</v>
      </c>
      <c r="K68" s="15" t="s">
        <v>246</v>
      </c>
      <c r="L68" s="4"/>
    </row>
    <row r="69" spans="1:12" ht="12.9" customHeight="1">
      <c r="A69" s="10" t="s">
        <v>385</v>
      </c>
      <c r="B69" s="11" t="s">
        <v>255</v>
      </c>
      <c r="C69" s="11" t="s">
        <v>386</v>
      </c>
      <c r="D69" s="11" t="s">
        <v>246</v>
      </c>
      <c r="E69" s="12">
        <v>69.400000000000006</v>
      </c>
      <c r="F69" s="13" t="s">
        <v>246</v>
      </c>
      <c r="G69" s="14">
        <v>79</v>
      </c>
      <c r="H69" s="13" t="s">
        <v>246</v>
      </c>
      <c r="I69" s="14">
        <v>120</v>
      </c>
      <c r="J69" s="13" t="s">
        <v>246</v>
      </c>
      <c r="K69" s="15" t="s">
        <v>246</v>
      </c>
      <c r="L69" s="4"/>
    </row>
    <row r="70" spans="1:12" ht="12.9" customHeight="1">
      <c r="A70" s="10" t="s">
        <v>387</v>
      </c>
      <c r="B70" s="11" t="s">
        <v>255</v>
      </c>
      <c r="C70" s="11" t="s">
        <v>388</v>
      </c>
      <c r="D70" s="11" t="s">
        <v>246</v>
      </c>
      <c r="E70" s="12">
        <v>70.7</v>
      </c>
      <c r="F70" s="13" t="s">
        <v>246</v>
      </c>
      <c r="G70" s="14">
        <v>36</v>
      </c>
      <c r="H70" s="13" t="s">
        <v>246</v>
      </c>
      <c r="I70" s="14">
        <v>53</v>
      </c>
      <c r="J70" s="13" t="s">
        <v>246</v>
      </c>
      <c r="K70" s="15" t="s">
        <v>246</v>
      </c>
      <c r="L70" s="4"/>
    </row>
    <row r="71" spans="1:12" ht="12.9" customHeight="1">
      <c r="A71" s="10" t="s">
        <v>389</v>
      </c>
      <c r="B71" s="11" t="s">
        <v>255</v>
      </c>
      <c r="C71" s="11" t="s">
        <v>390</v>
      </c>
      <c r="D71" s="11" t="s">
        <v>246</v>
      </c>
      <c r="E71" s="12">
        <v>69.8</v>
      </c>
      <c r="F71" s="13" t="s">
        <v>246</v>
      </c>
      <c r="G71" s="14">
        <v>25</v>
      </c>
      <c r="H71" s="13" t="s">
        <v>246</v>
      </c>
      <c r="I71" s="14">
        <v>39</v>
      </c>
      <c r="J71" s="13" t="s">
        <v>246</v>
      </c>
      <c r="K71" s="15" t="s">
        <v>246</v>
      </c>
      <c r="L71" s="4"/>
    </row>
    <row r="72" spans="1:12" ht="12.9" customHeight="1">
      <c r="A72" s="10" t="s">
        <v>391</v>
      </c>
      <c r="B72" s="11" t="s">
        <v>255</v>
      </c>
      <c r="C72" s="11" t="s">
        <v>392</v>
      </c>
      <c r="D72" s="11" t="s">
        <v>246</v>
      </c>
      <c r="E72" s="12">
        <v>70.3</v>
      </c>
      <c r="F72" s="13" t="s">
        <v>246</v>
      </c>
      <c r="G72" s="14">
        <v>40</v>
      </c>
      <c r="H72" s="13" t="s">
        <v>246</v>
      </c>
      <c r="I72" s="14">
        <v>59</v>
      </c>
      <c r="J72" s="13" t="s">
        <v>246</v>
      </c>
      <c r="K72" s="15" t="s">
        <v>246</v>
      </c>
      <c r="L72" s="4"/>
    </row>
    <row r="73" spans="1:12" ht="12.9" customHeight="1">
      <c r="A73" s="10" t="s">
        <v>393</v>
      </c>
      <c r="B73" s="11" t="s">
        <v>255</v>
      </c>
      <c r="C73" s="11" t="s">
        <v>394</v>
      </c>
      <c r="D73" s="11" t="s">
        <v>246</v>
      </c>
      <c r="E73" s="12">
        <v>70.5</v>
      </c>
      <c r="F73" s="13" t="s">
        <v>246</v>
      </c>
      <c r="G73" s="14">
        <v>21</v>
      </c>
      <c r="H73" s="13" t="s">
        <v>246</v>
      </c>
      <c r="I73" s="14">
        <v>31</v>
      </c>
      <c r="J73" s="13" t="s">
        <v>246</v>
      </c>
      <c r="K73" s="15" t="s">
        <v>246</v>
      </c>
      <c r="L73" s="4"/>
    </row>
    <row r="74" spans="1:12" ht="12.9" customHeight="1">
      <c r="A74" s="10" t="s">
        <v>395</v>
      </c>
      <c r="B74" s="11" t="s">
        <v>255</v>
      </c>
      <c r="C74" s="11" t="s">
        <v>396</v>
      </c>
      <c r="D74" s="11" t="s">
        <v>246</v>
      </c>
      <c r="E74" s="12">
        <v>69.7</v>
      </c>
      <c r="F74" s="13" t="s">
        <v>246</v>
      </c>
      <c r="G74" s="14">
        <v>42</v>
      </c>
      <c r="H74" s="13" t="s">
        <v>246</v>
      </c>
      <c r="I74" s="14">
        <v>55</v>
      </c>
      <c r="J74" s="13" t="s">
        <v>246</v>
      </c>
      <c r="K74" s="15" t="s">
        <v>246</v>
      </c>
      <c r="L74" s="4"/>
    </row>
    <row r="75" spans="1:12" ht="12.9" customHeight="1">
      <c r="A75" s="10" t="s">
        <v>397</v>
      </c>
      <c r="B75" s="11" t="s">
        <v>255</v>
      </c>
      <c r="C75" s="11" t="s">
        <v>398</v>
      </c>
      <c r="D75" s="11" t="s">
        <v>246</v>
      </c>
      <c r="E75" s="12">
        <v>72.5</v>
      </c>
      <c r="F75" s="13" t="s">
        <v>246</v>
      </c>
      <c r="G75" s="14">
        <v>17</v>
      </c>
      <c r="H75" s="13" t="s">
        <v>246</v>
      </c>
      <c r="I75" s="14">
        <v>28</v>
      </c>
      <c r="J75" s="13" t="s">
        <v>246</v>
      </c>
      <c r="K75" s="15" t="s">
        <v>246</v>
      </c>
      <c r="L75" s="4"/>
    </row>
    <row r="76" spans="1:12" ht="12.9" customHeight="1">
      <c r="A76" s="10" t="s">
        <v>399</v>
      </c>
      <c r="B76" s="11" t="s">
        <v>255</v>
      </c>
      <c r="C76" s="11" t="s">
        <v>400</v>
      </c>
      <c r="D76" s="11" t="s">
        <v>246</v>
      </c>
      <c r="E76" s="12">
        <v>72.599999999999994</v>
      </c>
      <c r="F76" s="13" t="s">
        <v>246</v>
      </c>
      <c r="G76" s="14">
        <v>21</v>
      </c>
      <c r="H76" s="13" t="s">
        <v>246</v>
      </c>
      <c r="I76" s="14">
        <v>36</v>
      </c>
      <c r="J76" s="13" t="s">
        <v>246</v>
      </c>
      <c r="K76" s="15" t="s">
        <v>246</v>
      </c>
      <c r="L76" s="4"/>
    </row>
    <row r="77" spans="1:12" ht="12.9" customHeight="1">
      <c r="A77" s="10" t="s">
        <v>401</v>
      </c>
      <c r="B77" s="11" t="s">
        <v>255</v>
      </c>
      <c r="C77" s="11" t="s">
        <v>402</v>
      </c>
      <c r="D77" s="11" t="s">
        <v>246</v>
      </c>
      <c r="E77" s="12">
        <v>72.599999999999994</v>
      </c>
      <c r="F77" s="13" t="s">
        <v>246</v>
      </c>
      <c r="G77" s="14">
        <v>31</v>
      </c>
      <c r="H77" s="13" t="s">
        <v>246</v>
      </c>
      <c r="I77" s="14">
        <v>52</v>
      </c>
      <c r="J77" s="13" t="s">
        <v>246</v>
      </c>
      <c r="K77" s="15" t="s">
        <v>246</v>
      </c>
      <c r="L77" s="4"/>
    </row>
    <row r="78" spans="1:12" ht="12.9" customHeight="1">
      <c r="A78" s="10" t="s">
        <v>403</v>
      </c>
      <c r="B78" s="11" t="s">
        <v>255</v>
      </c>
      <c r="C78" s="11" t="s">
        <v>404</v>
      </c>
      <c r="D78" s="11" t="s">
        <v>246</v>
      </c>
      <c r="E78" s="12">
        <v>72</v>
      </c>
      <c r="F78" s="13" t="s">
        <v>246</v>
      </c>
      <c r="G78" s="14">
        <v>38</v>
      </c>
      <c r="H78" s="13" t="s">
        <v>246</v>
      </c>
      <c r="I78" s="14">
        <v>56</v>
      </c>
      <c r="J78" s="13" t="s">
        <v>246</v>
      </c>
      <c r="K78" s="15" t="s">
        <v>246</v>
      </c>
      <c r="L78" s="4"/>
    </row>
    <row r="79" spans="1:12" ht="12.9" customHeight="1">
      <c r="A79" s="10" t="s">
        <v>405</v>
      </c>
      <c r="B79" s="11" t="s">
        <v>255</v>
      </c>
      <c r="C79" s="11" t="s">
        <v>406</v>
      </c>
      <c r="D79" s="11" t="s">
        <v>246</v>
      </c>
      <c r="E79" s="12">
        <v>72.099999999999994</v>
      </c>
      <c r="F79" s="13" t="s">
        <v>246</v>
      </c>
      <c r="G79" s="14">
        <v>21</v>
      </c>
      <c r="H79" s="13" t="s">
        <v>246</v>
      </c>
      <c r="I79" s="14">
        <v>33</v>
      </c>
      <c r="J79" s="13" t="s">
        <v>246</v>
      </c>
      <c r="K79" s="15" t="s">
        <v>246</v>
      </c>
      <c r="L79" s="4"/>
    </row>
    <row r="80" spans="1:12" ht="12.9" customHeight="1">
      <c r="A80" s="10" t="s">
        <v>407</v>
      </c>
      <c r="B80" s="11" t="s">
        <v>255</v>
      </c>
      <c r="C80" s="11" t="s">
        <v>408</v>
      </c>
      <c r="D80" s="11" t="s">
        <v>246</v>
      </c>
      <c r="E80" s="12">
        <v>72.099999999999994</v>
      </c>
      <c r="F80" s="13" t="s">
        <v>246</v>
      </c>
      <c r="G80" s="14">
        <v>40</v>
      </c>
      <c r="H80" s="13" t="s">
        <v>246</v>
      </c>
      <c r="I80" s="14">
        <v>62</v>
      </c>
      <c r="J80" s="13" t="s">
        <v>246</v>
      </c>
      <c r="K80" s="15" t="s">
        <v>246</v>
      </c>
      <c r="L80" s="4"/>
    </row>
    <row r="81" spans="1:12" ht="12.9" customHeight="1">
      <c r="A81" s="10" t="s">
        <v>409</v>
      </c>
      <c r="B81" s="11" t="s">
        <v>255</v>
      </c>
      <c r="C81" s="11" t="s">
        <v>410</v>
      </c>
      <c r="D81" s="11" t="s">
        <v>246</v>
      </c>
      <c r="E81" s="12">
        <v>70.2</v>
      </c>
      <c r="F81" s="13" t="s">
        <v>246</v>
      </c>
      <c r="G81" s="14">
        <v>33</v>
      </c>
      <c r="H81" s="13" t="s">
        <v>246</v>
      </c>
      <c r="I81" s="14">
        <v>54</v>
      </c>
      <c r="J81" s="13" t="s">
        <v>246</v>
      </c>
      <c r="K81" s="15" t="s">
        <v>246</v>
      </c>
      <c r="L81" s="4"/>
    </row>
    <row r="82" spans="1:12" ht="12.9" customHeight="1">
      <c r="A82" s="10" t="s">
        <v>411</v>
      </c>
      <c r="B82" s="11" t="s">
        <v>255</v>
      </c>
      <c r="C82" s="11" t="s">
        <v>412</v>
      </c>
      <c r="D82" s="11" t="s">
        <v>246</v>
      </c>
      <c r="E82" s="12">
        <v>70.5</v>
      </c>
      <c r="F82" s="13" t="s">
        <v>246</v>
      </c>
      <c r="G82" s="14">
        <v>45</v>
      </c>
      <c r="H82" s="13" t="s">
        <v>246</v>
      </c>
      <c r="I82" s="14">
        <v>76</v>
      </c>
      <c r="J82" s="13" t="s">
        <v>246</v>
      </c>
      <c r="K82" s="15" t="s">
        <v>246</v>
      </c>
      <c r="L82" s="4"/>
    </row>
    <row r="83" spans="1:12" ht="12.9" customHeight="1">
      <c r="A83" s="10" t="s">
        <v>413</v>
      </c>
      <c r="B83" s="11" t="s">
        <v>255</v>
      </c>
      <c r="C83" s="11" t="s">
        <v>414</v>
      </c>
      <c r="D83" s="11" t="s">
        <v>246</v>
      </c>
      <c r="E83" s="12">
        <v>70.599999999999994</v>
      </c>
      <c r="F83" s="13" t="s">
        <v>246</v>
      </c>
      <c r="G83" s="14">
        <v>28</v>
      </c>
      <c r="H83" s="13" t="s">
        <v>246</v>
      </c>
      <c r="I83" s="14">
        <v>41</v>
      </c>
      <c r="J83" s="13" t="s">
        <v>246</v>
      </c>
      <c r="K83" s="15" t="s">
        <v>246</v>
      </c>
      <c r="L83" s="4"/>
    </row>
    <row r="84" spans="1:12" ht="12.9" customHeight="1">
      <c r="A84" s="10" t="s">
        <v>415</v>
      </c>
      <c r="B84" s="11" t="s">
        <v>255</v>
      </c>
      <c r="C84" s="11" t="s">
        <v>416</v>
      </c>
      <c r="D84" s="11" t="s">
        <v>246</v>
      </c>
      <c r="E84" s="12">
        <v>71.2</v>
      </c>
      <c r="F84" s="13" t="s">
        <v>246</v>
      </c>
      <c r="G84" s="14">
        <v>30</v>
      </c>
      <c r="H84" s="13" t="s">
        <v>246</v>
      </c>
      <c r="I84" s="14">
        <v>45</v>
      </c>
      <c r="J84" s="13" t="s">
        <v>246</v>
      </c>
      <c r="K84" s="15" t="s">
        <v>246</v>
      </c>
      <c r="L84" s="4"/>
    </row>
    <row r="85" spans="1:12" ht="12.9" customHeight="1">
      <c r="A85" s="10" t="s">
        <v>417</v>
      </c>
      <c r="B85" s="11" t="s">
        <v>255</v>
      </c>
      <c r="C85" s="11" t="s">
        <v>418</v>
      </c>
      <c r="D85" s="11" t="s">
        <v>246</v>
      </c>
      <c r="E85" s="12">
        <v>71.3</v>
      </c>
      <c r="F85" s="13" t="s">
        <v>246</v>
      </c>
      <c r="G85" s="14">
        <v>34</v>
      </c>
      <c r="H85" s="13" t="s">
        <v>246</v>
      </c>
      <c r="I85" s="14">
        <v>50</v>
      </c>
      <c r="J85" s="13" t="s">
        <v>246</v>
      </c>
      <c r="K85" s="15" t="s">
        <v>246</v>
      </c>
      <c r="L85" s="4"/>
    </row>
    <row r="86" spans="1:12" ht="12.9" customHeight="1">
      <c r="A86" s="10" t="s">
        <v>419</v>
      </c>
      <c r="B86" s="11" t="s">
        <v>255</v>
      </c>
      <c r="C86" s="11" t="s">
        <v>420</v>
      </c>
      <c r="D86" s="11" t="s">
        <v>246</v>
      </c>
      <c r="E86" s="12">
        <v>70.3</v>
      </c>
      <c r="F86" s="13" t="s">
        <v>246</v>
      </c>
      <c r="G86" s="14">
        <v>41</v>
      </c>
      <c r="H86" s="13" t="s">
        <v>246</v>
      </c>
      <c r="I86" s="14">
        <v>63</v>
      </c>
      <c r="J86" s="13" t="s">
        <v>246</v>
      </c>
      <c r="K86" s="15" t="s">
        <v>246</v>
      </c>
      <c r="L86" s="4"/>
    </row>
    <row r="87" spans="1:12" ht="12.9" customHeight="1">
      <c r="A87" s="10" t="s">
        <v>421</v>
      </c>
      <c r="B87" s="11" t="s">
        <v>255</v>
      </c>
      <c r="C87" s="11" t="s">
        <v>422</v>
      </c>
      <c r="D87" s="11" t="s">
        <v>246</v>
      </c>
      <c r="E87" s="12">
        <v>70</v>
      </c>
      <c r="F87" s="13" t="s">
        <v>246</v>
      </c>
      <c r="G87" s="14">
        <v>25</v>
      </c>
      <c r="H87" s="13" t="s">
        <v>246</v>
      </c>
      <c r="I87" s="14">
        <v>39</v>
      </c>
      <c r="J87" s="13" t="s">
        <v>246</v>
      </c>
      <c r="K87" s="15" t="s">
        <v>246</v>
      </c>
      <c r="L87" s="4"/>
    </row>
    <row r="88" spans="1:12" ht="12.9" customHeight="1">
      <c r="A88" s="10" t="s">
        <v>423</v>
      </c>
      <c r="B88" s="11" t="s">
        <v>255</v>
      </c>
      <c r="C88" s="11" t="s">
        <v>424</v>
      </c>
      <c r="D88" s="11" t="s">
        <v>246</v>
      </c>
      <c r="E88" s="12">
        <v>70.2</v>
      </c>
      <c r="F88" s="13" t="s">
        <v>246</v>
      </c>
      <c r="G88" s="14">
        <v>46</v>
      </c>
      <c r="H88" s="13" t="s">
        <v>246</v>
      </c>
      <c r="I88" s="14">
        <v>67</v>
      </c>
      <c r="J88" s="13" t="s">
        <v>246</v>
      </c>
      <c r="K88" s="15" t="s">
        <v>246</v>
      </c>
      <c r="L88" s="4"/>
    </row>
    <row r="89" spans="1:12" ht="12.9" customHeight="1">
      <c r="A89" s="10" t="s">
        <v>425</v>
      </c>
      <c r="B89" s="11" t="s">
        <v>255</v>
      </c>
      <c r="C89" s="11" t="s">
        <v>426</v>
      </c>
      <c r="D89" s="11" t="s">
        <v>246</v>
      </c>
      <c r="E89" s="12">
        <v>70.8</v>
      </c>
      <c r="F89" s="13" t="s">
        <v>246</v>
      </c>
      <c r="G89" s="14">
        <v>23</v>
      </c>
      <c r="H89" s="13" t="s">
        <v>246</v>
      </c>
      <c r="I89" s="14">
        <v>36</v>
      </c>
      <c r="J89" s="13" t="s">
        <v>246</v>
      </c>
      <c r="K89" s="15" t="s">
        <v>246</v>
      </c>
      <c r="L89" s="4"/>
    </row>
    <row r="90" spans="1:12" ht="12.9" customHeight="1">
      <c r="A90" s="10" t="s">
        <v>427</v>
      </c>
      <c r="B90" s="11" t="s">
        <v>255</v>
      </c>
      <c r="C90" s="11" t="s">
        <v>428</v>
      </c>
      <c r="D90" s="11" t="s">
        <v>246</v>
      </c>
      <c r="E90" s="12">
        <v>72.8</v>
      </c>
      <c r="F90" s="13" t="s">
        <v>246</v>
      </c>
      <c r="G90" s="14">
        <v>21</v>
      </c>
      <c r="H90" s="13" t="s">
        <v>246</v>
      </c>
      <c r="I90" s="14">
        <v>35</v>
      </c>
      <c r="J90" s="13" t="s">
        <v>246</v>
      </c>
      <c r="K90" s="15" t="s">
        <v>246</v>
      </c>
      <c r="L90" s="4"/>
    </row>
    <row r="91" spans="1:12" ht="12.9" customHeight="1">
      <c r="A91" s="10" t="s">
        <v>429</v>
      </c>
      <c r="B91" s="11" t="s">
        <v>255</v>
      </c>
      <c r="C91" s="11" t="s">
        <v>430</v>
      </c>
      <c r="D91" s="11" t="s">
        <v>246</v>
      </c>
      <c r="E91" s="12">
        <v>70.7</v>
      </c>
      <c r="F91" s="13" t="s">
        <v>246</v>
      </c>
      <c r="G91" s="14">
        <v>35</v>
      </c>
      <c r="H91" s="13" t="s">
        <v>246</v>
      </c>
      <c r="I91" s="14">
        <v>50</v>
      </c>
      <c r="J91" s="13" t="s">
        <v>246</v>
      </c>
      <c r="K91" s="15" t="s">
        <v>246</v>
      </c>
      <c r="L91" s="4"/>
    </row>
    <row r="92" spans="1:12" ht="12.9" customHeight="1">
      <c r="A92" s="10" t="s">
        <v>431</v>
      </c>
      <c r="B92" s="11" t="s">
        <v>255</v>
      </c>
      <c r="C92" s="11" t="s">
        <v>432</v>
      </c>
      <c r="D92" s="11" t="s">
        <v>246</v>
      </c>
      <c r="E92" s="12">
        <v>68.2</v>
      </c>
      <c r="F92" s="13" t="s">
        <v>246</v>
      </c>
      <c r="G92" s="14">
        <v>28</v>
      </c>
      <c r="H92" s="13" t="s">
        <v>246</v>
      </c>
      <c r="I92" s="14">
        <v>46</v>
      </c>
      <c r="J92" s="13" t="s">
        <v>246</v>
      </c>
      <c r="K92" s="15" t="s">
        <v>246</v>
      </c>
      <c r="L92" s="4"/>
    </row>
    <row r="93" spans="1:12" ht="12.9" customHeight="1">
      <c r="A93" s="10" t="s">
        <v>433</v>
      </c>
      <c r="B93" s="11" t="s">
        <v>255</v>
      </c>
      <c r="C93" s="11" t="s">
        <v>434</v>
      </c>
      <c r="D93" s="11" t="s">
        <v>246</v>
      </c>
      <c r="E93" s="12">
        <v>71</v>
      </c>
      <c r="F93" s="13" t="s">
        <v>246</v>
      </c>
      <c r="G93" s="14">
        <v>25</v>
      </c>
      <c r="H93" s="13" t="s">
        <v>246</v>
      </c>
      <c r="I93" s="14">
        <v>37</v>
      </c>
      <c r="J93" s="13" t="s">
        <v>246</v>
      </c>
      <c r="K93" s="15" t="s">
        <v>246</v>
      </c>
      <c r="L93" s="4"/>
    </row>
    <row r="94" spans="1:12" ht="12.9" customHeight="1">
      <c r="A94" s="10" t="s">
        <v>435</v>
      </c>
      <c r="B94" s="11" t="s">
        <v>255</v>
      </c>
      <c r="C94" s="11" t="s">
        <v>436</v>
      </c>
      <c r="D94" s="11" t="s">
        <v>246</v>
      </c>
      <c r="E94" s="12">
        <v>71.599999999999994</v>
      </c>
      <c r="F94" s="13" t="s">
        <v>246</v>
      </c>
      <c r="G94" s="14">
        <v>20</v>
      </c>
      <c r="H94" s="13" t="s">
        <v>246</v>
      </c>
      <c r="I94" s="14">
        <v>32</v>
      </c>
      <c r="J94" s="13" t="s">
        <v>246</v>
      </c>
      <c r="K94" s="15" t="s">
        <v>246</v>
      </c>
      <c r="L94" s="4"/>
    </row>
    <row r="95" spans="1:12" ht="12.9" customHeight="1">
      <c r="A95" s="10" t="s">
        <v>437</v>
      </c>
      <c r="B95" s="11" t="s">
        <v>255</v>
      </c>
      <c r="C95" s="11" t="s">
        <v>438</v>
      </c>
      <c r="D95" s="11" t="s">
        <v>246</v>
      </c>
      <c r="E95" s="12">
        <v>71.099999999999994</v>
      </c>
      <c r="F95" s="13" t="s">
        <v>246</v>
      </c>
      <c r="G95" s="14">
        <v>40</v>
      </c>
      <c r="H95" s="13" t="s">
        <v>246</v>
      </c>
      <c r="I95" s="14">
        <v>59</v>
      </c>
      <c r="J95" s="13" t="s">
        <v>246</v>
      </c>
      <c r="K95" s="15" t="s">
        <v>246</v>
      </c>
      <c r="L95" s="4"/>
    </row>
    <row r="96" spans="1:12" ht="12.9" customHeight="1">
      <c r="A96" s="10" t="s">
        <v>439</v>
      </c>
      <c r="B96" s="11" t="s">
        <v>255</v>
      </c>
      <c r="C96" s="11" t="s">
        <v>440</v>
      </c>
      <c r="D96" s="11" t="s">
        <v>246</v>
      </c>
      <c r="E96" s="12">
        <v>70.8</v>
      </c>
      <c r="F96" s="13" t="s">
        <v>246</v>
      </c>
      <c r="G96" s="14">
        <v>29</v>
      </c>
      <c r="H96" s="13" t="s">
        <v>246</v>
      </c>
      <c r="I96" s="14">
        <v>42</v>
      </c>
      <c r="J96" s="13" t="s">
        <v>246</v>
      </c>
      <c r="K96" s="15" t="s">
        <v>246</v>
      </c>
      <c r="L96" s="4"/>
    </row>
    <row r="97" spans="1:12" ht="12.9" customHeight="1">
      <c r="A97" s="10" t="s">
        <v>441</v>
      </c>
      <c r="B97" s="11" t="s">
        <v>255</v>
      </c>
      <c r="C97" s="11" t="s">
        <v>442</v>
      </c>
      <c r="D97" s="11" t="s">
        <v>246</v>
      </c>
      <c r="E97" s="12">
        <v>72.2</v>
      </c>
      <c r="F97" s="13" t="s">
        <v>246</v>
      </c>
      <c r="G97" s="14">
        <v>40</v>
      </c>
      <c r="H97" s="13" t="s">
        <v>246</v>
      </c>
      <c r="I97" s="14">
        <v>53</v>
      </c>
      <c r="J97" s="13" t="s">
        <v>246</v>
      </c>
      <c r="K97" s="15" t="s">
        <v>246</v>
      </c>
      <c r="L97" s="4"/>
    </row>
    <row r="98" spans="1:12" ht="12.9" customHeight="1">
      <c r="A98" s="10" t="s">
        <v>443</v>
      </c>
      <c r="B98" s="11" t="s">
        <v>255</v>
      </c>
      <c r="C98" s="11" t="s">
        <v>444</v>
      </c>
      <c r="D98" s="11" t="s">
        <v>246</v>
      </c>
      <c r="E98" s="12">
        <v>71.7</v>
      </c>
      <c r="F98" s="13" t="s">
        <v>246</v>
      </c>
      <c r="G98" s="14">
        <v>36</v>
      </c>
      <c r="H98" s="13" t="s">
        <v>246</v>
      </c>
      <c r="I98" s="14">
        <v>54</v>
      </c>
      <c r="J98" s="13" t="s">
        <v>246</v>
      </c>
      <c r="K98" s="15" t="s">
        <v>246</v>
      </c>
      <c r="L98" s="4"/>
    </row>
    <row r="99" spans="1:12" ht="12.9" customHeight="1" thickBot="1">
      <c r="A99" s="16" t="s">
        <v>445</v>
      </c>
      <c r="B99" s="17" t="s">
        <v>255</v>
      </c>
      <c r="C99" s="17" t="s">
        <v>446</v>
      </c>
      <c r="D99" s="17" t="s">
        <v>246</v>
      </c>
      <c r="E99" s="18">
        <v>70.900000000000006</v>
      </c>
      <c r="F99" s="19" t="s">
        <v>246</v>
      </c>
      <c r="G99" s="20">
        <v>21</v>
      </c>
      <c r="H99" s="19" t="s">
        <v>246</v>
      </c>
      <c r="I99" s="20">
        <v>30</v>
      </c>
      <c r="J99" s="19" t="s">
        <v>246</v>
      </c>
      <c r="K99" s="21" t="s">
        <v>246</v>
      </c>
      <c r="L99" s="4"/>
    </row>
    <row r="100" spans="1:12" ht="12.9" customHeight="1">
      <c r="A100" s="10" t="s">
        <v>447</v>
      </c>
      <c r="B100" s="11" t="s">
        <v>448</v>
      </c>
      <c r="C100" s="11" t="s">
        <v>449</v>
      </c>
      <c r="D100" s="11" t="s">
        <v>246</v>
      </c>
      <c r="E100" s="12">
        <v>69.599999999999994</v>
      </c>
      <c r="F100" s="13" t="s">
        <v>246</v>
      </c>
      <c r="G100" s="14">
        <v>97</v>
      </c>
      <c r="H100" s="13" t="s">
        <v>246</v>
      </c>
      <c r="I100" s="14">
        <v>130</v>
      </c>
      <c r="J100" s="13" t="s">
        <v>246</v>
      </c>
      <c r="K100" s="15" t="s">
        <v>246</v>
      </c>
      <c r="L100" s="4"/>
    </row>
    <row r="101" spans="1:12" ht="12.9" customHeight="1">
      <c r="A101" s="10" t="s">
        <v>450</v>
      </c>
      <c r="B101" s="11" t="s">
        <v>448</v>
      </c>
      <c r="C101" s="11" t="s">
        <v>451</v>
      </c>
      <c r="D101" s="11" t="s">
        <v>246</v>
      </c>
      <c r="E101" s="12">
        <v>70.2</v>
      </c>
      <c r="F101" s="13" t="s">
        <v>246</v>
      </c>
      <c r="G101" s="14">
        <v>57</v>
      </c>
      <c r="H101" s="13" t="s">
        <v>246</v>
      </c>
      <c r="I101" s="14">
        <v>81</v>
      </c>
      <c r="J101" s="13" t="s">
        <v>246</v>
      </c>
      <c r="K101" s="15" t="s">
        <v>246</v>
      </c>
      <c r="L101" s="4"/>
    </row>
    <row r="102" spans="1:12" ht="12.9" customHeight="1">
      <c r="A102" s="10" t="s">
        <v>452</v>
      </c>
      <c r="B102" s="11" t="s">
        <v>448</v>
      </c>
      <c r="C102" s="11" t="s">
        <v>453</v>
      </c>
      <c r="D102" s="11" t="s">
        <v>246</v>
      </c>
      <c r="E102" s="12">
        <v>69.7</v>
      </c>
      <c r="F102" s="13" t="s">
        <v>246</v>
      </c>
      <c r="G102" s="14">
        <v>36</v>
      </c>
      <c r="H102" s="13" t="s">
        <v>246</v>
      </c>
      <c r="I102" s="14">
        <v>48</v>
      </c>
      <c r="J102" s="13" t="s">
        <v>246</v>
      </c>
      <c r="K102" s="15" t="s">
        <v>246</v>
      </c>
      <c r="L102" s="4"/>
    </row>
    <row r="103" spans="1:12" ht="12.9" customHeight="1">
      <c r="A103" s="10" t="s">
        <v>454</v>
      </c>
      <c r="B103" s="11" t="s">
        <v>448</v>
      </c>
      <c r="C103" s="11" t="s">
        <v>455</v>
      </c>
      <c r="D103" s="11" t="s">
        <v>246</v>
      </c>
      <c r="E103" s="12">
        <v>68.7</v>
      </c>
      <c r="F103" s="13" t="s">
        <v>246</v>
      </c>
      <c r="G103" s="14">
        <v>45</v>
      </c>
      <c r="H103" s="13" t="s">
        <v>246</v>
      </c>
      <c r="I103" s="14">
        <v>68</v>
      </c>
      <c r="J103" s="13" t="s">
        <v>246</v>
      </c>
      <c r="K103" s="15" t="s">
        <v>246</v>
      </c>
      <c r="L103" s="4"/>
    </row>
    <row r="104" spans="1:12" ht="12.9" customHeight="1">
      <c r="A104" s="10" t="s">
        <v>456</v>
      </c>
      <c r="B104" s="11" t="s">
        <v>448</v>
      </c>
      <c r="C104" s="11" t="s">
        <v>457</v>
      </c>
      <c r="D104" s="11" t="s">
        <v>246</v>
      </c>
      <c r="E104" s="12">
        <v>69.599999999999994</v>
      </c>
      <c r="F104" s="13" t="s">
        <v>246</v>
      </c>
      <c r="G104" s="14">
        <v>44</v>
      </c>
      <c r="H104" s="13" t="s">
        <v>246</v>
      </c>
      <c r="I104" s="14">
        <v>65</v>
      </c>
      <c r="J104" s="13" t="s">
        <v>246</v>
      </c>
      <c r="K104" s="15" t="s">
        <v>246</v>
      </c>
      <c r="L104" s="4"/>
    </row>
    <row r="105" spans="1:12" ht="12.9" customHeight="1">
      <c r="A105" s="10" t="s">
        <v>458</v>
      </c>
      <c r="B105" s="11" t="s">
        <v>448</v>
      </c>
      <c r="C105" s="11" t="s">
        <v>459</v>
      </c>
      <c r="D105" s="11" t="s">
        <v>246</v>
      </c>
      <c r="E105" s="12">
        <v>68.900000000000006</v>
      </c>
      <c r="F105" s="13" t="s">
        <v>246</v>
      </c>
      <c r="G105" s="14">
        <v>44</v>
      </c>
      <c r="H105" s="13" t="s">
        <v>246</v>
      </c>
      <c r="I105" s="14">
        <v>62</v>
      </c>
      <c r="J105" s="13" t="s">
        <v>246</v>
      </c>
      <c r="K105" s="15" t="s">
        <v>246</v>
      </c>
      <c r="L105" s="4"/>
    </row>
    <row r="106" spans="1:12" ht="12.9" customHeight="1">
      <c r="A106" s="10" t="s">
        <v>460</v>
      </c>
      <c r="B106" s="11" t="s">
        <v>448</v>
      </c>
      <c r="C106" s="11" t="s">
        <v>461</v>
      </c>
      <c r="D106" s="11" t="s">
        <v>246</v>
      </c>
      <c r="E106" s="12">
        <v>69.2</v>
      </c>
      <c r="F106" s="13" t="s">
        <v>246</v>
      </c>
      <c r="G106" s="14">
        <v>63</v>
      </c>
      <c r="H106" s="13" t="s">
        <v>246</v>
      </c>
      <c r="I106" s="14">
        <v>88</v>
      </c>
      <c r="J106" s="13" t="s">
        <v>246</v>
      </c>
      <c r="K106" s="15" t="s">
        <v>246</v>
      </c>
      <c r="L106" s="4"/>
    </row>
    <row r="107" spans="1:12" ht="12.9" customHeight="1">
      <c r="A107" s="10" t="s">
        <v>462</v>
      </c>
      <c r="B107" s="11" t="s">
        <v>448</v>
      </c>
      <c r="C107" s="11" t="s">
        <v>463</v>
      </c>
      <c r="D107" s="11" t="s">
        <v>246</v>
      </c>
      <c r="E107" s="12">
        <v>69.7</v>
      </c>
      <c r="F107" s="13" t="s">
        <v>246</v>
      </c>
      <c r="G107" s="14">
        <v>61</v>
      </c>
      <c r="H107" s="13" t="s">
        <v>246</v>
      </c>
      <c r="I107" s="14">
        <v>86</v>
      </c>
      <c r="J107" s="13" t="s">
        <v>246</v>
      </c>
      <c r="K107" s="15" t="s">
        <v>246</v>
      </c>
      <c r="L107" s="4"/>
    </row>
    <row r="108" spans="1:12" ht="12.9" customHeight="1">
      <c r="A108" s="10" t="s">
        <v>464</v>
      </c>
      <c r="B108" s="11" t="s">
        <v>448</v>
      </c>
      <c r="C108" s="11" t="s">
        <v>465</v>
      </c>
      <c r="D108" s="11" t="s">
        <v>246</v>
      </c>
      <c r="E108" s="12">
        <v>69.7</v>
      </c>
      <c r="F108" s="13" t="s">
        <v>246</v>
      </c>
      <c r="G108" s="14">
        <v>44</v>
      </c>
      <c r="H108" s="13" t="s">
        <v>246</v>
      </c>
      <c r="I108" s="14">
        <v>67</v>
      </c>
      <c r="J108" s="13" t="s">
        <v>246</v>
      </c>
      <c r="K108" s="15" t="s">
        <v>246</v>
      </c>
      <c r="L108" s="4"/>
    </row>
    <row r="109" spans="1:12" ht="12.9" customHeight="1">
      <c r="A109" s="10" t="s">
        <v>466</v>
      </c>
      <c r="B109" s="11" t="s">
        <v>448</v>
      </c>
      <c r="C109" s="11" t="s">
        <v>467</v>
      </c>
      <c r="D109" s="11" t="s">
        <v>246</v>
      </c>
      <c r="E109" s="12">
        <v>69.400000000000006</v>
      </c>
      <c r="F109" s="13" t="s">
        <v>246</v>
      </c>
      <c r="G109" s="14">
        <v>29</v>
      </c>
      <c r="H109" s="13" t="s">
        <v>246</v>
      </c>
      <c r="I109" s="14">
        <v>40</v>
      </c>
      <c r="J109" s="13" t="s">
        <v>246</v>
      </c>
      <c r="K109" s="15" t="s">
        <v>246</v>
      </c>
      <c r="L109" s="4"/>
    </row>
    <row r="110" spans="1:12" ht="12.9" customHeight="1">
      <c r="A110" s="10" t="s">
        <v>468</v>
      </c>
      <c r="B110" s="11" t="s">
        <v>448</v>
      </c>
      <c r="C110" s="11" t="s">
        <v>469</v>
      </c>
      <c r="D110" s="11" t="s">
        <v>246</v>
      </c>
      <c r="E110" s="12">
        <v>70.5</v>
      </c>
      <c r="F110" s="13" t="s">
        <v>246</v>
      </c>
      <c r="G110" s="14">
        <v>25</v>
      </c>
      <c r="H110" s="13" t="s">
        <v>246</v>
      </c>
      <c r="I110" s="14">
        <v>34</v>
      </c>
      <c r="J110" s="13" t="s">
        <v>246</v>
      </c>
      <c r="K110" s="15" t="s">
        <v>246</v>
      </c>
      <c r="L110" s="4"/>
    </row>
    <row r="111" spans="1:12" ht="12.9" customHeight="1">
      <c r="A111" s="10" t="s">
        <v>470</v>
      </c>
      <c r="B111" s="11" t="s">
        <v>448</v>
      </c>
      <c r="C111" s="11" t="s">
        <v>471</v>
      </c>
      <c r="D111" s="11" t="s">
        <v>246</v>
      </c>
      <c r="E111" s="12">
        <v>69.599999999999994</v>
      </c>
      <c r="F111" s="13" t="s">
        <v>246</v>
      </c>
      <c r="G111" s="14">
        <v>23</v>
      </c>
      <c r="H111" s="13" t="s">
        <v>246</v>
      </c>
      <c r="I111" s="14">
        <v>33</v>
      </c>
      <c r="J111" s="13" t="s">
        <v>246</v>
      </c>
      <c r="K111" s="15" t="s">
        <v>246</v>
      </c>
      <c r="L111" s="4"/>
    </row>
    <row r="112" spans="1:12" ht="12.9" customHeight="1">
      <c r="A112" s="10" t="s">
        <v>472</v>
      </c>
      <c r="B112" s="11" t="s">
        <v>448</v>
      </c>
      <c r="C112" s="11" t="s">
        <v>473</v>
      </c>
      <c r="D112" s="11" t="s">
        <v>246</v>
      </c>
      <c r="E112" s="12">
        <v>69.5</v>
      </c>
      <c r="F112" s="13" t="s">
        <v>246</v>
      </c>
      <c r="G112" s="14">
        <v>23</v>
      </c>
      <c r="H112" s="13" t="s">
        <v>246</v>
      </c>
      <c r="I112" s="14">
        <v>32</v>
      </c>
      <c r="J112" s="13" t="s">
        <v>246</v>
      </c>
      <c r="K112" s="15" t="s">
        <v>246</v>
      </c>
      <c r="L112" s="4"/>
    </row>
    <row r="113" spans="1:12" ht="12.9" customHeight="1">
      <c r="A113" s="10" t="s">
        <v>474</v>
      </c>
      <c r="B113" s="11" t="s">
        <v>448</v>
      </c>
      <c r="C113" s="11" t="s">
        <v>475</v>
      </c>
      <c r="D113" s="11" t="s">
        <v>246</v>
      </c>
      <c r="E113" s="12">
        <v>69.900000000000006</v>
      </c>
      <c r="F113" s="13" t="s">
        <v>246</v>
      </c>
      <c r="G113" s="14">
        <v>50</v>
      </c>
      <c r="H113" s="13" t="s">
        <v>246</v>
      </c>
      <c r="I113" s="14">
        <v>67</v>
      </c>
      <c r="J113" s="13" t="s">
        <v>246</v>
      </c>
      <c r="K113" s="15" t="s">
        <v>246</v>
      </c>
      <c r="L113" s="4"/>
    </row>
    <row r="114" spans="1:12" ht="12.9" customHeight="1">
      <c r="A114" s="10" t="s">
        <v>476</v>
      </c>
      <c r="B114" s="11" t="s">
        <v>448</v>
      </c>
      <c r="C114" s="11" t="s">
        <v>477</v>
      </c>
      <c r="D114" s="11" t="s">
        <v>246</v>
      </c>
      <c r="E114" s="12">
        <v>69.5</v>
      </c>
      <c r="F114" s="13" t="s">
        <v>246</v>
      </c>
      <c r="G114" s="14">
        <v>36</v>
      </c>
      <c r="H114" s="13" t="s">
        <v>246</v>
      </c>
      <c r="I114" s="14">
        <v>53</v>
      </c>
      <c r="J114" s="13" t="s">
        <v>246</v>
      </c>
      <c r="K114" s="15" t="s">
        <v>246</v>
      </c>
      <c r="L114" s="4"/>
    </row>
    <row r="115" spans="1:12" ht="12.9" customHeight="1">
      <c r="A115" s="10" t="s">
        <v>478</v>
      </c>
      <c r="B115" s="11" t="s">
        <v>448</v>
      </c>
      <c r="C115" s="11" t="s">
        <v>479</v>
      </c>
      <c r="D115" s="11" t="s">
        <v>246</v>
      </c>
      <c r="E115" s="12">
        <v>69.099999999999994</v>
      </c>
      <c r="F115" s="13" t="s">
        <v>246</v>
      </c>
      <c r="G115" s="14">
        <v>32</v>
      </c>
      <c r="H115" s="13" t="s">
        <v>246</v>
      </c>
      <c r="I115" s="14">
        <v>42</v>
      </c>
      <c r="J115" s="13" t="s">
        <v>246</v>
      </c>
      <c r="K115" s="15" t="s">
        <v>246</v>
      </c>
      <c r="L115" s="4"/>
    </row>
    <row r="116" spans="1:12" ht="12.9" customHeight="1">
      <c r="A116" s="10" t="s">
        <v>480</v>
      </c>
      <c r="B116" s="11" t="s">
        <v>448</v>
      </c>
      <c r="C116" s="11" t="s">
        <v>481</v>
      </c>
      <c r="D116" s="11" t="s">
        <v>246</v>
      </c>
      <c r="E116" s="12">
        <v>69.7</v>
      </c>
      <c r="F116" s="13" t="s">
        <v>246</v>
      </c>
      <c r="G116" s="14">
        <v>24</v>
      </c>
      <c r="H116" s="13" t="s">
        <v>246</v>
      </c>
      <c r="I116" s="14">
        <v>35</v>
      </c>
      <c r="J116" s="13" t="s">
        <v>246</v>
      </c>
      <c r="K116" s="15" t="s">
        <v>246</v>
      </c>
      <c r="L116" s="4"/>
    </row>
    <row r="117" spans="1:12" ht="12.9" customHeight="1">
      <c r="A117" s="10" t="s">
        <v>482</v>
      </c>
      <c r="B117" s="11" t="s">
        <v>448</v>
      </c>
      <c r="C117" s="11" t="s">
        <v>483</v>
      </c>
      <c r="D117" s="11" t="s">
        <v>246</v>
      </c>
      <c r="E117" s="12">
        <v>70.2</v>
      </c>
      <c r="F117" s="13" t="s">
        <v>246</v>
      </c>
      <c r="G117" s="14">
        <v>56</v>
      </c>
      <c r="H117" s="13" t="s">
        <v>246</v>
      </c>
      <c r="I117" s="14">
        <v>81</v>
      </c>
      <c r="J117" s="13" t="s">
        <v>246</v>
      </c>
      <c r="K117" s="15" t="s">
        <v>246</v>
      </c>
      <c r="L117" s="4"/>
    </row>
    <row r="118" spans="1:12" ht="12.9" customHeight="1">
      <c r="A118" s="10" t="s">
        <v>484</v>
      </c>
      <c r="B118" s="11" t="s">
        <v>448</v>
      </c>
      <c r="C118" s="11" t="s">
        <v>485</v>
      </c>
      <c r="D118" s="11" t="s">
        <v>246</v>
      </c>
      <c r="E118" s="12">
        <v>69.599999999999994</v>
      </c>
      <c r="F118" s="13" t="s">
        <v>246</v>
      </c>
      <c r="G118" s="14">
        <v>47</v>
      </c>
      <c r="H118" s="13" t="s">
        <v>246</v>
      </c>
      <c r="I118" s="14">
        <v>68</v>
      </c>
      <c r="J118" s="13" t="s">
        <v>246</v>
      </c>
      <c r="K118" s="15" t="s">
        <v>246</v>
      </c>
      <c r="L118" s="4"/>
    </row>
    <row r="119" spans="1:12" ht="12.9" customHeight="1">
      <c r="A119" s="10" t="s">
        <v>486</v>
      </c>
      <c r="B119" s="11" t="s">
        <v>448</v>
      </c>
      <c r="C119" s="11" t="s">
        <v>487</v>
      </c>
      <c r="D119" s="11" t="s">
        <v>246</v>
      </c>
      <c r="E119" s="12">
        <v>70.2</v>
      </c>
      <c r="F119" s="13" t="s">
        <v>246</v>
      </c>
      <c r="G119" s="14">
        <v>82</v>
      </c>
      <c r="H119" s="13" t="s">
        <v>246</v>
      </c>
      <c r="I119" s="14">
        <v>110</v>
      </c>
      <c r="J119" s="13" t="s">
        <v>246</v>
      </c>
      <c r="K119" s="15" t="s">
        <v>246</v>
      </c>
      <c r="L119" s="4"/>
    </row>
    <row r="120" spans="1:12" ht="12.9" customHeight="1">
      <c r="A120" s="10" t="s">
        <v>488</v>
      </c>
      <c r="B120" s="11" t="s">
        <v>448</v>
      </c>
      <c r="C120" s="11" t="s">
        <v>489</v>
      </c>
      <c r="D120" s="11" t="s">
        <v>246</v>
      </c>
      <c r="E120" s="12">
        <v>70.8</v>
      </c>
      <c r="F120" s="13" t="s">
        <v>246</v>
      </c>
      <c r="G120" s="14">
        <v>59</v>
      </c>
      <c r="H120" s="13" t="s">
        <v>246</v>
      </c>
      <c r="I120" s="14">
        <v>82</v>
      </c>
      <c r="J120" s="13" t="s">
        <v>246</v>
      </c>
      <c r="K120" s="15" t="s">
        <v>246</v>
      </c>
      <c r="L120" s="4"/>
    </row>
    <row r="121" spans="1:12" ht="12.9" customHeight="1">
      <c r="A121" s="10" t="s">
        <v>490</v>
      </c>
      <c r="B121" s="11" t="s">
        <v>448</v>
      </c>
      <c r="C121" s="11" t="s">
        <v>491</v>
      </c>
      <c r="D121" s="11" t="s">
        <v>246</v>
      </c>
      <c r="E121" s="12">
        <v>70.599999999999994</v>
      </c>
      <c r="F121" s="13" t="s">
        <v>246</v>
      </c>
      <c r="G121" s="14">
        <v>55</v>
      </c>
      <c r="H121" s="13" t="s">
        <v>246</v>
      </c>
      <c r="I121" s="14">
        <v>76</v>
      </c>
      <c r="J121" s="13" t="s">
        <v>246</v>
      </c>
      <c r="K121" s="15" t="s">
        <v>246</v>
      </c>
      <c r="L121" s="4"/>
    </row>
    <row r="122" spans="1:12" ht="12.9" customHeight="1">
      <c r="A122" s="10" t="s">
        <v>492</v>
      </c>
      <c r="B122" s="11" t="s">
        <v>448</v>
      </c>
      <c r="C122" s="11" t="s">
        <v>493</v>
      </c>
      <c r="D122" s="11" t="s">
        <v>246</v>
      </c>
      <c r="E122" s="12">
        <v>70.400000000000006</v>
      </c>
      <c r="F122" s="13" t="s">
        <v>246</v>
      </c>
      <c r="G122" s="14">
        <v>48</v>
      </c>
      <c r="H122" s="13" t="s">
        <v>246</v>
      </c>
      <c r="I122" s="14">
        <v>70</v>
      </c>
      <c r="J122" s="13" t="s">
        <v>246</v>
      </c>
      <c r="K122" s="15" t="s">
        <v>246</v>
      </c>
      <c r="L122" s="4"/>
    </row>
    <row r="123" spans="1:12" ht="12.9" customHeight="1">
      <c r="A123" s="10" t="s">
        <v>494</v>
      </c>
      <c r="B123" s="11" t="s">
        <v>448</v>
      </c>
      <c r="C123" s="11" t="s">
        <v>495</v>
      </c>
      <c r="D123" s="11" t="s">
        <v>246</v>
      </c>
      <c r="E123" s="12">
        <v>70.900000000000006</v>
      </c>
      <c r="F123" s="13" t="s">
        <v>246</v>
      </c>
      <c r="G123" s="14">
        <v>34</v>
      </c>
      <c r="H123" s="13" t="s">
        <v>246</v>
      </c>
      <c r="I123" s="14">
        <v>50</v>
      </c>
      <c r="J123" s="13" t="s">
        <v>246</v>
      </c>
      <c r="K123" s="15" t="s">
        <v>246</v>
      </c>
      <c r="L123" s="4"/>
    </row>
    <row r="124" spans="1:12" ht="12.9" customHeight="1">
      <c r="A124" s="10" t="s">
        <v>496</v>
      </c>
      <c r="B124" s="11" t="s">
        <v>448</v>
      </c>
      <c r="C124" s="11" t="s">
        <v>497</v>
      </c>
      <c r="D124" s="11" t="s">
        <v>246</v>
      </c>
      <c r="E124" s="12">
        <v>70.599999999999994</v>
      </c>
      <c r="F124" s="13" t="s">
        <v>246</v>
      </c>
      <c r="G124" s="14">
        <v>25</v>
      </c>
      <c r="H124" s="13" t="s">
        <v>246</v>
      </c>
      <c r="I124" s="14">
        <v>35</v>
      </c>
      <c r="J124" s="13" t="s">
        <v>246</v>
      </c>
      <c r="K124" s="15" t="s">
        <v>246</v>
      </c>
      <c r="L124" s="4"/>
    </row>
    <row r="125" spans="1:12" ht="12.9" customHeight="1">
      <c r="A125" s="10" t="s">
        <v>498</v>
      </c>
      <c r="B125" s="11" t="s">
        <v>448</v>
      </c>
      <c r="C125" s="11" t="s">
        <v>499</v>
      </c>
      <c r="D125" s="11" t="s">
        <v>246</v>
      </c>
      <c r="E125" s="12">
        <v>70.099999999999994</v>
      </c>
      <c r="F125" s="13" t="s">
        <v>246</v>
      </c>
      <c r="G125" s="14">
        <v>52</v>
      </c>
      <c r="H125" s="13" t="s">
        <v>246</v>
      </c>
      <c r="I125" s="14">
        <v>67</v>
      </c>
      <c r="J125" s="13" t="s">
        <v>246</v>
      </c>
      <c r="K125" s="15" t="s">
        <v>246</v>
      </c>
      <c r="L125" s="4"/>
    </row>
    <row r="126" spans="1:12" ht="12.9" customHeight="1">
      <c r="A126" s="10" t="s">
        <v>500</v>
      </c>
      <c r="B126" s="11" t="s">
        <v>448</v>
      </c>
      <c r="C126" s="11" t="s">
        <v>501</v>
      </c>
      <c r="D126" s="11" t="s">
        <v>246</v>
      </c>
      <c r="E126" s="12">
        <v>69.8</v>
      </c>
      <c r="F126" s="13" t="s">
        <v>246</v>
      </c>
      <c r="G126" s="14">
        <v>36</v>
      </c>
      <c r="H126" s="13" t="s">
        <v>246</v>
      </c>
      <c r="I126" s="14">
        <v>51</v>
      </c>
      <c r="J126" s="13" t="s">
        <v>246</v>
      </c>
      <c r="K126" s="15" t="s">
        <v>246</v>
      </c>
      <c r="L126" s="4"/>
    </row>
    <row r="127" spans="1:12" ht="12.9" customHeight="1">
      <c r="A127" s="10" t="s">
        <v>502</v>
      </c>
      <c r="B127" s="11" t="s">
        <v>448</v>
      </c>
      <c r="C127" s="11" t="s">
        <v>503</v>
      </c>
      <c r="D127" s="11" t="s">
        <v>246</v>
      </c>
      <c r="E127" s="12">
        <v>69.8</v>
      </c>
      <c r="F127" s="13" t="s">
        <v>246</v>
      </c>
      <c r="G127" s="14">
        <v>28</v>
      </c>
      <c r="H127" s="13" t="s">
        <v>246</v>
      </c>
      <c r="I127" s="14">
        <v>36</v>
      </c>
      <c r="J127" s="13" t="s">
        <v>246</v>
      </c>
      <c r="K127" s="15" t="s">
        <v>246</v>
      </c>
      <c r="L127" s="4"/>
    </row>
    <row r="128" spans="1:12" ht="12.9" customHeight="1">
      <c r="A128" s="10" t="s">
        <v>504</v>
      </c>
      <c r="B128" s="11" t="s">
        <v>448</v>
      </c>
      <c r="C128" s="11" t="s">
        <v>505</v>
      </c>
      <c r="D128" s="11" t="s">
        <v>246</v>
      </c>
      <c r="E128" s="12">
        <v>70.2</v>
      </c>
      <c r="F128" s="13" t="s">
        <v>246</v>
      </c>
      <c r="G128" s="14">
        <v>53</v>
      </c>
      <c r="H128" s="13" t="s">
        <v>246</v>
      </c>
      <c r="I128" s="14">
        <v>69</v>
      </c>
      <c r="J128" s="13" t="s">
        <v>246</v>
      </c>
      <c r="K128" s="15" t="s">
        <v>246</v>
      </c>
      <c r="L128" s="4"/>
    </row>
    <row r="129" spans="1:12" ht="12.9" customHeight="1">
      <c r="A129" s="10" t="s">
        <v>506</v>
      </c>
      <c r="B129" s="11" t="s">
        <v>448</v>
      </c>
      <c r="C129" s="11" t="s">
        <v>507</v>
      </c>
      <c r="D129" s="11" t="s">
        <v>246</v>
      </c>
      <c r="E129" s="12">
        <v>69.8</v>
      </c>
      <c r="F129" s="13" t="s">
        <v>246</v>
      </c>
      <c r="G129" s="14">
        <v>44</v>
      </c>
      <c r="H129" s="13" t="s">
        <v>246</v>
      </c>
      <c r="I129" s="14">
        <v>59</v>
      </c>
      <c r="J129" s="13" t="s">
        <v>246</v>
      </c>
      <c r="K129" s="15" t="s">
        <v>246</v>
      </c>
      <c r="L129" s="4"/>
    </row>
    <row r="130" spans="1:12" ht="12.9" customHeight="1">
      <c r="A130" s="10" t="s">
        <v>508</v>
      </c>
      <c r="B130" s="11" t="s">
        <v>448</v>
      </c>
      <c r="C130" s="11" t="s">
        <v>509</v>
      </c>
      <c r="D130" s="11" t="s">
        <v>246</v>
      </c>
      <c r="E130" s="12">
        <v>68.3</v>
      </c>
      <c r="F130" s="13" t="s">
        <v>246</v>
      </c>
      <c r="G130" s="14">
        <v>58</v>
      </c>
      <c r="H130" s="13" t="s">
        <v>246</v>
      </c>
      <c r="I130" s="14">
        <v>86</v>
      </c>
      <c r="J130" s="13" t="s">
        <v>246</v>
      </c>
      <c r="K130" s="15" t="s">
        <v>246</v>
      </c>
      <c r="L130" s="4"/>
    </row>
    <row r="131" spans="1:12" ht="12.9" customHeight="1" thickBot="1">
      <c r="A131" s="16" t="s">
        <v>510</v>
      </c>
      <c r="B131" s="17" t="s">
        <v>448</v>
      </c>
      <c r="C131" s="17" t="s">
        <v>511</v>
      </c>
      <c r="D131" s="17" t="s">
        <v>246</v>
      </c>
      <c r="E131" s="18">
        <v>70.400000000000006</v>
      </c>
      <c r="F131" s="19" t="s">
        <v>246</v>
      </c>
      <c r="G131" s="20">
        <v>34</v>
      </c>
      <c r="H131" s="19" t="s">
        <v>246</v>
      </c>
      <c r="I131" s="20">
        <v>56</v>
      </c>
      <c r="J131" s="19" t="s">
        <v>246</v>
      </c>
      <c r="K131" s="21" t="s">
        <v>246</v>
      </c>
      <c r="L131" s="4"/>
    </row>
    <row r="132" spans="1:12" ht="12.9" customHeight="1">
      <c r="A132" s="10" t="s">
        <v>512</v>
      </c>
      <c r="B132" s="11" t="s">
        <v>448</v>
      </c>
      <c r="C132" s="11" t="s">
        <v>513</v>
      </c>
      <c r="D132" s="11" t="s">
        <v>246</v>
      </c>
      <c r="E132" s="12">
        <v>69.599999999999994</v>
      </c>
      <c r="F132" s="13" t="s">
        <v>246</v>
      </c>
      <c r="G132" s="14">
        <v>50</v>
      </c>
      <c r="H132" s="13" t="s">
        <v>246</v>
      </c>
      <c r="I132" s="14">
        <v>69</v>
      </c>
      <c r="J132" s="13" t="s">
        <v>246</v>
      </c>
      <c r="K132" s="15" t="s">
        <v>246</v>
      </c>
      <c r="L132" s="4"/>
    </row>
    <row r="133" spans="1:12" ht="12.9" customHeight="1">
      <c r="A133" s="10" t="s">
        <v>514</v>
      </c>
      <c r="B133" s="11" t="s">
        <v>448</v>
      </c>
      <c r="C133" s="11" t="s">
        <v>515</v>
      </c>
      <c r="D133" s="11" t="s">
        <v>246</v>
      </c>
      <c r="E133" s="12">
        <v>69.5</v>
      </c>
      <c r="F133" s="13" t="s">
        <v>246</v>
      </c>
      <c r="G133" s="14">
        <v>53</v>
      </c>
      <c r="H133" s="13" t="s">
        <v>246</v>
      </c>
      <c r="I133" s="14">
        <v>77</v>
      </c>
      <c r="J133" s="13" t="s">
        <v>246</v>
      </c>
      <c r="K133" s="15" t="s">
        <v>246</v>
      </c>
      <c r="L133" s="4"/>
    </row>
    <row r="134" spans="1:12" ht="12.9" customHeight="1">
      <c r="A134" s="10" t="s">
        <v>516</v>
      </c>
      <c r="B134" s="11" t="s">
        <v>448</v>
      </c>
      <c r="C134" s="11" t="s">
        <v>517</v>
      </c>
      <c r="D134" s="11" t="s">
        <v>246</v>
      </c>
      <c r="E134" s="12">
        <v>69.5</v>
      </c>
      <c r="F134" s="13" t="s">
        <v>246</v>
      </c>
      <c r="G134" s="14">
        <v>60</v>
      </c>
      <c r="H134" s="13" t="s">
        <v>246</v>
      </c>
      <c r="I134" s="14">
        <v>92</v>
      </c>
      <c r="J134" s="13" t="s">
        <v>246</v>
      </c>
      <c r="K134" s="15" t="s">
        <v>246</v>
      </c>
      <c r="L134" s="4"/>
    </row>
    <row r="135" spans="1:12" ht="12.9" customHeight="1">
      <c r="A135" s="10" t="s">
        <v>518</v>
      </c>
      <c r="B135" s="11" t="s">
        <v>448</v>
      </c>
      <c r="C135" s="11" t="s">
        <v>519</v>
      </c>
      <c r="D135" s="11" t="s">
        <v>246</v>
      </c>
      <c r="E135" s="12">
        <v>68.3</v>
      </c>
      <c r="F135" s="13" t="s">
        <v>246</v>
      </c>
      <c r="G135" s="14">
        <v>49</v>
      </c>
      <c r="H135" s="13" t="s">
        <v>246</v>
      </c>
      <c r="I135" s="14">
        <v>75</v>
      </c>
      <c r="J135" s="13" t="s">
        <v>246</v>
      </c>
      <c r="K135" s="15" t="s">
        <v>246</v>
      </c>
      <c r="L135" s="4"/>
    </row>
    <row r="136" spans="1:12" ht="12.9" customHeight="1">
      <c r="A136" s="10" t="s">
        <v>520</v>
      </c>
      <c r="B136" s="11" t="s">
        <v>448</v>
      </c>
      <c r="C136" s="11" t="s">
        <v>521</v>
      </c>
      <c r="D136" s="11" t="s">
        <v>246</v>
      </c>
      <c r="E136" s="12">
        <v>69.099999999999994</v>
      </c>
      <c r="F136" s="13" t="s">
        <v>246</v>
      </c>
      <c r="G136" s="14">
        <v>68</v>
      </c>
      <c r="H136" s="13" t="s">
        <v>246</v>
      </c>
      <c r="I136" s="14">
        <v>93</v>
      </c>
      <c r="J136" s="13" t="s">
        <v>246</v>
      </c>
      <c r="K136" s="15" t="s">
        <v>246</v>
      </c>
      <c r="L136" s="4"/>
    </row>
    <row r="137" spans="1:12" ht="12.9" customHeight="1">
      <c r="A137" s="10" t="s">
        <v>522</v>
      </c>
      <c r="B137" s="11" t="s">
        <v>448</v>
      </c>
      <c r="C137" s="11" t="s">
        <v>523</v>
      </c>
      <c r="D137" s="11" t="s">
        <v>246</v>
      </c>
      <c r="E137" s="12">
        <v>67.599999999999994</v>
      </c>
      <c r="F137" s="13" t="s">
        <v>246</v>
      </c>
      <c r="G137" s="14">
        <v>82</v>
      </c>
      <c r="H137" s="13" t="s">
        <v>246</v>
      </c>
      <c r="I137" s="14">
        <v>120</v>
      </c>
      <c r="J137" s="13" t="s">
        <v>246</v>
      </c>
      <c r="K137" s="15" t="s">
        <v>246</v>
      </c>
      <c r="L137" s="4"/>
    </row>
    <row r="138" spans="1:12" ht="12.9" customHeight="1">
      <c r="A138" s="10" t="s">
        <v>524</v>
      </c>
      <c r="B138" s="11" t="s">
        <v>448</v>
      </c>
      <c r="C138" s="11" t="s">
        <v>525</v>
      </c>
      <c r="D138" s="11" t="s">
        <v>246</v>
      </c>
      <c r="E138" s="12">
        <v>69.599999999999994</v>
      </c>
      <c r="F138" s="13" t="s">
        <v>246</v>
      </c>
      <c r="G138" s="14">
        <v>29</v>
      </c>
      <c r="H138" s="13" t="s">
        <v>246</v>
      </c>
      <c r="I138" s="14">
        <v>39</v>
      </c>
      <c r="J138" s="13" t="s">
        <v>246</v>
      </c>
      <c r="K138" s="15" t="s">
        <v>246</v>
      </c>
      <c r="L138" s="4"/>
    </row>
    <row r="139" spans="1:12" ht="12.9" customHeight="1">
      <c r="A139" s="10" t="s">
        <v>526</v>
      </c>
      <c r="B139" s="11" t="s">
        <v>448</v>
      </c>
      <c r="C139" s="11" t="s">
        <v>527</v>
      </c>
      <c r="D139" s="11" t="s">
        <v>246</v>
      </c>
      <c r="E139" s="12">
        <v>69.7</v>
      </c>
      <c r="F139" s="13" t="s">
        <v>246</v>
      </c>
      <c r="G139" s="14">
        <v>47</v>
      </c>
      <c r="H139" s="13" t="s">
        <v>246</v>
      </c>
      <c r="I139" s="14">
        <v>65</v>
      </c>
      <c r="J139" s="13" t="s">
        <v>246</v>
      </c>
      <c r="K139" s="15" t="s">
        <v>246</v>
      </c>
      <c r="L139" s="4"/>
    </row>
    <row r="140" spans="1:12" ht="12.9" customHeight="1">
      <c r="A140" s="10" t="s">
        <v>528</v>
      </c>
      <c r="B140" s="11" t="s">
        <v>448</v>
      </c>
      <c r="C140" s="11" t="s">
        <v>529</v>
      </c>
      <c r="D140" s="11" t="s">
        <v>246</v>
      </c>
      <c r="E140" s="12">
        <v>69.099999999999994</v>
      </c>
      <c r="F140" s="13" t="s">
        <v>246</v>
      </c>
      <c r="G140" s="14">
        <v>34</v>
      </c>
      <c r="H140" s="13" t="s">
        <v>246</v>
      </c>
      <c r="I140" s="14">
        <v>44</v>
      </c>
      <c r="J140" s="13" t="s">
        <v>246</v>
      </c>
      <c r="K140" s="15" t="s">
        <v>246</v>
      </c>
      <c r="L140" s="4"/>
    </row>
    <row r="141" spans="1:12" ht="12.9" customHeight="1">
      <c r="A141" s="10" t="s">
        <v>530</v>
      </c>
      <c r="B141" s="11" t="s">
        <v>448</v>
      </c>
      <c r="C141" s="11" t="s">
        <v>531</v>
      </c>
      <c r="D141" s="11" t="s">
        <v>246</v>
      </c>
      <c r="E141" s="12">
        <v>70</v>
      </c>
      <c r="F141" s="13" t="s">
        <v>246</v>
      </c>
      <c r="G141" s="14">
        <v>24</v>
      </c>
      <c r="H141" s="13" t="s">
        <v>246</v>
      </c>
      <c r="I141" s="14">
        <v>34</v>
      </c>
      <c r="J141" s="13" t="s">
        <v>246</v>
      </c>
      <c r="K141" s="15" t="s">
        <v>246</v>
      </c>
      <c r="L141" s="4"/>
    </row>
    <row r="142" spans="1:12" ht="12.9" customHeight="1">
      <c r="A142" s="10" t="s">
        <v>532</v>
      </c>
      <c r="B142" s="11" t="s">
        <v>448</v>
      </c>
      <c r="C142" s="11" t="s">
        <v>533</v>
      </c>
      <c r="D142" s="11" t="s">
        <v>246</v>
      </c>
      <c r="E142" s="12">
        <v>70.5</v>
      </c>
      <c r="F142" s="13" t="s">
        <v>246</v>
      </c>
      <c r="G142" s="14">
        <v>28</v>
      </c>
      <c r="H142" s="13" t="s">
        <v>246</v>
      </c>
      <c r="I142" s="14">
        <v>38</v>
      </c>
      <c r="J142" s="13" t="s">
        <v>246</v>
      </c>
      <c r="K142" s="15" t="s">
        <v>246</v>
      </c>
      <c r="L142" s="4"/>
    </row>
    <row r="143" spans="1:12" ht="12.9" customHeight="1">
      <c r="A143" s="10" t="s">
        <v>534</v>
      </c>
      <c r="B143" s="11" t="s">
        <v>448</v>
      </c>
      <c r="C143" s="11" t="s">
        <v>535</v>
      </c>
      <c r="D143" s="11" t="s">
        <v>246</v>
      </c>
      <c r="E143" s="12">
        <v>70.2</v>
      </c>
      <c r="F143" s="13" t="s">
        <v>246</v>
      </c>
      <c r="G143" s="14">
        <v>34</v>
      </c>
      <c r="H143" s="13" t="s">
        <v>246</v>
      </c>
      <c r="I143" s="14">
        <v>46</v>
      </c>
      <c r="J143" s="13" t="s">
        <v>246</v>
      </c>
      <c r="K143" s="15" t="s">
        <v>246</v>
      </c>
      <c r="L143" s="4"/>
    </row>
    <row r="144" spans="1:12" ht="12.9" customHeight="1">
      <c r="A144" s="10" t="s">
        <v>536</v>
      </c>
      <c r="B144" s="11" t="s">
        <v>448</v>
      </c>
      <c r="C144" s="11" t="s">
        <v>537</v>
      </c>
      <c r="D144" s="11" t="s">
        <v>246</v>
      </c>
      <c r="E144" s="12">
        <v>70.3</v>
      </c>
      <c r="F144" s="13" t="s">
        <v>246</v>
      </c>
      <c r="G144" s="14">
        <v>24</v>
      </c>
      <c r="H144" s="13" t="s">
        <v>246</v>
      </c>
      <c r="I144" s="14">
        <v>35</v>
      </c>
      <c r="J144" s="13" t="s">
        <v>246</v>
      </c>
      <c r="K144" s="15" t="s">
        <v>246</v>
      </c>
      <c r="L144" s="4"/>
    </row>
    <row r="145" spans="1:12" ht="12.9" customHeight="1">
      <c r="A145" s="10" t="s">
        <v>538</v>
      </c>
      <c r="B145" s="11" t="s">
        <v>448</v>
      </c>
      <c r="C145" s="11" t="s">
        <v>539</v>
      </c>
      <c r="D145" s="11" t="s">
        <v>246</v>
      </c>
      <c r="E145" s="12">
        <v>69.900000000000006</v>
      </c>
      <c r="F145" s="13" t="s">
        <v>246</v>
      </c>
      <c r="G145" s="14">
        <v>48</v>
      </c>
      <c r="H145" s="13" t="s">
        <v>246</v>
      </c>
      <c r="I145" s="14">
        <v>67</v>
      </c>
      <c r="J145" s="13" t="s">
        <v>246</v>
      </c>
      <c r="K145" s="15" t="s">
        <v>246</v>
      </c>
      <c r="L145" s="4"/>
    </row>
    <row r="146" spans="1:12" ht="12.9" customHeight="1">
      <c r="A146" s="10" t="s">
        <v>540</v>
      </c>
      <c r="B146" s="11" t="s">
        <v>448</v>
      </c>
      <c r="C146" s="11" t="s">
        <v>541</v>
      </c>
      <c r="D146" s="11" t="s">
        <v>246</v>
      </c>
      <c r="E146" s="12">
        <v>69.400000000000006</v>
      </c>
      <c r="F146" s="13" t="s">
        <v>246</v>
      </c>
      <c r="G146" s="14">
        <v>29</v>
      </c>
      <c r="H146" s="13" t="s">
        <v>246</v>
      </c>
      <c r="I146" s="14">
        <v>44</v>
      </c>
      <c r="J146" s="13" t="s">
        <v>246</v>
      </c>
      <c r="K146" s="15" t="s">
        <v>246</v>
      </c>
      <c r="L146" s="4"/>
    </row>
    <row r="147" spans="1:12" ht="12.9" customHeight="1">
      <c r="A147" s="10" t="s">
        <v>542</v>
      </c>
      <c r="B147" s="11" t="s">
        <v>448</v>
      </c>
      <c r="C147" s="11" t="s">
        <v>543</v>
      </c>
      <c r="D147" s="11" t="s">
        <v>246</v>
      </c>
      <c r="E147" s="12">
        <v>68.599999999999994</v>
      </c>
      <c r="F147" s="13" t="s">
        <v>246</v>
      </c>
      <c r="G147" s="14">
        <v>50</v>
      </c>
      <c r="H147" s="13" t="s">
        <v>246</v>
      </c>
      <c r="I147" s="14">
        <v>68</v>
      </c>
      <c r="J147" s="13" t="s">
        <v>246</v>
      </c>
      <c r="K147" s="15" t="s">
        <v>246</v>
      </c>
      <c r="L147" s="4"/>
    </row>
    <row r="148" spans="1:12" ht="12.9" customHeight="1">
      <c r="A148" s="10" t="s">
        <v>544</v>
      </c>
      <c r="B148" s="11" t="s">
        <v>448</v>
      </c>
      <c r="C148" s="11" t="s">
        <v>545</v>
      </c>
      <c r="D148" s="11" t="s">
        <v>246</v>
      </c>
      <c r="E148" s="12">
        <v>70.099999999999994</v>
      </c>
      <c r="F148" s="13" t="s">
        <v>246</v>
      </c>
      <c r="G148" s="14">
        <v>42</v>
      </c>
      <c r="H148" s="13" t="s">
        <v>246</v>
      </c>
      <c r="I148" s="14">
        <v>63</v>
      </c>
      <c r="J148" s="13" t="s">
        <v>246</v>
      </c>
      <c r="K148" s="15" t="s">
        <v>246</v>
      </c>
      <c r="L148" s="4"/>
    </row>
    <row r="149" spans="1:12" ht="12.9" customHeight="1">
      <c r="A149" s="10" t="s">
        <v>546</v>
      </c>
      <c r="B149" s="11" t="s">
        <v>448</v>
      </c>
      <c r="C149" s="11" t="s">
        <v>547</v>
      </c>
      <c r="D149" s="11" t="s">
        <v>246</v>
      </c>
      <c r="E149" s="12">
        <v>70</v>
      </c>
      <c r="F149" s="13" t="s">
        <v>246</v>
      </c>
      <c r="G149" s="14">
        <v>30</v>
      </c>
      <c r="H149" s="13" t="s">
        <v>246</v>
      </c>
      <c r="I149" s="14">
        <v>43</v>
      </c>
      <c r="J149" s="13" t="s">
        <v>246</v>
      </c>
      <c r="K149" s="15" t="s">
        <v>246</v>
      </c>
      <c r="L149" s="4"/>
    </row>
    <row r="150" spans="1:12" ht="12.9" customHeight="1">
      <c r="A150" s="10" t="s">
        <v>548</v>
      </c>
      <c r="B150" s="11" t="s">
        <v>448</v>
      </c>
      <c r="C150" s="11" t="s">
        <v>549</v>
      </c>
      <c r="D150" s="11" t="s">
        <v>246</v>
      </c>
      <c r="E150" s="12">
        <v>69.400000000000006</v>
      </c>
      <c r="F150" s="13" t="s">
        <v>246</v>
      </c>
      <c r="G150" s="14">
        <v>27</v>
      </c>
      <c r="H150" s="13" t="s">
        <v>246</v>
      </c>
      <c r="I150" s="14">
        <v>39</v>
      </c>
      <c r="J150" s="13" t="s">
        <v>246</v>
      </c>
      <c r="K150" s="15" t="s">
        <v>246</v>
      </c>
      <c r="L150" s="4"/>
    </row>
    <row r="151" spans="1:12" ht="12.9" customHeight="1">
      <c r="A151" s="10" t="s">
        <v>550</v>
      </c>
      <c r="B151" s="11" t="s">
        <v>448</v>
      </c>
      <c r="C151" s="11" t="s">
        <v>551</v>
      </c>
      <c r="D151" s="11" t="s">
        <v>246</v>
      </c>
      <c r="E151" s="12">
        <v>70.3</v>
      </c>
      <c r="F151" s="13" t="s">
        <v>246</v>
      </c>
      <c r="G151" s="14">
        <v>52</v>
      </c>
      <c r="H151" s="13" t="s">
        <v>246</v>
      </c>
      <c r="I151" s="14">
        <v>84</v>
      </c>
      <c r="J151" s="13" t="s">
        <v>246</v>
      </c>
      <c r="K151" s="15" t="s">
        <v>246</v>
      </c>
      <c r="L151" s="4"/>
    </row>
    <row r="152" spans="1:12" ht="12.9" customHeight="1">
      <c r="A152" s="10" t="s">
        <v>552</v>
      </c>
      <c r="B152" s="11" t="s">
        <v>448</v>
      </c>
      <c r="C152" s="11" t="s">
        <v>553</v>
      </c>
      <c r="D152" s="11" t="s">
        <v>246</v>
      </c>
      <c r="E152" s="12">
        <v>69</v>
      </c>
      <c r="F152" s="13" t="s">
        <v>246</v>
      </c>
      <c r="G152" s="14">
        <v>56</v>
      </c>
      <c r="H152" s="13" t="s">
        <v>246</v>
      </c>
      <c r="I152" s="14">
        <v>83</v>
      </c>
      <c r="J152" s="13" t="s">
        <v>246</v>
      </c>
      <c r="K152" s="15" t="s">
        <v>246</v>
      </c>
      <c r="L152" s="4"/>
    </row>
    <row r="153" spans="1:12" ht="12.9" customHeight="1">
      <c r="A153" s="10" t="s">
        <v>554</v>
      </c>
      <c r="B153" s="11" t="s">
        <v>448</v>
      </c>
      <c r="C153" s="11" t="s">
        <v>555</v>
      </c>
      <c r="D153" s="11" t="s">
        <v>246</v>
      </c>
      <c r="E153" s="12">
        <v>70.2</v>
      </c>
      <c r="F153" s="13" t="s">
        <v>246</v>
      </c>
      <c r="G153" s="14">
        <v>22</v>
      </c>
      <c r="H153" s="13" t="s">
        <v>246</v>
      </c>
      <c r="I153" s="14">
        <v>34</v>
      </c>
      <c r="J153" s="13" t="s">
        <v>246</v>
      </c>
      <c r="K153" s="15" t="s">
        <v>246</v>
      </c>
      <c r="L153" s="4"/>
    </row>
    <row r="154" spans="1:12" ht="12.9" customHeight="1">
      <c r="A154" s="10" t="s">
        <v>556</v>
      </c>
      <c r="B154" s="11" t="s">
        <v>448</v>
      </c>
      <c r="C154" s="11" t="s">
        <v>557</v>
      </c>
      <c r="D154" s="11" t="s">
        <v>246</v>
      </c>
      <c r="E154" s="12">
        <v>71.2</v>
      </c>
      <c r="F154" s="13" t="s">
        <v>246</v>
      </c>
      <c r="G154" s="14">
        <v>25</v>
      </c>
      <c r="H154" s="13" t="s">
        <v>246</v>
      </c>
      <c r="I154" s="14">
        <v>37</v>
      </c>
      <c r="J154" s="13" t="s">
        <v>246</v>
      </c>
      <c r="K154" s="15" t="s">
        <v>246</v>
      </c>
      <c r="L154" s="4"/>
    </row>
    <row r="155" spans="1:12" ht="12.9" customHeight="1">
      <c r="A155" s="10" t="s">
        <v>558</v>
      </c>
      <c r="B155" s="11" t="s">
        <v>448</v>
      </c>
      <c r="C155" s="11" t="s">
        <v>559</v>
      </c>
      <c r="D155" s="11" t="s">
        <v>246</v>
      </c>
      <c r="E155" s="12">
        <v>70.3</v>
      </c>
      <c r="F155" s="13" t="s">
        <v>246</v>
      </c>
      <c r="G155" s="14">
        <v>25</v>
      </c>
      <c r="H155" s="13" t="s">
        <v>246</v>
      </c>
      <c r="I155" s="14">
        <v>34</v>
      </c>
      <c r="J155" s="13" t="s">
        <v>246</v>
      </c>
      <c r="K155" s="15" t="s">
        <v>246</v>
      </c>
      <c r="L155" s="4"/>
    </row>
    <row r="156" spans="1:12" ht="12.9" customHeight="1">
      <c r="A156" s="10" t="s">
        <v>560</v>
      </c>
      <c r="B156" s="11" t="s">
        <v>448</v>
      </c>
      <c r="C156" s="11" t="s">
        <v>561</v>
      </c>
      <c r="D156" s="11" t="s">
        <v>246</v>
      </c>
      <c r="E156" s="12">
        <v>70.099999999999994</v>
      </c>
      <c r="F156" s="13" t="s">
        <v>246</v>
      </c>
      <c r="G156" s="14">
        <v>38</v>
      </c>
      <c r="H156" s="13" t="s">
        <v>246</v>
      </c>
      <c r="I156" s="14">
        <v>55</v>
      </c>
      <c r="J156" s="13" t="s">
        <v>246</v>
      </c>
      <c r="K156" s="15" t="s">
        <v>246</v>
      </c>
      <c r="L156" s="4"/>
    </row>
    <row r="157" spans="1:12" ht="12.9" customHeight="1">
      <c r="A157" s="10" t="s">
        <v>562</v>
      </c>
      <c r="B157" s="11" t="s">
        <v>448</v>
      </c>
      <c r="C157" s="11" t="s">
        <v>563</v>
      </c>
      <c r="D157" s="11" t="s">
        <v>246</v>
      </c>
      <c r="E157" s="12">
        <v>70.5</v>
      </c>
      <c r="F157" s="13" t="s">
        <v>246</v>
      </c>
      <c r="G157" s="14">
        <v>58</v>
      </c>
      <c r="H157" s="13" t="s">
        <v>246</v>
      </c>
      <c r="I157" s="14">
        <v>85</v>
      </c>
      <c r="J157" s="13" t="s">
        <v>246</v>
      </c>
      <c r="K157" s="15" t="s">
        <v>246</v>
      </c>
      <c r="L157" s="4"/>
    </row>
    <row r="158" spans="1:12" ht="12.9" customHeight="1">
      <c r="A158" s="10" t="s">
        <v>564</v>
      </c>
      <c r="B158" s="11" t="s">
        <v>448</v>
      </c>
      <c r="C158" s="11" t="s">
        <v>565</v>
      </c>
      <c r="D158" s="11" t="s">
        <v>246</v>
      </c>
      <c r="E158" s="12">
        <v>70.8</v>
      </c>
      <c r="F158" s="13" t="s">
        <v>246</v>
      </c>
      <c r="G158" s="14">
        <v>32</v>
      </c>
      <c r="H158" s="13" t="s">
        <v>246</v>
      </c>
      <c r="I158" s="14">
        <v>49</v>
      </c>
      <c r="J158" s="13" t="s">
        <v>246</v>
      </c>
      <c r="K158" s="15" t="s">
        <v>246</v>
      </c>
      <c r="L158" s="4"/>
    </row>
    <row r="159" spans="1:12" ht="12.9" customHeight="1">
      <c r="A159" s="10" t="s">
        <v>566</v>
      </c>
      <c r="B159" s="11" t="s">
        <v>448</v>
      </c>
      <c r="C159" s="11" t="s">
        <v>567</v>
      </c>
      <c r="D159" s="11" t="s">
        <v>246</v>
      </c>
      <c r="E159" s="12">
        <v>70.400000000000006</v>
      </c>
      <c r="F159" s="13" t="s">
        <v>246</v>
      </c>
      <c r="G159" s="14">
        <v>39</v>
      </c>
      <c r="H159" s="13" t="s">
        <v>246</v>
      </c>
      <c r="I159" s="14">
        <v>54</v>
      </c>
      <c r="J159" s="13" t="s">
        <v>246</v>
      </c>
      <c r="K159" s="15" t="s">
        <v>246</v>
      </c>
      <c r="L159" s="4"/>
    </row>
    <row r="160" spans="1:12" ht="12.9" customHeight="1">
      <c r="A160" s="10" t="s">
        <v>568</v>
      </c>
      <c r="B160" s="11" t="s">
        <v>448</v>
      </c>
      <c r="C160" s="11" t="s">
        <v>569</v>
      </c>
      <c r="D160" s="11" t="s">
        <v>246</v>
      </c>
      <c r="E160" s="12">
        <v>70.900000000000006</v>
      </c>
      <c r="F160" s="13" t="s">
        <v>246</v>
      </c>
      <c r="G160" s="14">
        <v>48</v>
      </c>
      <c r="H160" s="13" t="s">
        <v>246</v>
      </c>
      <c r="I160" s="14">
        <v>72</v>
      </c>
      <c r="J160" s="13" t="s">
        <v>246</v>
      </c>
      <c r="K160" s="15" t="s">
        <v>246</v>
      </c>
      <c r="L160" s="4"/>
    </row>
    <row r="161" spans="1:12" ht="12.9" customHeight="1">
      <c r="A161" s="10" t="s">
        <v>570</v>
      </c>
      <c r="B161" s="11" t="s">
        <v>448</v>
      </c>
      <c r="C161" s="11" t="s">
        <v>571</v>
      </c>
      <c r="D161" s="11" t="s">
        <v>246</v>
      </c>
      <c r="E161" s="12">
        <v>69.2</v>
      </c>
      <c r="F161" s="13" t="s">
        <v>246</v>
      </c>
      <c r="G161" s="14">
        <v>56</v>
      </c>
      <c r="H161" s="13" t="s">
        <v>246</v>
      </c>
      <c r="I161" s="14">
        <v>88</v>
      </c>
      <c r="J161" s="13" t="s">
        <v>246</v>
      </c>
      <c r="K161" s="15" t="s">
        <v>246</v>
      </c>
      <c r="L161" s="4"/>
    </row>
    <row r="162" spans="1:12" ht="12.9" customHeight="1">
      <c r="A162" s="10" t="s">
        <v>572</v>
      </c>
      <c r="B162" s="11" t="s">
        <v>448</v>
      </c>
      <c r="C162" s="11" t="s">
        <v>573</v>
      </c>
      <c r="D162" s="11" t="s">
        <v>246</v>
      </c>
      <c r="E162" s="12">
        <v>70.8</v>
      </c>
      <c r="F162" s="13" t="s">
        <v>246</v>
      </c>
      <c r="G162" s="14">
        <v>26</v>
      </c>
      <c r="H162" s="13" t="s">
        <v>246</v>
      </c>
      <c r="I162" s="14">
        <v>37</v>
      </c>
      <c r="J162" s="13" t="s">
        <v>246</v>
      </c>
      <c r="K162" s="15" t="s">
        <v>246</v>
      </c>
      <c r="L162" s="4"/>
    </row>
    <row r="163" spans="1:12" ht="12.9" customHeight="1" thickBot="1">
      <c r="A163" s="16" t="s">
        <v>574</v>
      </c>
      <c r="B163" s="17" t="s">
        <v>448</v>
      </c>
      <c r="C163" s="17" t="s">
        <v>575</v>
      </c>
      <c r="D163" s="17" t="s">
        <v>246</v>
      </c>
      <c r="E163" s="18">
        <v>69.7</v>
      </c>
      <c r="F163" s="19" t="s">
        <v>246</v>
      </c>
      <c r="G163" s="20">
        <v>31</v>
      </c>
      <c r="H163" s="19" t="s">
        <v>246</v>
      </c>
      <c r="I163" s="20">
        <v>47</v>
      </c>
      <c r="J163" s="19" t="s">
        <v>246</v>
      </c>
      <c r="K163" s="21" t="s">
        <v>246</v>
      </c>
      <c r="L163" s="4"/>
    </row>
    <row r="164" spans="1:12" ht="12.9" customHeight="1">
      <c r="A164" s="10" t="s">
        <v>576</v>
      </c>
      <c r="B164" s="11" t="s">
        <v>448</v>
      </c>
      <c r="C164" s="11" t="s">
        <v>577</v>
      </c>
      <c r="D164" s="11" t="s">
        <v>246</v>
      </c>
      <c r="E164" s="12">
        <v>71.099999999999994</v>
      </c>
      <c r="F164" s="13" t="s">
        <v>246</v>
      </c>
      <c r="G164" s="14">
        <v>26</v>
      </c>
      <c r="H164" s="13" t="s">
        <v>246</v>
      </c>
      <c r="I164" s="14">
        <v>38</v>
      </c>
      <c r="J164" s="13" t="s">
        <v>246</v>
      </c>
      <c r="K164" s="15" t="s">
        <v>246</v>
      </c>
      <c r="L164" s="4"/>
    </row>
    <row r="165" spans="1:12" ht="12.9" customHeight="1">
      <c r="A165" s="10" t="s">
        <v>578</v>
      </c>
      <c r="B165" s="11" t="s">
        <v>448</v>
      </c>
      <c r="C165" s="11" t="s">
        <v>579</v>
      </c>
      <c r="D165" s="11" t="s">
        <v>246</v>
      </c>
      <c r="E165" s="12">
        <v>70.5</v>
      </c>
      <c r="F165" s="13" t="s">
        <v>246</v>
      </c>
      <c r="G165" s="14">
        <v>50</v>
      </c>
      <c r="H165" s="13" t="s">
        <v>246</v>
      </c>
      <c r="I165" s="14">
        <v>72</v>
      </c>
      <c r="J165" s="13" t="s">
        <v>246</v>
      </c>
      <c r="K165" s="15" t="s">
        <v>246</v>
      </c>
      <c r="L165" s="4"/>
    </row>
    <row r="166" spans="1:12" ht="12.9" customHeight="1">
      <c r="A166" s="10" t="s">
        <v>580</v>
      </c>
      <c r="B166" s="11" t="s">
        <v>448</v>
      </c>
      <c r="C166" s="11" t="s">
        <v>581</v>
      </c>
      <c r="D166" s="11" t="s">
        <v>246</v>
      </c>
      <c r="E166" s="12">
        <v>70.599999999999994</v>
      </c>
      <c r="F166" s="13" t="s">
        <v>246</v>
      </c>
      <c r="G166" s="14">
        <v>39</v>
      </c>
      <c r="H166" s="13" t="s">
        <v>246</v>
      </c>
      <c r="I166" s="14">
        <v>56</v>
      </c>
      <c r="J166" s="13" t="s">
        <v>246</v>
      </c>
      <c r="K166" s="15" t="s">
        <v>246</v>
      </c>
      <c r="L166" s="4"/>
    </row>
    <row r="167" spans="1:12" ht="12.9" customHeight="1">
      <c r="A167" s="10" t="s">
        <v>582</v>
      </c>
      <c r="B167" s="11" t="s">
        <v>448</v>
      </c>
      <c r="C167" s="11" t="s">
        <v>583</v>
      </c>
      <c r="D167" s="11" t="s">
        <v>246</v>
      </c>
      <c r="E167" s="12">
        <v>70.599999999999994</v>
      </c>
      <c r="F167" s="13" t="s">
        <v>246</v>
      </c>
      <c r="G167" s="14">
        <v>24</v>
      </c>
      <c r="H167" s="13" t="s">
        <v>246</v>
      </c>
      <c r="I167" s="14">
        <v>38</v>
      </c>
      <c r="J167" s="13" t="s">
        <v>246</v>
      </c>
      <c r="K167" s="15" t="s">
        <v>246</v>
      </c>
      <c r="L167" s="4"/>
    </row>
    <row r="168" spans="1:12" ht="12.9" customHeight="1">
      <c r="A168" s="10" t="s">
        <v>584</v>
      </c>
      <c r="B168" s="11" t="s">
        <v>448</v>
      </c>
      <c r="C168" s="11" t="s">
        <v>585</v>
      </c>
      <c r="D168" s="11" t="s">
        <v>246</v>
      </c>
      <c r="E168" s="12">
        <v>70.3</v>
      </c>
      <c r="F168" s="13" t="s">
        <v>246</v>
      </c>
      <c r="G168" s="14">
        <v>34</v>
      </c>
      <c r="H168" s="13" t="s">
        <v>246</v>
      </c>
      <c r="I168" s="14">
        <v>52</v>
      </c>
      <c r="J168" s="13" t="s">
        <v>246</v>
      </c>
      <c r="K168" s="15" t="s">
        <v>246</v>
      </c>
      <c r="L168" s="4"/>
    </row>
    <row r="169" spans="1:12" ht="12.9" customHeight="1">
      <c r="A169" s="10" t="s">
        <v>586</v>
      </c>
      <c r="B169" s="11" t="s">
        <v>448</v>
      </c>
      <c r="C169" s="11" t="s">
        <v>587</v>
      </c>
      <c r="D169" s="11" t="s">
        <v>246</v>
      </c>
      <c r="E169" s="12">
        <v>70.3</v>
      </c>
      <c r="F169" s="13" t="s">
        <v>246</v>
      </c>
      <c r="G169" s="14">
        <v>20</v>
      </c>
      <c r="H169" s="13" t="s">
        <v>246</v>
      </c>
      <c r="I169" s="14">
        <v>34</v>
      </c>
      <c r="J169" s="13" t="s">
        <v>246</v>
      </c>
      <c r="K169" s="15" t="s">
        <v>246</v>
      </c>
      <c r="L169" s="4"/>
    </row>
    <row r="170" spans="1:12" ht="12.9" customHeight="1">
      <c r="A170" s="10" t="s">
        <v>588</v>
      </c>
      <c r="B170" s="11" t="s">
        <v>448</v>
      </c>
      <c r="C170" s="11" t="s">
        <v>589</v>
      </c>
      <c r="D170" s="11" t="s">
        <v>246</v>
      </c>
      <c r="E170" s="12">
        <v>70.8</v>
      </c>
      <c r="F170" s="13" t="s">
        <v>246</v>
      </c>
      <c r="G170" s="14">
        <v>38</v>
      </c>
      <c r="H170" s="13" t="s">
        <v>246</v>
      </c>
      <c r="I170" s="14">
        <v>57</v>
      </c>
      <c r="J170" s="13" t="s">
        <v>246</v>
      </c>
      <c r="K170" s="15" t="s">
        <v>246</v>
      </c>
      <c r="L170" s="4"/>
    </row>
    <row r="171" spans="1:12" ht="12.9" customHeight="1">
      <c r="A171" s="10" t="s">
        <v>590</v>
      </c>
      <c r="B171" s="11" t="s">
        <v>448</v>
      </c>
      <c r="C171" s="11" t="s">
        <v>591</v>
      </c>
      <c r="D171" s="11" t="s">
        <v>246</v>
      </c>
      <c r="E171" s="12">
        <v>70.099999999999994</v>
      </c>
      <c r="F171" s="13" t="s">
        <v>246</v>
      </c>
      <c r="G171" s="14">
        <v>20</v>
      </c>
      <c r="H171" s="13" t="s">
        <v>246</v>
      </c>
      <c r="I171" s="14">
        <v>30</v>
      </c>
      <c r="J171" s="13" t="s">
        <v>246</v>
      </c>
      <c r="K171" s="15" t="s">
        <v>246</v>
      </c>
      <c r="L171" s="4"/>
    </row>
    <row r="172" spans="1:12" ht="12.9" customHeight="1">
      <c r="A172" s="10" t="s">
        <v>592</v>
      </c>
      <c r="B172" s="11" t="s">
        <v>448</v>
      </c>
      <c r="C172" s="11" t="s">
        <v>593</v>
      </c>
      <c r="D172" s="11" t="s">
        <v>246</v>
      </c>
      <c r="E172" s="12">
        <v>73.400000000000006</v>
      </c>
      <c r="F172" s="13" t="s">
        <v>246</v>
      </c>
      <c r="G172" s="14">
        <v>20</v>
      </c>
      <c r="H172" s="13" t="s">
        <v>246</v>
      </c>
      <c r="I172" s="14">
        <v>29</v>
      </c>
      <c r="J172" s="13" t="s">
        <v>246</v>
      </c>
      <c r="K172" s="15" t="s">
        <v>246</v>
      </c>
      <c r="L172" s="4"/>
    </row>
    <row r="173" spans="1:12" ht="12.9" customHeight="1">
      <c r="A173" s="10" t="s">
        <v>594</v>
      </c>
      <c r="B173" s="11" t="s">
        <v>448</v>
      </c>
      <c r="C173" s="11" t="s">
        <v>595</v>
      </c>
      <c r="D173" s="11" t="s">
        <v>246</v>
      </c>
      <c r="E173" s="12">
        <v>71.900000000000006</v>
      </c>
      <c r="F173" s="13" t="s">
        <v>246</v>
      </c>
      <c r="G173" s="14">
        <v>37</v>
      </c>
      <c r="H173" s="13" t="s">
        <v>246</v>
      </c>
      <c r="I173" s="14">
        <v>53</v>
      </c>
      <c r="J173" s="13" t="s">
        <v>246</v>
      </c>
      <c r="K173" s="15" t="s">
        <v>246</v>
      </c>
      <c r="L173" s="4"/>
    </row>
    <row r="174" spans="1:12" ht="12.9" customHeight="1">
      <c r="A174" s="10" t="s">
        <v>596</v>
      </c>
      <c r="B174" s="11" t="s">
        <v>448</v>
      </c>
      <c r="C174" s="11" t="s">
        <v>597</v>
      </c>
      <c r="D174" s="11" t="s">
        <v>246</v>
      </c>
      <c r="E174" s="12">
        <v>73.7</v>
      </c>
      <c r="F174" s="13" t="s">
        <v>246</v>
      </c>
      <c r="G174" s="14">
        <v>43</v>
      </c>
      <c r="H174" s="13" t="s">
        <v>246</v>
      </c>
      <c r="I174" s="14">
        <v>60</v>
      </c>
      <c r="J174" s="13" t="s">
        <v>246</v>
      </c>
      <c r="K174" s="15" t="s">
        <v>246</v>
      </c>
      <c r="L174" s="4"/>
    </row>
    <row r="175" spans="1:12" ht="12.9" customHeight="1">
      <c r="A175" s="10" t="s">
        <v>598</v>
      </c>
      <c r="B175" s="11" t="s">
        <v>448</v>
      </c>
      <c r="C175" s="11" t="s">
        <v>599</v>
      </c>
      <c r="D175" s="11" t="s">
        <v>246</v>
      </c>
      <c r="E175" s="12">
        <v>72.8</v>
      </c>
      <c r="F175" s="13" t="s">
        <v>246</v>
      </c>
      <c r="G175" s="14">
        <v>20</v>
      </c>
      <c r="H175" s="13" t="s">
        <v>246</v>
      </c>
      <c r="I175" s="14">
        <v>31</v>
      </c>
      <c r="J175" s="13" t="s">
        <v>246</v>
      </c>
      <c r="K175" s="15" t="s">
        <v>246</v>
      </c>
      <c r="L175" s="4"/>
    </row>
    <row r="176" spans="1:12" ht="12.9" customHeight="1">
      <c r="A176" s="10" t="s">
        <v>600</v>
      </c>
      <c r="B176" s="11" t="s">
        <v>448</v>
      </c>
      <c r="C176" s="11" t="s">
        <v>601</v>
      </c>
      <c r="D176" s="11" t="s">
        <v>246</v>
      </c>
      <c r="E176" s="12">
        <v>71.5</v>
      </c>
      <c r="F176" s="13" t="s">
        <v>246</v>
      </c>
      <c r="G176" s="14">
        <v>25</v>
      </c>
      <c r="H176" s="13" t="s">
        <v>246</v>
      </c>
      <c r="I176" s="14">
        <v>41</v>
      </c>
      <c r="J176" s="13" t="s">
        <v>246</v>
      </c>
      <c r="K176" s="15" t="s">
        <v>246</v>
      </c>
      <c r="L176" s="4"/>
    </row>
    <row r="177" spans="1:12" ht="12.9" customHeight="1">
      <c r="A177" s="10" t="s">
        <v>602</v>
      </c>
      <c r="B177" s="11" t="s">
        <v>448</v>
      </c>
      <c r="C177" s="11" t="s">
        <v>603</v>
      </c>
      <c r="D177" s="11" t="s">
        <v>246</v>
      </c>
      <c r="E177" s="12">
        <v>70.900000000000006</v>
      </c>
      <c r="F177" s="13" t="s">
        <v>246</v>
      </c>
      <c r="G177" s="14">
        <v>38</v>
      </c>
      <c r="H177" s="13" t="s">
        <v>246</v>
      </c>
      <c r="I177" s="14">
        <v>58</v>
      </c>
      <c r="J177" s="13" t="s">
        <v>246</v>
      </c>
      <c r="K177" s="15" t="s">
        <v>246</v>
      </c>
      <c r="L177" s="4"/>
    </row>
    <row r="178" spans="1:12" ht="12.9" customHeight="1">
      <c r="A178" s="10" t="s">
        <v>604</v>
      </c>
      <c r="B178" s="11" t="s">
        <v>448</v>
      </c>
      <c r="C178" s="11" t="s">
        <v>605</v>
      </c>
      <c r="D178" s="11" t="s">
        <v>246</v>
      </c>
      <c r="E178" s="12">
        <v>71</v>
      </c>
      <c r="F178" s="13" t="s">
        <v>246</v>
      </c>
      <c r="G178" s="14">
        <v>41</v>
      </c>
      <c r="H178" s="13" t="s">
        <v>246</v>
      </c>
      <c r="I178" s="14">
        <v>60</v>
      </c>
      <c r="J178" s="13" t="s">
        <v>246</v>
      </c>
      <c r="K178" s="15" t="s">
        <v>246</v>
      </c>
      <c r="L178" s="4"/>
    </row>
    <row r="179" spans="1:12" ht="12.9" customHeight="1">
      <c r="A179" s="10" t="s">
        <v>606</v>
      </c>
      <c r="B179" s="11" t="s">
        <v>448</v>
      </c>
      <c r="C179" s="11" t="s">
        <v>607</v>
      </c>
      <c r="D179" s="11" t="s">
        <v>246</v>
      </c>
      <c r="E179" s="12">
        <v>71.3</v>
      </c>
      <c r="F179" s="13" t="s">
        <v>246</v>
      </c>
      <c r="G179" s="14">
        <v>28</v>
      </c>
      <c r="H179" s="13" t="s">
        <v>246</v>
      </c>
      <c r="I179" s="14">
        <v>46</v>
      </c>
      <c r="J179" s="13" t="s">
        <v>246</v>
      </c>
      <c r="K179" s="15" t="s">
        <v>246</v>
      </c>
      <c r="L179" s="4"/>
    </row>
    <row r="180" spans="1:12" ht="12.9" customHeight="1">
      <c r="A180" s="10" t="s">
        <v>608</v>
      </c>
      <c r="B180" s="11" t="s">
        <v>448</v>
      </c>
      <c r="C180" s="11" t="s">
        <v>609</v>
      </c>
      <c r="D180" s="11" t="s">
        <v>246</v>
      </c>
      <c r="E180" s="12">
        <v>71.3</v>
      </c>
      <c r="F180" s="13" t="s">
        <v>246</v>
      </c>
      <c r="G180" s="14">
        <v>28</v>
      </c>
      <c r="H180" s="13" t="s">
        <v>246</v>
      </c>
      <c r="I180" s="14">
        <v>39</v>
      </c>
      <c r="J180" s="13" t="s">
        <v>246</v>
      </c>
      <c r="K180" s="15" t="s">
        <v>246</v>
      </c>
      <c r="L180" s="4"/>
    </row>
    <row r="181" spans="1:12" ht="12.9" customHeight="1">
      <c r="A181" s="10" t="s">
        <v>610</v>
      </c>
      <c r="B181" s="11" t="s">
        <v>448</v>
      </c>
      <c r="C181" s="11" t="s">
        <v>611</v>
      </c>
      <c r="D181" s="11" t="s">
        <v>246</v>
      </c>
      <c r="E181" s="12">
        <v>71.400000000000006</v>
      </c>
      <c r="F181" s="13" t="s">
        <v>246</v>
      </c>
      <c r="G181" s="14">
        <v>35</v>
      </c>
      <c r="H181" s="13" t="s">
        <v>246</v>
      </c>
      <c r="I181" s="14">
        <v>49</v>
      </c>
      <c r="J181" s="13" t="s">
        <v>246</v>
      </c>
      <c r="K181" s="15" t="s">
        <v>246</v>
      </c>
      <c r="L181" s="4"/>
    </row>
    <row r="182" spans="1:12" ht="12.9" customHeight="1">
      <c r="A182" s="10" t="s">
        <v>612</v>
      </c>
      <c r="B182" s="11" t="s">
        <v>448</v>
      </c>
      <c r="C182" s="11" t="s">
        <v>613</v>
      </c>
      <c r="D182" s="11" t="s">
        <v>246</v>
      </c>
      <c r="E182" s="12">
        <v>70.099999999999994</v>
      </c>
      <c r="F182" s="13" t="s">
        <v>246</v>
      </c>
      <c r="G182" s="14">
        <v>44</v>
      </c>
      <c r="H182" s="13" t="s">
        <v>246</v>
      </c>
      <c r="I182" s="14">
        <v>63</v>
      </c>
      <c r="J182" s="13" t="s">
        <v>246</v>
      </c>
      <c r="K182" s="15" t="s">
        <v>246</v>
      </c>
      <c r="L182" s="4"/>
    </row>
    <row r="183" spans="1:12" ht="12.9" customHeight="1">
      <c r="A183" s="10" t="s">
        <v>614</v>
      </c>
      <c r="B183" s="11" t="s">
        <v>448</v>
      </c>
      <c r="C183" s="11" t="s">
        <v>615</v>
      </c>
      <c r="D183" s="11" t="s">
        <v>246</v>
      </c>
      <c r="E183" s="12">
        <v>71</v>
      </c>
      <c r="F183" s="13" t="s">
        <v>246</v>
      </c>
      <c r="G183" s="14">
        <v>28</v>
      </c>
      <c r="H183" s="13" t="s">
        <v>246</v>
      </c>
      <c r="I183" s="14">
        <v>39</v>
      </c>
      <c r="J183" s="13" t="s">
        <v>246</v>
      </c>
      <c r="K183" s="15" t="s">
        <v>246</v>
      </c>
      <c r="L183" s="4"/>
    </row>
    <row r="184" spans="1:12" ht="12.9" customHeight="1">
      <c r="A184" s="10" t="s">
        <v>616</v>
      </c>
      <c r="B184" s="11" t="s">
        <v>448</v>
      </c>
      <c r="C184" s="11" t="s">
        <v>617</v>
      </c>
      <c r="D184" s="11" t="s">
        <v>246</v>
      </c>
      <c r="E184" s="12">
        <v>71.3</v>
      </c>
      <c r="F184" s="13" t="s">
        <v>246</v>
      </c>
      <c r="G184" s="14">
        <v>41</v>
      </c>
      <c r="H184" s="13" t="s">
        <v>246</v>
      </c>
      <c r="I184" s="14">
        <v>62</v>
      </c>
      <c r="J184" s="13" t="s">
        <v>246</v>
      </c>
      <c r="K184" s="15" t="s">
        <v>246</v>
      </c>
      <c r="L184" s="4"/>
    </row>
    <row r="185" spans="1:12" ht="12.9" customHeight="1">
      <c r="A185" s="10" t="s">
        <v>618</v>
      </c>
      <c r="B185" s="11" t="s">
        <v>448</v>
      </c>
      <c r="C185" s="11" t="s">
        <v>619</v>
      </c>
      <c r="D185" s="11" t="s">
        <v>246</v>
      </c>
      <c r="E185" s="12">
        <v>71.7</v>
      </c>
      <c r="F185" s="13" t="s">
        <v>246</v>
      </c>
      <c r="G185" s="14">
        <v>22</v>
      </c>
      <c r="H185" s="13" t="s">
        <v>246</v>
      </c>
      <c r="I185" s="14">
        <v>33</v>
      </c>
      <c r="J185" s="13" t="s">
        <v>246</v>
      </c>
      <c r="K185" s="15" t="s">
        <v>246</v>
      </c>
      <c r="L185" s="4"/>
    </row>
    <row r="186" spans="1:12" ht="12.9" customHeight="1">
      <c r="A186" s="10" t="s">
        <v>620</v>
      </c>
      <c r="B186" s="11" t="s">
        <v>448</v>
      </c>
      <c r="C186" s="11" t="s">
        <v>621</v>
      </c>
      <c r="D186" s="11" t="s">
        <v>246</v>
      </c>
      <c r="E186" s="12">
        <v>72.7</v>
      </c>
      <c r="F186" s="13" t="s">
        <v>246</v>
      </c>
      <c r="G186" s="14">
        <v>21</v>
      </c>
      <c r="H186" s="13" t="s">
        <v>246</v>
      </c>
      <c r="I186" s="14">
        <v>29</v>
      </c>
      <c r="J186" s="13" t="s">
        <v>246</v>
      </c>
      <c r="K186" s="15" t="s">
        <v>246</v>
      </c>
      <c r="L186" s="4"/>
    </row>
    <row r="187" spans="1:12" ht="12.9" customHeight="1">
      <c r="A187" s="10" t="s">
        <v>622</v>
      </c>
      <c r="B187" s="11" t="s">
        <v>448</v>
      </c>
      <c r="C187" s="11" t="s">
        <v>623</v>
      </c>
      <c r="D187" s="11" t="s">
        <v>246</v>
      </c>
      <c r="E187" s="12">
        <v>72.2</v>
      </c>
      <c r="F187" s="13" t="s">
        <v>246</v>
      </c>
      <c r="G187" s="14">
        <v>42</v>
      </c>
      <c r="H187" s="13" t="s">
        <v>246</v>
      </c>
      <c r="I187" s="14">
        <v>59</v>
      </c>
      <c r="J187" s="13" t="s">
        <v>246</v>
      </c>
      <c r="K187" s="15" t="s">
        <v>246</v>
      </c>
      <c r="L187" s="4"/>
    </row>
    <row r="188" spans="1:12" ht="12.9" customHeight="1">
      <c r="A188" s="10" t="s">
        <v>624</v>
      </c>
      <c r="B188" s="11" t="s">
        <v>448</v>
      </c>
      <c r="C188" s="11" t="s">
        <v>625</v>
      </c>
      <c r="D188" s="11" t="s">
        <v>246</v>
      </c>
      <c r="E188" s="12">
        <v>70.8</v>
      </c>
      <c r="F188" s="13" t="s">
        <v>246</v>
      </c>
      <c r="G188" s="14">
        <v>36</v>
      </c>
      <c r="H188" s="13" t="s">
        <v>246</v>
      </c>
      <c r="I188" s="14">
        <v>55</v>
      </c>
      <c r="J188" s="13" t="s">
        <v>246</v>
      </c>
      <c r="K188" s="15" t="s">
        <v>246</v>
      </c>
      <c r="L188" s="4"/>
    </row>
    <row r="189" spans="1:12" ht="12.9" customHeight="1">
      <c r="A189" s="10" t="s">
        <v>626</v>
      </c>
      <c r="B189" s="11" t="s">
        <v>448</v>
      </c>
      <c r="C189" s="11" t="s">
        <v>627</v>
      </c>
      <c r="D189" s="11" t="s">
        <v>246</v>
      </c>
      <c r="E189" s="12">
        <v>72</v>
      </c>
      <c r="F189" s="13" t="s">
        <v>246</v>
      </c>
      <c r="G189" s="14">
        <v>29</v>
      </c>
      <c r="H189" s="13" t="s">
        <v>246</v>
      </c>
      <c r="I189" s="14">
        <v>45</v>
      </c>
      <c r="J189" s="13" t="s">
        <v>246</v>
      </c>
      <c r="K189" s="15" t="s">
        <v>246</v>
      </c>
      <c r="L189" s="4"/>
    </row>
    <row r="190" spans="1:12" ht="12.9" customHeight="1">
      <c r="A190" s="10" t="s">
        <v>628</v>
      </c>
      <c r="B190" s="11" t="s">
        <v>448</v>
      </c>
      <c r="C190" s="11" t="s">
        <v>629</v>
      </c>
      <c r="D190" s="11" t="s">
        <v>246</v>
      </c>
      <c r="E190" s="12">
        <v>71.8</v>
      </c>
      <c r="F190" s="13" t="s">
        <v>246</v>
      </c>
      <c r="G190" s="14">
        <v>20</v>
      </c>
      <c r="H190" s="13" t="s">
        <v>246</v>
      </c>
      <c r="I190" s="14">
        <v>29</v>
      </c>
      <c r="J190" s="13" t="s">
        <v>246</v>
      </c>
      <c r="K190" s="15" t="s">
        <v>246</v>
      </c>
      <c r="L190" s="4"/>
    </row>
    <row r="191" spans="1:12" ht="12.9" customHeight="1">
      <c r="A191" s="10" t="s">
        <v>630</v>
      </c>
      <c r="B191" s="11" t="s">
        <v>448</v>
      </c>
      <c r="C191" s="11" t="s">
        <v>631</v>
      </c>
      <c r="D191" s="11" t="s">
        <v>246</v>
      </c>
      <c r="E191" s="12">
        <v>71.7</v>
      </c>
      <c r="F191" s="13" t="s">
        <v>246</v>
      </c>
      <c r="G191" s="14">
        <v>33</v>
      </c>
      <c r="H191" s="13" t="s">
        <v>246</v>
      </c>
      <c r="I191" s="14">
        <v>48</v>
      </c>
      <c r="J191" s="13" t="s">
        <v>246</v>
      </c>
      <c r="K191" s="15" t="s">
        <v>246</v>
      </c>
      <c r="L191" s="4"/>
    </row>
    <row r="192" spans="1:12" ht="12.9" customHeight="1">
      <c r="A192" s="10" t="s">
        <v>632</v>
      </c>
      <c r="B192" s="11" t="s">
        <v>448</v>
      </c>
      <c r="C192" s="11" t="s">
        <v>633</v>
      </c>
      <c r="D192" s="11" t="s">
        <v>246</v>
      </c>
      <c r="E192" s="12">
        <v>71.7</v>
      </c>
      <c r="F192" s="13" t="s">
        <v>246</v>
      </c>
      <c r="G192" s="14">
        <v>27</v>
      </c>
      <c r="H192" s="13" t="s">
        <v>246</v>
      </c>
      <c r="I192" s="14">
        <v>37</v>
      </c>
      <c r="J192" s="13" t="s">
        <v>246</v>
      </c>
      <c r="K192" s="15" t="s">
        <v>246</v>
      </c>
      <c r="L192" s="4"/>
    </row>
    <row r="193" spans="1:12" ht="12.9" customHeight="1">
      <c r="A193" s="10" t="s">
        <v>634</v>
      </c>
      <c r="B193" s="11" t="s">
        <v>448</v>
      </c>
      <c r="C193" s="11" t="s">
        <v>635</v>
      </c>
      <c r="D193" s="11" t="s">
        <v>246</v>
      </c>
      <c r="E193" s="12">
        <v>71.2</v>
      </c>
      <c r="F193" s="13" t="s">
        <v>246</v>
      </c>
      <c r="G193" s="14">
        <v>30</v>
      </c>
      <c r="H193" s="13" t="s">
        <v>246</v>
      </c>
      <c r="I193" s="14">
        <v>48</v>
      </c>
      <c r="J193" s="13" t="s">
        <v>246</v>
      </c>
      <c r="K193" s="15" t="s">
        <v>246</v>
      </c>
      <c r="L193" s="4"/>
    </row>
    <row r="194" spans="1:12" ht="12.9" customHeight="1">
      <c r="A194" s="10" t="s">
        <v>636</v>
      </c>
      <c r="B194" s="11" t="s">
        <v>448</v>
      </c>
      <c r="C194" s="11" t="s">
        <v>637</v>
      </c>
      <c r="D194" s="11" t="s">
        <v>246</v>
      </c>
      <c r="E194" s="12">
        <v>71.5</v>
      </c>
      <c r="F194" s="13" t="s">
        <v>246</v>
      </c>
      <c r="G194" s="14">
        <v>37</v>
      </c>
      <c r="H194" s="13" t="s">
        <v>246</v>
      </c>
      <c r="I194" s="14">
        <v>56</v>
      </c>
      <c r="J194" s="13" t="s">
        <v>246</v>
      </c>
      <c r="K194" s="15" t="s">
        <v>246</v>
      </c>
      <c r="L194" s="4"/>
    </row>
    <row r="195" spans="1:12" ht="12.9" customHeight="1" thickBot="1">
      <c r="A195" s="16" t="s">
        <v>638</v>
      </c>
      <c r="B195" s="17" t="s">
        <v>448</v>
      </c>
      <c r="C195" s="17" t="s">
        <v>639</v>
      </c>
      <c r="D195" s="17" t="s">
        <v>246</v>
      </c>
      <c r="E195" s="18">
        <v>71.599999999999994</v>
      </c>
      <c r="F195" s="19" t="s">
        <v>246</v>
      </c>
      <c r="G195" s="20">
        <v>20</v>
      </c>
      <c r="H195" s="19" t="s">
        <v>246</v>
      </c>
      <c r="I195" s="20">
        <v>30</v>
      </c>
      <c r="J195" s="19" t="s">
        <v>246</v>
      </c>
      <c r="K195" s="21" t="s">
        <v>246</v>
      </c>
      <c r="L195" s="4"/>
    </row>
  </sheetData>
  <mergeCells count="11">
    <mergeCell ref="E3:F3"/>
    <mergeCell ref="G3:H3"/>
    <mergeCell ref="I3:J3"/>
    <mergeCell ref="A1:D1"/>
    <mergeCell ref="E1:F1"/>
    <mergeCell ref="G1:H1"/>
    <mergeCell ref="I1:J1"/>
    <mergeCell ref="A2:D2"/>
    <mergeCell ref="E2:F2"/>
    <mergeCell ref="G2:H2"/>
    <mergeCell ref="I2:J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J112" sqref="J112"/>
    </sheetView>
  </sheetViews>
  <sheetFormatPr defaultRowHeight="14.4"/>
  <cols>
    <col min="5" max="5" width="17.5546875" customWidth="1"/>
  </cols>
  <sheetData>
    <row r="1" spans="1:8">
      <c r="A1" s="68" t="s">
        <v>241</v>
      </c>
      <c r="B1" s="69"/>
      <c r="C1" s="69"/>
      <c r="D1" s="70"/>
      <c r="E1" s="57" t="s">
        <v>242</v>
      </c>
      <c r="F1" s="57" t="s">
        <v>243</v>
      </c>
      <c r="G1" s="57" t="s">
        <v>243</v>
      </c>
      <c r="H1" s="43"/>
    </row>
    <row r="2" spans="1:8" ht="24" customHeight="1">
      <c r="A2" s="73" t="s">
        <v>244</v>
      </c>
      <c r="B2" s="74"/>
      <c r="C2" s="74"/>
      <c r="D2" s="75"/>
      <c r="E2" s="58" t="s">
        <v>245</v>
      </c>
      <c r="F2" s="58" t="s">
        <v>246</v>
      </c>
      <c r="G2" s="58" t="s">
        <v>246</v>
      </c>
      <c r="H2" s="44"/>
    </row>
    <row r="3" spans="1:8">
      <c r="A3" s="73" t="s">
        <v>735</v>
      </c>
      <c r="B3" s="74"/>
      <c r="C3" s="74"/>
      <c r="D3" s="75"/>
      <c r="E3" s="58"/>
      <c r="F3" s="58" t="s">
        <v>246</v>
      </c>
      <c r="G3" s="58" t="s">
        <v>246</v>
      </c>
      <c r="H3" s="44"/>
    </row>
    <row r="4" spans="1:8">
      <c r="A4" s="73" t="s">
        <v>736</v>
      </c>
      <c r="B4" s="74"/>
      <c r="C4" s="74"/>
      <c r="D4" s="75"/>
      <c r="E4" s="59" t="s">
        <v>246</v>
      </c>
      <c r="F4" s="59" t="s">
        <v>246</v>
      </c>
      <c r="G4" s="59" t="s">
        <v>246</v>
      </c>
      <c r="H4" s="44"/>
    </row>
    <row r="5" spans="1:8">
      <c r="A5" s="73" t="s">
        <v>737</v>
      </c>
      <c r="B5" s="74"/>
      <c r="C5" s="74"/>
      <c r="D5" s="75"/>
      <c r="E5" s="58" t="s">
        <v>246</v>
      </c>
      <c r="F5" s="58" t="s">
        <v>246</v>
      </c>
      <c r="G5" s="58" t="s">
        <v>246</v>
      </c>
      <c r="H5" s="44"/>
    </row>
    <row r="6" spans="1:8" ht="20.399999999999999">
      <c r="A6" s="45" t="s">
        <v>247</v>
      </c>
      <c r="B6" s="46" t="s">
        <v>248</v>
      </c>
      <c r="C6" s="46" t="s">
        <v>249</v>
      </c>
      <c r="D6" s="46" t="s">
        <v>250</v>
      </c>
      <c r="E6" s="58" t="s">
        <v>0</v>
      </c>
      <c r="F6" s="58" t="s">
        <v>251</v>
      </c>
      <c r="G6" s="58" t="s">
        <v>252</v>
      </c>
      <c r="H6" s="47" t="s">
        <v>253</v>
      </c>
    </row>
    <row r="7" spans="1:8" ht="20.399999999999999">
      <c r="A7" s="48" t="s">
        <v>738</v>
      </c>
      <c r="B7" s="49" t="str">
        <f>LEFT(Sulfa_1ja2!C4,7)</f>
        <v>I ak S2</v>
      </c>
      <c r="C7" s="49" t="s">
        <v>128</v>
      </c>
      <c r="D7" s="49" t="s">
        <v>246</v>
      </c>
      <c r="E7" s="50">
        <v>68.3</v>
      </c>
      <c r="F7" s="51">
        <v>55</v>
      </c>
      <c r="G7" s="51">
        <v>75</v>
      </c>
      <c r="H7" s="52">
        <f>F7*(E7/100)</f>
        <v>37.564999999999998</v>
      </c>
    </row>
    <row r="8" spans="1:8" ht="20.399999999999999">
      <c r="A8" s="48" t="s">
        <v>739</v>
      </c>
      <c r="B8" s="49" t="str">
        <f>LEFT(Sulfa_1ja2!C5,7)</f>
        <v>I sk S1</v>
      </c>
      <c r="C8" s="49" t="s">
        <v>129</v>
      </c>
      <c r="D8" s="49" t="s">
        <v>246</v>
      </c>
      <c r="E8" s="50">
        <v>67.8</v>
      </c>
      <c r="F8" s="51">
        <v>55</v>
      </c>
      <c r="G8" s="51">
        <v>84</v>
      </c>
      <c r="H8" s="52">
        <f t="shared" ref="H8:H71" si="0">F8*(E8/100)</f>
        <v>37.29</v>
      </c>
    </row>
    <row r="9" spans="1:8" ht="20.399999999999999">
      <c r="A9" s="48" t="s">
        <v>740</v>
      </c>
      <c r="B9" s="49" t="str">
        <f>LEFT(Sulfa_1ja2!C6,7)</f>
        <v>I ak M,</v>
      </c>
      <c r="C9" s="49" t="s">
        <v>130</v>
      </c>
      <c r="D9" s="49" t="s">
        <v>246</v>
      </c>
      <c r="E9" s="50">
        <v>68</v>
      </c>
      <c r="F9" s="51">
        <v>34</v>
      </c>
      <c r="G9" s="51">
        <v>47</v>
      </c>
      <c r="H9" s="52">
        <f t="shared" si="0"/>
        <v>23.12</v>
      </c>
    </row>
    <row r="10" spans="1:8" ht="20.399999999999999">
      <c r="A10" s="48" t="s">
        <v>741</v>
      </c>
      <c r="B10" s="49" t="str">
        <f>LEFT(Sulfa_1ja2!C7,7)</f>
        <v>I ak S3</v>
      </c>
      <c r="C10" s="49" t="s">
        <v>131</v>
      </c>
      <c r="D10" s="49" t="s">
        <v>246</v>
      </c>
      <c r="E10" s="50">
        <v>69.400000000000006</v>
      </c>
      <c r="F10" s="51">
        <v>65</v>
      </c>
      <c r="G10" s="51">
        <v>91</v>
      </c>
      <c r="H10" s="52">
        <f t="shared" si="0"/>
        <v>45.110000000000007</v>
      </c>
    </row>
    <row r="11" spans="1:8" ht="20.399999999999999">
      <c r="A11" s="48" t="s">
        <v>742</v>
      </c>
      <c r="B11" s="49" t="str">
        <f>LEFT(Sulfa_1ja2!C8,7)</f>
        <v>I ak S4</v>
      </c>
      <c r="C11" s="49" t="s">
        <v>132</v>
      </c>
      <c r="D11" s="49" t="s">
        <v>246</v>
      </c>
      <c r="E11" s="50">
        <v>68.7</v>
      </c>
      <c r="F11" s="51">
        <v>38</v>
      </c>
      <c r="G11" s="51">
        <v>46</v>
      </c>
      <c r="H11" s="52">
        <f t="shared" si="0"/>
        <v>26.106000000000002</v>
      </c>
    </row>
    <row r="12" spans="1:8" ht="20.399999999999999">
      <c r="A12" s="48" t="s">
        <v>743</v>
      </c>
      <c r="B12" s="49" t="str">
        <f>LEFT(Sulfa_1ja2!C9,7)</f>
        <v>I ak 0,</v>
      </c>
      <c r="C12" s="49" t="s">
        <v>133</v>
      </c>
      <c r="D12" s="49" t="s">
        <v>246</v>
      </c>
      <c r="E12" s="50">
        <v>68.099999999999994</v>
      </c>
      <c r="F12" s="51">
        <v>69</v>
      </c>
      <c r="G12" s="51">
        <v>100</v>
      </c>
      <c r="H12" s="52">
        <f t="shared" si="0"/>
        <v>46.988999999999997</v>
      </c>
    </row>
    <row r="13" spans="1:8" ht="20.399999999999999">
      <c r="A13" s="48" t="s">
        <v>744</v>
      </c>
      <c r="B13" s="49" t="str">
        <f>LEFT(Sulfa_1ja2!C10,7)</f>
        <v>I r S4,</v>
      </c>
      <c r="C13" s="49" t="s">
        <v>134</v>
      </c>
      <c r="D13" s="49" t="s">
        <v>246</v>
      </c>
      <c r="E13" s="50">
        <v>67.7</v>
      </c>
      <c r="F13" s="51">
        <v>41</v>
      </c>
      <c r="G13" s="51">
        <v>59</v>
      </c>
      <c r="H13" s="52">
        <f t="shared" si="0"/>
        <v>27.757000000000001</v>
      </c>
    </row>
    <row r="14" spans="1:8" ht="20.399999999999999">
      <c r="A14" s="48" t="s">
        <v>745</v>
      </c>
      <c r="B14" s="49" t="str">
        <f>LEFT(Sulfa_1ja2!C11,7)</f>
        <v>I r S1,</v>
      </c>
      <c r="C14" s="49" t="s">
        <v>135</v>
      </c>
      <c r="D14" s="49" t="s">
        <v>246</v>
      </c>
      <c r="E14" s="50">
        <v>66</v>
      </c>
      <c r="F14" s="51">
        <v>79</v>
      </c>
      <c r="G14" s="51">
        <v>110</v>
      </c>
      <c r="H14" s="52">
        <f t="shared" si="0"/>
        <v>52.14</v>
      </c>
    </row>
    <row r="15" spans="1:8" ht="20.399999999999999">
      <c r="A15" s="48" t="s">
        <v>746</v>
      </c>
      <c r="B15" s="49" t="str">
        <f>LEFT(Sulfa_1ja2!C12,7)</f>
        <v>I r S2,</v>
      </c>
      <c r="C15" s="49" t="s">
        <v>136</v>
      </c>
      <c r="D15" s="49" t="s">
        <v>246</v>
      </c>
      <c r="E15" s="50">
        <v>68.599999999999994</v>
      </c>
      <c r="F15" s="51">
        <v>49</v>
      </c>
      <c r="G15" s="51">
        <v>72</v>
      </c>
      <c r="H15" s="52">
        <f t="shared" si="0"/>
        <v>33.613999999999997</v>
      </c>
    </row>
    <row r="16" spans="1:8" ht="20.399999999999999">
      <c r="A16" s="48" t="s">
        <v>747</v>
      </c>
      <c r="B16" s="49" t="str">
        <f>LEFT(Sulfa_1ja2!C13,7)</f>
        <v>I r S3,</v>
      </c>
      <c r="C16" s="49" t="s">
        <v>137</v>
      </c>
      <c r="D16" s="49" t="s">
        <v>246</v>
      </c>
      <c r="E16" s="50">
        <v>68.099999999999994</v>
      </c>
      <c r="F16" s="51">
        <v>31</v>
      </c>
      <c r="G16" s="51">
        <v>45</v>
      </c>
      <c r="H16" s="52">
        <f t="shared" si="0"/>
        <v>21.110999999999997</v>
      </c>
    </row>
    <row r="17" spans="1:8" ht="20.399999999999999">
      <c r="A17" s="48" t="s">
        <v>748</v>
      </c>
      <c r="B17" s="49" t="str">
        <f>LEFT(Sulfa_1ja2!C14,7)</f>
        <v xml:space="preserve">I r M, </v>
      </c>
      <c r="C17" s="49" t="s">
        <v>138</v>
      </c>
      <c r="D17" s="49" t="s">
        <v>246</v>
      </c>
      <c r="E17" s="50">
        <v>67.900000000000006</v>
      </c>
      <c r="F17" s="51">
        <v>33</v>
      </c>
      <c r="G17" s="51">
        <v>43</v>
      </c>
      <c r="H17" s="52">
        <f t="shared" si="0"/>
        <v>22.407</v>
      </c>
    </row>
    <row r="18" spans="1:8" ht="20.399999999999999">
      <c r="A18" s="48" t="s">
        <v>749</v>
      </c>
      <c r="B18" s="49" t="str">
        <f>LEFT(Sulfa_1ja2!C15,7)</f>
        <v xml:space="preserve">I r 0, </v>
      </c>
      <c r="C18" s="49" t="s">
        <v>139</v>
      </c>
      <c r="D18" s="49" t="s">
        <v>246</v>
      </c>
      <c r="E18" s="50">
        <v>68.099999999999994</v>
      </c>
      <c r="F18" s="51">
        <v>24</v>
      </c>
      <c r="G18" s="51">
        <v>33</v>
      </c>
      <c r="H18" s="52">
        <f t="shared" si="0"/>
        <v>16.343999999999998</v>
      </c>
    </row>
    <row r="19" spans="1:8" ht="20.399999999999999">
      <c r="A19" s="48" t="s">
        <v>750</v>
      </c>
      <c r="B19" s="49" t="str">
        <f>LEFT(Sulfa_1ja2!C16,7)</f>
        <v xml:space="preserve">I p M, </v>
      </c>
      <c r="C19" s="49" t="s">
        <v>140</v>
      </c>
      <c r="D19" s="49" t="s">
        <v>246</v>
      </c>
      <c r="E19" s="50">
        <v>68.599999999999994</v>
      </c>
      <c r="F19" s="51">
        <v>24</v>
      </c>
      <c r="G19" s="51">
        <v>32</v>
      </c>
      <c r="H19" s="52">
        <f t="shared" si="0"/>
        <v>16.463999999999999</v>
      </c>
    </row>
    <row r="20" spans="1:8" ht="20.399999999999999">
      <c r="A20" s="48" t="s">
        <v>751</v>
      </c>
      <c r="B20" s="49" t="str">
        <f>LEFT(Sulfa_1ja2!C17,7)</f>
        <v>I p S1,</v>
      </c>
      <c r="C20" s="49" t="s">
        <v>141</v>
      </c>
      <c r="D20" s="49" t="s">
        <v>246</v>
      </c>
      <c r="E20" s="50">
        <v>67.8</v>
      </c>
      <c r="F20" s="51">
        <v>53</v>
      </c>
      <c r="G20" s="51">
        <v>72</v>
      </c>
      <c r="H20" s="52">
        <f t="shared" si="0"/>
        <v>35.933999999999997</v>
      </c>
    </row>
    <row r="21" spans="1:8" ht="20.399999999999999">
      <c r="A21" s="48" t="s">
        <v>752</v>
      </c>
      <c r="B21" s="49" t="str">
        <f>LEFT(Sulfa_1ja2!C18,7)</f>
        <v>I p S4,</v>
      </c>
      <c r="C21" s="49" t="s">
        <v>142</v>
      </c>
      <c r="D21" s="49" t="s">
        <v>246</v>
      </c>
      <c r="E21" s="50">
        <v>68.5</v>
      </c>
      <c r="F21" s="51">
        <v>37</v>
      </c>
      <c r="G21" s="51">
        <v>49</v>
      </c>
      <c r="H21" s="52">
        <f t="shared" si="0"/>
        <v>25.345000000000002</v>
      </c>
    </row>
    <row r="22" spans="1:8" ht="20.399999999999999">
      <c r="A22" s="48" t="s">
        <v>753</v>
      </c>
      <c r="B22" s="49" t="str">
        <f>LEFT(Sulfa_1ja2!C19,7)</f>
        <v>I p S3,</v>
      </c>
      <c r="C22" s="49" t="s">
        <v>143</v>
      </c>
      <c r="D22" s="49" t="s">
        <v>246</v>
      </c>
      <c r="E22" s="50">
        <v>68.5</v>
      </c>
      <c r="F22" s="51">
        <v>29</v>
      </c>
      <c r="G22" s="51">
        <v>39</v>
      </c>
      <c r="H22" s="52">
        <f t="shared" si="0"/>
        <v>19.865000000000002</v>
      </c>
    </row>
    <row r="23" spans="1:8" ht="20.399999999999999">
      <c r="A23" s="48" t="s">
        <v>754</v>
      </c>
      <c r="B23" s="49" t="str">
        <f>LEFT(Sulfa_1ja2!C20,7)</f>
        <v xml:space="preserve">I p 0, </v>
      </c>
      <c r="C23" s="49" t="s">
        <v>144</v>
      </c>
      <c r="D23" s="49" t="s">
        <v>246</v>
      </c>
      <c r="E23" s="50">
        <v>68.599999999999994</v>
      </c>
      <c r="F23" s="51">
        <v>25</v>
      </c>
      <c r="G23" s="51">
        <v>30</v>
      </c>
      <c r="H23" s="52">
        <f t="shared" si="0"/>
        <v>17.149999999999999</v>
      </c>
    </row>
    <row r="24" spans="1:8" ht="20.399999999999999">
      <c r="A24" s="48" t="s">
        <v>755</v>
      </c>
      <c r="B24" s="49" t="str">
        <f>LEFT(Sulfa_1ja2!C21,7)</f>
        <v>I p S2,</v>
      </c>
      <c r="C24" s="49" t="s">
        <v>145</v>
      </c>
      <c r="D24" s="49" t="s">
        <v>246</v>
      </c>
      <c r="E24" s="50">
        <v>67.5</v>
      </c>
      <c r="F24" s="51">
        <v>54</v>
      </c>
      <c r="G24" s="51">
        <v>77</v>
      </c>
      <c r="H24" s="52">
        <f t="shared" si="0"/>
        <v>36.450000000000003</v>
      </c>
    </row>
    <row r="25" spans="1:8" ht="20.399999999999999">
      <c r="A25" s="48" t="s">
        <v>756</v>
      </c>
      <c r="B25" s="49" t="str">
        <f>LEFT(Sulfa_1ja2!C22,7)</f>
        <v>I kk S4</v>
      </c>
      <c r="C25" s="49" t="s">
        <v>146</v>
      </c>
      <c r="D25" s="49" t="s">
        <v>246</v>
      </c>
      <c r="E25" s="50">
        <v>66.5</v>
      </c>
      <c r="F25" s="51">
        <v>57</v>
      </c>
      <c r="G25" s="51">
        <v>82</v>
      </c>
      <c r="H25" s="52">
        <f t="shared" si="0"/>
        <v>37.905000000000001</v>
      </c>
    </row>
    <row r="26" spans="1:8" ht="20.399999999999999">
      <c r="A26" s="48" t="s">
        <v>757</v>
      </c>
      <c r="B26" s="49" t="str">
        <f>LEFT(Sulfa_1ja2!C23,7)</f>
        <v>I kk S2</v>
      </c>
      <c r="C26" s="49" t="s">
        <v>147</v>
      </c>
      <c r="D26" s="49" t="s">
        <v>246</v>
      </c>
      <c r="E26" s="50">
        <v>67.900000000000006</v>
      </c>
      <c r="F26" s="51">
        <v>64</v>
      </c>
      <c r="G26" s="51">
        <v>81</v>
      </c>
      <c r="H26" s="52">
        <f t="shared" si="0"/>
        <v>43.456000000000003</v>
      </c>
    </row>
    <row r="27" spans="1:8" ht="20.399999999999999">
      <c r="A27" s="48" t="s">
        <v>758</v>
      </c>
      <c r="B27" s="49" t="str">
        <f>LEFT(Sulfa_1ja2!C24,7)</f>
        <v>I kk S1</v>
      </c>
      <c r="C27" s="49" t="s">
        <v>148</v>
      </c>
      <c r="D27" s="49" t="s">
        <v>246</v>
      </c>
      <c r="E27" s="50">
        <v>67.599999999999994</v>
      </c>
      <c r="F27" s="51">
        <v>56</v>
      </c>
      <c r="G27" s="51">
        <v>75</v>
      </c>
      <c r="H27" s="52">
        <f t="shared" si="0"/>
        <v>37.855999999999995</v>
      </c>
    </row>
    <row r="28" spans="1:8" ht="20.399999999999999">
      <c r="A28" s="48" t="s">
        <v>759</v>
      </c>
      <c r="B28" s="49" t="str">
        <f>LEFT(Sulfa_1ja2!C25,7)</f>
        <v>I kk S3</v>
      </c>
      <c r="C28" s="49" t="s">
        <v>149</v>
      </c>
      <c r="D28" s="49" t="s">
        <v>246</v>
      </c>
      <c r="E28" s="50">
        <v>68.099999999999994</v>
      </c>
      <c r="F28" s="51">
        <v>49</v>
      </c>
      <c r="G28" s="51">
        <v>70</v>
      </c>
      <c r="H28" s="52">
        <f t="shared" si="0"/>
        <v>33.369</v>
      </c>
    </row>
    <row r="29" spans="1:8" ht="20.399999999999999">
      <c r="A29" s="48" t="s">
        <v>760</v>
      </c>
      <c r="B29" s="49" t="str">
        <f>LEFT(Sulfa_1ja2!C26,7)</f>
        <v>I kk 0,</v>
      </c>
      <c r="C29" s="49" t="s">
        <v>150</v>
      </c>
      <c r="D29" s="49" t="s">
        <v>246</v>
      </c>
      <c r="E29" s="50">
        <v>69.7</v>
      </c>
      <c r="F29" s="51">
        <v>36</v>
      </c>
      <c r="G29" s="51">
        <v>48</v>
      </c>
      <c r="H29" s="52">
        <f t="shared" si="0"/>
        <v>25.092000000000002</v>
      </c>
    </row>
    <row r="30" spans="1:8" ht="20.399999999999999">
      <c r="A30" s="48" t="s">
        <v>761</v>
      </c>
      <c r="B30" s="49" t="str">
        <f>LEFT(Sulfa_1ja2!C27,7)</f>
        <v>I kk M,</v>
      </c>
      <c r="C30" s="49" t="s">
        <v>151</v>
      </c>
      <c r="D30" s="49" t="s">
        <v>246</v>
      </c>
      <c r="E30" s="50">
        <v>68.900000000000006</v>
      </c>
      <c r="F30" s="51">
        <v>28</v>
      </c>
      <c r="G30" s="51">
        <v>43</v>
      </c>
      <c r="H30" s="52">
        <f t="shared" si="0"/>
        <v>19.292000000000002</v>
      </c>
    </row>
    <row r="31" spans="1:8" ht="20.399999999999999">
      <c r="A31" s="48" t="s">
        <v>762</v>
      </c>
      <c r="B31" s="49" t="str">
        <f>LEFT(Sulfa_1ja2!C28,7)</f>
        <v>II p M,</v>
      </c>
      <c r="C31" s="49" t="s">
        <v>152</v>
      </c>
      <c r="D31" s="49" t="s">
        <v>246</v>
      </c>
      <c r="E31" s="50">
        <v>69.7</v>
      </c>
      <c r="F31" s="51">
        <v>32</v>
      </c>
      <c r="G31" s="51">
        <v>45</v>
      </c>
      <c r="H31" s="52">
        <f t="shared" si="0"/>
        <v>22.304000000000002</v>
      </c>
    </row>
    <row r="32" spans="1:8" ht="20.399999999999999">
      <c r="A32" s="48" t="s">
        <v>763</v>
      </c>
      <c r="B32" s="49" t="str">
        <f>LEFT(Sulfa_1ja2!C29,7)</f>
        <v>II p S1</v>
      </c>
      <c r="C32" s="49" t="s">
        <v>153</v>
      </c>
      <c r="D32" s="49" t="s">
        <v>246</v>
      </c>
      <c r="E32" s="50">
        <v>68.8</v>
      </c>
      <c r="F32" s="51">
        <v>49</v>
      </c>
      <c r="G32" s="51">
        <v>68</v>
      </c>
      <c r="H32" s="52">
        <f t="shared" si="0"/>
        <v>33.711999999999996</v>
      </c>
    </row>
    <row r="33" spans="1:8" ht="20.399999999999999">
      <c r="A33" s="48" t="s">
        <v>764</v>
      </c>
      <c r="B33" s="49" t="str">
        <f>LEFT(Sulfa_1ja2!C30,7)</f>
        <v>II p S3</v>
      </c>
      <c r="C33" s="49" t="s">
        <v>154</v>
      </c>
      <c r="D33" s="49" t="s">
        <v>246</v>
      </c>
      <c r="E33" s="50">
        <v>68.5</v>
      </c>
      <c r="F33" s="51">
        <v>31</v>
      </c>
      <c r="G33" s="51">
        <v>49</v>
      </c>
      <c r="H33" s="52">
        <f t="shared" si="0"/>
        <v>21.235000000000003</v>
      </c>
    </row>
    <row r="34" spans="1:8" ht="20.399999999999999">
      <c r="A34" s="48" t="s">
        <v>765</v>
      </c>
      <c r="B34" s="49" t="str">
        <f>LEFT(Sulfa_1ja2!C31,7)</f>
        <v>II p 0,</v>
      </c>
      <c r="C34" s="49" t="s">
        <v>155</v>
      </c>
      <c r="D34" s="49" t="s">
        <v>246</v>
      </c>
      <c r="E34" s="50">
        <v>68.2</v>
      </c>
      <c r="F34" s="51">
        <v>27</v>
      </c>
      <c r="G34" s="51">
        <v>36</v>
      </c>
      <c r="H34" s="52">
        <f t="shared" si="0"/>
        <v>18.414000000000001</v>
      </c>
    </row>
    <row r="35" spans="1:8" ht="20.399999999999999">
      <c r="A35" s="48" t="s">
        <v>766</v>
      </c>
      <c r="B35" s="49" t="str">
        <f>LEFT(Sulfa_1ja2!C32,7)</f>
        <v>II p S2</v>
      </c>
      <c r="C35" s="49" t="s">
        <v>156</v>
      </c>
      <c r="D35" s="49" t="s">
        <v>246</v>
      </c>
      <c r="E35" s="50">
        <v>69</v>
      </c>
      <c r="F35" s="51">
        <v>38</v>
      </c>
      <c r="G35" s="51">
        <v>53</v>
      </c>
      <c r="H35" s="52">
        <f t="shared" si="0"/>
        <v>26.22</v>
      </c>
    </row>
    <row r="36" spans="1:8" ht="20.399999999999999">
      <c r="A36" s="48" t="s">
        <v>767</v>
      </c>
      <c r="B36" s="49" t="str">
        <f>LEFT(Sulfa_1ja2!C33,7)</f>
        <v>II p S4</v>
      </c>
      <c r="C36" s="49" t="s">
        <v>157</v>
      </c>
      <c r="D36" s="49" t="s">
        <v>246</v>
      </c>
      <c r="E36" s="50">
        <v>67.2</v>
      </c>
      <c r="F36" s="51">
        <v>46</v>
      </c>
      <c r="G36" s="51">
        <v>67</v>
      </c>
      <c r="H36" s="52">
        <f t="shared" si="0"/>
        <v>30.912000000000003</v>
      </c>
    </row>
    <row r="37" spans="1:8" ht="20.399999999999999">
      <c r="A37" s="48" t="s">
        <v>768</v>
      </c>
      <c r="B37" s="49" t="str">
        <f>LEFT(Sulfa_1ja2!C34,7)</f>
        <v>II ak S</v>
      </c>
      <c r="C37" s="49" t="s">
        <v>158</v>
      </c>
      <c r="D37" s="49" t="s">
        <v>246</v>
      </c>
      <c r="E37" s="50">
        <v>69.099999999999994</v>
      </c>
      <c r="F37" s="51">
        <v>53</v>
      </c>
      <c r="G37" s="51">
        <v>74</v>
      </c>
      <c r="H37" s="52">
        <f t="shared" si="0"/>
        <v>36.622999999999998</v>
      </c>
    </row>
    <row r="38" spans="1:8" ht="21" thickBot="1">
      <c r="A38" s="53" t="s">
        <v>769</v>
      </c>
      <c r="B38" s="49" t="str">
        <f>LEFT(Sulfa_1ja2!C35,7)</f>
        <v>II ak M</v>
      </c>
      <c r="C38" s="54" t="s">
        <v>159</v>
      </c>
      <c r="D38" s="54" t="s">
        <v>246</v>
      </c>
      <c r="E38" s="55">
        <v>69.8</v>
      </c>
      <c r="F38" s="56">
        <v>33</v>
      </c>
      <c r="G38" s="56">
        <v>48</v>
      </c>
      <c r="H38" s="52">
        <f t="shared" si="0"/>
        <v>23.033999999999999</v>
      </c>
    </row>
    <row r="39" spans="1:8" ht="20.399999999999999">
      <c r="A39" s="48" t="s">
        <v>770</v>
      </c>
      <c r="B39" s="49" t="str">
        <f>LEFT(Sulfa_1ja2!C36,7)</f>
        <v>II ak 0</v>
      </c>
      <c r="C39" s="49" t="s">
        <v>160</v>
      </c>
      <c r="D39" s="49" t="s">
        <v>246</v>
      </c>
      <c r="E39" s="50">
        <v>68.8</v>
      </c>
      <c r="F39" s="51">
        <v>33</v>
      </c>
      <c r="G39" s="51">
        <v>48</v>
      </c>
      <c r="H39" s="52">
        <f t="shared" si="0"/>
        <v>22.703999999999997</v>
      </c>
    </row>
    <row r="40" spans="1:8" ht="20.399999999999999">
      <c r="A40" s="48" t="s">
        <v>771</v>
      </c>
      <c r="B40" s="49" t="str">
        <f>LEFT(Sulfa_1ja2!C37,7)</f>
        <v>II ak S</v>
      </c>
      <c r="C40" s="49" t="s">
        <v>161</v>
      </c>
      <c r="D40" s="49" t="s">
        <v>246</v>
      </c>
      <c r="E40" s="50">
        <v>68.099999999999994</v>
      </c>
      <c r="F40" s="51">
        <v>72</v>
      </c>
      <c r="G40" s="51">
        <v>110</v>
      </c>
      <c r="H40" s="52">
        <f t="shared" si="0"/>
        <v>49.031999999999996</v>
      </c>
    </row>
    <row r="41" spans="1:8" ht="20.399999999999999">
      <c r="A41" s="48" t="s">
        <v>772</v>
      </c>
      <c r="B41" s="49" t="str">
        <f>LEFT(Sulfa_1ja2!C38,7)</f>
        <v>II ak S</v>
      </c>
      <c r="C41" s="49" t="s">
        <v>162</v>
      </c>
      <c r="D41" s="49" t="s">
        <v>246</v>
      </c>
      <c r="E41" s="50">
        <v>68.5</v>
      </c>
      <c r="F41" s="51">
        <v>53</v>
      </c>
      <c r="G41" s="51">
        <v>80</v>
      </c>
      <c r="H41" s="52">
        <f t="shared" si="0"/>
        <v>36.305</v>
      </c>
    </row>
    <row r="42" spans="1:8" ht="20.399999999999999">
      <c r="A42" s="48" t="s">
        <v>773</v>
      </c>
      <c r="B42" s="49" t="str">
        <f>LEFT(Sulfa_1ja2!C39,7)</f>
        <v>II ak S</v>
      </c>
      <c r="C42" s="49" t="s">
        <v>163</v>
      </c>
      <c r="D42" s="49" t="s">
        <v>246</v>
      </c>
      <c r="E42" s="50">
        <v>67.7</v>
      </c>
      <c r="F42" s="51">
        <v>42</v>
      </c>
      <c r="G42" s="51">
        <v>60</v>
      </c>
      <c r="H42" s="52">
        <f t="shared" si="0"/>
        <v>28.434000000000001</v>
      </c>
    </row>
    <row r="43" spans="1:8" ht="20.399999999999999">
      <c r="A43" s="48" t="s">
        <v>774</v>
      </c>
      <c r="B43" s="49" t="str">
        <f>LEFT(Sulfa_1ja2!C40,7)</f>
        <v>II kk S</v>
      </c>
      <c r="C43" s="49" t="s">
        <v>164</v>
      </c>
      <c r="D43" s="49" t="s">
        <v>246</v>
      </c>
      <c r="E43" s="50">
        <v>67.7</v>
      </c>
      <c r="F43" s="51">
        <v>53</v>
      </c>
      <c r="G43" s="51">
        <v>70</v>
      </c>
      <c r="H43" s="52">
        <f t="shared" si="0"/>
        <v>35.881</v>
      </c>
    </row>
    <row r="44" spans="1:8" ht="20.399999999999999">
      <c r="A44" s="48" t="s">
        <v>775</v>
      </c>
      <c r="B44" s="49" t="str">
        <f>LEFT(Sulfa_1ja2!C41,7)</f>
        <v>II kk S</v>
      </c>
      <c r="C44" s="49" t="s">
        <v>165</v>
      </c>
      <c r="D44" s="49" t="s">
        <v>246</v>
      </c>
      <c r="E44" s="50">
        <v>67.3</v>
      </c>
      <c r="F44" s="51">
        <v>45</v>
      </c>
      <c r="G44" s="51">
        <v>62</v>
      </c>
      <c r="H44" s="52">
        <f t="shared" si="0"/>
        <v>30.284999999999997</v>
      </c>
    </row>
    <row r="45" spans="1:8" ht="20.399999999999999">
      <c r="A45" s="48" t="s">
        <v>776</v>
      </c>
      <c r="B45" s="49" t="str">
        <f>LEFT(Sulfa_1ja2!C42,7)</f>
        <v>II kk M</v>
      </c>
      <c r="C45" s="49" t="s">
        <v>166</v>
      </c>
      <c r="D45" s="49" t="s">
        <v>246</v>
      </c>
      <c r="E45" s="50">
        <v>68.099999999999994</v>
      </c>
      <c r="F45" s="51">
        <v>25</v>
      </c>
      <c r="G45" s="51">
        <v>34</v>
      </c>
      <c r="H45" s="52">
        <f t="shared" si="0"/>
        <v>17.024999999999999</v>
      </c>
    </row>
    <row r="46" spans="1:8" ht="20.399999999999999">
      <c r="A46" s="48" t="s">
        <v>777</v>
      </c>
      <c r="B46" s="49" t="str">
        <f>LEFT(Sulfa_1ja2!C43,7)</f>
        <v>II kk S</v>
      </c>
      <c r="C46" s="49" t="s">
        <v>167</v>
      </c>
      <c r="D46" s="49" t="s">
        <v>246</v>
      </c>
      <c r="E46" s="50">
        <v>69.3</v>
      </c>
      <c r="F46" s="51">
        <v>33</v>
      </c>
      <c r="G46" s="51">
        <v>47</v>
      </c>
      <c r="H46" s="52">
        <f t="shared" si="0"/>
        <v>22.869</v>
      </c>
    </row>
    <row r="47" spans="1:8" ht="20.399999999999999">
      <c r="A47" s="48" t="s">
        <v>778</v>
      </c>
      <c r="B47" s="49" t="str">
        <f>LEFT(Sulfa_1ja2!C44,7)</f>
        <v>II kk S</v>
      </c>
      <c r="C47" s="49" t="s">
        <v>168</v>
      </c>
      <c r="D47" s="49" t="s">
        <v>246</v>
      </c>
      <c r="E47" s="50">
        <v>68.900000000000006</v>
      </c>
      <c r="F47" s="51">
        <v>38</v>
      </c>
      <c r="G47" s="51">
        <v>47</v>
      </c>
      <c r="H47" s="52">
        <f t="shared" si="0"/>
        <v>26.182000000000002</v>
      </c>
    </row>
    <row r="48" spans="1:8" ht="20.399999999999999">
      <c r="A48" s="48" t="s">
        <v>779</v>
      </c>
      <c r="B48" s="49" t="str">
        <f>LEFT(Sulfa_1ja2!C45,7)</f>
        <v>II kk 0</v>
      </c>
      <c r="C48" s="49" t="s">
        <v>169</v>
      </c>
      <c r="D48" s="49" t="s">
        <v>246</v>
      </c>
      <c r="E48" s="50">
        <v>69.2</v>
      </c>
      <c r="F48" s="51">
        <v>25</v>
      </c>
      <c r="G48" s="51">
        <v>31</v>
      </c>
      <c r="H48" s="52">
        <f t="shared" si="0"/>
        <v>17.3</v>
      </c>
    </row>
    <row r="49" spans="1:8" ht="20.399999999999999">
      <c r="A49" s="48" t="s">
        <v>780</v>
      </c>
      <c r="B49" s="49" t="str">
        <f>LEFT(Sulfa_1ja2!C46,7)</f>
        <v>II r M,</v>
      </c>
      <c r="C49" s="49" t="s">
        <v>170</v>
      </c>
      <c r="D49" s="49" t="s">
        <v>246</v>
      </c>
      <c r="E49" s="50">
        <v>68.900000000000006</v>
      </c>
      <c r="F49" s="51">
        <v>33</v>
      </c>
      <c r="G49" s="51">
        <v>41</v>
      </c>
      <c r="H49" s="52">
        <f t="shared" si="0"/>
        <v>22.737000000000002</v>
      </c>
    </row>
    <row r="50" spans="1:8" ht="20.399999999999999">
      <c r="A50" s="48" t="s">
        <v>781</v>
      </c>
      <c r="B50" s="49" t="str">
        <f>LEFT(Sulfa_1ja2!C47,7)</f>
        <v>II r S4</v>
      </c>
      <c r="C50" s="49" t="s">
        <v>171</v>
      </c>
      <c r="D50" s="49" t="s">
        <v>246</v>
      </c>
      <c r="E50" s="50">
        <v>68.900000000000006</v>
      </c>
      <c r="F50" s="51">
        <v>34</v>
      </c>
      <c r="G50" s="51">
        <v>44</v>
      </c>
      <c r="H50" s="52">
        <f t="shared" si="0"/>
        <v>23.426000000000002</v>
      </c>
    </row>
    <row r="51" spans="1:8" ht="20.399999999999999">
      <c r="A51" s="48" t="s">
        <v>782</v>
      </c>
      <c r="B51" s="49" t="str">
        <f>LEFT(Sulfa_1ja2!C48,7)</f>
        <v>II r 0,</v>
      </c>
      <c r="C51" s="49" t="s">
        <v>172</v>
      </c>
      <c r="D51" s="49" t="s">
        <v>246</v>
      </c>
      <c r="E51" s="50">
        <v>68.400000000000006</v>
      </c>
      <c r="F51" s="51">
        <v>30</v>
      </c>
      <c r="G51" s="51">
        <v>41</v>
      </c>
      <c r="H51" s="52">
        <f t="shared" si="0"/>
        <v>20.520000000000003</v>
      </c>
    </row>
    <row r="52" spans="1:8" ht="20.399999999999999">
      <c r="A52" s="48" t="s">
        <v>783</v>
      </c>
      <c r="B52" s="49" t="str">
        <f>LEFT(Sulfa_1ja2!C49,7)</f>
        <v>II r S2</v>
      </c>
      <c r="C52" s="49" t="s">
        <v>173</v>
      </c>
      <c r="D52" s="49" t="s">
        <v>246</v>
      </c>
      <c r="E52" s="50">
        <v>68.5</v>
      </c>
      <c r="F52" s="51">
        <v>43</v>
      </c>
      <c r="G52" s="51">
        <v>55</v>
      </c>
      <c r="H52" s="52">
        <f t="shared" si="0"/>
        <v>29.455000000000002</v>
      </c>
    </row>
    <row r="53" spans="1:8" ht="20.399999999999999">
      <c r="A53" s="48" t="s">
        <v>784</v>
      </c>
      <c r="B53" s="49" t="str">
        <f>LEFT(Sulfa_1ja2!C50,7)</f>
        <v>II r S3</v>
      </c>
      <c r="C53" s="49" t="s">
        <v>174</v>
      </c>
      <c r="D53" s="49" t="s">
        <v>246</v>
      </c>
      <c r="E53" s="50">
        <v>68.400000000000006</v>
      </c>
      <c r="F53" s="51">
        <v>35</v>
      </c>
      <c r="G53" s="51">
        <v>43</v>
      </c>
      <c r="H53" s="52">
        <f t="shared" si="0"/>
        <v>23.94</v>
      </c>
    </row>
    <row r="54" spans="1:8" ht="20.399999999999999">
      <c r="A54" s="48" t="s">
        <v>785</v>
      </c>
      <c r="B54" s="49" t="str">
        <f>LEFT(Sulfa_1ja2!C51,7)</f>
        <v>II r S1</v>
      </c>
      <c r="C54" s="49" t="s">
        <v>175</v>
      </c>
      <c r="D54" s="49" t="s">
        <v>246</v>
      </c>
      <c r="E54" s="50">
        <v>68.3</v>
      </c>
      <c r="F54" s="51">
        <v>47</v>
      </c>
      <c r="G54" s="51">
        <v>61</v>
      </c>
      <c r="H54" s="52">
        <f t="shared" si="0"/>
        <v>32.100999999999999</v>
      </c>
    </row>
    <row r="55" spans="1:8" ht="20.399999999999999">
      <c r="A55" s="48" t="s">
        <v>786</v>
      </c>
      <c r="B55" s="49" t="str">
        <f>LEFT(Sulfa_1ja2!C52,7)</f>
        <v xml:space="preserve">III ak </v>
      </c>
      <c r="C55" s="49" t="s">
        <v>176</v>
      </c>
      <c r="D55" s="49" t="s">
        <v>246</v>
      </c>
      <c r="E55" s="50">
        <v>67.7</v>
      </c>
      <c r="F55" s="51">
        <v>41</v>
      </c>
      <c r="G55" s="51">
        <v>56</v>
      </c>
      <c r="H55" s="52">
        <f t="shared" si="0"/>
        <v>27.757000000000001</v>
      </c>
    </row>
    <row r="56" spans="1:8" ht="20.399999999999999">
      <c r="A56" s="48" t="s">
        <v>787</v>
      </c>
      <c r="B56" s="49" t="str">
        <f>LEFT(Sulfa_1ja2!C53,7)</f>
        <v xml:space="preserve">III ak </v>
      </c>
      <c r="C56" s="49" t="s">
        <v>177</v>
      </c>
      <c r="D56" s="49" t="s">
        <v>246</v>
      </c>
      <c r="E56" s="50">
        <v>68.5</v>
      </c>
      <c r="F56" s="51">
        <v>31</v>
      </c>
      <c r="G56" s="51">
        <v>50</v>
      </c>
      <c r="H56" s="52">
        <f t="shared" si="0"/>
        <v>21.235000000000003</v>
      </c>
    </row>
    <row r="57" spans="1:8" ht="20.399999999999999">
      <c r="A57" s="48" t="s">
        <v>788</v>
      </c>
      <c r="B57" s="49" t="str">
        <f>LEFT(Sulfa_1ja2!C54,7)</f>
        <v xml:space="preserve">III ak </v>
      </c>
      <c r="C57" s="49" t="s">
        <v>178</v>
      </c>
      <c r="D57" s="49" t="s">
        <v>246</v>
      </c>
      <c r="E57" s="50">
        <v>68.5</v>
      </c>
      <c r="F57" s="51">
        <v>26</v>
      </c>
      <c r="G57" s="51">
        <v>36</v>
      </c>
      <c r="H57" s="52">
        <f t="shared" si="0"/>
        <v>17.810000000000002</v>
      </c>
    </row>
    <row r="58" spans="1:8" ht="20.399999999999999">
      <c r="A58" s="48" t="s">
        <v>789</v>
      </c>
      <c r="B58" s="49" t="str">
        <f>LEFT(Sulfa_1ja2!C55,7)</f>
        <v xml:space="preserve">III ak </v>
      </c>
      <c r="C58" s="49" t="s">
        <v>179</v>
      </c>
      <c r="D58" s="49" t="s">
        <v>246</v>
      </c>
      <c r="E58" s="50">
        <v>66.900000000000006</v>
      </c>
      <c r="F58" s="51">
        <v>44</v>
      </c>
      <c r="G58" s="51">
        <v>65</v>
      </c>
      <c r="H58" s="52">
        <f t="shared" si="0"/>
        <v>29.436</v>
      </c>
    </row>
    <row r="59" spans="1:8" ht="20.399999999999999">
      <c r="A59" s="48" t="s">
        <v>790</v>
      </c>
      <c r="B59" s="49" t="str">
        <f>LEFT(Sulfa_1ja2!C56,7)</f>
        <v xml:space="preserve">III ak </v>
      </c>
      <c r="C59" s="49" t="s">
        <v>180</v>
      </c>
      <c r="D59" s="49" t="s">
        <v>246</v>
      </c>
      <c r="E59" s="50">
        <v>65</v>
      </c>
      <c r="F59" s="51">
        <v>49</v>
      </c>
      <c r="G59" s="51">
        <v>68</v>
      </c>
      <c r="H59" s="52">
        <f t="shared" si="0"/>
        <v>31.85</v>
      </c>
    </row>
    <row r="60" spans="1:8" ht="20.399999999999999">
      <c r="A60" s="48" t="s">
        <v>791</v>
      </c>
      <c r="B60" s="49" t="str">
        <f>LEFT(Sulfa_1ja2!C57,7)</f>
        <v xml:space="preserve">III ak </v>
      </c>
      <c r="C60" s="49" t="s">
        <v>181</v>
      </c>
      <c r="D60" s="49" t="s">
        <v>246</v>
      </c>
      <c r="E60" s="50">
        <v>68.8</v>
      </c>
      <c r="F60" s="51">
        <v>20</v>
      </c>
      <c r="G60" s="51">
        <v>27</v>
      </c>
      <c r="H60" s="52">
        <f t="shared" si="0"/>
        <v>13.759999999999998</v>
      </c>
    </row>
    <row r="61" spans="1:8" ht="20.399999999999999">
      <c r="A61" s="48" t="s">
        <v>792</v>
      </c>
      <c r="B61" s="49" t="str">
        <f>LEFT(Sulfa_1ja2!C58,7)</f>
        <v>III p M</v>
      </c>
      <c r="C61" s="49" t="s">
        <v>182</v>
      </c>
      <c r="D61" s="49" t="s">
        <v>246</v>
      </c>
      <c r="E61" s="50">
        <v>69.400000000000006</v>
      </c>
      <c r="F61" s="51">
        <v>23</v>
      </c>
      <c r="G61" s="51">
        <v>32</v>
      </c>
      <c r="H61" s="52">
        <f t="shared" si="0"/>
        <v>15.962000000000002</v>
      </c>
    </row>
    <row r="62" spans="1:8" ht="20.399999999999999">
      <c r="A62" s="48" t="s">
        <v>793</v>
      </c>
      <c r="B62" s="49" t="str">
        <f>LEFT(Sulfa_1ja2!C59,7)</f>
        <v>III p 0</v>
      </c>
      <c r="C62" s="49" t="s">
        <v>183</v>
      </c>
      <c r="D62" s="49" t="s">
        <v>246</v>
      </c>
      <c r="E62" s="50">
        <v>69.900000000000006</v>
      </c>
      <c r="F62" s="51">
        <v>24</v>
      </c>
      <c r="G62" s="51">
        <v>30</v>
      </c>
      <c r="H62" s="52">
        <f t="shared" si="0"/>
        <v>16.776000000000003</v>
      </c>
    </row>
    <row r="63" spans="1:8" ht="20.399999999999999">
      <c r="A63" s="48" t="s">
        <v>794</v>
      </c>
      <c r="B63" s="49" t="str">
        <f>LEFT(Sulfa_1ja2!C60,7)</f>
        <v>III p S</v>
      </c>
      <c r="C63" s="49" t="s">
        <v>184</v>
      </c>
      <c r="D63" s="49" t="s">
        <v>246</v>
      </c>
      <c r="E63" s="50">
        <v>68.599999999999994</v>
      </c>
      <c r="F63" s="51">
        <v>35</v>
      </c>
      <c r="G63" s="51">
        <v>46</v>
      </c>
      <c r="H63" s="52">
        <f t="shared" si="0"/>
        <v>24.009999999999998</v>
      </c>
    </row>
    <row r="64" spans="1:8" ht="20.399999999999999">
      <c r="A64" s="48" t="s">
        <v>795</v>
      </c>
      <c r="B64" s="49" t="str">
        <f>LEFT(Sulfa_1ja2!C61,7)</f>
        <v>III p S</v>
      </c>
      <c r="C64" s="49" t="s">
        <v>185</v>
      </c>
      <c r="D64" s="49" t="s">
        <v>246</v>
      </c>
      <c r="E64" s="50">
        <v>69.2</v>
      </c>
      <c r="F64" s="51">
        <v>43</v>
      </c>
      <c r="G64" s="51">
        <v>59</v>
      </c>
      <c r="H64" s="52">
        <f t="shared" si="0"/>
        <v>29.756000000000004</v>
      </c>
    </row>
    <row r="65" spans="1:8" ht="20.399999999999999">
      <c r="A65" s="48" t="s">
        <v>796</v>
      </c>
      <c r="B65" s="49" t="str">
        <f>LEFT(Sulfa_1ja2!C62,7)</f>
        <v>III p S</v>
      </c>
      <c r="C65" s="49" t="s">
        <v>186</v>
      </c>
      <c r="D65" s="49" t="s">
        <v>246</v>
      </c>
      <c r="E65" s="50">
        <v>68.8</v>
      </c>
      <c r="F65" s="51">
        <v>29</v>
      </c>
      <c r="G65" s="51">
        <v>42</v>
      </c>
      <c r="H65" s="52">
        <f t="shared" si="0"/>
        <v>19.951999999999998</v>
      </c>
    </row>
    <row r="66" spans="1:8" ht="20.399999999999999">
      <c r="A66" s="48" t="s">
        <v>797</v>
      </c>
      <c r="B66" s="49" t="str">
        <f>LEFT(Sulfa_1ja2!C63,7)</f>
        <v>III p S</v>
      </c>
      <c r="C66" s="49" t="s">
        <v>187</v>
      </c>
      <c r="D66" s="49" t="s">
        <v>246</v>
      </c>
      <c r="E66" s="50">
        <v>68.8</v>
      </c>
      <c r="F66" s="51">
        <v>45</v>
      </c>
      <c r="G66" s="51">
        <v>62</v>
      </c>
      <c r="H66" s="52">
        <f t="shared" si="0"/>
        <v>30.959999999999997</v>
      </c>
    </row>
    <row r="67" spans="1:8" ht="20.399999999999999">
      <c r="A67" s="48" t="s">
        <v>798</v>
      </c>
      <c r="B67" s="49" t="str">
        <f>LEFT(Sulfa_1ja2!C64,7)</f>
        <v>III r S</v>
      </c>
      <c r="C67" s="49" t="s">
        <v>188</v>
      </c>
      <c r="D67" s="49" t="s">
        <v>246</v>
      </c>
      <c r="E67" s="50">
        <v>67.900000000000006</v>
      </c>
      <c r="F67" s="51">
        <v>45</v>
      </c>
      <c r="G67" s="51">
        <v>63</v>
      </c>
      <c r="H67" s="52">
        <f t="shared" si="0"/>
        <v>30.555000000000003</v>
      </c>
    </row>
    <row r="68" spans="1:8" ht="20.399999999999999">
      <c r="A68" s="48" t="s">
        <v>799</v>
      </c>
      <c r="B68" s="49" t="str">
        <f>LEFT(Sulfa_1ja2!C65,7)</f>
        <v>III r S</v>
      </c>
      <c r="C68" s="49" t="s">
        <v>189</v>
      </c>
      <c r="D68" s="49" t="s">
        <v>246</v>
      </c>
      <c r="E68" s="50">
        <v>70.3</v>
      </c>
      <c r="F68" s="51">
        <v>41</v>
      </c>
      <c r="G68" s="51">
        <v>56</v>
      </c>
      <c r="H68" s="52">
        <f t="shared" si="0"/>
        <v>28.822999999999997</v>
      </c>
    </row>
    <row r="69" spans="1:8" ht="20.399999999999999">
      <c r="A69" s="48" t="s">
        <v>800</v>
      </c>
      <c r="B69" s="49" t="str">
        <f>LEFT(Sulfa_1ja2!C66,7)</f>
        <v>III r M</v>
      </c>
      <c r="C69" s="49" t="s">
        <v>190</v>
      </c>
      <c r="D69" s="49" t="s">
        <v>246</v>
      </c>
      <c r="E69" s="50">
        <v>69.7</v>
      </c>
      <c r="F69" s="51">
        <v>25</v>
      </c>
      <c r="G69" s="51">
        <v>38</v>
      </c>
      <c r="H69" s="52">
        <f t="shared" si="0"/>
        <v>17.425000000000001</v>
      </c>
    </row>
    <row r="70" spans="1:8" ht="21" thickBot="1">
      <c r="A70" s="53" t="s">
        <v>801</v>
      </c>
      <c r="B70" s="49" t="str">
        <f>LEFT(Sulfa_1ja2!C67,7)</f>
        <v>III r S</v>
      </c>
      <c r="C70" s="54" t="s">
        <v>191</v>
      </c>
      <c r="D70" s="54" t="s">
        <v>246</v>
      </c>
      <c r="E70" s="55">
        <v>68.3</v>
      </c>
      <c r="F70" s="56">
        <v>33</v>
      </c>
      <c r="G70" s="56">
        <v>45</v>
      </c>
      <c r="H70" s="52">
        <f t="shared" si="0"/>
        <v>22.538999999999998</v>
      </c>
    </row>
    <row r="71" spans="1:8" ht="20.399999999999999">
      <c r="A71" s="48" t="s">
        <v>802</v>
      </c>
      <c r="B71" s="49" t="str">
        <f>LEFT(Sulfa_1ja2!C68,7)</f>
        <v>III r 0</v>
      </c>
      <c r="C71" s="49" t="s">
        <v>192</v>
      </c>
      <c r="D71" s="49" t="s">
        <v>246</v>
      </c>
      <c r="E71" s="50">
        <v>70.099999999999994</v>
      </c>
      <c r="F71" s="51">
        <v>23</v>
      </c>
      <c r="G71" s="51">
        <v>36</v>
      </c>
      <c r="H71" s="52">
        <f t="shared" si="0"/>
        <v>16.122999999999998</v>
      </c>
    </row>
    <row r="72" spans="1:8" ht="20.399999999999999">
      <c r="A72" s="48" t="s">
        <v>803</v>
      </c>
      <c r="B72" s="49" t="str">
        <f>LEFT(Sulfa_1ja2!C69,7)</f>
        <v>III r S</v>
      </c>
      <c r="C72" s="49" t="s">
        <v>193</v>
      </c>
      <c r="D72" s="49" t="s">
        <v>246</v>
      </c>
      <c r="E72" s="50">
        <v>69.3</v>
      </c>
      <c r="F72" s="51">
        <v>49</v>
      </c>
      <c r="G72" s="51">
        <v>69</v>
      </c>
      <c r="H72" s="52">
        <f t="shared" ref="H72:H118" si="1">F72*(E72/100)</f>
        <v>33.957000000000001</v>
      </c>
    </row>
    <row r="73" spans="1:8" ht="20.399999999999999">
      <c r="A73" s="48" t="s">
        <v>804</v>
      </c>
      <c r="B73" s="49" t="str">
        <f>LEFT(Sulfa_1ja2!C70,7)</f>
        <v xml:space="preserve">III kk </v>
      </c>
      <c r="C73" s="49" t="s">
        <v>194</v>
      </c>
      <c r="D73" s="49" t="s">
        <v>246</v>
      </c>
      <c r="E73" s="50">
        <v>68.099999999999994</v>
      </c>
      <c r="F73" s="51">
        <v>35</v>
      </c>
      <c r="G73" s="51">
        <v>50</v>
      </c>
      <c r="H73" s="52">
        <f t="shared" si="1"/>
        <v>23.834999999999997</v>
      </c>
    </row>
    <row r="74" spans="1:8" ht="20.399999999999999">
      <c r="A74" s="48" t="s">
        <v>805</v>
      </c>
      <c r="B74" s="49" t="str">
        <f>LEFT(Sulfa_1ja2!C71,7)</f>
        <v xml:space="preserve">III kk </v>
      </c>
      <c r="C74" s="49" t="s">
        <v>195</v>
      </c>
      <c r="D74" s="49" t="s">
        <v>246</v>
      </c>
      <c r="E74" s="50">
        <v>68.400000000000006</v>
      </c>
      <c r="F74" s="51">
        <v>25</v>
      </c>
      <c r="G74" s="51">
        <v>36</v>
      </c>
      <c r="H74" s="52">
        <f t="shared" si="1"/>
        <v>17.100000000000001</v>
      </c>
    </row>
    <row r="75" spans="1:8" ht="20.399999999999999">
      <c r="A75" s="48" t="s">
        <v>806</v>
      </c>
      <c r="B75" s="49" t="str">
        <f>LEFT(Sulfa_1ja2!C72,7)</f>
        <v xml:space="preserve">III kk </v>
      </c>
      <c r="C75" s="49" t="s">
        <v>196</v>
      </c>
      <c r="D75" s="49" t="s">
        <v>246</v>
      </c>
      <c r="E75" s="50">
        <v>70</v>
      </c>
      <c r="F75" s="51">
        <v>29</v>
      </c>
      <c r="G75" s="51">
        <v>42</v>
      </c>
      <c r="H75" s="52">
        <f t="shared" si="1"/>
        <v>20.299999999999997</v>
      </c>
    </row>
    <row r="76" spans="1:8" ht="20.399999999999999">
      <c r="A76" s="48" t="s">
        <v>807</v>
      </c>
      <c r="B76" s="49" t="str">
        <f>LEFT(Sulfa_1ja2!C73,7)</f>
        <v xml:space="preserve">III kk </v>
      </c>
      <c r="C76" s="49" t="s">
        <v>197</v>
      </c>
      <c r="D76" s="49" t="s">
        <v>246</v>
      </c>
      <c r="E76" s="50">
        <v>68.599999999999994</v>
      </c>
      <c r="F76" s="51">
        <v>20</v>
      </c>
      <c r="G76" s="51">
        <v>28</v>
      </c>
      <c r="H76" s="52">
        <f t="shared" si="1"/>
        <v>13.719999999999999</v>
      </c>
    </row>
    <row r="77" spans="1:8" ht="20.399999999999999">
      <c r="A77" s="48" t="s">
        <v>808</v>
      </c>
      <c r="B77" s="49" t="str">
        <f>LEFT(Sulfa_1ja2!C74,7)</f>
        <v xml:space="preserve">III kk </v>
      </c>
      <c r="C77" s="49" t="s">
        <v>198</v>
      </c>
      <c r="D77" s="49" t="s">
        <v>246</v>
      </c>
      <c r="E77" s="50">
        <v>68.7</v>
      </c>
      <c r="F77" s="51">
        <v>50</v>
      </c>
      <c r="G77" s="51">
        <v>79</v>
      </c>
      <c r="H77" s="52">
        <f t="shared" si="1"/>
        <v>34.35</v>
      </c>
    </row>
    <row r="78" spans="1:8" ht="20.399999999999999">
      <c r="A78" s="48" t="s">
        <v>809</v>
      </c>
      <c r="B78" s="49" t="str">
        <f>LEFT(Sulfa_1ja2!C75,7)</f>
        <v xml:space="preserve">III kk </v>
      </c>
      <c r="C78" s="49" t="s">
        <v>199</v>
      </c>
      <c r="D78" s="49" t="s">
        <v>246</v>
      </c>
      <c r="E78" s="50">
        <v>70.099999999999994</v>
      </c>
      <c r="F78" s="51">
        <v>18</v>
      </c>
      <c r="G78" s="51">
        <v>27</v>
      </c>
      <c r="H78" s="52">
        <f t="shared" si="1"/>
        <v>12.617999999999999</v>
      </c>
    </row>
    <row r="79" spans="1:8" ht="20.399999999999999">
      <c r="A79" s="48" t="s">
        <v>810</v>
      </c>
      <c r="B79" s="49" t="str">
        <f>LEFT(Sulfa_1ja2!C76,7)</f>
        <v>IV kk 0</v>
      </c>
      <c r="C79" s="49" t="s">
        <v>811</v>
      </c>
      <c r="D79" s="49" t="s">
        <v>246</v>
      </c>
      <c r="E79" s="50">
        <v>71</v>
      </c>
      <c r="F79" s="51">
        <v>18</v>
      </c>
      <c r="G79" s="51">
        <v>27</v>
      </c>
      <c r="H79" s="52">
        <f t="shared" si="1"/>
        <v>12.78</v>
      </c>
    </row>
    <row r="80" spans="1:8" ht="20.399999999999999">
      <c r="A80" s="48" t="s">
        <v>812</v>
      </c>
      <c r="B80" s="49" t="str">
        <f>LEFT(Sulfa_1ja2!C77,7)</f>
        <v>IV kk S</v>
      </c>
      <c r="C80" s="49" t="s">
        <v>201</v>
      </c>
      <c r="D80" s="49" t="s">
        <v>246</v>
      </c>
      <c r="E80" s="50">
        <v>71.900000000000006</v>
      </c>
      <c r="F80" s="51">
        <v>33</v>
      </c>
      <c r="G80" s="51">
        <v>50</v>
      </c>
      <c r="H80" s="52">
        <f t="shared" si="1"/>
        <v>23.727000000000004</v>
      </c>
    </row>
    <row r="81" spans="1:8" ht="20.399999999999999">
      <c r="A81" s="48" t="s">
        <v>813</v>
      </c>
      <c r="B81" s="49" t="str">
        <f>LEFT(Sulfa_1ja2!C78,7)</f>
        <v>IV kk S</v>
      </c>
      <c r="C81" s="49" t="s">
        <v>202</v>
      </c>
      <c r="D81" s="49" t="s">
        <v>246</v>
      </c>
      <c r="E81" s="50">
        <v>72.2</v>
      </c>
      <c r="F81" s="51">
        <v>51</v>
      </c>
      <c r="G81" s="51">
        <v>71</v>
      </c>
      <c r="H81" s="52">
        <f t="shared" si="1"/>
        <v>36.821999999999996</v>
      </c>
    </row>
    <row r="82" spans="1:8" ht="20.399999999999999">
      <c r="A82" s="48" t="s">
        <v>814</v>
      </c>
      <c r="B82" s="49" t="str">
        <f>LEFT(Sulfa_1ja2!C79,7)</f>
        <v>IV kk M</v>
      </c>
      <c r="C82" s="49" t="s">
        <v>203</v>
      </c>
      <c r="D82" s="49" t="s">
        <v>246</v>
      </c>
      <c r="E82" s="50">
        <v>71.400000000000006</v>
      </c>
      <c r="F82" s="51">
        <v>22</v>
      </c>
      <c r="G82" s="51">
        <v>31</v>
      </c>
      <c r="H82" s="52">
        <f t="shared" si="1"/>
        <v>15.708000000000002</v>
      </c>
    </row>
    <row r="83" spans="1:8" ht="20.399999999999999">
      <c r="A83" s="48" t="s">
        <v>815</v>
      </c>
      <c r="B83" s="49" t="str">
        <f>LEFT(Sulfa_1ja2!C80,7)</f>
        <v>IV kk S</v>
      </c>
      <c r="C83" s="49" t="s">
        <v>204</v>
      </c>
      <c r="D83" s="49" t="s">
        <v>246</v>
      </c>
      <c r="E83" s="50">
        <v>71.400000000000006</v>
      </c>
      <c r="F83" s="51">
        <v>21</v>
      </c>
      <c r="G83" s="51">
        <v>31</v>
      </c>
      <c r="H83" s="52">
        <f t="shared" si="1"/>
        <v>14.994000000000002</v>
      </c>
    </row>
    <row r="84" spans="1:8" ht="20.399999999999999">
      <c r="A84" s="48" t="s">
        <v>816</v>
      </c>
      <c r="B84" s="49" t="str">
        <f>LEFT(Sulfa_1ja2!C81,7)</f>
        <v>IV kk S</v>
      </c>
      <c r="C84" s="49" t="s">
        <v>205</v>
      </c>
      <c r="D84" s="49" t="s">
        <v>246</v>
      </c>
      <c r="E84" s="50">
        <v>69.900000000000006</v>
      </c>
      <c r="F84" s="51">
        <v>78</v>
      </c>
      <c r="G84" s="51">
        <v>57</v>
      </c>
      <c r="H84" s="52">
        <f t="shared" si="1"/>
        <v>54.522000000000006</v>
      </c>
    </row>
    <row r="85" spans="1:8" ht="20.399999999999999">
      <c r="A85" s="48" t="s">
        <v>817</v>
      </c>
      <c r="B85" s="49" t="str">
        <f>LEFT(Sulfa_1ja2!C82,7)</f>
        <v>IV r S1</v>
      </c>
      <c r="C85" s="49" t="s">
        <v>206</v>
      </c>
      <c r="D85" s="49" t="s">
        <v>246</v>
      </c>
      <c r="E85" s="50">
        <v>71.7</v>
      </c>
      <c r="F85" s="51">
        <v>42</v>
      </c>
      <c r="G85" s="51">
        <v>59</v>
      </c>
      <c r="H85" s="52">
        <f t="shared" si="1"/>
        <v>30.114000000000004</v>
      </c>
    </row>
    <row r="86" spans="1:8" ht="20.399999999999999">
      <c r="A86" s="48" t="s">
        <v>818</v>
      </c>
      <c r="B86" s="49" t="str">
        <f>LEFT(Sulfa_1ja2!C83,7)</f>
        <v>IV r M,</v>
      </c>
      <c r="C86" s="49" t="s">
        <v>207</v>
      </c>
      <c r="D86" s="49" t="s">
        <v>246</v>
      </c>
      <c r="E86" s="50">
        <v>71.400000000000006</v>
      </c>
      <c r="F86" s="51">
        <v>26</v>
      </c>
      <c r="G86" s="51">
        <v>32</v>
      </c>
      <c r="H86" s="52">
        <f t="shared" si="1"/>
        <v>18.564000000000004</v>
      </c>
    </row>
    <row r="87" spans="1:8" ht="20.399999999999999">
      <c r="A87" s="48" t="s">
        <v>819</v>
      </c>
      <c r="B87" s="49" t="str">
        <f>LEFT(Sulfa_1ja2!C84,7)</f>
        <v>IV r S3</v>
      </c>
      <c r="C87" s="49" t="s">
        <v>208</v>
      </c>
      <c r="D87" s="49" t="s">
        <v>246</v>
      </c>
      <c r="E87" s="50">
        <v>69.8</v>
      </c>
      <c r="F87" s="51">
        <v>26</v>
      </c>
      <c r="G87" s="51">
        <v>37</v>
      </c>
      <c r="H87" s="52">
        <f t="shared" si="1"/>
        <v>18.148</v>
      </c>
    </row>
    <row r="88" spans="1:8" ht="20.399999999999999">
      <c r="A88" s="48" t="s">
        <v>820</v>
      </c>
      <c r="B88" s="49" t="str">
        <f>LEFT(Sulfa_1ja2!C85,7)</f>
        <v>IV r S4</v>
      </c>
      <c r="C88" s="49" t="s">
        <v>209</v>
      </c>
      <c r="D88" s="49" t="s">
        <v>246</v>
      </c>
      <c r="E88" s="50">
        <v>70.599999999999994</v>
      </c>
      <c r="F88" s="51">
        <v>39</v>
      </c>
      <c r="G88" s="51">
        <v>54</v>
      </c>
      <c r="H88" s="52">
        <f t="shared" si="1"/>
        <v>27.533999999999999</v>
      </c>
    </row>
    <row r="89" spans="1:8" ht="20.399999999999999">
      <c r="A89" s="48" t="s">
        <v>821</v>
      </c>
      <c r="B89" s="49" t="str">
        <f>LEFT(Sulfa_1ja2!C86,7)</f>
        <v>IV r S2</v>
      </c>
      <c r="C89" s="49" t="s">
        <v>210</v>
      </c>
      <c r="D89" s="49" t="s">
        <v>246</v>
      </c>
      <c r="E89" s="50">
        <v>70.5</v>
      </c>
      <c r="F89" s="51">
        <v>39</v>
      </c>
      <c r="G89" s="51">
        <v>56</v>
      </c>
      <c r="H89" s="52">
        <f t="shared" si="1"/>
        <v>27.494999999999997</v>
      </c>
    </row>
    <row r="90" spans="1:8" ht="20.399999999999999">
      <c r="A90" s="48" t="s">
        <v>822</v>
      </c>
      <c r="B90" s="49" t="str">
        <f>LEFT(Sulfa_1ja2!C87,7)</f>
        <v>IV r 0,</v>
      </c>
      <c r="C90" s="49" t="s">
        <v>211</v>
      </c>
      <c r="D90" s="49" t="s">
        <v>246</v>
      </c>
      <c r="E90" s="50">
        <v>70.900000000000006</v>
      </c>
      <c r="F90" s="51">
        <v>26</v>
      </c>
      <c r="G90" s="51">
        <v>36</v>
      </c>
      <c r="H90" s="52">
        <f t="shared" si="1"/>
        <v>18.434000000000001</v>
      </c>
    </row>
    <row r="91" spans="1:8" ht="20.399999999999999">
      <c r="A91" s="48" t="s">
        <v>823</v>
      </c>
      <c r="B91" s="49" t="str">
        <f>LEFT(Sulfa_1ja2!C88,7)</f>
        <v>IV p S1</v>
      </c>
      <c r="C91" s="49" t="s">
        <v>212</v>
      </c>
      <c r="D91" s="49" t="s">
        <v>246</v>
      </c>
      <c r="E91" s="50">
        <v>71.5</v>
      </c>
      <c r="F91" s="51">
        <v>50</v>
      </c>
      <c r="G91" s="51">
        <v>74</v>
      </c>
      <c r="H91" s="52">
        <f t="shared" si="1"/>
        <v>35.75</v>
      </c>
    </row>
    <row r="92" spans="1:8" ht="20.399999999999999">
      <c r="A92" s="48" t="s">
        <v>824</v>
      </c>
      <c r="B92" s="49" t="str">
        <f>LEFT(Sulfa_1ja2!C89,7)</f>
        <v>IV p M,</v>
      </c>
      <c r="C92" s="49" t="s">
        <v>213</v>
      </c>
      <c r="D92" s="49" t="s">
        <v>246</v>
      </c>
      <c r="E92" s="50">
        <v>71.400000000000006</v>
      </c>
      <c r="F92" s="51">
        <v>24</v>
      </c>
      <c r="G92" s="51">
        <v>39</v>
      </c>
      <c r="H92" s="52">
        <f t="shared" si="1"/>
        <v>17.136000000000003</v>
      </c>
    </row>
    <row r="93" spans="1:8" ht="20.399999999999999">
      <c r="A93" s="48" t="s">
        <v>825</v>
      </c>
      <c r="B93" s="49" t="str">
        <f>LEFT(Sulfa_1ja2!C90,7)</f>
        <v>IV p 0,</v>
      </c>
      <c r="C93" s="49" t="s">
        <v>214</v>
      </c>
      <c r="D93" s="49" t="s">
        <v>246</v>
      </c>
      <c r="E93" s="50">
        <v>72.2</v>
      </c>
      <c r="F93" s="51">
        <v>22</v>
      </c>
      <c r="G93" s="51">
        <v>33</v>
      </c>
      <c r="H93" s="52">
        <f t="shared" si="1"/>
        <v>15.884</v>
      </c>
    </row>
    <row r="94" spans="1:8" ht="20.399999999999999">
      <c r="A94" s="48" t="s">
        <v>826</v>
      </c>
      <c r="B94" s="49" t="str">
        <f>LEFT(Sulfa_1ja2!C91,7)</f>
        <v>IV p S2</v>
      </c>
      <c r="C94" s="49" t="s">
        <v>215</v>
      </c>
      <c r="D94" s="49" t="s">
        <v>246</v>
      </c>
      <c r="E94" s="50">
        <v>71</v>
      </c>
      <c r="F94" s="51">
        <v>40</v>
      </c>
      <c r="G94" s="51">
        <v>62</v>
      </c>
      <c r="H94" s="52">
        <f t="shared" si="1"/>
        <v>28.4</v>
      </c>
    </row>
    <row r="95" spans="1:8" ht="20.399999999999999">
      <c r="A95" s="48" t="s">
        <v>827</v>
      </c>
      <c r="B95" s="49" t="str">
        <f>LEFT(Sulfa_1ja2!C92,7)</f>
        <v>IV p S4</v>
      </c>
      <c r="C95" s="49" t="s">
        <v>216</v>
      </c>
      <c r="D95" s="49" t="s">
        <v>246</v>
      </c>
      <c r="E95" s="50">
        <v>72.5</v>
      </c>
      <c r="F95" s="51">
        <v>35</v>
      </c>
      <c r="G95" s="51">
        <v>48</v>
      </c>
      <c r="H95" s="52">
        <f t="shared" si="1"/>
        <v>25.375</v>
      </c>
    </row>
    <row r="96" spans="1:8" ht="20.399999999999999">
      <c r="A96" s="48" t="s">
        <v>828</v>
      </c>
      <c r="B96" s="49" t="str">
        <f>LEFT(Sulfa_1ja2!C93,7)</f>
        <v>IV p S3</v>
      </c>
      <c r="C96" s="49" t="s">
        <v>217</v>
      </c>
      <c r="D96" s="49" t="s">
        <v>246</v>
      </c>
      <c r="E96" s="50">
        <v>72.8</v>
      </c>
      <c r="F96" s="51">
        <v>26</v>
      </c>
      <c r="G96" s="51">
        <v>37</v>
      </c>
      <c r="H96" s="52">
        <f t="shared" si="1"/>
        <v>18.928000000000001</v>
      </c>
    </row>
    <row r="97" spans="1:8" ht="20.399999999999999">
      <c r="A97" s="48" t="s">
        <v>829</v>
      </c>
      <c r="B97" s="49" t="str">
        <f>LEFT(Sulfa_1ja2!C94,7)</f>
        <v>IV ak 0</v>
      </c>
      <c r="C97" s="49" t="s">
        <v>218</v>
      </c>
      <c r="D97" s="49" t="s">
        <v>246</v>
      </c>
      <c r="E97" s="50">
        <v>71.2</v>
      </c>
      <c r="F97" s="51">
        <v>21</v>
      </c>
      <c r="G97" s="51">
        <v>30</v>
      </c>
      <c r="H97" s="52">
        <f t="shared" si="1"/>
        <v>14.952000000000002</v>
      </c>
    </row>
    <row r="98" spans="1:8" ht="20.399999999999999">
      <c r="A98" s="48" t="s">
        <v>830</v>
      </c>
      <c r="B98" s="49" t="str">
        <f>LEFT(Sulfa_1ja2!C95,7)</f>
        <v>IV ak S</v>
      </c>
      <c r="C98" s="49" t="s">
        <v>219</v>
      </c>
      <c r="D98" s="49" t="s">
        <v>246</v>
      </c>
      <c r="E98" s="50">
        <v>71.8</v>
      </c>
      <c r="F98" s="51">
        <v>32</v>
      </c>
      <c r="G98" s="51">
        <v>43</v>
      </c>
      <c r="H98" s="52">
        <f t="shared" si="1"/>
        <v>22.975999999999999</v>
      </c>
    </row>
    <row r="99" spans="1:8" ht="20.399999999999999">
      <c r="A99" s="48" t="s">
        <v>831</v>
      </c>
      <c r="B99" s="49" t="str">
        <f>LEFT(Sulfa_1ja2!C96,7)</f>
        <v>IV ak S</v>
      </c>
      <c r="C99" s="49" t="s">
        <v>220</v>
      </c>
      <c r="D99" s="49" t="s">
        <v>246</v>
      </c>
      <c r="E99" s="50">
        <v>70.8</v>
      </c>
      <c r="F99" s="51">
        <v>24</v>
      </c>
      <c r="G99" s="51">
        <v>33</v>
      </c>
      <c r="H99" s="52">
        <f t="shared" si="1"/>
        <v>16.991999999999997</v>
      </c>
    </row>
    <row r="100" spans="1:8" ht="20.399999999999999">
      <c r="A100" s="48" t="s">
        <v>832</v>
      </c>
      <c r="B100" s="49" t="str">
        <f>LEFT(Sulfa_1ja2!C97,7)</f>
        <v>IV ak S</v>
      </c>
      <c r="C100" s="49" t="s">
        <v>221</v>
      </c>
      <c r="D100" s="49" t="s">
        <v>246</v>
      </c>
      <c r="E100" s="50">
        <v>70</v>
      </c>
      <c r="F100" s="51">
        <v>42</v>
      </c>
      <c r="G100" s="51">
        <v>60</v>
      </c>
      <c r="H100" s="52">
        <f t="shared" si="1"/>
        <v>29.4</v>
      </c>
    </row>
    <row r="101" spans="1:8" ht="20.399999999999999">
      <c r="A101" s="48" t="s">
        <v>833</v>
      </c>
      <c r="B101" s="49" t="str">
        <f>LEFT(Sulfa_1ja2!C98,7)</f>
        <v>IV ak S</v>
      </c>
      <c r="C101" s="49" t="s">
        <v>222</v>
      </c>
      <c r="D101" s="49" t="s">
        <v>246</v>
      </c>
      <c r="E101" s="50">
        <v>71.900000000000006</v>
      </c>
      <c r="F101" s="51">
        <v>36</v>
      </c>
      <c r="G101" s="51">
        <v>54</v>
      </c>
      <c r="H101" s="52">
        <f t="shared" si="1"/>
        <v>25.884000000000004</v>
      </c>
    </row>
    <row r="102" spans="1:8" ht="21" thickBot="1">
      <c r="A102" s="53" t="s">
        <v>834</v>
      </c>
      <c r="B102" s="49" t="str">
        <f>LEFT(Sulfa_1ja2!C99,7)</f>
        <v>IV ak M</v>
      </c>
      <c r="C102" s="54" t="s">
        <v>223</v>
      </c>
      <c r="D102" s="54" t="s">
        <v>246</v>
      </c>
      <c r="E102" s="55">
        <v>69.8</v>
      </c>
      <c r="F102" s="56">
        <v>20</v>
      </c>
      <c r="G102" s="56">
        <v>30</v>
      </c>
      <c r="H102" s="52">
        <f t="shared" si="1"/>
        <v>13.959999999999999</v>
      </c>
    </row>
    <row r="103" spans="1:8" ht="20.399999999999999">
      <c r="A103" s="48" t="s">
        <v>835</v>
      </c>
      <c r="B103" s="49"/>
      <c r="C103" s="49" t="s">
        <v>836</v>
      </c>
      <c r="D103" s="49" t="s">
        <v>246</v>
      </c>
      <c r="E103" s="50">
        <v>66.7</v>
      </c>
      <c r="F103" s="51">
        <v>64</v>
      </c>
      <c r="G103" s="51">
        <v>85</v>
      </c>
      <c r="H103" s="52">
        <f t="shared" si="1"/>
        <v>42.688000000000002</v>
      </c>
    </row>
    <row r="104" spans="1:8" ht="20.399999999999999">
      <c r="A104" s="48" t="s">
        <v>837</v>
      </c>
      <c r="B104" s="49"/>
      <c r="C104" s="49" t="s">
        <v>838</v>
      </c>
      <c r="D104" s="49" t="s">
        <v>246</v>
      </c>
      <c r="E104" s="50">
        <v>65.400000000000006</v>
      </c>
      <c r="F104" s="51">
        <v>61</v>
      </c>
      <c r="G104" s="51">
        <v>83</v>
      </c>
      <c r="H104" s="52">
        <f t="shared" si="1"/>
        <v>39.893999999999998</v>
      </c>
    </row>
    <row r="105" spans="1:8" ht="20.399999999999999">
      <c r="A105" s="48" t="s">
        <v>839</v>
      </c>
      <c r="B105" s="49"/>
      <c r="C105" s="49" t="s">
        <v>840</v>
      </c>
      <c r="D105" s="49" t="s">
        <v>246</v>
      </c>
      <c r="E105" s="50">
        <v>66.099999999999994</v>
      </c>
      <c r="F105" s="51">
        <v>66</v>
      </c>
      <c r="G105" s="51">
        <v>89</v>
      </c>
      <c r="H105" s="52">
        <f t="shared" si="1"/>
        <v>43.625999999999998</v>
      </c>
    </row>
    <row r="106" spans="1:8" ht="20.399999999999999">
      <c r="A106" s="48" t="s">
        <v>841</v>
      </c>
      <c r="B106" s="49"/>
      <c r="C106" s="49" t="s">
        <v>842</v>
      </c>
      <c r="D106" s="49" t="s">
        <v>246</v>
      </c>
      <c r="E106" s="50">
        <v>64.099999999999994</v>
      </c>
      <c r="F106" s="51">
        <v>64</v>
      </c>
      <c r="G106" s="51">
        <v>81</v>
      </c>
      <c r="H106" s="52">
        <f t="shared" si="1"/>
        <v>41.023999999999994</v>
      </c>
    </row>
    <row r="107" spans="1:8" ht="20.399999999999999">
      <c r="A107" s="48" t="s">
        <v>843</v>
      </c>
      <c r="B107" s="49"/>
      <c r="C107" s="49" t="s">
        <v>844</v>
      </c>
      <c r="D107" s="49" t="s">
        <v>246</v>
      </c>
      <c r="E107" s="50">
        <v>65.3</v>
      </c>
      <c r="F107" s="51">
        <v>45</v>
      </c>
      <c r="G107" s="51">
        <v>68</v>
      </c>
      <c r="H107" s="52">
        <f t="shared" si="1"/>
        <v>29.385000000000002</v>
      </c>
    </row>
    <row r="108" spans="1:8" ht="20.399999999999999">
      <c r="A108" s="48" t="s">
        <v>845</v>
      </c>
      <c r="B108" s="49"/>
      <c r="C108" s="49" t="s">
        <v>846</v>
      </c>
      <c r="D108" s="49" t="s">
        <v>246</v>
      </c>
      <c r="E108" s="50">
        <v>66.2</v>
      </c>
      <c r="F108" s="51">
        <v>55</v>
      </c>
      <c r="G108" s="51">
        <v>85</v>
      </c>
      <c r="H108" s="52">
        <f t="shared" si="1"/>
        <v>36.410000000000004</v>
      </c>
    </row>
    <row r="109" spans="1:8" ht="20.399999999999999">
      <c r="A109" s="48" t="s">
        <v>847</v>
      </c>
      <c r="B109" s="49"/>
      <c r="C109" s="49" t="s">
        <v>848</v>
      </c>
      <c r="D109" s="49" t="s">
        <v>246</v>
      </c>
      <c r="E109" s="50">
        <v>62.7</v>
      </c>
      <c r="F109" s="51">
        <v>92</v>
      </c>
      <c r="G109" s="51">
        <v>120</v>
      </c>
      <c r="H109" s="52">
        <f t="shared" si="1"/>
        <v>57.683999999999997</v>
      </c>
    </row>
    <row r="110" spans="1:8" ht="20.399999999999999">
      <c r="A110" s="48" t="s">
        <v>849</v>
      </c>
      <c r="B110" s="49"/>
      <c r="C110" s="49" t="s">
        <v>850</v>
      </c>
      <c r="D110" s="49" t="s">
        <v>246</v>
      </c>
      <c r="E110" s="50">
        <v>65.599999999999994</v>
      </c>
      <c r="F110" s="51">
        <v>66</v>
      </c>
      <c r="G110" s="51">
        <v>110</v>
      </c>
      <c r="H110" s="52">
        <f t="shared" si="1"/>
        <v>43.295999999999992</v>
      </c>
    </row>
    <row r="111" spans="1:8" ht="20.399999999999999">
      <c r="A111" s="48" t="s">
        <v>851</v>
      </c>
      <c r="B111" s="49"/>
      <c r="C111" s="49" t="s">
        <v>852</v>
      </c>
      <c r="D111" s="49" t="s">
        <v>246</v>
      </c>
      <c r="E111" s="50">
        <v>67.900000000000006</v>
      </c>
      <c r="F111" s="51">
        <v>64</v>
      </c>
      <c r="G111" s="51">
        <v>100</v>
      </c>
      <c r="H111" s="52">
        <f t="shared" si="1"/>
        <v>43.456000000000003</v>
      </c>
    </row>
    <row r="112" spans="1:8" ht="20.399999999999999">
      <c r="A112" s="48" t="s">
        <v>853</v>
      </c>
      <c r="B112" s="49"/>
      <c r="C112" s="49" t="s">
        <v>854</v>
      </c>
      <c r="D112" s="49" t="s">
        <v>246</v>
      </c>
      <c r="E112" s="50">
        <v>67.3</v>
      </c>
      <c r="F112" s="51">
        <v>56</v>
      </c>
      <c r="G112" s="51">
        <v>82</v>
      </c>
      <c r="H112" s="52">
        <f t="shared" si="1"/>
        <v>37.687999999999995</v>
      </c>
    </row>
    <row r="113" spans="1:8" ht="20.399999999999999">
      <c r="A113" s="48" t="s">
        <v>855</v>
      </c>
      <c r="B113" s="49"/>
      <c r="C113" s="49" t="s">
        <v>856</v>
      </c>
      <c r="D113" s="49" t="s">
        <v>246</v>
      </c>
      <c r="E113" s="50">
        <v>69.3</v>
      </c>
      <c r="F113" s="51">
        <v>56</v>
      </c>
      <c r="G113" s="51">
        <v>82</v>
      </c>
      <c r="H113" s="52">
        <f t="shared" si="1"/>
        <v>38.808</v>
      </c>
    </row>
    <row r="114" spans="1:8" ht="20.399999999999999">
      <c r="A114" s="48" t="s">
        <v>857</v>
      </c>
      <c r="B114" s="49"/>
      <c r="C114" s="49" t="s">
        <v>858</v>
      </c>
      <c r="D114" s="49" t="s">
        <v>246</v>
      </c>
      <c r="E114" s="50">
        <v>67.400000000000006</v>
      </c>
      <c r="F114" s="51">
        <v>66</v>
      </c>
      <c r="G114" s="51">
        <v>97</v>
      </c>
      <c r="H114" s="52">
        <f t="shared" si="1"/>
        <v>44.484000000000002</v>
      </c>
    </row>
    <row r="115" spans="1:8" ht="20.399999999999999">
      <c r="A115" s="48" t="s">
        <v>859</v>
      </c>
      <c r="B115" s="49"/>
      <c r="C115" s="49" t="s">
        <v>860</v>
      </c>
      <c r="D115" s="49" t="s">
        <v>246</v>
      </c>
      <c r="E115" s="50">
        <v>68.400000000000006</v>
      </c>
      <c r="F115" s="51">
        <v>55</v>
      </c>
      <c r="G115" s="51">
        <v>84</v>
      </c>
      <c r="H115" s="52">
        <f t="shared" si="1"/>
        <v>37.620000000000005</v>
      </c>
    </row>
    <row r="116" spans="1:8" ht="20.399999999999999">
      <c r="A116" s="48" t="s">
        <v>861</v>
      </c>
      <c r="B116" s="49"/>
      <c r="C116" s="49" t="s">
        <v>862</v>
      </c>
      <c r="D116" s="49" t="s">
        <v>246</v>
      </c>
      <c r="E116" s="50">
        <v>66.400000000000006</v>
      </c>
      <c r="F116" s="51">
        <v>69</v>
      </c>
      <c r="G116" s="51">
        <v>97</v>
      </c>
      <c r="H116" s="52">
        <f t="shared" si="1"/>
        <v>45.816000000000003</v>
      </c>
    </row>
    <row r="117" spans="1:8" ht="20.399999999999999">
      <c r="A117" s="48" t="s">
        <v>863</v>
      </c>
      <c r="B117" s="49"/>
      <c r="C117" s="49" t="s">
        <v>864</v>
      </c>
      <c r="D117" s="49" t="s">
        <v>246</v>
      </c>
      <c r="E117" s="50">
        <v>69</v>
      </c>
      <c r="F117" s="51">
        <v>46</v>
      </c>
      <c r="G117" s="51">
        <v>65</v>
      </c>
      <c r="H117" s="52">
        <f t="shared" si="1"/>
        <v>31.74</v>
      </c>
    </row>
    <row r="118" spans="1:8" ht="20.399999999999999">
      <c r="A118" s="48" t="s">
        <v>865</v>
      </c>
      <c r="B118" s="49"/>
      <c r="C118" s="49" t="s">
        <v>866</v>
      </c>
      <c r="D118" s="49" t="s">
        <v>246</v>
      </c>
      <c r="E118" s="50">
        <v>72.7</v>
      </c>
      <c r="F118" s="51">
        <v>47</v>
      </c>
      <c r="G118" s="51">
        <v>72</v>
      </c>
      <c r="H118" s="52">
        <f t="shared" si="1"/>
        <v>34.168999999999997</v>
      </c>
    </row>
  </sheetData>
  <mergeCells count="5">
    <mergeCell ref="A5:D5"/>
    <mergeCell ref="A3:D3"/>
    <mergeCell ref="A4:D4"/>
    <mergeCell ref="A1:D1"/>
    <mergeCell ref="A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16" workbookViewId="0">
      <selection activeCell="B3" sqref="B3:E50"/>
    </sheetView>
  </sheetViews>
  <sheetFormatPr defaultRowHeight="14.4"/>
  <cols>
    <col min="1" max="1" width="16.33203125" customWidth="1"/>
    <col min="6" max="6" width="16.88671875" customWidth="1"/>
  </cols>
  <sheetData>
    <row r="1" spans="1:20">
      <c r="A1" t="s">
        <v>125</v>
      </c>
      <c r="B1" t="s">
        <v>1188</v>
      </c>
      <c r="C1" t="s">
        <v>1189</v>
      </c>
      <c r="D1" t="s">
        <v>1190</v>
      </c>
      <c r="E1" t="s">
        <v>1191</v>
      </c>
      <c r="F1" t="s">
        <v>1168</v>
      </c>
      <c r="G1" t="s">
        <v>1169</v>
      </c>
      <c r="K1" t="s">
        <v>1170</v>
      </c>
      <c r="O1" t="s">
        <v>1171</v>
      </c>
    </row>
    <row r="2" spans="1:20">
      <c r="G2" s="1" t="s">
        <v>8</v>
      </c>
      <c r="H2" s="1" t="s">
        <v>10</v>
      </c>
      <c r="I2" s="1" t="s">
        <v>12</v>
      </c>
      <c r="J2" s="1" t="s">
        <v>704</v>
      </c>
      <c r="K2" s="1" t="s">
        <v>8</v>
      </c>
      <c r="L2" s="1" t="s">
        <v>10</v>
      </c>
      <c r="M2" s="1" t="s">
        <v>12</v>
      </c>
      <c r="N2" s="1" t="s">
        <v>704</v>
      </c>
      <c r="O2" s="1" t="s">
        <v>8</v>
      </c>
      <c r="P2" s="1" t="s">
        <v>10</v>
      </c>
      <c r="Q2" s="1" t="s">
        <v>12</v>
      </c>
    </row>
    <row r="3" spans="1:20">
      <c r="A3" s="2" t="s">
        <v>239</v>
      </c>
      <c r="B3">
        <v>4</v>
      </c>
      <c r="C3">
        <v>1</v>
      </c>
      <c r="D3">
        <v>4</v>
      </c>
      <c r="E3">
        <v>1</v>
      </c>
      <c r="F3" t="s">
        <v>1025</v>
      </c>
      <c r="G3" s="27">
        <v>1.4</v>
      </c>
      <c r="H3" s="27">
        <v>3.3</v>
      </c>
      <c r="I3" s="27">
        <f>H3+G3</f>
        <v>4.6999999999999993</v>
      </c>
      <c r="J3">
        <v>64</v>
      </c>
      <c r="K3" t="s">
        <v>905</v>
      </c>
      <c r="L3" t="s">
        <v>1045</v>
      </c>
      <c r="M3" t="s">
        <v>1045</v>
      </c>
      <c r="N3">
        <v>48</v>
      </c>
      <c r="O3" t="s">
        <v>886</v>
      </c>
      <c r="P3" t="s">
        <v>1074</v>
      </c>
      <c r="Q3" t="s">
        <v>1074</v>
      </c>
      <c r="T3" t="s">
        <v>1172</v>
      </c>
    </row>
    <row r="4" spans="1:20">
      <c r="A4" s="2" t="s">
        <v>240</v>
      </c>
      <c r="B4">
        <v>4</v>
      </c>
      <c r="C4">
        <v>3</v>
      </c>
      <c r="D4">
        <v>5</v>
      </c>
      <c r="E4">
        <v>1</v>
      </c>
      <c r="F4" t="s">
        <v>1026</v>
      </c>
      <c r="G4" s="27">
        <v>1.3</v>
      </c>
      <c r="H4" s="27">
        <v>4</v>
      </c>
      <c r="I4" s="27">
        <f t="shared" ref="I4:I18" si="0">H4+G4</f>
        <v>5.3</v>
      </c>
      <c r="J4">
        <v>61</v>
      </c>
      <c r="K4" t="s">
        <v>886</v>
      </c>
      <c r="L4" t="s">
        <v>1042</v>
      </c>
      <c r="M4" t="s">
        <v>1042</v>
      </c>
      <c r="N4">
        <v>35</v>
      </c>
      <c r="O4" t="s">
        <v>1161</v>
      </c>
      <c r="P4" t="s">
        <v>1162</v>
      </c>
      <c r="Q4" t="s">
        <v>1162</v>
      </c>
      <c r="T4" t="s">
        <v>1173</v>
      </c>
    </row>
    <row r="5" spans="1:20">
      <c r="A5" s="2" t="s">
        <v>224</v>
      </c>
      <c r="B5">
        <v>4</v>
      </c>
      <c r="C5">
        <v>3</v>
      </c>
      <c r="D5">
        <v>4</v>
      </c>
      <c r="E5">
        <v>1</v>
      </c>
      <c r="F5" t="s">
        <v>1027</v>
      </c>
      <c r="G5" s="27">
        <v>1.3</v>
      </c>
      <c r="H5" s="27">
        <v>5.5</v>
      </c>
      <c r="I5" s="27">
        <f t="shared" si="0"/>
        <v>6.8</v>
      </c>
      <c r="J5">
        <v>66</v>
      </c>
      <c r="K5" t="s">
        <v>925</v>
      </c>
      <c r="L5" t="s">
        <v>1045</v>
      </c>
      <c r="M5" t="s">
        <v>1045</v>
      </c>
      <c r="N5">
        <v>33</v>
      </c>
      <c r="O5" t="s">
        <v>886</v>
      </c>
      <c r="P5" t="s">
        <v>921</v>
      </c>
      <c r="Q5" t="s">
        <v>921</v>
      </c>
      <c r="T5" t="s">
        <v>1174</v>
      </c>
    </row>
    <row r="6" spans="1:20">
      <c r="A6" s="2" t="s">
        <v>225</v>
      </c>
      <c r="B6">
        <v>4</v>
      </c>
      <c r="C6">
        <v>4</v>
      </c>
      <c r="D6">
        <v>4</v>
      </c>
      <c r="E6">
        <v>1</v>
      </c>
      <c r="F6" t="s">
        <v>1028</v>
      </c>
      <c r="G6" s="27">
        <v>1.4</v>
      </c>
      <c r="H6" s="27">
        <v>10</v>
      </c>
      <c r="I6" s="27">
        <f t="shared" si="0"/>
        <v>11.4</v>
      </c>
      <c r="J6">
        <v>64</v>
      </c>
      <c r="K6" t="s">
        <v>906</v>
      </c>
      <c r="L6" t="s">
        <v>1076</v>
      </c>
      <c r="M6" t="s">
        <v>1117</v>
      </c>
      <c r="N6">
        <v>40</v>
      </c>
      <c r="O6" t="s">
        <v>1161</v>
      </c>
      <c r="P6" t="s">
        <v>1050</v>
      </c>
      <c r="Q6" t="s">
        <v>1050</v>
      </c>
      <c r="T6" t="s">
        <v>1175</v>
      </c>
    </row>
    <row r="7" spans="1:20">
      <c r="A7" s="2" t="s">
        <v>226</v>
      </c>
      <c r="B7">
        <v>3</v>
      </c>
      <c r="C7">
        <v>4</v>
      </c>
      <c r="D7">
        <v>4</v>
      </c>
      <c r="E7">
        <v>1</v>
      </c>
      <c r="F7" t="s">
        <v>1029</v>
      </c>
      <c r="G7" s="27">
        <v>0.6</v>
      </c>
      <c r="H7" s="27">
        <v>4.2</v>
      </c>
      <c r="I7" s="27">
        <f t="shared" si="0"/>
        <v>4.8</v>
      </c>
      <c r="J7">
        <v>45</v>
      </c>
      <c r="K7" t="s">
        <v>926</v>
      </c>
      <c r="L7" t="s">
        <v>1042</v>
      </c>
      <c r="M7" t="s">
        <v>1118</v>
      </c>
      <c r="N7">
        <v>44</v>
      </c>
      <c r="O7" t="s">
        <v>910</v>
      </c>
      <c r="P7" t="s">
        <v>927</v>
      </c>
      <c r="Q7" t="s">
        <v>1163</v>
      </c>
      <c r="T7" t="s">
        <v>1176</v>
      </c>
    </row>
    <row r="8" spans="1:20">
      <c r="A8" s="2" t="s">
        <v>227</v>
      </c>
      <c r="B8">
        <v>3</v>
      </c>
      <c r="C8">
        <v>3</v>
      </c>
      <c r="D8">
        <v>5</v>
      </c>
      <c r="E8">
        <v>1</v>
      </c>
      <c r="F8" t="s">
        <v>1030</v>
      </c>
      <c r="G8" s="27">
        <v>1.7</v>
      </c>
      <c r="H8" s="27">
        <v>5.5</v>
      </c>
      <c r="I8" s="27">
        <f t="shared" si="0"/>
        <v>7.2</v>
      </c>
      <c r="J8">
        <v>55</v>
      </c>
      <c r="K8" t="s">
        <v>905</v>
      </c>
      <c r="L8" t="s">
        <v>921</v>
      </c>
      <c r="M8" t="s">
        <v>921</v>
      </c>
      <c r="N8">
        <v>49</v>
      </c>
      <c r="O8" t="s">
        <v>1164</v>
      </c>
      <c r="P8" t="s">
        <v>921</v>
      </c>
      <c r="Q8" t="s">
        <v>921</v>
      </c>
      <c r="T8" t="s">
        <v>1177</v>
      </c>
    </row>
    <row r="9" spans="1:20">
      <c r="A9" s="2" t="s">
        <v>228</v>
      </c>
      <c r="B9">
        <v>3</v>
      </c>
      <c r="C9">
        <v>3</v>
      </c>
      <c r="D9">
        <v>4</v>
      </c>
      <c r="E9">
        <v>1</v>
      </c>
      <c r="F9" t="s">
        <v>1031</v>
      </c>
      <c r="G9" s="27">
        <v>0.98</v>
      </c>
      <c r="H9" s="27">
        <v>8</v>
      </c>
      <c r="I9" s="27">
        <f t="shared" si="0"/>
        <v>8.98</v>
      </c>
      <c r="J9">
        <v>92</v>
      </c>
      <c r="K9" t="s">
        <v>927</v>
      </c>
      <c r="L9" t="s">
        <v>1074</v>
      </c>
      <c r="M9" t="s">
        <v>1119</v>
      </c>
      <c r="N9">
        <v>45</v>
      </c>
      <c r="O9" t="s">
        <v>912</v>
      </c>
      <c r="P9" t="s">
        <v>927</v>
      </c>
      <c r="Q9" t="s">
        <v>927</v>
      </c>
      <c r="T9" t="s">
        <v>1178</v>
      </c>
    </row>
    <row r="10" spans="1:20">
      <c r="A10" s="2" t="s">
        <v>229</v>
      </c>
      <c r="B10">
        <v>3</v>
      </c>
      <c r="C10">
        <v>1</v>
      </c>
      <c r="D10">
        <v>4</v>
      </c>
      <c r="E10">
        <v>1</v>
      </c>
      <c r="F10" t="s">
        <v>1032</v>
      </c>
      <c r="G10" s="27">
        <v>1.2</v>
      </c>
      <c r="H10" s="27">
        <v>4.9000000000000004</v>
      </c>
      <c r="I10" s="27">
        <f t="shared" si="0"/>
        <v>6.1000000000000005</v>
      </c>
      <c r="J10">
        <v>66</v>
      </c>
      <c r="K10" t="s">
        <v>919</v>
      </c>
      <c r="L10" t="s">
        <v>1046</v>
      </c>
      <c r="M10" t="s">
        <v>1054</v>
      </c>
      <c r="N10">
        <v>61</v>
      </c>
      <c r="O10" t="s">
        <v>1165</v>
      </c>
      <c r="P10" t="s">
        <v>1057</v>
      </c>
      <c r="Q10" t="s">
        <v>1057</v>
      </c>
      <c r="T10" t="s">
        <v>1179</v>
      </c>
    </row>
    <row r="11" spans="1:20">
      <c r="A11" s="2" t="s">
        <v>230</v>
      </c>
      <c r="B11">
        <v>2</v>
      </c>
      <c r="C11">
        <v>3</v>
      </c>
      <c r="D11">
        <v>5</v>
      </c>
      <c r="E11">
        <v>1</v>
      </c>
      <c r="F11" t="s">
        <v>1033</v>
      </c>
      <c r="G11" s="27">
        <v>0.91</v>
      </c>
      <c r="H11" s="27">
        <v>4.2</v>
      </c>
      <c r="I11" s="27">
        <f t="shared" si="0"/>
        <v>5.1100000000000003</v>
      </c>
      <c r="J11">
        <v>64</v>
      </c>
      <c r="K11" t="s">
        <v>891</v>
      </c>
      <c r="L11" t="s">
        <v>1042</v>
      </c>
      <c r="M11" t="s">
        <v>1120</v>
      </c>
      <c r="N11">
        <v>56</v>
      </c>
      <c r="O11" t="s">
        <v>1131</v>
      </c>
      <c r="P11" t="s">
        <v>1074</v>
      </c>
      <c r="Q11" t="s">
        <v>1074</v>
      </c>
      <c r="T11" t="s">
        <v>1180</v>
      </c>
    </row>
    <row r="12" spans="1:20">
      <c r="A12" s="2" t="s">
        <v>231</v>
      </c>
      <c r="B12">
        <v>2</v>
      </c>
      <c r="C12">
        <v>3</v>
      </c>
      <c r="D12">
        <v>4</v>
      </c>
      <c r="E12">
        <v>1</v>
      </c>
      <c r="F12" t="s">
        <v>1034</v>
      </c>
      <c r="G12" s="27">
        <v>1.4</v>
      </c>
      <c r="H12" s="27">
        <v>7.8</v>
      </c>
      <c r="I12" s="27">
        <f t="shared" si="0"/>
        <v>9.1999999999999993</v>
      </c>
      <c r="J12">
        <v>56</v>
      </c>
      <c r="K12" t="s">
        <v>880</v>
      </c>
      <c r="L12" t="s">
        <v>1047</v>
      </c>
      <c r="M12" t="s">
        <v>1047</v>
      </c>
      <c r="N12">
        <v>54</v>
      </c>
      <c r="O12" t="s">
        <v>896</v>
      </c>
      <c r="P12" t="s">
        <v>927</v>
      </c>
      <c r="Q12" t="s">
        <v>1084</v>
      </c>
      <c r="T12" t="s">
        <v>1181</v>
      </c>
    </row>
    <row r="13" spans="1:20">
      <c r="A13" s="2" t="s">
        <v>232</v>
      </c>
      <c r="B13">
        <v>2</v>
      </c>
      <c r="C13">
        <v>4</v>
      </c>
      <c r="D13">
        <v>4</v>
      </c>
      <c r="E13">
        <v>1</v>
      </c>
      <c r="F13" t="s">
        <v>1035</v>
      </c>
      <c r="G13" s="27">
        <v>1.6</v>
      </c>
      <c r="H13" s="27">
        <v>6.1</v>
      </c>
      <c r="I13" s="27">
        <f t="shared" si="0"/>
        <v>7.6999999999999993</v>
      </c>
      <c r="J13">
        <v>56</v>
      </c>
      <c r="K13" t="s">
        <v>905</v>
      </c>
      <c r="L13" t="s">
        <v>1072</v>
      </c>
      <c r="M13" t="s">
        <v>1072</v>
      </c>
      <c r="N13">
        <v>49</v>
      </c>
      <c r="O13" t="s">
        <v>1164</v>
      </c>
      <c r="P13" t="s">
        <v>927</v>
      </c>
      <c r="Q13" t="s">
        <v>927</v>
      </c>
      <c r="T13" t="s">
        <v>1182</v>
      </c>
    </row>
    <row r="14" spans="1:20">
      <c r="A14" s="2" t="s">
        <v>233</v>
      </c>
      <c r="B14">
        <v>2</v>
      </c>
      <c r="C14">
        <v>1</v>
      </c>
      <c r="D14">
        <v>4</v>
      </c>
      <c r="E14">
        <v>1</v>
      </c>
      <c r="F14" t="s">
        <v>1036</v>
      </c>
      <c r="G14" s="27">
        <v>1.3</v>
      </c>
      <c r="H14" s="27">
        <v>6.1</v>
      </c>
      <c r="I14" s="27">
        <f t="shared" si="0"/>
        <v>7.3999999999999995</v>
      </c>
      <c r="J14">
        <v>66</v>
      </c>
      <c r="K14" t="s">
        <v>910</v>
      </c>
      <c r="L14" t="s">
        <v>1042</v>
      </c>
      <c r="M14" t="s">
        <v>1081</v>
      </c>
      <c r="N14">
        <v>67</v>
      </c>
      <c r="O14" t="s">
        <v>895</v>
      </c>
      <c r="P14" t="s">
        <v>927</v>
      </c>
      <c r="Q14" t="s">
        <v>1149</v>
      </c>
      <c r="T14" t="s">
        <v>1183</v>
      </c>
    </row>
    <row r="15" spans="1:20">
      <c r="A15" s="2" t="s">
        <v>234</v>
      </c>
      <c r="B15">
        <v>1</v>
      </c>
      <c r="C15">
        <v>4</v>
      </c>
      <c r="D15">
        <v>4</v>
      </c>
      <c r="E15">
        <v>1</v>
      </c>
      <c r="F15" t="s">
        <v>1037</v>
      </c>
      <c r="G15" s="27">
        <v>1.1000000000000001</v>
      </c>
      <c r="H15" s="27">
        <v>9.1999999999999993</v>
      </c>
      <c r="I15" s="27">
        <f t="shared" si="0"/>
        <v>10.299999999999999</v>
      </c>
      <c r="J15">
        <v>55</v>
      </c>
      <c r="K15" t="s">
        <v>891</v>
      </c>
      <c r="L15" t="s">
        <v>1077</v>
      </c>
      <c r="M15" t="s">
        <v>1121</v>
      </c>
      <c r="N15">
        <v>43</v>
      </c>
      <c r="O15" t="s">
        <v>919</v>
      </c>
      <c r="P15" t="s">
        <v>1075</v>
      </c>
      <c r="Q15" t="s">
        <v>1116</v>
      </c>
      <c r="T15" t="s">
        <v>1184</v>
      </c>
    </row>
    <row r="16" spans="1:20">
      <c r="A16" s="2" t="s">
        <v>235</v>
      </c>
      <c r="B16">
        <v>1</v>
      </c>
      <c r="C16">
        <v>1</v>
      </c>
      <c r="D16">
        <v>4</v>
      </c>
      <c r="E16">
        <v>1</v>
      </c>
      <c r="F16" t="s">
        <v>1038</v>
      </c>
      <c r="G16" s="27">
        <v>1.7</v>
      </c>
      <c r="H16" s="27">
        <v>6.1</v>
      </c>
      <c r="I16" s="27">
        <f t="shared" si="0"/>
        <v>7.8</v>
      </c>
      <c r="J16">
        <v>69</v>
      </c>
      <c r="K16" t="s">
        <v>928</v>
      </c>
      <c r="L16" t="s">
        <v>1078</v>
      </c>
      <c r="M16" t="s">
        <v>1078</v>
      </c>
      <c r="N16">
        <v>71</v>
      </c>
      <c r="O16" t="s">
        <v>1067</v>
      </c>
      <c r="P16" t="s">
        <v>927</v>
      </c>
      <c r="Q16" t="s">
        <v>1166</v>
      </c>
      <c r="T16" t="s">
        <v>1185</v>
      </c>
    </row>
    <row r="17" spans="1:20">
      <c r="A17" s="2" t="s">
        <v>236</v>
      </c>
      <c r="B17">
        <v>1</v>
      </c>
      <c r="C17">
        <v>3</v>
      </c>
      <c r="D17">
        <v>4</v>
      </c>
      <c r="E17">
        <v>1</v>
      </c>
      <c r="F17" t="s">
        <v>1039</v>
      </c>
      <c r="G17" s="27">
        <v>2.2000000000000002</v>
      </c>
      <c r="H17" s="27">
        <v>6.9</v>
      </c>
      <c r="I17" s="27">
        <f t="shared" si="0"/>
        <v>9.1000000000000014</v>
      </c>
      <c r="J17">
        <v>46</v>
      </c>
      <c r="K17" t="s">
        <v>890</v>
      </c>
      <c r="L17" t="s">
        <v>1049</v>
      </c>
      <c r="M17" t="s">
        <v>1122</v>
      </c>
      <c r="N17">
        <v>45</v>
      </c>
      <c r="O17" t="s">
        <v>1167</v>
      </c>
      <c r="P17" t="s">
        <v>927</v>
      </c>
      <c r="Q17" t="s">
        <v>927</v>
      </c>
      <c r="T17" t="s">
        <v>1186</v>
      </c>
    </row>
    <row r="18" spans="1:20">
      <c r="A18" s="2" t="s">
        <v>237</v>
      </c>
      <c r="B18">
        <v>1</v>
      </c>
      <c r="C18">
        <v>3</v>
      </c>
      <c r="D18">
        <v>5</v>
      </c>
      <c r="E18">
        <v>1</v>
      </c>
      <c r="F18" t="s">
        <v>1040</v>
      </c>
      <c r="G18" s="27">
        <v>0.71</v>
      </c>
      <c r="H18" s="27">
        <v>5.2</v>
      </c>
      <c r="I18" s="27">
        <f t="shared" si="0"/>
        <v>5.91</v>
      </c>
      <c r="J18">
        <v>47</v>
      </c>
      <c r="K18" t="s">
        <v>884</v>
      </c>
      <c r="L18" t="s">
        <v>1051</v>
      </c>
      <c r="M18" t="s">
        <v>1051</v>
      </c>
      <c r="N18">
        <v>57</v>
      </c>
      <c r="O18" t="s">
        <v>898</v>
      </c>
      <c r="P18" t="s">
        <v>1076</v>
      </c>
      <c r="Q18" t="s">
        <v>1076</v>
      </c>
      <c r="T18" t="s">
        <v>1187</v>
      </c>
    </row>
    <row r="19" spans="1:20">
      <c r="A19" s="2" t="s">
        <v>239</v>
      </c>
      <c r="B19">
        <v>4</v>
      </c>
      <c r="C19">
        <v>1</v>
      </c>
      <c r="D19">
        <v>4</v>
      </c>
      <c r="E19">
        <v>2</v>
      </c>
      <c r="F19" t="s">
        <v>1025</v>
      </c>
      <c r="G19" t="s">
        <v>905</v>
      </c>
      <c r="H19" t="s">
        <v>1045</v>
      </c>
      <c r="I19" t="s">
        <v>1045</v>
      </c>
      <c r="J19">
        <v>48</v>
      </c>
    </row>
    <row r="20" spans="1:20">
      <c r="A20" s="2" t="s">
        <v>240</v>
      </c>
      <c r="B20">
        <v>4</v>
      </c>
      <c r="C20">
        <v>3</v>
      </c>
      <c r="D20">
        <v>5</v>
      </c>
      <c r="E20">
        <v>2</v>
      </c>
      <c r="F20" t="s">
        <v>1026</v>
      </c>
      <c r="G20" t="s">
        <v>886</v>
      </c>
      <c r="H20" t="s">
        <v>1042</v>
      </c>
      <c r="I20" t="s">
        <v>1042</v>
      </c>
      <c r="J20">
        <v>35</v>
      </c>
    </row>
    <row r="21" spans="1:20">
      <c r="A21" s="2" t="s">
        <v>224</v>
      </c>
      <c r="B21">
        <v>4</v>
      </c>
      <c r="C21">
        <v>3</v>
      </c>
      <c r="D21">
        <v>4</v>
      </c>
      <c r="E21">
        <v>2</v>
      </c>
      <c r="F21" t="s">
        <v>1027</v>
      </c>
      <c r="G21" t="s">
        <v>925</v>
      </c>
      <c r="H21" t="s">
        <v>1045</v>
      </c>
      <c r="I21" t="s">
        <v>1045</v>
      </c>
      <c r="J21">
        <v>33</v>
      </c>
    </row>
    <row r="22" spans="1:20">
      <c r="A22" s="2" t="s">
        <v>225</v>
      </c>
      <c r="B22">
        <v>4</v>
      </c>
      <c r="C22">
        <v>4</v>
      </c>
      <c r="D22">
        <v>4</v>
      </c>
      <c r="E22">
        <v>2</v>
      </c>
      <c r="F22" t="s">
        <v>1028</v>
      </c>
      <c r="G22" t="s">
        <v>906</v>
      </c>
      <c r="H22" t="s">
        <v>1076</v>
      </c>
      <c r="I22" t="s">
        <v>1117</v>
      </c>
      <c r="J22">
        <v>40</v>
      </c>
    </row>
    <row r="23" spans="1:20">
      <c r="A23" s="2" t="s">
        <v>226</v>
      </c>
      <c r="B23">
        <v>3</v>
      </c>
      <c r="C23">
        <v>4</v>
      </c>
      <c r="D23">
        <v>4</v>
      </c>
      <c r="E23">
        <v>2</v>
      </c>
      <c r="F23" t="s">
        <v>1029</v>
      </c>
      <c r="G23" t="s">
        <v>926</v>
      </c>
      <c r="H23" t="s">
        <v>1042</v>
      </c>
      <c r="I23" t="s">
        <v>1118</v>
      </c>
      <c r="J23">
        <v>44</v>
      </c>
    </row>
    <row r="24" spans="1:20">
      <c r="A24" s="2" t="s">
        <v>227</v>
      </c>
      <c r="B24">
        <v>3</v>
      </c>
      <c r="C24">
        <v>3</v>
      </c>
      <c r="D24">
        <v>5</v>
      </c>
      <c r="E24" s="41">
        <v>2</v>
      </c>
      <c r="F24" t="s">
        <v>1030</v>
      </c>
      <c r="G24" t="s">
        <v>905</v>
      </c>
      <c r="H24" t="s">
        <v>921</v>
      </c>
      <c r="I24" t="s">
        <v>921</v>
      </c>
      <c r="J24">
        <v>49</v>
      </c>
    </row>
    <row r="25" spans="1:20">
      <c r="A25" s="2" t="s">
        <v>228</v>
      </c>
      <c r="B25">
        <v>3</v>
      </c>
      <c r="C25">
        <v>3</v>
      </c>
      <c r="D25">
        <v>4</v>
      </c>
      <c r="E25" s="41">
        <v>2</v>
      </c>
      <c r="F25" t="s">
        <v>1031</v>
      </c>
      <c r="G25" t="s">
        <v>927</v>
      </c>
      <c r="H25" t="s">
        <v>1074</v>
      </c>
      <c r="I25" t="s">
        <v>1119</v>
      </c>
      <c r="J25">
        <v>45</v>
      </c>
    </row>
    <row r="26" spans="1:20">
      <c r="A26" s="2" t="s">
        <v>229</v>
      </c>
      <c r="B26">
        <v>3</v>
      </c>
      <c r="C26">
        <v>1</v>
      </c>
      <c r="D26">
        <v>4</v>
      </c>
      <c r="E26" s="41">
        <v>2</v>
      </c>
      <c r="F26" t="s">
        <v>1032</v>
      </c>
      <c r="G26" t="s">
        <v>919</v>
      </c>
      <c r="H26" t="s">
        <v>1046</v>
      </c>
      <c r="I26" t="s">
        <v>1054</v>
      </c>
      <c r="J26">
        <v>61</v>
      </c>
    </row>
    <row r="27" spans="1:20">
      <c r="A27" s="2" t="s">
        <v>230</v>
      </c>
      <c r="B27">
        <v>2</v>
      </c>
      <c r="C27">
        <v>3</v>
      </c>
      <c r="D27">
        <v>5</v>
      </c>
      <c r="E27" s="41">
        <v>2</v>
      </c>
      <c r="F27" t="s">
        <v>1033</v>
      </c>
      <c r="G27" t="s">
        <v>891</v>
      </c>
      <c r="H27" t="s">
        <v>1042</v>
      </c>
      <c r="I27" t="s">
        <v>1120</v>
      </c>
      <c r="J27">
        <v>56</v>
      </c>
    </row>
    <row r="28" spans="1:20">
      <c r="A28" s="2" t="s">
        <v>231</v>
      </c>
      <c r="B28">
        <v>2</v>
      </c>
      <c r="C28">
        <v>3</v>
      </c>
      <c r="D28">
        <v>4</v>
      </c>
      <c r="E28" s="41">
        <v>2</v>
      </c>
      <c r="F28" t="s">
        <v>1034</v>
      </c>
      <c r="G28" t="s">
        <v>880</v>
      </c>
      <c r="H28" t="s">
        <v>1047</v>
      </c>
      <c r="I28" t="s">
        <v>1047</v>
      </c>
      <c r="J28">
        <v>54</v>
      </c>
    </row>
    <row r="29" spans="1:20">
      <c r="A29" s="2" t="s">
        <v>232</v>
      </c>
      <c r="B29">
        <v>2</v>
      </c>
      <c r="C29">
        <v>4</v>
      </c>
      <c r="D29">
        <v>4</v>
      </c>
      <c r="E29" s="41">
        <v>2</v>
      </c>
      <c r="F29" t="s">
        <v>1035</v>
      </c>
      <c r="G29" t="s">
        <v>905</v>
      </c>
      <c r="H29" t="s">
        <v>1072</v>
      </c>
      <c r="I29" t="s">
        <v>1072</v>
      </c>
      <c r="J29">
        <v>49</v>
      </c>
    </row>
    <row r="30" spans="1:20">
      <c r="A30" s="2" t="s">
        <v>233</v>
      </c>
      <c r="B30">
        <v>2</v>
      </c>
      <c r="C30">
        <v>1</v>
      </c>
      <c r="D30">
        <v>4</v>
      </c>
      <c r="E30" s="41">
        <v>2</v>
      </c>
      <c r="F30" t="s">
        <v>1036</v>
      </c>
      <c r="G30" t="s">
        <v>910</v>
      </c>
      <c r="H30" t="s">
        <v>1042</v>
      </c>
      <c r="I30" t="s">
        <v>1081</v>
      </c>
      <c r="J30">
        <v>67</v>
      </c>
    </row>
    <row r="31" spans="1:20">
      <c r="A31" s="2" t="s">
        <v>234</v>
      </c>
      <c r="B31">
        <v>1</v>
      </c>
      <c r="C31">
        <v>4</v>
      </c>
      <c r="D31">
        <v>4</v>
      </c>
      <c r="E31" s="41">
        <v>2</v>
      </c>
      <c r="F31" t="s">
        <v>1037</v>
      </c>
      <c r="G31" t="s">
        <v>891</v>
      </c>
      <c r="H31" t="s">
        <v>1077</v>
      </c>
      <c r="I31" t="s">
        <v>1121</v>
      </c>
      <c r="J31">
        <v>43</v>
      </c>
    </row>
    <row r="32" spans="1:20">
      <c r="A32" s="2" t="s">
        <v>235</v>
      </c>
      <c r="B32">
        <v>1</v>
      </c>
      <c r="C32">
        <v>1</v>
      </c>
      <c r="D32">
        <v>4</v>
      </c>
      <c r="E32" s="41">
        <v>2</v>
      </c>
      <c r="F32" t="s">
        <v>1038</v>
      </c>
      <c r="G32" t="s">
        <v>928</v>
      </c>
      <c r="H32" t="s">
        <v>1078</v>
      </c>
      <c r="I32" t="s">
        <v>1078</v>
      </c>
      <c r="J32">
        <v>71</v>
      </c>
    </row>
    <row r="33" spans="1:10">
      <c r="A33" s="2" t="s">
        <v>236</v>
      </c>
      <c r="B33">
        <v>1</v>
      </c>
      <c r="C33">
        <v>3</v>
      </c>
      <c r="D33">
        <v>4</v>
      </c>
      <c r="E33" s="41">
        <v>2</v>
      </c>
      <c r="F33" t="s">
        <v>1039</v>
      </c>
      <c r="G33" t="s">
        <v>890</v>
      </c>
      <c r="H33" t="s">
        <v>1049</v>
      </c>
      <c r="I33" t="s">
        <v>1122</v>
      </c>
      <c r="J33">
        <v>45</v>
      </c>
    </row>
    <row r="34" spans="1:10">
      <c r="A34" s="2" t="s">
        <v>237</v>
      </c>
      <c r="B34">
        <v>1</v>
      </c>
      <c r="C34">
        <v>3</v>
      </c>
      <c r="D34">
        <v>5</v>
      </c>
      <c r="E34" s="41">
        <v>2</v>
      </c>
      <c r="F34" t="s">
        <v>1040</v>
      </c>
      <c r="G34" t="s">
        <v>884</v>
      </c>
      <c r="H34" t="s">
        <v>1051</v>
      </c>
      <c r="I34" t="s">
        <v>1051</v>
      </c>
      <c r="J34">
        <v>57</v>
      </c>
    </row>
    <row r="35" spans="1:10">
      <c r="A35" s="2" t="s">
        <v>239</v>
      </c>
      <c r="B35">
        <v>4</v>
      </c>
      <c r="C35">
        <v>1</v>
      </c>
      <c r="D35">
        <v>4</v>
      </c>
      <c r="E35" s="41">
        <v>3</v>
      </c>
      <c r="F35" t="s">
        <v>1025</v>
      </c>
      <c r="G35" t="s">
        <v>886</v>
      </c>
      <c r="H35" t="s">
        <v>1074</v>
      </c>
      <c r="I35" t="s">
        <v>1074</v>
      </c>
    </row>
    <row r="36" spans="1:10">
      <c r="A36" s="2" t="s">
        <v>240</v>
      </c>
      <c r="B36">
        <v>4</v>
      </c>
      <c r="C36">
        <v>3</v>
      </c>
      <c r="D36">
        <v>5</v>
      </c>
      <c r="E36" s="41">
        <v>3</v>
      </c>
      <c r="F36" t="s">
        <v>1026</v>
      </c>
      <c r="G36" t="s">
        <v>1161</v>
      </c>
      <c r="H36" t="s">
        <v>1162</v>
      </c>
      <c r="I36" t="s">
        <v>1162</v>
      </c>
    </row>
    <row r="37" spans="1:10">
      <c r="A37" s="2" t="s">
        <v>224</v>
      </c>
      <c r="B37">
        <v>4</v>
      </c>
      <c r="C37">
        <v>3</v>
      </c>
      <c r="D37">
        <v>4</v>
      </c>
      <c r="E37" s="41">
        <v>3</v>
      </c>
      <c r="F37" t="s">
        <v>1027</v>
      </c>
      <c r="G37" t="s">
        <v>886</v>
      </c>
      <c r="H37" t="s">
        <v>921</v>
      </c>
      <c r="I37" t="s">
        <v>921</v>
      </c>
    </row>
    <row r="38" spans="1:10">
      <c r="A38" s="2" t="s">
        <v>225</v>
      </c>
      <c r="B38">
        <v>4</v>
      </c>
      <c r="C38">
        <v>4</v>
      </c>
      <c r="D38">
        <v>4</v>
      </c>
      <c r="E38" s="41">
        <v>3</v>
      </c>
      <c r="F38" t="s">
        <v>1028</v>
      </c>
      <c r="G38" t="s">
        <v>1161</v>
      </c>
      <c r="H38" t="s">
        <v>1050</v>
      </c>
      <c r="I38" t="s">
        <v>1050</v>
      </c>
    </row>
    <row r="39" spans="1:10">
      <c r="A39" s="2" t="s">
        <v>226</v>
      </c>
      <c r="B39">
        <v>3</v>
      </c>
      <c r="C39">
        <v>4</v>
      </c>
      <c r="D39">
        <v>4</v>
      </c>
      <c r="E39" s="41">
        <v>3</v>
      </c>
      <c r="F39" t="s">
        <v>1029</v>
      </c>
      <c r="G39" t="s">
        <v>910</v>
      </c>
      <c r="H39" t="s">
        <v>927</v>
      </c>
      <c r="I39" t="s">
        <v>1163</v>
      </c>
    </row>
    <row r="40" spans="1:10">
      <c r="A40" s="2" t="s">
        <v>227</v>
      </c>
      <c r="B40">
        <v>3</v>
      </c>
      <c r="C40">
        <v>3</v>
      </c>
      <c r="D40">
        <v>5</v>
      </c>
      <c r="E40" s="41">
        <v>3</v>
      </c>
      <c r="F40" t="s">
        <v>1030</v>
      </c>
      <c r="G40" t="s">
        <v>1164</v>
      </c>
      <c r="H40" t="s">
        <v>921</v>
      </c>
      <c r="I40" t="s">
        <v>921</v>
      </c>
    </row>
    <row r="41" spans="1:10">
      <c r="A41" s="2" t="s">
        <v>228</v>
      </c>
      <c r="B41">
        <v>3</v>
      </c>
      <c r="C41">
        <v>3</v>
      </c>
      <c r="D41">
        <v>4</v>
      </c>
      <c r="E41" s="41">
        <v>3</v>
      </c>
      <c r="F41" t="s">
        <v>1031</v>
      </c>
      <c r="G41" t="s">
        <v>912</v>
      </c>
      <c r="H41" t="s">
        <v>927</v>
      </c>
      <c r="I41" t="s">
        <v>927</v>
      </c>
    </row>
    <row r="42" spans="1:10">
      <c r="A42" s="2" t="s">
        <v>229</v>
      </c>
      <c r="B42">
        <v>3</v>
      </c>
      <c r="C42">
        <v>1</v>
      </c>
      <c r="D42">
        <v>4</v>
      </c>
      <c r="E42" s="41">
        <v>3</v>
      </c>
      <c r="F42" t="s">
        <v>1032</v>
      </c>
      <c r="G42" t="s">
        <v>1165</v>
      </c>
      <c r="H42" t="s">
        <v>1057</v>
      </c>
      <c r="I42" t="s">
        <v>1057</v>
      </c>
    </row>
    <row r="43" spans="1:10">
      <c r="A43" s="2" t="s">
        <v>230</v>
      </c>
      <c r="B43">
        <v>2</v>
      </c>
      <c r="C43">
        <v>3</v>
      </c>
      <c r="D43">
        <v>5</v>
      </c>
      <c r="E43" s="41">
        <v>3</v>
      </c>
      <c r="F43" t="s">
        <v>1033</v>
      </c>
      <c r="G43" t="s">
        <v>1131</v>
      </c>
      <c r="H43" t="s">
        <v>1074</v>
      </c>
      <c r="I43" t="s">
        <v>1074</v>
      </c>
    </row>
    <row r="44" spans="1:10">
      <c r="A44" s="2" t="s">
        <v>231</v>
      </c>
      <c r="B44">
        <v>2</v>
      </c>
      <c r="C44">
        <v>3</v>
      </c>
      <c r="D44">
        <v>4</v>
      </c>
      <c r="E44" s="41">
        <v>3</v>
      </c>
      <c r="F44" t="s">
        <v>1034</v>
      </c>
      <c r="G44" t="s">
        <v>896</v>
      </c>
      <c r="H44" t="s">
        <v>927</v>
      </c>
      <c r="I44" t="s">
        <v>1084</v>
      </c>
    </row>
    <row r="45" spans="1:10">
      <c r="A45" s="2" t="s">
        <v>232</v>
      </c>
      <c r="B45">
        <v>2</v>
      </c>
      <c r="C45">
        <v>4</v>
      </c>
      <c r="D45">
        <v>4</v>
      </c>
      <c r="E45" s="41">
        <v>3</v>
      </c>
      <c r="F45" t="s">
        <v>1035</v>
      </c>
      <c r="G45" t="s">
        <v>1164</v>
      </c>
      <c r="H45" t="s">
        <v>927</v>
      </c>
      <c r="I45" t="s">
        <v>927</v>
      </c>
    </row>
    <row r="46" spans="1:10">
      <c r="A46" s="2" t="s">
        <v>233</v>
      </c>
      <c r="B46">
        <v>2</v>
      </c>
      <c r="C46">
        <v>1</v>
      </c>
      <c r="D46">
        <v>4</v>
      </c>
      <c r="E46" s="41">
        <v>3</v>
      </c>
      <c r="F46" t="s">
        <v>1036</v>
      </c>
      <c r="G46" t="s">
        <v>895</v>
      </c>
      <c r="H46" t="s">
        <v>927</v>
      </c>
      <c r="I46" t="s">
        <v>1149</v>
      </c>
    </row>
    <row r="47" spans="1:10">
      <c r="A47" s="2" t="s">
        <v>234</v>
      </c>
      <c r="B47">
        <v>1</v>
      </c>
      <c r="C47">
        <v>4</v>
      </c>
      <c r="D47">
        <v>4</v>
      </c>
      <c r="E47" s="41">
        <v>3</v>
      </c>
      <c r="F47" t="s">
        <v>1037</v>
      </c>
      <c r="G47" t="s">
        <v>919</v>
      </c>
      <c r="H47" t="s">
        <v>1075</v>
      </c>
      <c r="I47" t="s">
        <v>1116</v>
      </c>
    </row>
    <row r="48" spans="1:10">
      <c r="A48" s="2" t="s">
        <v>235</v>
      </c>
      <c r="B48">
        <v>1</v>
      </c>
      <c r="C48">
        <v>1</v>
      </c>
      <c r="D48">
        <v>4</v>
      </c>
      <c r="E48" s="41">
        <v>3</v>
      </c>
      <c r="F48" t="s">
        <v>1038</v>
      </c>
      <c r="G48" t="s">
        <v>1067</v>
      </c>
      <c r="H48" t="s">
        <v>927</v>
      </c>
      <c r="I48" t="s">
        <v>1166</v>
      </c>
    </row>
    <row r="49" spans="1:9">
      <c r="A49" s="2" t="s">
        <v>236</v>
      </c>
      <c r="B49">
        <v>1</v>
      </c>
      <c r="C49">
        <v>3</v>
      </c>
      <c r="D49">
        <v>4</v>
      </c>
      <c r="E49" s="41">
        <v>3</v>
      </c>
      <c r="F49" t="s">
        <v>1039</v>
      </c>
      <c r="G49" t="s">
        <v>1167</v>
      </c>
      <c r="H49" t="s">
        <v>927</v>
      </c>
      <c r="I49" t="s">
        <v>927</v>
      </c>
    </row>
    <row r="50" spans="1:9">
      <c r="A50" s="2" t="s">
        <v>237</v>
      </c>
      <c r="B50">
        <v>1</v>
      </c>
      <c r="C50">
        <v>3</v>
      </c>
      <c r="D50">
        <v>5</v>
      </c>
      <c r="E50" s="41">
        <v>3</v>
      </c>
      <c r="F50" t="s">
        <v>1040</v>
      </c>
      <c r="G50" t="s">
        <v>898</v>
      </c>
      <c r="H50" t="s">
        <v>1076</v>
      </c>
      <c r="I50" t="s">
        <v>1076</v>
      </c>
    </row>
    <row r="51" spans="1:9">
      <c r="E51" s="4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5"/>
  <sheetViews>
    <sheetView workbookViewId="0">
      <pane xSplit="2" ySplit="2" topLeftCell="AA21" activePane="bottomRight" state="frozen"/>
      <selection pane="topRight" activeCell="C1" sqref="C1"/>
      <selection pane="bottomLeft" activeCell="A3" sqref="A3"/>
      <selection pane="bottomRight" activeCell="AH3" sqref="AH3:AI98"/>
    </sheetView>
  </sheetViews>
  <sheetFormatPr defaultRowHeight="14.4"/>
  <cols>
    <col min="2" max="2" width="0" hidden="1" customWidth="1"/>
    <col min="3" max="3" width="8.88671875" style="38"/>
    <col min="4" max="4" width="0" hidden="1" customWidth="1"/>
    <col min="46" max="46" width="8.88671875" style="34"/>
    <col min="47" max="48" width="8.88671875" style="1"/>
    <col min="51" max="51" width="15.6640625" customWidth="1"/>
  </cols>
  <sheetData>
    <row r="1" spans="1:52">
      <c r="G1" s="67" t="s">
        <v>701</v>
      </c>
      <c r="H1" s="67"/>
      <c r="I1" s="67"/>
      <c r="J1" s="31" t="s">
        <v>1194</v>
      </c>
      <c r="K1" s="30"/>
      <c r="M1" s="67" t="s">
        <v>702</v>
      </c>
      <c r="N1" s="67"/>
      <c r="O1" s="67"/>
      <c r="P1" s="31" t="s">
        <v>1194</v>
      </c>
      <c r="Q1" s="31"/>
      <c r="S1" s="67" t="s">
        <v>705</v>
      </c>
      <c r="T1" s="67"/>
      <c r="U1" s="67"/>
      <c r="V1" s="31" t="s">
        <v>1194</v>
      </c>
      <c r="W1" s="31"/>
      <c r="X1" s="31"/>
      <c r="Y1" s="67" t="s">
        <v>1192</v>
      </c>
      <c r="Z1" s="67"/>
      <c r="AA1" s="67"/>
      <c r="AB1" s="31" t="s">
        <v>1194</v>
      </c>
      <c r="AC1" s="31"/>
      <c r="AD1" s="61"/>
      <c r="AE1" s="67" t="s">
        <v>1193</v>
      </c>
      <c r="AF1" s="67"/>
      <c r="AG1" s="67"/>
      <c r="AH1" s="31" t="s">
        <v>1194</v>
      </c>
      <c r="AI1" s="31"/>
      <c r="AJ1" s="62"/>
      <c r="AK1" t="s">
        <v>710</v>
      </c>
      <c r="AL1" t="s">
        <v>709</v>
      </c>
      <c r="AT1" t="s">
        <v>867</v>
      </c>
      <c r="AU1"/>
      <c r="AV1" s="34"/>
      <c r="AW1" s="1"/>
      <c r="AX1" s="1"/>
    </row>
    <row r="2" spans="1:52" s="29" customFormat="1" ht="14.4" customHeight="1" thickBot="1">
      <c r="A2" s="29" t="s">
        <v>125</v>
      </c>
      <c r="B2" s="29" t="s">
        <v>706</v>
      </c>
      <c r="C2" s="39" t="s">
        <v>707</v>
      </c>
      <c r="D2" s="29" t="s">
        <v>708</v>
      </c>
      <c r="E2" s="29" t="s">
        <v>725</v>
      </c>
      <c r="F2" s="29" t="s">
        <v>726</v>
      </c>
      <c r="G2" s="29" t="s">
        <v>8</v>
      </c>
      <c r="H2" s="29" t="s">
        <v>10</v>
      </c>
      <c r="I2" s="29" t="s">
        <v>12</v>
      </c>
      <c r="J2" s="29" t="s">
        <v>704</v>
      </c>
      <c r="K2" s="29" t="s">
        <v>703</v>
      </c>
      <c r="L2" s="29" t="s">
        <v>698</v>
      </c>
      <c r="M2" s="29" t="s">
        <v>8</v>
      </c>
      <c r="N2" s="29" t="s">
        <v>10</v>
      </c>
      <c r="O2" s="29" t="s">
        <v>12</v>
      </c>
      <c r="P2" s="29" t="s">
        <v>704</v>
      </c>
      <c r="Q2" s="29" t="s">
        <v>703</v>
      </c>
      <c r="R2" s="29" t="s">
        <v>698</v>
      </c>
      <c r="S2" s="29" t="s">
        <v>8</v>
      </c>
      <c r="T2" s="29" t="s">
        <v>10</v>
      </c>
      <c r="U2" s="29" t="s">
        <v>12</v>
      </c>
      <c r="V2" s="29" t="s">
        <v>704</v>
      </c>
      <c r="W2" s="29" t="s">
        <v>703</v>
      </c>
      <c r="X2" s="29" t="s">
        <v>698</v>
      </c>
      <c r="Y2" s="29" t="s">
        <v>8</v>
      </c>
      <c r="Z2" s="29" t="s">
        <v>10</v>
      </c>
      <c r="AA2" s="29" t="s">
        <v>12</v>
      </c>
      <c r="AB2" s="29" t="s">
        <v>704</v>
      </c>
      <c r="AC2" s="29" t="s">
        <v>703</v>
      </c>
      <c r="AD2" s="29" t="s">
        <v>698</v>
      </c>
      <c r="AE2" s="29" t="s">
        <v>8</v>
      </c>
      <c r="AF2" s="29" t="s">
        <v>10</v>
      </c>
      <c r="AG2" s="29" t="s">
        <v>12</v>
      </c>
      <c r="AH2" s="29" t="s">
        <v>704</v>
      </c>
      <c r="AI2" s="29" t="s">
        <v>703</v>
      </c>
      <c r="AJ2" s="29" t="s">
        <v>698</v>
      </c>
      <c r="AL2" s="29" t="s">
        <v>8</v>
      </c>
      <c r="AM2" s="29" t="s">
        <v>10</v>
      </c>
      <c r="AN2" s="29" t="s">
        <v>12</v>
      </c>
      <c r="AO2" s="29" t="s">
        <v>704</v>
      </c>
      <c r="AP2" s="29" t="s">
        <v>703</v>
      </c>
      <c r="AQ2" s="29" t="s">
        <v>711</v>
      </c>
      <c r="AR2" s="29" t="s">
        <v>712</v>
      </c>
      <c r="AS2" s="29" t="s">
        <v>713</v>
      </c>
      <c r="AV2" s="35"/>
      <c r="AW2" s="36"/>
      <c r="AX2" s="36"/>
    </row>
    <row r="3" spans="1:52" ht="15" thickTop="1">
      <c r="A3">
        <v>1</v>
      </c>
      <c r="B3" t="s">
        <v>22</v>
      </c>
      <c r="C3" s="33">
        <v>1</v>
      </c>
      <c r="D3" t="s">
        <v>665</v>
      </c>
      <c r="E3" s="1" t="s">
        <v>715</v>
      </c>
      <c r="F3" s="1" t="s">
        <v>716</v>
      </c>
      <c r="G3">
        <v>0.06</v>
      </c>
      <c r="H3">
        <v>6</v>
      </c>
      <c r="I3">
        <v>6</v>
      </c>
      <c r="J3">
        <v>66</v>
      </c>
      <c r="K3">
        <v>94</v>
      </c>
      <c r="M3">
        <v>0</v>
      </c>
      <c r="N3">
        <v>3.5</v>
      </c>
      <c r="O3">
        <v>3.5</v>
      </c>
      <c r="P3">
        <v>97</v>
      </c>
      <c r="Q3">
        <v>130</v>
      </c>
      <c r="S3" s="27">
        <v>0.61</v>
      </c>
      <c r="T3" s="27">
        <v>4.5</v>
      </c>
      <c r="U3" s="27">
        <v>4.5</v>
      </c>
      <c r="V3">
        <v>55</v>
      </c>
      <c r="W3">
        <v>75</v>
      </c>
      <c r="Y3" s="63">
        <v>1</v>
      </c>
      <c r="Z3" s="63">
        <v>7</v>
      </c>
      <c r="AA3" s="63">
        <v>7</v>
      </c>
      <c r="AB3" s="63">
        <v>41</v>
      </c>
      <c r="AC3" s="63">
        <v>57</v>
      </c>
      <c r="AD3" s="63"/>
      <c r="AE3" s="63">
        <v>1.7</v>
      </c>
      <c r="AF3" s="63">
        <v>14</v>
      </c>
      <c r="AG3" s="63">
        <v>15.7</v>
      </c>
      <c r="AH3">
        <v>9</v>
      </c>
      <c r="AI3">
        <v>12</v>
      </c>
      <c r="AQ3" s="2"/>
      <c r="AS3" s="37"/>
      <c r="AT3"/>
      <c r="AU3"/>
      <c r="AV3" s="34"/>
      <c r="AW3" s="1"/>
      <c r="AX3" s="1"/>
      <c r="AY3" s="1"/>
    </row>
    <row r="4" spans="1:52">
      <c r="A4">
        <v>2</v>
      </c>
      <c r="B4" t="s">
        <v>23</v>
      </c>
      <c r="C4" s="33">
        <v>1</v>
      </c>
      <c r="D4" t="s">
        <v>666</v>
      </c>
      <c r="E4" s="1" t="s">
        <v>715</v>
      </c>
      <c r="F4" s="1" t="s">
        <v>717</v>
      </c>
      <c r="G4">
        <v>0.09</v>
      </c>
      <c r="H4">
        <v>5.5</v>
      </c>
      <c r="I4">
        <v>5.5</v>
      </c>
      <c r="J4">
        <v>73</v>
      </c>
      <c r="K4">
        <v>110</v>
      </c>
      <c r="M4">
        <v>0</v>
      </c>
      <c r="N4">
        <v>7.1</v>
      </c>
      <c r="O4">
        <v>7.1</v>
      </c>
      <c r="P4">
        <v>57</v>
      </c>
      <c r="Q4">
        <v>81</v>
      </c>
      <c r="S4" s="27">
        <v>0</v>
      </c>
      <c r="T4" s="27">
        <v>3.6</v>
      </c>
      <c r="U4" s="27">
        <v>3.6</v>
      </c>
      <c r="V4">
        <v>55</v>
      </c>
      <c r="W4">
        <v>84</v>
      </c>
      <c r="Y4" s="63">
        <v>0.92</v>
      </c>
      <c r="Z4" s="63">
        <v>8.1</v>
      </c>
      <c r="AA4" s="63">
        <v>8.1</v>
      </c>
      <c r="AB4" s="63">
        <v>36</v>
      </c>
      <c r="AC4" s="63">
        <v>53</v>
      </c>
      <c r="AD4" s="63"/>
      <c r="AE4" s="63">
        <v>2.2000000000000002</v>
      </c>
      <c r="AF4" s="63">
        <v>10</v>
      </c>
      <c r="AG4" s="63">
        <v>12.2</v>
      </c>
      <c r="AH4">
        <v>32</v>
      </c>
      <c r="AI4">
        <v>43</v>
      </c>
      <c r="AQ4" s="2"/>
      <c r="AS4" s="37"/>
      <c r="AT4"/>
      <c r="AU4"/>
      <c r="AV4" s="34"/>
      <c r="AW4" s="1"/>
      <c r="AX4" s="1"/>
      <c r="AY4" s="1"/>
    </row>
    <row r="5" spans="1:52">
      <c r="A5">
        <v>3</v>
      </c>
      <c r="B5" t="s">
        <v>24</v>
      </c>
      <c r="C5" s="33">
        <v>1</v>
      </c>
      <c r="D5" t="s">
        <v>689</v>
      </c>
      <c r="E5" s="1" t="s">
        <v>715</v>
      </c>
      <c r="F5" s="1" t="s">
        <v>724</v>
      </c>
      <c r="G5">
        <v>0.14000000000000001</v>
      </c>
      <c r="H5">
        <v>5.7</v>
      </c>
      <c r="I5">
        <v>5.7</v>
      </c>
      <c r="J5">
        <v>60</v>
      </c>
      <c r="K5">
        <v>85</v>
      </c>
      <c r="M5">
        <v>0</v>
      </c>
      <c r="N5">
        <v>6.9</v>
      </c>
      <c r="O5">
        <v>6.9</v>
      </c>
      <c r="P5">
        <v>36</v>
      </c>
      <c r="Q5">
        <v>48</v>
      </c>
      <c r="S5" s="27">
        <v>0</v>
      </c>
      <c r="T5" s="27">
        <v>4</v>
      </c>
      <c r="U5" s="27">
        <v>4</v>
      </c>
      <c r="V5">
        <v>34</v>
      </c>
      <c r="W5" s="27">
        <v>47</v>
      </c>
      <c r="X5" s="27"/>
      <c r="Y5" s="63">
        <v>1.9</v>
      </c>
      <c r="Z5" s="63">
        <v>10</v>
      </c>
      <c r="AA5" s="63">
        <v>11.9</v>
      </c>
      <c r="AB5" s="63">
        <v>25</v>
      </c>
      <c r="AC5" s="63">
        <v>37</v>
      </c>
      <c r="AD5" s="63"/>
      <c r="AE5" s="63">
        <v>1.1000000000000001</v>
      </c>
      <c r="AF5" s="63">
        <v>9.1</v>
      </c>
      <c r="AG5" s="63">
        <v>9.1</v>
      </c>
      <c r="AH5" s="27">
        <v>24</v>
      </c>
      <c r="AI5" s="27">
        <v>32</v>
      </c>
      <c r="AJ5" s="27"/>
      <c r="AK5" s="27"/>
      <c r="AL5" s="27"/>
      <c r="AM5" s="27"/>
      <c r="AN5" s="27"/>
      <c r="AO5" s="27"/>
      <c r="AP5" s="27"/>
      <c r="AQ5" s="32"/>
      <c r="AR5" s="27"/>
      <c r="AS5" s="37"/>
      <c r="AT5"/>
      <c r="AU5"/>
      <c r="AV5" s="34"/>
      <c r="AW5" s="1"/>
      <c r="AX5" s="1"/>
      <c r="AY5" s="1"/>
    </row>
    <row r="6" spans="1:52">
      <c r="A6">
        <v>4</v>
      </c>
      <c r="B6" t="s">
        <v>25</v>
      </c>
      <c r="C6" s="33">
        <v>1</v>
      </c>
      <c r="D6" t="s">
        <v>667</v>
      </c>
      <c r="E6" s="1" t="s">
        <v>715</v>
      </c>
      <c r="F6" s="1" t="s">
        <v>718</v>
      </c>
      <c r="G6">
        <v>0.26</v>
      </c>
      <c r="H6">
        <v>6</v>
      </c>
      <c r="I6">
        <v>6</v>
      </c>
      <c r="J6">
        <v>55</v>
      </c>
      <c r="K6">
        <v>80</v>
      </c>
      <c r="M6">
        <v>0</v>
      </c>
      <c r="N6">
        <v>5.8</v>
      </c>
      <c r="O6">
        <v>5.8</v>
      </c>
      <c r="P6">
        <v>45</v>
      </c>
      <c r="Q6">
        <v>68</v>
      </c>
      <c r="S6" s="27">
        <v>0</v>
      </c>
      <c r="T6" s="27">
        <v>2.6</v>
      </c>
      <c r="U6" s="27">
        <v>2.6</v>
      </c>
      <c r="V6">
        <v>65</v>
      </c>
      <c r="W6" s="27">
        <v>91</v>
      </c>
      <c r="X6" s="27"/>
      <c r="Y6" s="63">
        <v>0.72</v>
      </c>
      <c r="Z6" s="63">
        <v>7.2</v>
      </c>
      <c r="AA6" s="63">
        <v>7.2</v>
      </c>
      <c r="AB6" s="63">
        <v>29</v>
      </c>
      <c r="AC6" s="63">
        <v>44</v>
      </c>
      <c r="AD6" s="63"/>
      <c r="AE6" s="63">
        <v>1.5</v>
      </c>
      <c r="AF6" s="63">
        <v>9.1999999999999993</v>
      </c>
      <c r="AG6" s="63">
        <v>10.7</v>
      </c>
      <c r="AH6" s="27">
        <v>38</v>
      </c>
      <c r="AI6" s="27">
        <v>50</v>
      </c>
      <c r="AJ6" s="27"/>
      <c r="AK6" s="27"/>
      <c r="AL6" s="27"/>
      <c r="AM6" s="27"/>
      <c r="AN6" s="27"/>
      <c r="AO6" s="27"/>
      <c r="AP6" s="27"/>
      <c r="AQ6" s="32"/>
      <c r="AR6" s="27"/>
      <c r="AS6" s="27"/>
      <c r="AT6"/>
      <c r="AU6"/>
      <c r="AV6" s="34"/>
      <c r="AW6" s="1"/>
      <c r="AX6" s="1"/>
      <c r="AY6" s="1"/>
    </row>
    <row r="7" spans="1:52">
      <c r="A7">
        <v>5</v>
      </c>
      <c r="B7" t="s">
        <v>26</v>
      </c>
      <c r="C7" s="33">
        <v>1</v>
      </c>
      <c r="D7" t="s">
        <v>668</v>
      </c>
      <c r="E7" s="1" t="s">
        <v>715</v>
      </c>
      <c r="F7" s="1" t="s">
        <v>719</v>
      </c>
      <c r="G7">
        <v>1.8</v>
      </c>
      <c r="H7">
        <v>7</v>
      </c>
      <c r="I7">
        <v>8.8000000000000007</v>
      </c>
      <c r="J7">
        <v>60</v>
      </c>
      <c r="K7">
        <v>90</v>
      </c>
      <c r="M7">
        <v>0</v>
      </c>
      <c r="N7">
        <v>5.3</v>
      </c>
      <c r="O7">
        <v>5.3</v>
      </c>
      <c r="P7">
        <v>44</v>
      </c>
      <c r="Q7">
        <v>65</v>
      </c>
      <c r="S7" s="27">
        <v>0</v>
      </c>
      <c r="T7" s="27">
        <v>5.2</v>
      </c>
      <c r="U7" s="27">
        <v>5.2</v>
      </c>
      <c r="V7">
        <v>38</v>
      </c>
      <c r="W7" s="27">
        <v>46</v>
      </c>
      <c r="X7" s="27"/>
      <c r="Y7" s="63">
        <v>3</v>
      </c>
      <c r="Z7" s="63">
        <v>2.9</v>
      </c>
      <c r="AA7" s="63">
        <v>5.9</v>
      </c>
      <c r="AB7" s="63">
        <v>26</v>
      </c>
      <c r="AC7" s="63">
        <v>41</v>
      </c>
      <c r="AD7" s="63"/>
      <c r="AE7" s="63">
        <v>1.4</v>
      </c>
      <c r="AF7" s="63">
        <v>11</v>
      </c>
      <c r="AG7" s="63">
        <v>11</v>
      </c>
      <c r="AH7" s="27">
        <v>41</v>
      </c>
      <c r="AI7" s="27">
        <v>55</v>
      </c>
      <c r="AJ7" s="27"/>
      <c r="AK7" s="32" t="s">
        <v>239</v>
      </c>
      <c r="AL7" s="27">
        <v>1.4</v>
      </c>
      <c r="AM7" s="27">
        <v>3.3</v>
      </c>
      <c r="AN7" s="27">
        <v>3.3</v>
      </c>
      <c r="AO7">
        <v>64</v>
      </c>
      <c r="AP7">
        <v>85</v>
      </c>
      <c r="AQ7" s="32"/>
      <c r="AR7" s="27"/>
      <c r="AS7" s="27"/>
      <c r="AT7">
        <v>1.2</v>
      </c>
      <c r="AU7"/>
      <c r="AV7">
        <v>8.8000000000000007</v>
      </c>
      <c r="AX7">
        <v>8.8000000000000007</v>
      </c>
      <c r="AY7" t="s">
        <v>1025</v>
      </c>
      <c r="AZ7" s="2" t="s">
        <v>239</v>
      </c>
    </row>
    <row r="8" spans="1:52">
      <c r="A8">
        <v>6</v>
      </c>
      <c r="B8" t="s">
        <v>27</v>
      </c>
      <c r="C8" s="33">
        <v>1</v>
      </c>
      <c r="D8" t="s">
        <v>690</v>
      </c>
      <c r="E8" s="1" t="s">
        <v>715</v>
      </c>
      <c r="F8" s="1" t="s">
        <v>723</v>
      </c>
      <c r="G8">
        <v>0.14000000000000001</v>
      </c>
      <c r="H8">
        <v>6.8</v>
      </c>
      <c r="I8">
        <v>6.8</v>
      </c>
      <c r="J8">
        <v>51</v>
      </c>
      <c r="K8">
        <v>72</v>
      </c>
      <c r="M8">
        <v>0</v>
      </c>
      <c r="N8">
        <v>8.3000000000000007</v>
      </c>
      <c r="O8">
        <v>8.3000000000000007</v>
      </c>
      <c r="P8">
        <v>44</v>
      </c>
      <c r="Q8">
        <v>62</v>
      </c>
      <c r="S8" s="27">
        <v>0</v>
      </c>
      <c r="T8" s="27">
        <v>4.3</v>
      </c>
      <c r="U8" s="27">
        <v>4.3</v>
      </c>
      <c r="V8">
        <v>69</v>
      </c>
      <c r="W8" s="27">
        <v>100</v>
      </c>
      <c r="X8" s="27"/>
      <c r="Y8" s="63">
        <v>1.4</v>
      </c>
      <c r="Z8" s="63">
        <v>8.6</v>
      </c>
      <c r="AA8" s="63">
        <v>8.6</v>
      </c>
      <c r="AB8" s="63">
        <v>43</v>
      </c>
      <c r="AC8" s="63">
        <v>65</v>
      </c>
      <c r="AD8" s="63"/>
      <c r="AE8" s="63">
        <v>1.2</v>
      </c>
      <c r="AF8" s="63">
        <v>7.7</v>
      </c>
      <c r="AG8" s="63">
        <v>7.7</v>
      </c>
      <c r="AH8" s="27">
        <v>41</v>
      </c>
      <c r="AI8" s="27">
        <v>55</v>
      </c>
      <c r="AJ8" s="27"/>
      <c r="AK8" s="27"/>
      <c r="AL8" s="27"/>
      <c r="AM8" s="27"/>
      <c r="AN8" s="27"/>
      <c r="AO8" s="27"/>
      <c r="AP8" s="27"/>
      <c r="AQ8" s="32"/>
      <c r="AR8" s="27"/>
      <c r="AS8" s="27"/>
      <c r="AT8">
        <v>1.1000000000000001</v>
      </c>
      <c r="AU8"/>
      <c r="AV8">
        <v>10</v>
      </c>
      <c r="AX8">
        <v>10</v>
      </c>
      <c r="AY8" t="s">
        <v>1026</v>
      </c>
      <c r="AZ8" s="2" t="s">
        <v>240</v>
      </c>
    </row>
    <row r="9" spans="1:52">
      <c r="A9">
        <v>7</v>
      </c>
      <c r="B9" t="s">
        <v>28</v>
      </c>
      <c r="C9" s="33">
        <v>1</v>
      </c>
      <c r="D9" t="s">
        <v>679</v>
      </c>
      <c r="E9" s="1" t="s">
        <v>720</v>
      </c>
      <c r="F9" s="1" t="s">
        <v>719</v>
      </c>
      <c r="G9">
        <v>2.5</v>
      </c>
      <c r="H9">
        <v>5.4</v>
      </c>
      <c r="I9">
        <v>7.9</v>
      </c>
      <c r="J9">
        <v>79</v>
      </c>
      <c r="K9">
        <v>120</v>
      </c>
      <c r="M9">
        <v>0</v>
      </c>
      <c r="N9">
        <v>4.4000000000000004</v>
      </c>
      <c r="O9">
        <v>4.4000000000000004</v>
      </c>
      <c r="P9">
        <v>63</v>
      </c>
      <c r="Q9">
        <v>88</v>
      </c>
      <c r="S9" s="27">
        <v>0</v>
      </c>
      <c r="T9" s="27">
        <v>4.5</v>
      </c>
      <c r="U9" s="27">
        <v>4.5</v>
      </c>
      <c r="V9">
        <v>41</v>
      </c>
      <c r="W9" s="27">
        <v>59</v>
      </c>
      <c r="X9" s="27"/>
      <c r="Y9" s="63">
        <v>3.4</v>
      </c>
      <c r="Z9" s="63">
        <v>8.8000000000000007</v>
      </c>
      <c r="AA9" s="63">
        <v>12.2</v>
      </c>
      <c r="AB9" s="63">
        <v>90</v>
      </c>
      <c r="AC9" s="63">
        <v>130</v>
      </c>
      <c r="AD9" s="63"/>
      <c r="AE9" s="63">
        <v>2.4</v>
      </c>
      <c r="AF9" s="63">
        <v>9.8000000000000007</v>
      </c>
      <c r="AG9" s="63">
        <v>12.2</v>
      </c>
      <c r="AH9" s="27">
        <v>24</v>
      </c>
      <c r="AI9" s="27">
        <v>32</v>
      </c>
      <c r="AJ9" s="27"/>
      <c r="AK9" s="32" t="s">
        <v>240</v>
      </c>
      <c r="AL9" s="27">
        <v>1.3</v>
      </c>
      <c r="AM9" s="27">
        <v>4</v>
      </c>
      <c r="AN9" s="27">
        <v>4</v>
      </c>
      <c r="AO9">
        <v>61</v>
      </c>
      <c r="AP9">
        <v>83</v>
      </c>
      <c r="AQ9" s="32"/>
      <c r="AR9" s="27"/>
      <c r="AS9" s="27"/>
      <c r="AT9">
        <v>0.78</v>
      </c>
      <c r="AU9"/>
      <c r="AV9">
        <v>8.8000000000000007</v>
      </c>
      <c r="AX9">
        <v>8.8000000000000007</v>
      </c>
      <c r="AY9" t="s">
        <v>1027</v>
      </c>
      <c r="AZ9" s="2" t="s">
        <v>224</v>
      </c>
    </row>
    <row r="10" spans="1:52">
      <c r="A10">
        <v>8</v>
      </c>
      <c r="B10" t="s">
        <v>29</v>
      </c>
      <c r="C10" s="33">
        <v>1</v>
      </c>
      <c r="D10" t="s">
        <v>680</v>
      </c>
      <c r="E10" s="1" t="s">
        <v>720</v>
      </c>
      <c r="F10" s="1" t="s">
        <v>717</v>
      </c>
      <c r="G10">
        <v>0.36</v>
      </c>
      <c r="H10">
        <v>5.8</v>
      </c>
      <c r="I10">
        <v>5.8</v>
      </c>
      <c r="J10">
        <v>52</v>
      </c>
      <c r="K10">
        <v>79</v>
      </c>
      <c r="M10">
        <v>3.4</v>
      </c>
      <c r="N10">
        <v>5.4</v>
      </c>
      <c r="O10">
        <v>8.8000000000000007</v>
      </c>
      <c r="P10">
        <v>61</v>
      </c>
      <c r="Q10">
        <v>86</v>
      </c>
      <c r="S10" s="27">
        <v>0</v>
      </c>
      <c r="T10" s="27">
        <v>4.2</v>
      </c>
      <c r="U10" s="27">
        <v>4.2</v>
      </c>
      <c r="V10">
        <v>79</v>
      </c>
      <c r="W10" s="27">
        <v>110</v>
      </c>
      <c r="X10" s="27"/>
      <c r="Y10" s="63">
        <v>1.1000000000000001</v>
      </c>
      <c r="Z10" s="63">
        <v>7.3</v>
      </c>
      <c r="AA10" s="63">
        <v>7.3</v>
      </c>
      <c r="AB10" s="63">
        <v>22</v>
      </c>
      <c r="AC10" s="63">
        <v>33</v>
      </c>
      <c r="AD10" s="63"/>
      <c r="AE10" s="63">
        <v>3.1</v>
      </c>
      <c r="AF10" s="63">
        <v>9.3000000000000007</v>
      </c>
      <c r="AG10" s="63">
        <v>12.4</v>
      </c>
      <c r="AH10" s="27">
        <v>20</v>
      </c>
      <c r="AI10" s="27">
        <v>27</v>
      </c>
      <c r="AJ10" s="27"/>
      <c r="AK10" s="27"/>
      <c r="AL10" s="27"/>
      <c r="AM10" s="27"/>
      <c r="AN10" s="27"/>
      <c r="AO10" s="27"/>
      <c r="AP10" s="27"/>
      <c r="AQ10" s="32"/>
      <c r="AR10" s="27"/>
      <c r="AS10" s="27"/>
      <c r="AT10">
        <v>3.2</v>
      </c>
      <c r="AU10"/>
      <c r="AV10">
        <v>15</v>
      </c>
      <c r="AX10">
        <v>18.2</v>
      </c>
      <c r="AY10" t="s">
        <v>1028</v>
      </c>
      <c r="AZ10" s="2" t="s">
        <v>225</v>
      </c>
    </row>
    <row r="11" spans="1:52">
      <c r="A11">
        <v>9</v>
      </c>
      <c r="B11" t="s">
        <v>30</v>
      </c>
      <c r="C11" s="33">
        <v>1</v>
      </c>
      <c r="D11" t="s">
        <v>681</v>
      </c>
      <c r="E11" s="1" t="s">
        <v>720</v>
      </c>
      <c r="F11" s="1" t="s">
        <v>716</v>
      </c>
      <c r="G11">
        <v>0.04</v>
      </c>
      <c r="H11">
        <v>5.8</v>
      </c>
      <c r="I11">
        <v>5.8</v>
      </c>
      <c r="J11">
        <v>52</v>
      </c>
      <c r="K11">
        <v>79</v>
      </c>
      <c r="M11">
        <v>2.2000000000000002</v>
      </c>
      <c r="N11">
        <v>2.8</v>
      </c>
      <c r="O11">
        <v>5</v>
      </c>
      <c r="P11">
        <v>44</v>
      </c>
      <c r="Q11">
        <v>67</v>
      </c>
      <c r="S11" s="27">
        <v>0</v>
      </c>
      <c r="T11" s="27">
        <v>3.5</v>
      </c>
      <c r="U11" s="27">
        <v>3.5</v>
      </c>
      <c r="V11">
        <v>49</v>
      </c>
      <c r="W11" s="27">
        <v>72</v>
      </c>
      <c r="X11" s="27"/>
      <c r="Y11" s="63">
        <v>2.9</v>
      </c>
      <c r="Z11" s="63">
        <v>9</v>
      </c>
      <c r="AA11" s="63">
        <v>11.9</v>
      </c>
      <c r="AB11" s="63">
        <v>29</v>
      </c>
      <c r="AC11" s="63">
        <v>42</v>
      </c>
      <c r="AD11" s="63"/>
      <c r="AE11" s="63">
        <v>2.2999999999999998</v>
      </c>
      <c r="AF11" s="63">
        <v>8.5</v>
      </c>
      <c r="AG11" s="63">
        <v>10.8</v>
      </c>
      <c r="AH11" s="27">
        <v>24</v>
      </c>
      <c r="AI11" s="27">
        <v>32</v>
      </c>
      <c r="AJ11" s="27"/>
      <c r="AK11" s="27"/>
      <c r="AL11" s="27"/>
      <c r="AM11" s="27"/>
      <c r="AN11" s="27"/>
      <c r="AO11" s="27"/>
      <c r="AP11" s="27"/>
      <c r="AQ11" s="32"/>
      <c r="AR11" s="27"/>
      <c r="AS11" s="27"/>
      <c r="AT11">
        <v>4.0999999999999996</v>
      </c>
      <c r="AU11"/>
      <c r="AV11">
        <v>10</v>
      </c>
      <c r="AX11">
        <v>14.1</v>
      </c>
      <c r="AY11" t="s">
        <v>1029</v>
      </c>
      <c r="AZ11" s="2" t="s">
        <v>226</v>
      </c>
    </row>
    <row r="12" spans="1:52">
      <c r="A12">
        <v>10</v>
      </c>
      <c r="B12" t="s">
        <v>31</v>
      </c>
      <c r="C12" s="40">
        <v>1</v>
      </c>
      <c r="D12" t="s">
        <v>682</v>
      </c>
      <c r="E12" s="1" t="s">
        <v>720</v>
      </c>
      <c r="F12" s="1" t="s">
        <v>718</v>
      </c>
      <c r="G12">
        <v>2</v>
      </c>
      <c r="H12">
        <v>9.9</v>
      </c>
      <c r="I12">
        <v>11.9</v>
      </c>
      <c r="J12">
        <v>36</v>
      </c>
      <c r="K12">
        <v>50</v>
      </c>
      <c r="M12">
        <v>1.5</v>
      </c>
      <c r="N12">
        <v>7.1</v>
      </c>
      <c r="O12">
        <v>8.6</v>
      </c>
      <c r="P12">
        <v>29</v>
      </c>
      <c r="Q12">
        <v>40</v>
      </c>
      <c r="S12" s="27">
        <v>0</v>
      </c>
      <c r="T12" s="27">
        <v>4.2</v>
      </c>
      <c r="U12" s="27">
        <v>4.2</v>
      </c>
      <c r="V12">
        <v>31</v>
      </c>
      <c r="W12" s="27">
        <v>45</v>
      </c>
      <c r="X12" s="27"/>
      <c r="Y12" s="63">
        <v>2</v>
      </c>
      <c r="Z12" s="63">
        <v>7</v>
      </c>
      <c r="AA12" s="63">
        <v>9</v>
      </c>
      <c r="AB12" s="63">
        <v>26</v>
      </c>
      <c r="AC12" s="63">
        <v>39</v>
      </c>
      <c r="AD12" s="63"/>
      <c r="AE12" s="63">
        <v>1.5</v>
      </c>
      <c r="AF12" s="63">
        <v>8.4</v>
      </c>
      <c r="AG12" s="63">
        <v>9.9</v>
      </c>
      <c r="AH12" s="27">
        <v>16</v>
      </c>
      <c r="AI12" s="27">
        <v>21</v>
      </c>
      <c r="AJ12" s="27"/>
      <c r="AK12" s="27"/>
      <c r="AL12" s="27"/>
      <c r="AM12" s="27"/>
      <c r="AN12" s="27"/>
      <c r="AO12" s="27"/>
      <c r="AP12" s="27"/>
      <c r="AQ12" s="32"/>
      <c r="AR12" s="27"/>
      <c r="AS12" s="27"/>
      <c r="AT12">
        <v>1.2</v>
      </c>
      <c r="AU12"/>
      <c r="AV12">
        <v>13</v>
      </c>
      <c r="AX12">
        <v>13</v>
      </c>
      <c r="AY12" t="s">
        <v>1030</v>
      </c>
      <c r="AZ12" s="2" t="s">
        <v>227</v>
      </c>
    </row>
    <row r="13" spans="1:52">
      <c r="A13">
        <v>11</v>
      </c>
      <c r="B13" t="s">
        <v>32</v>
      </c>
      <c r="C13" s="40">
        <v>1</v>
      </c>
      <c r="D13" t="s">
        <v>675</v>
      </c>
      <c r="E13" s="1" t="s">
        <v>720</v>
      </c>
      <c r="F13" s="1" t="s">
        <v>724</v>
      </c>
      <c r="G13">
        <v>0.26</v>
      </c>
      <c r="H13">
        <v>13</v>
      </c>
      <c r="I13">
        <v>13</v>
      </c>
      <c r="J13">
        <v>25</v>
      </c>
      <c r="K13">
        <v>37</v>
      </c>
      <c r="M13">
        <v>1.9</v>
      </c>
      <c r="N13">
        <v>15</v>
      </c>
      <c r="O13">
        <v>16.899999999999999</v>
      </c>
      <c r="P13">
        <v>25</v>
      </c>
      <c r="Q13">
        <v>34</v>
      </c>
      <c r="S13" s="27">
        <v>0</v>
      </c>
      <c r="T13" s="27">
        <v>15</v>
      </c>
      <c r="U13" s="27">
        <v>15</v>
      </c>
      <c r="V13">
        <v>33</v>
      </c>
      <c r="W13" s="27">
        <v>43</v>
      </c>
      <c r="X13" s="27"/>
      <c r="Y13" s="63">
        <v>2.7</v>
      </c>
      <c r="Z13" s="63">
        <v>9.3000000000000007</v>
      </c>
      <c r="AA13" s="63">
        <v>12</v>
      </c>
      <c r="AB13" s="63">
        <v>18</v>
      </c>
      <c r="AC13" s="63">
        <v>28</v>
      </c>
      <c r="AD13" s="63"/>
      <c r="AE13" s="63">
        <v>1.2</v>
      </c>
      <c r="AF13" s="63">
        <v>11</v>
      </c>
      <c r="AG13" s="63">
        <v>11</v>
      </c>
      <c r="AH13" s="27">
        <v>17</v>
      </c>
      <c r="AI13" s="27">
        <v>23</v>
      </c>
      <c r="AJ13" s="27"/>
      <c r="AK13" s="27"/>
      <c r="AL13" s="27"/>
      <c r="AM13" s="27"/>
      <c r="AN13" s="27"/>
      <c r="AO13" s="27"/>
      <c r="AP13" s="27"/>
      <c r="AQ13" s="32"/>
      <c r="AR13" s="27"/>
      <c r="AS13" s="27"/>
      <c r="AT13">
        <v>12</v>
      </c>
      <c r="AU13"/>
      <c r="AV13">
        <v>14</v>
      </c>
      <c r="AX13">
        <v>26</v>
      </c>
      <c r="AY13" t="s">
        <v>1031</v>
      </c>
      <c r="AZ13" s="2" t="s">
        <v>228</v>
      </c>
    </row>
    <row r="14" spans="1:52">
      <c r="A14">
        <v>12</v>
      </c>
      <c r="B14" t="s">
        <v>33</v>
      </c>
      <c r="C14" s="33">
        <v>1</v>
      </c>
      <c r="D14" t="s">
        <v>676</v>
      </c>
      <c r="E14" s="1" t="s">
        <v>720</v>
      </c>
      <c r="F14" s="1" t="s">
        <v>723</v>
      </c>
      <c r="G14">
        <v>4.5</v>
      </c>
      <c r="H14">
        <v>14</v>
      </c>
      <c r="I14">
        <v>18.5</v>
      </c>
      <c r="J14">
        <v>33</v>
      </c>
      <c r="K14">
        <v>46</v>
      </c>
      <c r="M14">
        <v>2.7</v>
      </c>
      <c r="N14">
        <v>11</v>
      </c>
      <c r="O14">
        <v>13.7</v>
      </c>
      <c r="P14">
        <v>23</v>
      </c>
      <c r="Q14">
        <v>33</v>
      </c>
      <c r="S14" s="27">
        <v>0</v>
      </c>
      <c r="T14" s="27">
        <v>8.3000000000000007</v>
      </c>
      <c r="U14" s="27">
        <v>8.3000000000000007</v>
      </c>
      <c r="V14">
        <v>24</v>
      </c>
      <c r="W14" s="27">
        <v>33</v>
      </c>
      <c r="X14" s="27"/>
      <c r="Y14" s="63">
        <v>1.4</v>
      </c>
      <c r="Z14" s="63">
        <v>9.6999999999999993</v>
      </c>
      <c r="AA14" s="63">
        <v>9.6999999999999993</v>
      </c>
      <c r="AB14" s="63">
        <v>15</v>
      </c>
      <c r="AC14" s="63">
        <v>23</v>
      </c>
      <c r="AD14" s="63"/>
      <c r="AE14" s="63">
        <v>1.1000000000000001</v>
      </c>
      <c r="AF14" s="63">
        <v>6.9</v>
      </c>
      <c r="AG14" s="63">
        <v>6.9</v>
      </c>
      <c r="AH14" s="27">
        <v>17</v>
      </c>
      <c r="AI14" s="27">
        <v>22</v>
      </c>
      <c r="AJ14" s="27"/>
      <c r="AK14" s="27"/>
      <c r="AL14" s="27"/>
      <c r="AM14" s="27"/>
      <c r="AN14" s="27"/>
      <c r="AO14" s="27"/>
      <c r="AP14" s="27"/>
      <c r="AQ14" s="32"/>
      <c r="AR14" s="27"/>
      <c r="AS14" s="27"/>
      <c r="AT14">
        <v>2.5</v>
      </c>
      <c r="AU14"/>
      <c r="AV14">
        <v>7.3</v>
      </c>
      <c r="AX14">
        <v>9.8000000000000007</v>
      </c>
      <c r="AY14" t="s">
        <v>1032</v>
      </c>
      <c r="AZ14" s="2" t="s">
        <v>229</v>
      </c>
    </row>
    <row r="15" spans="1:52">
      <c r="A15">
        <v>13</v>
      </c>
      <c r="B15" t="s">
        <v>34</v>
      </c>
      <c r="C15" s="33">
        <v>1</v>
      </c>
      <c r="D15" t="s">
        <v>677</v>
      </c>
      <c r="E15" s="1" t="s">
        <v>721</v>
      </c>
      <c r="F15" s="1" t="s">
        <v>724</v>
      </c>
      <c r="G15">
        <v>0.15</v>
      </c>
      <c r="H15">
        <v>11</v>
      </c>
      <c r="I15">
        <v>11</v>
      </c>
      <c r="J15">
        <v>33</v>
      </c>
      <c r="K15">
        <v>47</v>
      </c>
      <c r="M15">
        <v>1.3</v>
      </c>
      <c r="N15">
        <v>14</v>
      </c>
      <c r="O15">
        <v>14</v>
      </c>
      <c r="P15">
        <v>23</v>
      </c>
      <c r="Q15">
        <v>32</v>
      </c>
      <c r="S15" s="27">
        <v>4.8</v>
      </c>
      <c r="T15" s="27">
        <v>9.8000000000000007</v>
      </c>
      <c r="U15" s="27">
        <v>14.6</v>
      </c>
      <c r="V15">
        <v>24</v>
      </c>
      <c r="W15" s="27">
        <v>32</v>
      </c>
      <c r="X15" s="27"/>
      <c r="Y15" s="63">
        <v>1.7</v>
      </c>
      <c r="Z15" s="63">
        <v>11</v>
      </c>
      <c r="AA15" s="63">
        <v>12.7</v>
      </c>
      <c r="AB15" s="63">
        <v>14</v>
      </c>
      <c r="AC15" s="63">
        <v>21</v>
      </c>
      <c r="AD15" s="63"/>
      <c r="AE15" s="63">
        <v>0.88</v>
      </c>
      <c r="AF15" s="63">
        <v>9.1</v>
      </c>
      <c r="AG15" s="63">
        <v>9.1</v>
      </c>
      <c r="AH15" s="27">
        <v>30</v>
      </c>
      <c r="AI15" s="27">
        <v>40</v>
      </c>
      <c r="AJ15" s="27"/>
      <c r="AK15" s="27"/>
      <c r="AL15" s="27"/>
      <c r="AM15" s="27"/>
      <c r="AN15" s="27"/>
      <c r="AO15" s="27"/>
      <c r="AP15" s="27"/>
      <c r="AQ15" s="32"/>
      <c r="AR15" s="27"/>
      <c r="AS15" s="27"/>
      <c r="AT15">
        <v>1.6</v>
      </c>
      <c r="AU15"/>
      <c r="AV15">
        <v>10</v>
      </c>
      <c r="AX15">
        <v>11.6</v>
      </c>
      <c r="AY15" t="s">
        <v>1033</v>
      </c>
      <c r="AZ15" s="2" t="s">
        <v>230</v>
      </c>
    </row>
    <row r="16" spans="1:52">
      <c r="A16">
        <v>14</v>
      </c>
      <c r="B16" t="s">
        <v>35</v>
      </c>
      <c r="C16" s="33">
        <v>1</v>
      </c>
      <c r="D16" t="s">
        <v>678</v>
      </c>
      <c r="E16" s="1" t="s">
        <v>721</v>
      </c>
      <c r="F16" s="1" t="s">
        <v>717</v>
      </c>
      <c r="G16">
        <v>0.38</v>
      </c>
      <c r="H16">
        <v>9.1</v>
      </c>
      <c r="I16">
        <v>9.1</v>
      </c>
      <c r="J16">
        <v>65</v>
      </c>
      <c r="K16">
        <v>93</v>
      </c>
      <c r="M16">
        <v>2.1</v>
      </c>
      <c r="N16">
        <v>5.3</v>
      </c>
      <c r="O16">
        <v>7.4</v>
      </c>
      <c r="P16">
        <v>50</v>
      </c>
      <c r="Q16">
        <v>67</v>
      </c>
      <c r="S16" s="27">
        <v>0</v>
      </c>
      <c r="T16" s="27">
        <v>6.4</v>
      </c>
      <c r="U16" s="27">
        <v>6.4</v>
      </c>
      <c r="V16">
        <v>53</v>
      </c>
      <c r="W16" s="27">
        <v>72</v>
      </c>
      <c r="X16" s="27"/>
      <c r="Y16" s="63">
        <v>1.6</v>
      </c>
      <c r="Z16" s="63">
        <v>12</v>
      </c>
      <c r="AA16" s="63">
        <v>13.6</v>
      </c>
      <c r="AB16" s="63">
        <v>25</v>
      </c>
      <c r="AC16" s="63">
        <v>40</v>
      </c>
      <c r="AD16" s="63"/>
      <c r="AE16" s="63">
        <v>2.9</v>
      </c>
      <c r="AF16" s="63">
        <v>13</v>
      </c>
      <c r="AG16" s="63">
        <v>15.9</v>
      </c>
      <c r="AH16" s="27">
        <v>24</v>
      </c>
      <c r="AI16" s="27">
        <v>32</v>
      </c>
      <c r="AJ16" s="27"/>
      <c r="AK16" s="27"/>
      <c r="AL16" s="27"/>
      <c r="AM16" s="27"/>
      <c r="AN16" s="27"/>
      <c r="AO16" s="27"/>
      <c r="AP16" s="27"/>
      <c r="AQ16" s="32"/>
      <c r="AR16" s="27"/>
      <c r="AS16" s="27"/>
      <c r="AT16">
        <v>0.92</v>
      </c>
      <c r="AU16"/>
      <c r="AV16">
        <v>9</v>
      </c>
      <c r="AX16">
        <v>9</v>
      </c>
      <c r="AY16" t="s">
        <v>1034</v>
      </c>
      <c r="AZ16" s="2" t="s">
        <v>231</v>
      </c>
    </row>
    <row r="17" spans="1:52">
      <c r="A17">
        <v>15</v>
      </c>
      <c r="B17" t="s">
        <v>36</v>
      </c>
      <c r="C17" s="33">
        <v>1</v>
      </c>
      <c r="D17" t="s">
        <v>683</v>
      </c>
      <c r="E17" s="1" t="s">
        <v>721</v>
      </c>
      <c r="F17" s="1" t="s">
        <v>719</v>
      </c>
      <c r="G17">
        <v>3.3</v>
      </c>
      <c r="H17">
        <v>6.6</v>
      </c>
      <c r="I17">
        <v>9.9</v>
      </c>
      <c r="J17">
        <v>51</v>
      </c>
      <c r="K17">
        <v>72</v>
      </c>
      <c r="M17">
        <v>2</v>
      </c>
      <c r="N17">
        <v>6.8</v>
      </c>
      <c r="O17">
        <v>8.8000000000000007</v>
      </c>
      <c r="P17">
        <v>36</v>
      </c>
      <c r="Q17">
        <v>53</v>
      </c>
      <c r="S17" s="27">
        <v>0.35</v>
      </c>
      <c r="T17" s="27">
        <v>4.7</v>
      </c>
      <c r="U17" s="27">
        <v>4.7</v>
      </c>
      <c r="V17">
        <v>37</v>
      </c>
      <c r="W17" s="27">
        <v>49</v>
      </c>
      <c r="X17" s="27"/>
      <c r="Y17" s="63">
        <v>6.6</v>
      </c>
      <c r="Z17" s="63">
        <v>9</v>
      </c>
      <c r="AA17" s="63">
        <v>15.6</v>
      </c>
      <c r="AB17" s="63">
        <v>21</v>
      </c>
      <c r="AC17" s="63">
        <v>32</v>
      </c>
      <c r="AD17" s="63"/>
      <c r="AE17" s="63">
        <v>1</v>
      </c>
      <c r="AF17" s="63">
        <v>13</v>
      </c>
      <c r="AG17" s="63">
        <v>13</v>
      </c>
      <c r="AH17" s="27">
        <v>28</v>
      </c>
      <c r="AI17" s="27">
        <v>37</v>
      </c>
      <c r="AJ17" s="27"/>
      <c r="AK17" s="32" t="s">
        <v>224</v>
      </c>
      <c r="AL17" s="27">
        <v>1.3</v>
      </c>
      <c r="AM17" s="27">
        <v>5.5</v>
      </c>
      <c r="AN17" s="27">
        <v>5.5</v>
      </c>
      <c r="AO17">
        <v>66</v>
      </c>
      <c r="AP17">
        <v>89</v>
      </c>
      <c r="AQ17" s="32"/>
      <c r="AR17" s="27"/>
      <c r="AS17" s="27"/>
      <c r="AT17">
        <v>1.2</v>
      </c>
      <c r="AU17"/>
      <c r="AV17">
        <v>7.9</v>
      </c>
      <c r="AX17">
        <v>7.9</v>
      </c>
      <c r="AY17" t="s">
        <v>1035</v>
      </c>
      <c r="AZ17" s="2" t="s">
        <v>232</v>
      </c>
    </row>
    <row r="18" spans="1:52">
      <c r="A18">
        <v>16</v>
      </c>
      <c r="B18" t="s">
        <v>37</v>
      </c>
      <c r="C18" s="33">
        <v>1</v>
      </c>
      <c r="D18" t="s">
        <v>684</v>
      </c>
      <c r="E18" s="1" t="s">
        <v>721</v>
      </c>
      <c r="F18" s="1" t="s">
        <v>718</v>
      </c>
      <c r="G18">
        <v>0.27</v>
      </c>
      <c r="H18">
        <v>6.8</v>
      </c>
      <c r="I18">
        <v>6.8</v>
      </c>
      <c r="J18">
        <v>39</v>
      </c>
      <c r="K18">
        <v>58</v>
      </c>
      <c r="M18">
        <v>9.8000000000000007</v>
      </c>
      <c r="N18">
        <v>12</v>
      </c>
      <c r="O18">
        <v>21.8</v>
      </c>
      <c r="P18">
        <v>32</v>
      </c>
      <c r="Q18">
        <v>42</v>
      </c>
      <c r="S18" s="27">
        <v>0</v>
      </c>
      <c r="T18" s="27">
        <v>5.7</v>
      </c>
      <c r="U18" s="27">
        <v>5.7</v>
      </c>
      <c r="V18">
        <v>29</v>
      </c>
      <c r="W18" s="27">
        <v>39</v>
      </c>
      <c r="X18" s="27"/>
      <c r="Y18" s="63">
        <v>2.1</v>
      </c>
      <c r="Z18" s="63">
        <v>8.9</v>
      </c>
      <c r="AA18" s="63">
        <v>11</v>
      </c>
      <c r="AB18" s="63">
        <v>16</v>
      </c>
      <c r="AC18" s="63">
        <v>25</v>
      </c>
      <c r="AD18" s="63"/>
      <c r="AE18" s="63">
        <v>7.4</v>
      </c>
      <c r="AF18" s="63">
        <v>11</v>
      </c>
      <c r="AG18" s="63">
        <v>18.399999999999999</v>
      </c>
      <c r="AH18" s="27">
        <v>26</v>
      </c>
      <c r="AI18" s="27">
        <v>34</v>
      </c>
      <c r="AJ18" s="27"/>
      <c r="AK18" s="27"/>
      <c r="AL18" s="27"/>
      <c r="AM18" s="27"/>
      <c r="AN18" s="27"/>
      <c r="AO18" s="27"/>
      <c r="AP18" s="27"/>
      <c r="AQ18" s="32"/>
      <c r="AR18" s="27"/>
      <c r="AS18" s="27"/>
      <c r="AT18">
        <v>2.2000000000000002</v>
      </c>
      <c r="AU18"/>
      <c r="AV18">
        <v>10</v>
      </c>
      <c r="AX18">
        <v>12.2</v>
      </c>
      <c r="AY18" t="s">
        <v>1036</v>
      </c>
      <c r="AZ18" s="2" t="s">
        <v>233</v>
      </c>
    </row>
    <row r="19" spans="1:52">
      <c r="A19">
        <v>17</v>
      </c>
      <c r="B19" t="s">
        <v>38</v>
      </c>
      <c r="C19" s="33">
        <v>1</v>
      </c>
      <c r="D19" t="s">
        <v>685</v>
      </c>
      <c r="E19" s="1" t="s">
        <v>721</v>
      </c>
      <c r="F19" s="1" t="s">
        <v>723</v>
      </c>
      <c r="G19">
        <v>1.2</v>
      </c>
      <c r="H19">
        <v>16</v>
      </c>
      <c r="I19">
        <v>16</v>
      </c>
      <c r="J19">
        <v>31</v>
      </c>
      <c r="K19">
        <v>45</v>
      </c>
      <c r="M19">
        <v>4.5</v>
      </c>
      <c r="N19">
        <v>16</v>
      </c>
      <c r="O19">
        <v>20.5</v>
      </c>
      <c r="P19">
        <v>24</v>
      </c>
      <c r="Q19">
        <v>35</v>
      </c>
      <c r="S19" s="27">
        <v>0</v>
      </c>
      <c r="T19" s="27">
        <v>9.8000000000000007</v>
      </c>
      <c r="U19" s="27">
        <v>9.8000000000000007</v>
      </c>
      <c r="V19">
        <v>25</v>
      </c>
      <c r="W19" s="27">
        <v>30</v>
      </c>
      <c r="X19" s="27"/>
      <c r="Y19" s="63">
        <v>1.9</v>
      </c>
      <c r="Z19" s="63">
        <v>11</v>
      </c>
      <c r="AA19" s="63">
        <v>12.9</v>
      </c>
      <c r="AB19" s="63">
        <v>15</v>
      </c>
      <c r="AC19" s="63">
        <v>23</v>
      </c>
      <c r="AD19" s="63"/>
      <c r="AE19" s="63">
        <v>0.98</v>
      </c>
      <c r="AF19" s="63">
        <v>9</v>
      </c>
      <c r="AG19" s="63">
        <v>9</v>
      </c>
      <c r="AH19" s="27">
        <v>20</v>
      </c>
      <c r="AI19" s="27">
        <v>27</v>
      </c>
      <c r="AJ19" s="27"/>
      <c r="AK19" s="32" t="s">
        <v>225</v>
      </c>
      <c r="AL19" s="27">
        <v>1.4</v>
      </c>
      <c r="AM19" s="27">
        <v>10</v>
      </c>
      <c r="AN19" s="27">
        <v>10</v>
      </c>
      <c r="AO19">
        <v>64</v>
      </c>
      <c r="AP19">
        <v>81</v>
      </c>
      <c r="AQ19" s="27"/>
      <c r="AR19" s="27"/>
      <c r="AS19" s="27"/>
      <c r="AT19">
        <v>1.6</v>
      </c>
      <c r="AU19"/>
      <c r="AV19">
        <v>9.1999999999999993</v>
      </c>
      <c r="AX19">
        <v>10.8</v>
      </c>
      <c r="AY19" t="s">
        <v>1037</v>
      </c>
      <c r="AZ19" s="2" t="s">
        <v>234</v>
      </c>
    </row>
    <row r="20" spans="1:52">
      <c r="A20">
        <v>18</v>
      </c>
      <c r="B20" t="s">
        <v>39</v>
      </c>
      <c r="C20" s="33">
        <v>1</v>
      </c>
      <c r="D20" t="s">
        <v>686</v>
      </c>
      <c r="E20" s="1" t="s">
        <v>721</v>
      </c>
      <c r="F20" s="1" t="s">
        <v>716</v>
      </c>
      <c r="G20">
        <v>4.7</v>
      </c>
      <c r="H20">
        <v>6.5</v>
      </c>
      <c r="I20">
        <v>11.2</v>
      </c>
      <c r="J20">
        <v>62</v>
      </c>
      <c r="K20">
        <v>93</v>
      </c>
      <c r="M20">
        <v>3.1</v>
      </c>
      <c r="N20">
        <v>4.5</v>
      </c>
      <c r="O20">
        <v>7.6</v>
      </c>
      <c r="P20">
        <v>56</v>
      </c>
      <c r="Q20">
        <v>81</v>
      </c>
      <c r="S20" s="27">
        <v>0</v>
      </c>
      <c r="T20" s="27">
        <v>3.9</v>
      </c>
      <c r="U20" s="27">
        <v>3.9</v>
      </c>
      <c r="V20">
        <v>54</v>
      </c>
      <c r="W20" s="27">
        <v>77</v>
      </c>
      <c r="X20" s="27"/>
      <c r="Y20" s="63">
        <v>8.1</v>
      </c>
      <c r="Z20" s="63">
        <v>9.4</v>
      </c>
      <c r="AA20" s="63">
        <v>17.5</v>
      </c>
      <c r="AB20" s="63">
        <v>21</v>
      </c>
      <c r="AC20" s="63">
        <v>31</v>
      </c>
      <c r="AD20" s="63"/>
      <c r="AE20" s="63">
        <v>2.9</v>
      </c>
      <c r="AF20" s="63">
        <v>9.9</v>
      </c>
      <c r="AG20" s="63">
        <v>12.8</v>
      </c>
      <c r="AH20" s="27">
        <v>32</v>
      </c>
      <c r="AI20" s="27">
        <v>42</v>
      </c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>
        <v>0.99</v>
      </c>
      <c r="AU20"/>
      <c r="AV20">
        <v>5.3</v>
      </c>
      <c r="AX20">
        <v>5.3</v>
      </c>
      <c r="AY20" t="s">
        <v>1038</v>
      </c>
      <c r="AZ20" s="2" t="s">
        <v>235</v>
      </c>
    </row>
    <row r="21" spans="1:52">
      <c r="A21">
        <v>19</v>
      </c>
      <c r="B21" t="s">
        <v>40</v>
      </c>
      <c r="C21" s="33">
        <v>1</v>
      </c>
      <c r="D21" t="s">
        <v>669</v>
      </c>
      <c r="E21" s="1" t="s">
        <v>722</v>
      </c>
      <c r="F21" s="1" t="s">
        <v>719</v>
      </c>
      <c r="G21">
        <v>1.5</v>
      </c>
      <c r="H21">
        <v>7.6</v>
      </c>
      <c r="I21">
        <v>9.1</v>
      </c>
      <c r="J21">
        <v>67</v>
      </c>
      <c r="K21">
        <v>100</v>
      </c>
      <c r="M21">
        <v>2.8</v>
      </c>
      <c r="N21">
        <v>5</v>
      </c>
      <c r="O21">
        <v>7.8</v>
      </c>
      <c r="P21">
        <v>47</v>
      </c>
      <c r="Q21">
        <v>68</v>
      </c>
      <c r="S21" s="27">
        <v>0.15</v>
      </c>
      <c r="T21" s="27">
        <v>5.0999999999999996</v>
      </c>
      <c r="U21" s="27">
        <v>5.0999999999999996</v>
      </c>
      <c r="V21">
        <v>57</v>
      </c>
      <c r="W21" s="27">
        <v>82</v>
      </c>
      <c r="X21" s="27"/>
      <c r="Y21" s="63">
        <v>1.5</v>
      </c>
      <c r="Z21" s="63">
        <v>10</v>
      </c>
      <c r="AA21" s="63">
        <v>11.5</v>
      </c>
      <c r="AB21" s="63">
        <v>28</v>
      </c>
      <c r="AC21" s="63">
        <v>42</v>
      </c>
      <c r="AD21" s="63"/>
      <c r="AE21" s="63">
        <v>1.3</v>
      </c>
      <c r="AF21" s="63">
        <v>11</v>
      </c>
      <c r="AG21" s="63">
        <v>11</v>
      </c>
      <c r="AH21" s="27">
        <v>35</v>
      </c>
      <c r="AI21" s="27">
        <v>47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>
        <v>1.7</v>
      </c>
      <c r="AU21"/>
      <c r="AV21">
        <v>9.6999999999999993</v>
      </c>
      <c r="AX21">
        <v>11.4</v>
      </c>
      <c r="AY21" t="s">
        <v>1039</v>
      </c>
      <c r="AZ21" s="2" t="s">
        <v>236</v>
      </c>
    </row>
    <row r="22" spans="1:52">
      <c r="A22">
        <v>20</v>
      </c>
      <c r="B22" t="s">
        <v>41</v>
      </c>
      <c r="C22" s="33">
        <v>1</v>
      </c>
      <c r="D22" t="s">
        <v>670</v>
      </c>
      <c r="E22" s="1" t="s">
        <v>722</v>
      </c>
      <c r="F22" s="1" t="s">
        <v>716</v>
      </c>
      <c r="G22">
        <v>0.15</v>
      </c>
      <c r="H22">
        <v>6.8</v>
      </c>
      <c r="I22">
        <v>6.8</v>
      </c>
      <c r="J22">
        <v>62</v>
      </c>
      <c r="K22">
        <v>91</v>
      </c>
      <c r="M22">
        <v>1.8</v>
      </c>
      <c r="N22">
        <v>5.6</v>
      </c>
      <c r="O22">
        <v>7.4</v>
      </c>
      <c r="P22">
        <v>82</v>
      </c>
      <c r="Q22">
        <v>110</v>
      </c>
      <c r="S22" s="27">
        <v>0</v>
      </c>
      <c r="T22" s="27">
        <v>5.2</v>
      </c>
      <c r="U22" s="27">
        <v>5.2</v>
      </c>
      <c r="V22">
        <v>64</v>
      </c>
      <c r="W22" s="27">
        <v>81</v>
      </c>
      <c r="X22" s="27"/>
      <c r="Y22" s="63">
        <v>3.6</v>
      </c>
      <c r="Z22" s="63">
        <v>5.7</v>
      </c>
      <c r="AA22" s="63">
        <v>9.3000000000000007</v>
      </c>
      <c r="AB22" s="63">
        <v>39</v>
      </c>
      <c r="AC22" s="63">
        <v>57</v>
      </c>
      <c r="AD22" s="63"/>
      <c r="AE22" s="63">
        <v>0.95</v>
      </c>
      <c r="AF22" s="63">
        <v>12</v>
      </c>
      <c r="AG22" s="63">
        <v>12</v>
      </c>
      <c r="AH22" s="27">
        <v>24</v>
      </c>
      <c r="AI22" s="27">
        <v>32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>
        <v>1.4</v>
      </c>
      <c r="AU22"/>
      <c r="AV22">
        <v>8.9</v>
      </c>
      <c r="AX22">
        <v>8.9</v>
      </c>
      <c r="AY22" t="s">
        <v>1040</v>
      </c>
      <c r="AZ22" s="2" t="s">
        <v>237</v>
      </c>
    </row>
    <row r="23" spans="1:52">
      <c r="A23">
        <v>21</v>
      </c>
      <c r="B23" t="s">
        <v>42</v>
      </c>
      <c r="C23" s="33">
        <v>1</v>
      </c>
      <c r="D23" t="s">
        <v>671</v>
      </c>
      <c r="E23" s="1" t="s">
        <v>722</v>
      </c>
      <c r="F23" s="1" t="s">
        <v>717</v>
      </c>
      <c r="G23">
        <v>0.11</v>
      </c>
      <c r="H23">
        <v>9.3000000000000007</v>
      </c>
      <c r="I23">
        <v>9.3000000000000007</v>
      </c>
      <c r="J23">
        <v>63</v>
      </c>
      <c r="K23">
        <v>98</v>
      </c>
      <c r="M23">
        <v>1.7</v>
      </c>
      <c r="N23">
        <v>5.8</v>
      </c>
      <c r="O23">
        <v>7.5</v>
      </c>
      <c r="P23">
        <v>59</v>
      </c>
      <c r="Q23">
        <v>82</v>
      </c>
      <c r="S23" s="27">
        <v>2.2999999999999998</v>
      </c>
      <c r="T23" s="27">
        <v>5.4</v>
      </c>
      <c r="U23" s="27">
        <v>7.7</v>
      </c>
      <c r="V23">
        <v>56</v>
      </c>
      <c r="W23" s="27">
        <v>75</v>
      </c>
      <c r="X23" s="27"/>
      <c r="Y23" s="63">
        <v>1.4</v>
      </c>
      <c r="Z23" s="63">
        <v>6.6</v>
      </c>
      <c r="AA23" s="63">
        <v>6.6</v>
      </c>
      <c r="AB23" s="63">
        <v>27</v>
      </c>
      <c r="AC23" s="63">
        <v>42</v>
      </c>
      <c r="AD23" s="63"/>
      <c r="AE23" s="63">
        <v>1.2</v>
      </c>
      <c r="AF23" s="63">
        <v>10</v>
      </c>
      <c r="AG23" s="63">
        <v>10</v>
      </c>
      <c r="AH23" s="27">
        <v>45</v>
      </c>
      <c r="AI23" s="27">
        <v>60</v>
      </c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/>
      <c r="AU23"/>
      <c r="AV23" s="34"/>
      <c r="AW23" s="1"/>
      <c r="AX23" s="1"/>
    </row>
    <row r="24" spans="1:52">
      <c r="A24">
        <v>22</v>
      </c>
      <c r="B24" t="s">
        <v>43</v>
      </c>
      <c r="C24" s="33">
        <v>1</v>
      </c>
      <c r="D24" t="s">
        <v>672</v>
      </c>
      <c r="E24" s="1" t="s">
        <v>722</v>
      </c>
      <c r="F24" s="1" t="s">
        <v>718</v>
      </c>
      <c r="G24">
        <v>3.1</v>
      </c>
      <c r="H24">
        <v>5.9</v>
      </c>
      <c r="I24">
        <v>9</v>
      </c>
      <c r="J24">
        <v>45</v>
      </c>
      <c r="K24">
        <v>64</v>
      </c>
      <c r="M24">
        <v>3</v>
      </c>
      <c r="N24">
        <v>7.1</v>
      </c>
      <c r="O24">
        <v>10.1</v>
      </c>
      <c r="P24">
        <v>55</v>
      </c>
      <c r="Q24">
        <v>76</v>
      </c>
      <c r="S24" s="27">
        <v>0</v>
      </c>
      <c r="T24" s="27">
        <v>3.9</v>
      </c>
      <c r="U24" s="27">
        <v>3.9</v>
      </c>
      <c r="V24">
        <v>49</v>
      </c>
      <c r="W24" s="27">
        <v>70</v>
      </c>
      <c r="X24" s="27"/>
      <c r="Y24" s="63">
        <v>1.4</v>
      </c>
      <c r="Z24" s="63">
        <v>6.8</v>
      </c>
      <c r="AA24" s="63">
        <v>6.8</v>
      </c>
      <c r="AB24" s="63">
        <v>27</v>
      </c>
      <c r="AC24" s="63">
        <v>40</v>
      </c>
      <c r="AD24" s="63"/>
      <c r="AE24" s="63">
        <v>0.87</v>
      </c>
      <c r="AF24" s="63">
        <v>8.9</v>
      </c>
      <c r="AG24" s="63">
        <v>8.9</v>
      </c>
      <c r="AH24" s="27">
        <v>27</v>
      </c>
      <c r="AI24" s="27">
        <v>36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/>
      <c r="AU24"/>
      <c r="AV24" s="34"/>
      <c r="AW24" s="1"/>
      <c r="AX24" s="1"/>
    </row>
    <row r="25" spans="1:52">
      <c r="A25">
        <v>23</v>
      </c>
      <c r="B25" t="s">
        <v>44</v>
      </c>
      <c r="C25" s="33">
        <v>1</v>
      </c>
      <c r="D25" t="s">
        <v>687</v>
      </c>
      <c r="E25" s="1" t="s">
        <v>722</v>
      </c>
      <c r="F25" s="1" t="s">
        <v>723</v>
      </c>
      <c r="G25">
        <v>0.32</v>
      </c>
      <c r="H25">
        <v>10</v>
      </c>
      <c r="I25">
        <v>10</v>
      </c>
      <c r="J25">
        <v>48</v>
      </c>
      <c r="K25">
        <v>69</v>
      </c>
      <c r="M25">
        <v>6.9</v>
      </c>
      <c r="N25">
        <v>14</v>
      </c>
      <c r="O25">
        <v>20.9</v>
      </c>
      <c r="P25">
        <v>48</v>
      </c>
      <c r="Q25">
        <v>70</v>
      </c>
      <c r="S25" s="27">
        <v>0</v>
      </c>
      <c r="T25" s="27">
        <v>9</v>
      </c>
      <c r="U25" s="27">
        <v>9</v>
      </c>
      <c r="V25">
        <v>36</v>
      </c>
      <c r="W25" s="27">
        <v>48</v>
      </c>
      <c r="X25" s="27"/>
      <c r="Y25" s="63">
        <v>1.8</v>
      </c>
      <c r="Z25" s="63">
        <v>12</v>
      </c>
      <c r="AA25" s="63">
        <v>13.8</v>
      </c>
      <c r="AB25" s="63">
        <v>16</v>
      </c>
      <c r="AC25" s="63">
        <v>25</v>
      </c>
      <c r="AD25" s="63"/>
      <c r="AE25" s="63">
        <v>1.4</v>
      </c>
      <c r="AF25" s="63">
        <v>6.8</v>
      </c>
      <c r="AG25" s="63">
        <v>6.8</v>
      </c>
      <c r="AH25" s="27">
        <v>33</v>
      </c>
      <c r="AI25" s="27">
        <v>45</v>
      </c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/>
      <c r="AU25"/>
      <c r="AV25" s="34"/>
      <c r="AW25" s="1"/>
      <c r="AX25" s="1"/>
    </row>
    <row r="26" spans="1:52">
      <c r="A26">
        <v>24</v>
      </c>
      <c r="B26" t="s">
        <v>45</v>
      </c>
      <c r="C26" s="33">
        <v>1</v>
      </c>
      <c r="D26" t="s">
        <v>688</v>
      </c>
      <c r="E26" s="1" t="s">
        <v>722</v>
      </c>
      <c r="F26" s="1" t="s">
        <v>724</v>
      </c>
      <c r="G26">
        <v>2.4</v>
      </c>
      <c r="H26">
        <v>16</v>
      </c>
      <c r="I26">
        <v>18.399999999999999</v>
      </c>
      <c r="J26">
        <v>33</v>
      </c>
      <c r="K26">
        <v>56</v>
      </c>
      <c r="M26">
        <v>1.5</v>
      </c>
      <c r="N26">
        <v>14</v>
      </c>
      <c r="O26">
        <v>15.5</v>
      </c>
      <c r="P26">
        <v>34</v>
      </c>
      <c r="Q26">
        <v>50</v>
      </c>
      <c r="S26" s="27">
        <v>0</v>
      </c>
      <c r="T26" s="27">
        <v>9.9</v>
      </c>
      <c r="U26" s="27">
        <v>9.9</v>
      </c>
      <c r="V26">
        <v>28</v>
      </c>
      <c r="W26" s="27">
        <v>43</v>
      </c>
      <c r="X26" s="27"/>
      <c r="Y26" s="63">
        <v>1.4</v>
      </c>
      <c r="Z26" s="63">
        <v>12</v>
      </c>
      <c r="AA26" s="63">
        <v>12</v>
      </c>
      <c r="AB26" s="63">
        <v>14</v>
      </c>
      <c r="AC26" s="63">
        <v>23</v>
      </c>
      <c r="AD26" s="63"/>
      <c r="AE26" s="63">
        <v>0.96</v>
      </c>
      <c r="AF26" s="63">
        <v>9.4</v>
      </c>
      <c r="AG26" s="63">
        <v>9.4</v>
      </c>
      <c r="AH26" s="27">
        <v>23</v>
      </c>
      <c r="AI26" s="27">
        <v>31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/>
      <c r="AU26"/>
      <c r="AV26" s="34"/>
      <c r="AW26" s="1"/>
      <c r="AX26" s="1"/>
    </row>
    <row r="27" spans="1:52">
      <c r="A27">
        <v>25</v>
      </c>
      <c r="B27" t="s">
        <v>46</v>
      </c>
      <c r="C27" s="33">
        <v>2</v>
      </c>
      <c r="D27" t="s">
        <v>677</v>
      </c>
      <c r="E27" s="1" t="s">
        <v>721</v>
      </c>
      <c r="F27" s="1" t="s">
        <v>724</v>
      </c>
      <c r="G27">
        <v>0.86</v>
      </c>
      <c r="H27">
        <v>14</v>
      </c>
      <c r="I27">
        <v>14</v>
      </c>
      <c r="J27">
        <v>31</v>
      </c>
      <c r="K27">
        <v>46</v>
      </c>
      <c r="M27">
        <v>1.9</v>
      </c>
      <c r="N27">
        <v>14</v>
      </c>
      <c r="O27">
        <v>15.9</v>
      </c>
      <c r="P27">
        <v>25</v>
      </c>
      <c r="Q27">
        <v>35</v>
      </c>
      <c r="S27" s="27">
        <v>0.12</v>
      </c>
      <c r="T27" s="27">
        <v>12</v>
      </c>
      <c r="U27" s="27">
        <v>12</v>
      </c>
      <c r="V27">
        <v>32</v>
      </c>
      <c r="W27" s="27">
        <v>45</v>
      </c>
      <c r="X27" s="27"/>
      <c r="Y27" s="63">
        <v>1.7</v>
      </c>
      <c r="Z27" s="63">
        <v>9.8000000000000007</v>
      </c>
      <c r="AA27" s="63">
        <v>11.5</v>
      </c>
      <c r="AB27" s="63">
        <v>18</v>
      </c>
      <c r="AC27" s="63">
        <v>24</v>
      </c>
      <c r="AD27" s="63"/>
      <c r="AE27" s="63">
        <v>0.79</v>
      </c>
      <c r="AF27" s="63">
        <v>8.9</v>
      </c>
      <c r="AG27" s="63">
        <v>8.9</v>
      </c>
      <c r="AH27" s="27">
        <v>30</v>
      </c>
      <c r="AI27" s="27">
        <v>40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/>
      <c r="AU27"/>
      <c r="AV27" s="34"/>
      <c r="AW27" s="1"/>
      <c r="AX27" s="1"/>
    </row>
    <row r="28" spans="1:52">
      <c r="A28">
        <v>26</v>
      </c>
      <c r="B28" t="s">
        <v>47</v>
      </c>
      <c r="C28" s="33">
        <v>2</v>
      </c>
      <c r="D28" t="s">
        <v>678</v>
      </c>
      <c r="E28" s="1" t="s">
        <v>721</v>
      </c>
      <c r="F28" s="1" t="s">
        <v>717</v>
      </c>
      <c r="G28">
        <v>8</v>
      </c>
      <c r="H28">
        <v>5.3</v>
      </c>
      <c r="I28">
        <v>13.3</v>
      </c>
      <c r="J28">
        <v>55</v>
      </c>
      <c r="K28">
        <v>85</v>
      </c>
      <c r="M28">
        <v>1.7</v>
      </c>
      <c r="N28">
        <v>5.5</v>
      </c>
      <c r="O28">
        <v>7.2</v>
      </c>
      <c r="P28">
        <v>52</v>
      </c>
      <c r="Q28">
        <v>67</v>
      </c>
      <c r="S28" s="27">
        <v>0.53</v>
      </c>
      <c r="T28" s="27">
        <v>5.4</v>
      </c>
      <c r="U28" s="27">
        <v>5.4</v>
      </c>
      <c r="V28">
        <v>49</v>
      </c>
      <c r="W28" s="27">
        <v>68</v>
      </c>
      <c r="X28" s="27"/>
      <c r="Y28" s="63">
        <v>1.3</v>
      </c>
      <c r="Z28" s="63">
        <v>12</v>
      </c>
      <c r="AA28" s="63">
        <v>12</v>
      </c>
      <c r="AB28" s="63">
        <v>25</v>
      </c>
      <c r="AC28" s="63">
        <v>35</v>
      </c>
      <c r="AD28" s="63"/>
      <c r="AE28" s="63">
        <v>3.3</v>
      </c>
      <c r="AF28" s="63">
        <v>11</v>
      </c>
      <c r="AG28" s="63">
        <v>14.3</v>
      </c>
      <c r="AH28" s="27">
        <v>30</v>
      </c>
      <c r="AI28" s="27">
        <v>40</v>
      </c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/>
      <c r="AU28"/>
      <c r="AV28" s="34"/>
      <c r="AW28" s="1"/>
      <c r="AX28" s="1"/>
    </row>
    <row r="29" spans="1:52">
      <c r="A29">
        <v>27</v>
      </c>
      <c r="B29" t="s">
        <v>48</v>
      </c>
      <c r="C29" s="33">
        <v>2</v>
      </c>
      <c r="D29" t="s">
        <v>684</v>
      </c>
      <c r="E29" s="1" t="s">
        <v>721</v>
      </c>
      <c r="F29" s="1" t="s">
        <v>718</v>
      </c>
      <c r="G29">
        <v>9.5</v>
      </c>
      <c r="H29">
        <v>8.5</v>
      </c>
      <c r="I29">
        <v>18</v>
      </c>
      <c r="J29">
        <v>37</v>
      </c>
      <c r="K29">
        <v>56</v>
      </c>
      <c r="M29">
        <v>4.0999999999999996</v>
      </c>
      <c r="N29">
        <v>23</v>
      </c>
      <c r="O29">
        <v>27.1</v>
      </c>
      <c r="P29">
        <v>36</v>
      </c>
      <c r="Q29">
        <v>51</v>
      </c>
      <c r="S29" s="27">
        <v>0</v>
      </c>
      <c r="T29" s="27">
        <v>3.6</v>
      </c>
      <c r="U29" s="27">
        <v>3.6</v>
      </c>
      <c r="V29">
        <v>31</v>
      </c>
      <c r="W29" s="27">
        <v>49</v>
      </c>
      <c r="X29" s="27"/>
      <c r="Y29" s="63">
        <v>3.7</v>
      </c>
      <c r="Z29" s="63">
        <v>10</v>
      </c>
      <c r="AA29" s="63">
        <v>13.7</v>
      </c>
      <c r="AB29" s="63">
        <v>19</v>
      </c>
      <c r="AC29" s="63">
        <v>28</v>
      </c>
      <c r="AD29" s="63"/>
      <c r="AE29" s="63">
        <v>7.6</v>
      </c>
      <c r="AF29" s="63">
        <v>13</v>
      </c>
      <c r="AG29" s="63">
        <v>20.6</v>
      </c>
      <c r="AH29" s="27">
        <v>25</v>
      </c>
      <c r="AI29" s="27">
        <v>33</v>
      </c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/>
      <c r="AU29"/>
      <c r="AV29" s="34"/>
      <c r="AW29" s="1"/>
      <c r="AX29" s="1"/>
    </row>
    <row r="30" spans="1:52">
      <c r="A30">
        <v>28</v>
      </c>
      <c r="B30" t="s">
        <v>49</v>
      </c>
      <c r="C30" s="33">
        <v>2</v>
      </c>
      <c r="D30" t="s">
        <v>685</v>
      </c>
      <c r="E30" s="1" t="s">
        <v>721</v>
      </c>
      <c r="F30" s="1" t="s">
        <v>723</v>
      </c>
      <c r="G30">
        <v>2.5</v>
      </c>
      <c r="H30">
        <v>11</v>
      </c>
      <c r="I30">
        <v>13.5</v>
      </c>
      <c r="J30">
        <v>30</v>
      </c>
      <c r="K30">
        <v>46</v>
      </c>
      <c r="M30">
        <v>2.1</v>
      </c>
      <c r="N30">
        <v>13</v>
      </c>
      <c r="O30">
        <v>15.1</v>
      </c>
      <c r="P30">
        <v>28</v>
      </c>
      <c r="Q30">
        <v>36</v>
      </c>
      <c r="S30" s="27">
        <v>0.4</v>
      </c>
      <c r="T30" s="27">
        <v>6.9</v>
      </c>
      <c r="U30" s="27">
        <v>6.9</v>
      </c>
      <c r="V30">
        <v>27</v>
      </c>
      <c r="W30" s="27">
        <v>36</v>
      </c>
      <c r="X30" s="27"/>
      <c r="Y30" s="63">
        <v>18</v>
      </c>
      <c r="Z30" s="63">
        <v>13</v>
      </c>
      <c r="AA30" s="63">
        <v>31</v>
      </c>
      <c r="AB30" s="63">
        <v>22</v>
      </c>
      <c r="AC30" s="63">
        <v>30</v>
      </c>
      <c r="AD30" s="63"/>
      <c r="AE30" s="63">
        <v>1.2</v>
      </c>
      <c r="AF30" s="63">
        <v>12</v>
      </c>
      <c r="AG30" s="63">
        <v>12</v>
      </c>
      <c r="AH30" s="27">
        <v>21</v>
      </c>
      <c r="AI30" s="27">
        <v>28</v>
      </c>
      <c r="AJ30" s="27"/>
      <c r="AK30" s="32" t="s">
        <v>226</v>
      </c>
      <c r="AL30" s="27">
        <v>0.6</v>
      </c>
      <c r="AM30" s="27">
        <v>4.2</v>
      </c>
      <c r="AN30" s="27">
        <v>4.2</v>
      </c>
      <c r="AO30">
        <v>45</v>
      </c>
      <c r="AP30">
        <v>68</v>
      </c>
      <c r="AQ30" s="27"/>
      <c r="AR30" s="27"/>
      <c r="AS30" s="27"/>
      <c r="AT30"/>
      <c r="AU30"/>
      <c r="AV30" s="34"/>
      <c r="AW30" s="1"/>
      <c r="AX30" s="1"/>
    </row>
    <row r="31" spans="1:52">
      <c r="A31">
        <v>29</v>
      </c>
      <c r="B31" t="s">
        <v>50</v>
      </c>
      <c r="C31" s="33">
        <v>2</v>
      </c>
      <c r="D31" t="s">
        <v>686</v>
      </c>
      <c r="E31" s="1" t="s">
        <v>721</v>
      </c>
      <c r="F31" s="1" t="s">
        <v>716</v>
      </c>
      <c r="G31">
        <v>0.08</v>
      </c>
      <c r="H31">
        <v>6.7</v>
      </c>
      <c r="I31">
        <v>6.7</v>
      </c>
      <c r="J31">
        <v>47</v>
      </c>
      <c r="K31">
        <v>79</v>
      </c>
      <c r="M31">
        <v>2.2000000000000002</v>
      </c>
      <c r="N31">
        <v>4.2</v>
      </c>
      <c r="O31">
        <v>6.4</v>
      </c>
      <c r="P31">
        <v>53</v>
      </c>
      <c r="Q31">
        <v>69</v>
      </c>
      <c r="S31" s="27">
        <v>0.89</v>
      </c>
      <c r="T31" s="27">
        <v>3.7</v>
      </c>
      <c r="U31" s="27">
        <v>3.7</v>
      </c>
      <c r="V31">
        <v>38</v>
      </c>
      <c r="W31" s="27">
        <v>53</v>
      </c>
      <c r="X31" s="27"/>
      <c r="Y31" s="63">
        <v>0.89</v>
      </c>
      <c r="Z31" s="63">
        <v>5.5</v>
      </c>
      <c r="AA31" s="63">
        <v>5.5</v>
      </c>
      <c r="AB31" s="63">
        <v>53</v>
      </c>
      <c r="AC31" s="63">
        <v>74</v>
      </c>
      <c r="AD31" s="63"/>
      <c r="AE31" s="63">
        <v>1.6</v>
      </c>
      <c r="AF31" s="63">
        <v>11</v>
      </c>
      <c r="AG31" s="63">
        <v>12.6</v>
      </c>
      <c r="AH31" s="27">
        <v>33</v>
      </c>
      <c r="AI31" s="27">
        <v>45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/>
      <c r="AU31"/>
      <c r="AV31" s="34"/>
      <c r="AW31" s="1"/>
      <c r="AX31" s="1"/>
    </row>
    <row r="32" spans="1:52">
      <c r="A32">
        <v>30</v>
      </c>
      <c r="B32" t="s">
        <v>51</v>
      </c>
      <c r="C32" s="33">
        <v>2</v>
      </c>
      <c r="D32" t="s">
        <v>683</v>
      </c>
      <c r="E32" s="1" t="s">
        <v>721</v>
      </c>
      <c r="F32" s="1" t="s">
        <v>719</v>
      </c>
      <c r="G32">
        <v>0.75</v>
      </c>
      <c r="H32">
        <v>7.5</v>
      </c>
      <c r="I32">
        <v>7.5</v>
      </c>
      <c r="J32">
        <v>49</v>
      </c>
      <c r="K32">
        <v>73</v>
      </c>
      <c r="M32">
        <v>2.8</v>
      </c>
      <c r="N32">
        <v>7.2</v>
      </c>
      <c r="O32">
        <v>10</v>
      </c>
      <c r="P32">
        <v>44</v>
      </c>
      <c r="Q32">
        <v>59</v>
      </c>
      <c r="S32" s="27">
        <v>0.4</v>
      </c>
      <c r="T32" s="27">
        <v>4</v>
      </c>
      <c r="U32" s="27">
        <v>4</v>
      </c>
      <c r="V32">
        <v>46</v>
      </c>
      <c r="W32" s="27">
        <v>67</v>
      </c>
      <c r="X32" s="27"/>
      <c r="Y32" s="63">
        <v>1.3</v>
      </c>
      <c r="Z32" s="63">
        <v>9.5</v>
      </c>
      <c r="AA32" s="63">
        <v>9.5</v>
      </c>
      <c r="AB32" s="63">
        <v>26</v>
      </c>
      <c r="AC32" s="63">
        <v>34</v>
      </c>
      <c r="AD32" s="63"/>
      <c r="AE32" s="63">
        <v>7.5</v>
      </c>
      <c r="AF32" s="63">
        <v>13</v>
      </c>
      <c r="AG32" s="63">
        <v>20.5</v>
      </c>
      <c r="AH32" s="27">
        <v>33</v>
      </c>
      <c r="AI32" s="27">
        <v>44</v>
      </c>
      <c r="AJ32" s="27"/>
      <c r="AK32" s="32" t="s">
        <v>227</v>
      </c>
      <c r="AL32" s="27">
        <v>1.7</v>
      </c>
      <c r="AM32" s="27">
        <v>5.5</v>
      </c>
      <c r="AN32" s="27">
        <v>7.2</v>
      </c>
      <c r="AO32">
        <v>55</v>
      </c>
      <c r="AP32">
        <v>85</v>
      </c>
      <c r="AQ32" s="27"/>
      <c r="AR32" s="27"/>
      <c r="AS32" s="27"/>
      <c r="AT32"/>
      <c r="AU32"/>
      <c r="AV32" s="34"/>
      <c r="AW32" s="1"/>
      <c r="AX32" s="1"/>
    </row>
    <row r="33" spans="1:50">
      <c r="A33">
        <v>31</v>
      </c>
      <c r="B33" t="s">
        <v>52</v>
      </c>
      <c r="C33" s="33">
        <v>2</v>
      </c>
      <c r="D33" t="s">
        <v>673</v>
      </c>
      <c r="E33" s="1" t="s">
        <v>715</v>
      </c>
      <c r="F33" s="1" t="s">
        <v>717</v>
      </c>
      <c r="G33">
        <v>0.41</v>
      </c>
      <c r="H33">
        <v>4.0999999999999996</v>
      </c>
      <c r="I33">
        <v>4.0999999999999996</v>
      </c>
      <c r="J33">
        <v>85</v>
      </c>
      <c r="K33">
        <v>120</v>
      </c>
      <c r="M33">
        <v>3.6</v>
      </c>
      <c r="N33">
        <v>3.4</v>
      </c>
      <c r="O33">
        <v>7</v>
      </c>
      <c r="P33">
        <v>58</v>
      </c>
      <c r="Q33">
        <v>86</v>
      </c>
      <c r="S33" s="27">
        <v>0</v>
      </c>
      <c r="T33" s="27">
        <v>3.1</v>
      </c>
      <c r="U33" s="27">
        <v>3.1</v>
      </c>
      <c r="V33">
        <v>53</v>
      </c>
      <c r="W33" s="27">
        <v>74</v>
      </c>
      <c r="X33" s="27"/>
      <c r="Y33" s="63">
        <v>3.1</v>
      </c>
      <c r="Z33" s="63">
        <v>9.6999999999999993</v>
      </c>
      <c r="AA33" s="63">
        <v>12.8</v>
      </c>
      <c r="AB33" s="63">
        <v>29</v>
      </c>
      <c r="AC33" s="63">
        <v>46</v>
      </c>
      <c r="AD33" s="63"/>
      <c r="AE33" s="63">
        <v>1.1000000000000001</v>
      </c>
      <c r="AF33" s="63">
        <v>13</v>
      </c>
      <c r="AG33" s="63">
        <v>13</v>
      </c>
      <c r="AH33" s="27">
        <v>25</v>
      </c>
      <c r="AI33" s="27">
        <v>34</v>
      </c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/>
      <c r="AU33"/>
      <c r="AV33" s="34"/>
      <c r="AW33" s="1"/>
      <c r="AX33" s="1"/>
    </row>
    <row r="34" spans="1:50">
      <c r="A34">
        <v>32</v>
      </c>
      <c r="B34" t="s">
        <v>53</v>
      </c>
      <c r="C34" s="33">
        <v>2</v>
      </c>
      <c r="D34" t="s">
        <v>689</v>
      </c>
      <c r="E34" s="1" t="s">
        <v>715</v>
      </c>
      <c r="F34" s="1" t="s">
        <v>724</v>
      </c>
      <c r="G34">
        <v>4</v>
      </c>
      <c r="H34">
        <v>8.1999999999999993</v>
      </c>
      <c r="I34">
        <v>12.2</v>
      </c>
      <c r="J34">
        <v>32</v>
      </c>
      <c r="K34">
        <v>50</v>
      </c>
      <c r="M34">
        <v>2.1</v>
      </c>
      <c r="N34">
        <v>4.5</v>
      </c>
      <c r="O34">
        <v>6.6</v>
      </c>
      <c r="P34">
        <v>34</v>
      </c>
      <c r="Q34">
        <v>56</v>
      </c>
      <c r="S34" s="27">
        <v>2.8</v>
      </c>
      <c r="T34" s="27">
        <v>5.8</v>
      </c>
      <c r="U34" s="27">
        <v>8.6</v>
      </c>
      <c r="V34">
        <v>33</v>
      </c>
      <c r="W34" s="27">
        <v>48</v>
      </c>
      <c r="X34" s="27"/>
      <c r="Y34" s="63">
        <v>0.94</v>
      </c>
      <c r="Z34" s="63">
        <v>9.9</v>
      </c>
      <c r="AA34" s="63">
        <v>9.9</v>
      </c>
      <c r="AB34" s="63">
        <v>21</v>
      </c>
      <c r="AC34" s="63">
        <v>33</v>
      </c>
      <c r="AD34" s="63"/>
      <c r="AE34" s="63">
        <v>3.1</v>
      </c>
      <c r="AF34" s="63">
        <v>11</v>
      </c>
      <c r="AG34" s="63">
        <v>14.1</v>
      </c>
      <c r="AH34" s="27">
        <v>29</v>
      </c>
      <c r="AI34" s="27">
        <v>39</v>
      </c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/>
      <c r="AU34"/>
      <c r="AV34" s="34"/>
      <c r="AW34" s="1"/>
      <c r="AX34" s="1"/>
    </row>
    <row r="35" spans="1:50">
      <c r="A35">
        <v>33</v>
      </c>
      <c r="B35" t="s">
        <v>54</v>
      </c>
      <c r="C35" s="33">
        <v>2</v>
      </c>
      <c r="D35" t="s">
        <v>690</v>
      </c>
      <c r="E35" s="1" t="s">
        <v>715</v>
      </c>
      <c r="F35" s="1" t="s">
        <v>723</v>
      </c>
      <c r="G35">
        <v>7.3</v>
      </c>
      <c r="H35">
        <v>6.8</v>
      </c>
      <c r="I35">
        <v>14.1</v>
      </c>
      <c r="J35">
        <v>65</v>
      </c>
      <c r="K35">
        <v>97</v>
      </c>
      <c r="M35">
        <v>2.5</v>
      </c>
      <c r="N35">
        <v>5.7</v>
      </c>
      <c r="O35">
        <v>8.1999999999999993</v>
      </c>
      <c r="P35">
        <v>50</v>
      </c>
      <c r="Q35">
        <v>69</v>
      </c>
      <c r="S35" s="27">
        <v>0.77</v>
      </c>
      <c r="T35" s="27">
        <v>4.8</v>
      </c>
      <c r="U35" s="27">
        <v>4.8</v>
      </c>
      <c r="V35">
        <v>33</v>
      </c>
      <c r="W35" s="27">
        <v>48</v>
      </c>
      <c r="X35" s="27"/>
      <c r="Y35" s="63">
        <v>9.5</v>
      </c>
      <c r="Z35" s="63">
        <v>13</v>
      </c>
      <c r="AA35" s="63">
        <v>22.5</v>
      </c>
      <c r="AB35" s="63">
        <v>19</v>
      </c>
      <c r="AC35" s="63">
        <v>30</v>
      </c>
      <c r="AD35" s="63"/>
      <c r="AE35" s="63">
        <v>2.5</v>
      </c>
      <c r="AF35" s="63">
        <v>13</v>
      </c>
      <c r="AG35" s="63">
        <v>15.5</v>
      </c>
      <c r="AH35" s="27">
        <v>18</v>
      </c>
      <c r="AI35" s="27">
        <v>25</v>
      </c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/>
      <c r="AU35"/>
      <c r="AV35" s="34"/>
      <c r="AW35" s="1"/>
      <c r="AX35" s="1"/>
    </row>
    <row r="36" spans="1:50">
      <c r="A36">
        <v>34</v>
      </c>
      <c r="B36" t="s">
        <v>55</v>
      </c>
      <c r="C36" s="33">
        <v>2</v>
      </c>
      <c r="D36" t="s">
        <v>668</v>
      </c>
      <c r="E36" s="1" t="s">
        <v>715</v>
      </c>
      <c r="F36" s="1" t="s">
        <v>719</v>
      </c>
      <c r="G36">
        <v>0.38</v>
      </c>
      <c r="H36">
        <v>5.9</v>
      </c>
      <c r="I36">
        <v>5.9</v>
      </c>
      <c r="J36">
        <v>75</v>
      </c>
      <c r="K36">
        <v>110</v>
      </c>
      <c r="M36" s="28">
        <v>110</v>
      </c>
      <c r="N36">
        <v>11</v>
      </c>
      <c r="O36" s="25">
        <v>121</v>
      </c>
      <c r="P36">
        <v>53</v>
      </c>
      <c r="Q36">
        <v>77</v>
      </c>
      <c r="R36">
        <v>1</v>
      </c>
      <c r="S36" s="27">
        <v>0.05</v>
      </c>
      <c r="T36" s="27">
        <v>3.5</v>
      </c>
      <c r="U36" s="27">
        <v>3.5</v>
      </c>
      <c r="V36">
        <v>72</v>
      </c>
      <c r="W36" s="27">
        <v>110</v>
      </c>
      <c r="X36" s="27"/>
      <c r="Y36" s="63">
        <v>1.3</v>
      </c>
      <c r="Z36" s="63">
        <v>6.5</v>
      </c>
      <c r="AA36" s="63">
        <v>6.5</v>
      </c>
      <c r="AB36" s="63">
        <v>56</v>
      </c>
      <c r="AC36" s="63">
        <v>84</v>
      </c>
      <c r="AD36" s="63"/>
      <c r="AE36" s="63">
        <v>1.7</v>
      </c>
      <c r="AF36" s="63">
        <v>12</v>
      </c>
      <c r="AG36" s="63">
        <v>13.7</v>
      </c>
      <c r="AH36" s="27">
        <v>64</v>
      </c>
      <c r="AI36" s="27">
        <v>85</v>
      </c>
      <c r="AJ36" s="27"/>
      <c r="AK36" s="32" t="s">
        <v>228</v>
      </c>
      <c r="AL36" s="27">
        <v>0.98</v>
      </c>
      <c r="AM36" s="27">
        <v>8</v>
      </c>
      <c r="AN36" s="27">
        <v>8</v>
      </c>
      <c r="AO36">
        <v>92</v>
      </c>
      <c r="AP36">
        <v>120</v>
      </c>
      <c r="AQ36" s="27"/>
      <c r="AR36" s="27"/>
      <c r="AS36" s="27"/>
      <c r="AT36"/>
      <c r="AU36"/>
      <c r="AV36" s="34"/>
      <c r="AW36" s="1"/>
      <c r="AX36" s="1"/>
    </row>
    <row r="37" spans="1:50">
      <c r="A37">
        <v>35</v>
      </c>
      <c r="B37" t="s">
        <v>56</v>
      </c>
      <c r="C37" s="33">
        <v>2</v>
      </c>
      <c r="D37" t="s">
        <v>665</v>
      </c>
      <c r="E37" s="1" t="s">
        <v>715</v>
      </c>
      <c r="F37" s="1" t="s">
        <v>716</v>
      </c>
      <c r="G37">
        <v>0.57999999999999996</v>
      </c>
      <c r="H37">
        <v>3.9</v>
      </c>
      <c r="I37">
        <v>3.9</v>
      </c>
      <c r="J37">
        <v>53</v>
      </c>
      <c r="K37">
        <v>82</v>
      </c>
      <c r="M37">
        <v>1.7</v>
      </c>
      <c r="N37">
        <v>3.4</v>
      </c>
      <c r="O37">
        <v>5.0999999999999996</v>
      </c>
      <c r="P37">
        <v>60</v>
      </c>
      <c r="Q37">
        <v>92</v>
      </c>
      <c r="S37" s="27">
        <v>0.75</v>
      </c>
      <c r="T37" s="27">
        <v>4</v>
      </c>
      <c r="U37" s="27">
        <v>4</v>
      </c>
      <c r="V37">
        <v>53</v>
      </c>
      <c r="W37" s="27">
        <v>80</v>
      </c>
      <c r="X37" s="27"/>
      <c r="Y37" s="63">
        <v>1.6</v>
      </c>
      <c r="Z37" s="63">
        <v>5.5</v>
      </c>
      <c r="AA37" s="63">
        <v>7.1</v>
      </c>
      <c r="AB37" s="63">
        <v>33</v>
      </c>
      <c r="AC37" s="63">
        <v>52</v>
      </c>
      <c r="AD37" s="63"/>
      <c r="AE37" s="63">
        <v>2.2999999999999998</v>
      </c>
      <c r="AF37" s="63">
        <v>15</v>
      </c>
      <c r="AG37" s="63">
        <v>17.3</v>
      </c>
      <c r="AH37" s="27">
        <v>41</v>
      </c>
      <c r="AI37" s="27">
        <v>55</v>
      </c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/>
      <c r="AU37"/>
      <c r="AV37" s="34"/>
      <c r="AW37" s="1"/>
      <c r="AX37" s="1"/>
    </row>
    <row r="38" spans="1:50">
      <c r="A38">
        <v>36</v>
      </c>
      <c r="B38" t="s">
        <v>57</v>
      </c>
      <c r="C38" s="33">
        <v>2</v>
      </c>
      <c r="D38" t="s">
        <v>667</v>
      </c>
      <c r="E38" s="1" t="s">
        <v>715</v>
      </c>
      <c r="F38" s="1" t="s">
        <v>718</v>
      </c>
      <c r="G38">
        <v>0.52</v>
      </c>
      <c r="H38">
        <v>4.5999999999999996</v>
      </c>
      <c r="I38">
        <v>4.5999999999999996</v>
      </c>
      <c r="J38">
        <v>47</v>
      </c>
      <c r="K38">
        <v>67</v>
      </c>
      <c r="M38">
        <v>7.9</v>
      </c>
      <c r="N38">
        <v>5.9</v>
      </c>
      <c r="O38">
        <v>13.8</v>
      </c>
      <c r="P38">
        <v>49</v>
      </c>
      <c r="Q38">
        <v>75</v>
      </c>
      <c r="S38" s="27">
        <v>1.4</v>
      </c>
      <c r="T38" s="27">
        <v>3.4</v>
      </c>
      <c r="U38" s="27">
        <v>3.4</v>
      </c>
      <c r="V38">
        <v>42</v>
      </c>
      <c r="W38" s="27">
        <v>60</v>
      </c>
      <c r="X38" s="27"/>
      <c r="Y38" s="63">
        <v>2</v>
      </c>
      <c r="Z38" s="63">
        <v>5.0999999999999996</v>
      </c>
      <c r="AA38" s="63">
        <v>7.1</v>
      </c>
      <c r="AB38" s="63">
        <v>28</v>
      </c>
      <c r="AC38" s="63">
        <v>42</v>
      </c>
      <c r="AD38" s="63"/>
      <c r="AE38" s="63">
        <v>16</v>
      </c>
      <c r="AF38" s="63">
        <v>12</v>
      </c>
      <c r="AG38" s="63">
        <v>28</v>
      </c>
      <c r="AH38" s="27">
        <v>41</v>
      </c>
      <c r="AI38" s="27">
        <v>55</v>
      </c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/>
      <c r="AU38"/>
      <c r="AV38" s="34"/>
      <c r="AW38" s="1"/>
      <c r="AX38" s="1"/>
    </row>
    <row r="39" spans="1:50">
      <c r="A39">
        <v>37</v>
      </c>
      <c r="B39" t="s">
        <v>58</v>
      </c>
      <c r="C39" s="33">
        <v>2</v>
      </c>
      <c r="D39" t="s">
        <v>669</v>
      </c>
      <c r="E39" s="1" t="s">
        <v>722</v>
      </c>
      <c r="F39" s="1" t="s">
        <v>719</v>
      </c>
      <c r="G39">
        <v>0.52</v>
      </c>
      <c r="H39">
        <v>3</v>
      </c>
      <c r="I39">
        <v>3</v>
      </c>
      <c r="J39">
        <v>69</v>
      </c>
      <c r="K39">
        <v>100</v>
      </c>
      <c r="M39">
        <v>1.9</v>
      </c>
      <c r="N39">
        <v>2.7</v>
      </c>
      <c r="O39">
        <v>4.5999999999999996</v>
      </c>
      <c r="P39">
        <v>68</v>
      </c>
      <c r="Q39">
        <v>93</v>
      </c>
      <c r="S39" s="27">
        <v>0.18</v>
      </c>
      <c r="T39" s="27">
        <v>4.3</v>
      </c>
      <c r="U39" s="27">
        <v>4.3</v>
      </c>
      <c r="V39">
        <v>53</v>
      </c>
      <c r="W39" s="27">
        <v>70</v>
      </c>
      <c r="X39" s="27"/>
      <c r="Y39" s="63">
        <v>1.4</v>
      </c>
      <c r="Z39" s="63">
        <v>9.9</v>
      </c>
      <c r="AA39" s="63">
        <v>9.9</v>
      </c>
      <c r="AB39" s="63">
        <v>45</v>
      </c>
      <c r="AC39" s="63">
        <v>62</v>
      </c>
      <c r="AD39" s="63"/>
      <c r="AE39" s="63">
        <v>1.5</v>
      </c>
      <c r="AF39" s="63">
        <v>14</v>
      </c>
      <c r="AG39" s="63">
        <v>15.5</v>
      </c>
      <c r="AH39" s="27">
        <v>64</v>
      </c>
      <c r="AI39" s="27">
        <v>85</v>
      </c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/>
      <c r="AU39"/>
      <c r="AV39" s="34"/>
      <c r="AW39" s="1"/>
      <c r="AX39" s="1"/>
    </row>
    <row r="40" spans="1:50">
      <c r="A40">
        <v>38</v>
      </c>
      <c r="B40" t="s">
        <v>59</v>
      </c>
      <c r="C40" s="33">
        <v>2</v>
      </c>
      <c r="D40" t="s">
        <v>671</v>
      </c>
      <c r="E40" s="1" t="s">
        <v>722</v>
      </c>
      <c r="F40" s="1" t="s">
        <v>717</v>
      </c>
      <c r="G40">
        <v>0.32</v>
      </c>
      <c r="H40">
        <v>5.4</v>
      </c>
      <c r="I40">
        <v>5.4</v>
      </c>
      <c r="J40">
        <v>72</v>
      </c>
      <c r="K40">
        <v>110</v>
      </c>
      <c r="M40">
        <v>2.5</v>
      </c>
      <c r="N40">
        <v>4.4000000000000004</v>
      </c>
      <c r="O40">
        <v>6.9</v>
      </c>
      <c r="P40">
        <v>82</v>
      </c>
      <c r="Q40">
        <v>120</v>
      </c>
      <c r="S40" s="27">
        <v>1.8</v>
      </c>
      <c r="T40" s="27">
        <v>5.0999999999999996</v>
      </c>
      <c r="U40" s="27">
        <v>6.9</v>
      </c>
      <c r="V40">
        <v>45</v>
      </c>
      <c r="W40" s="27">
        <v>62</v>
      </c>
      <c r="X40" s="27"/>
      <c r="Y40" s="63">
        <v>1.9</v>
      </c>
      <c r="Z40" s="63">
        <v>12</v>
      </c>
      <c r="AA40" s="63">
        <v>13.9</v>
      </c>
      <c r="AB40" s="63">
        <v>21</v>
      </c>
      <c r="AC40" s="63">
        <v>28</v>
      </c>
      <c r="AD40" s="63"/>
      <c r="AE40" s="63">
        <v>0.98</v>
      </c>
      <c r="AF40" s="63">
        <v>13</v>
      </c>
      <c r="AG40" s="63">
        <v>13</v>
      </c>
      <c r="AH40" s="27">
        <v>38</v>
      </c>
      <c r="AI40" s="27">
        <v>50</v>
      </c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/>
      <c r="AU40"/>
      <c r="AV40" s="34"/>
      <c r="AW40" s="1"/>
      <c r="AX40" s="1"/>
    </row>
    <row r="41" spans="1:50">
      <c r="A41">
        <v>39</v>
      </c>
      <c r="B41" t="s">
        <v>60</v>
      </c>
      <c r="C41" s="33">
        <v>2</v>
      </c>
      <c r="D41" t="s">
        <v>688</v>
      </c>
      <c r="E41" s="1" t="s">
        <v>722</v>
      </c>
      <c r="F41" s="1" t="s">
        <v>724</v>
      </c>
      <c r="G41">
        <v>3.5</v>
      </c>
      <c r="H41">
        <v>11</v>
      </c>
      <c r="I41">
        <v>14.5</v>
      </c>
      <c r="J41">
        <v>33</v>
      </c>
      <c r="K41">
        <v>50</v>
      </c>
      <c r="M41">
        <v>1.5</v>
      </c>
      <c r="N41">
        <v>12</v>
      </c>
      <c r="O41">
        <v>13.5</v>
      </c>
      <c r="P41">
        <v>29</v>
      </c>
      <c r="Q41">
        <v>39</v>
      </c>
      <c r="S41" s="27">
        <v>1.4</v>
      </c>
      <c r="T41" s="27">
        <v>7.7</v>
      </c>
      <c r="U41" s="27">
        <v>7.7</v>
      </c>
      <c r="V41">
        <v>25</v>
      </c>
      <c r="W41" s="27">
        <v>34</v>
      </c>
      <c r="X41" s="27"/>
      <c r="Y41" s="63">
        <v>1.2</v>
      </c>
      <c r="Z41" s="63">
        <v>11</v>
      </c>
      <c r="AA41" s="63">
        <v>11</v>
      </c>
      <c r="AB41" s="63">
        <v>15</v>
      </c>
      <c r="AC41" s="63">
        <v>22</v>
      </c>
      <c r="AD41" s="63"/>
      <c r="AE41" s="63">
        <v>1.4</v>
      </c>
      <c r="AF41" s="63">
        <v>11</v>
      </c>
      <c r="AG41" s="63">
        <v>11</v>
      </c>
      <c r="AH41" s="27">
        <v>31</v>
      </c>
      <c r="AI41" s="27">
        <v>41</v>
      </c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/>
      <c r="AU41"/>
      <c r="AV41" s="34"/>
      <c r="AW41" s="1"/>
      <c r="AX41" s="1"/>
    </row>
    <row r="42" spans="1:50">
      <c r="A42">
        <v>40</v>
      </c>
      <c r="B42" t="s">
        <v>61</v>
      </c>
      <c r="C42" s="33">
        <v>2</v>
      </c>
      <c r="D42" t="s">
        <v>670</v>
      </c>
      <c r="E42" s="1" t="s">
        <v>722</v>
      </c>
      <c r="F42" s="1" t="s">
        <v>716</v>
      </c>
      <c r="G42">
        <v>0.52</v>
      </c>
      <c r="H42">
        <v>3.7</v>
      </c>
      <c r="I42">
        <v>3.7</v>
      </c>
      <c r="J42">
        <v>55</v>
      </c>
      <c r="K42">
        <v>85</v>
      </c>
      <c r="M42">
        <v>3.1</v>
      </c>
      <c r="N42">
        <v>4.4000000000000004</v>
      </c>
      <c r="O42">
        <v>7.5</v>
      </c>
      <c r="P42">
        <v>47</v>
      </c>
      <c r="Q42">
        <v>65</v>
      </c>
      <c r="S42" s="27">
        <v>0</v>
      </c>
      <c r="T42" s="27">
        <v>5.3</v>
      </c>
      <c r="U42" s="27">
        <v>5.3</v>
      </c>
      <c r="V42">
        <v>33</v>
      </c>
      <c r="W42" s="27">
        <v>47</v>
      </c>
      <c r="X42" s="27"/>
      <c r="Y42" s="63">
        <v>1.3</v>
      </c>
      <c r="Z42" s="63">
        <v>8.5</v>
      </c>
      <c r="AA42" s="63">
        <v>8.5</v>
      </c>
      <c r="AB42" s="63">
        <v>22</v>
      </c>
      <c r="AC42" s="63">
        <v>32</v>
      </c>
      <c r="AD42" s="63"/>
      <c r="AE42" s="63">
        <v>1.8</v>
      </c>
      <c r="AF42" s="63">
        <v>14</v>
      </c>
      <c r="AG42" s="63">
        <v>15.8</v>
      </c>
      <c r="AH42" s="27">
        <v>25</v>
      </c>
      <c r="AI42" s="27">
        <v>33</v>
      </c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/>
      <c r="AU42"/>
      <c r="AV42" s="34"/>
      <c r="AW42" s="1"/>
      <c r="AX42" s="1"/>
    </row>
    <row r="43" spans="1:50">
      <c r="A43">
        <v>41</v>
      </c>
      <c r="B43" t="s">
        <v>62</v>
      </c>
      <c r="C43" s="33">
        <v>2</v>
      </c>
      <c r="D43" t="s">
        <v>672</v>
      </c>
      <c r="E43" s="1" t="s">
        <v>722</v>
      </c>
      <c r="F43" s="1" t="s">
        <v>718</v>
      </c>
      <c r="G43">
        <v>0.56000000000000005</v>
      </c>
      <c r="H43">
        <v>4.5999999999999996</v>
      </c>
      <c r="I43">
        <v>4.5999999999999996</v>
      </c>
      <c r="J43">
        <v>48</v>
      </c>
      <c r="K43">
        <v>71</v>
      </c>
      <c r="M43">
        <v>2.6</v>
      </c>
      <c r="N43">
        <v>5.3</v>
      </c>
      <c r="O43">
        <v>7.9</v>
      </c>
      <c r="P43">
        <v>34</v>
      </c>
      <c r="Q43">
        <v>44</v>
      </c>
      <c r="S43" s="27">
        <v>0.31</v>
      </c>
      <c r="T43" s="27">
        <v>5.2</v>
      </c>
      <c r="U43" s="27">
        <v>5.2</v>
      </c>
      <c r="V43">
        <v>38</v>
      </c>
      <c r="W43" s="27">
        <v>47</v>
      </c>
      <c r="X43" s="27"/>
      <c r="Y43" s="63">
        <v>1.3</v>
      </c>
      <c r="Z43" s="63">
        <v>11</v>
      </c>
      <c r="AA43" s="63">
        <v>11</v>
      </c>
      <c r="AB43" s="63">
        <v>17</v>
      </c>
      <c r="AC43" s="63">
        <v>24</v>
      </c>
      <c r="AD43" s="63"/>
      <c r="AE43" s="63">
        <v>2.7</v>
      </c>
      <c r="AF43" s="63">
        <v>14</v>
      </c>
      <c r="AG43" s="63">
        <v>16.7</v>
      </c>
      <c r="AH43" s="27">
        <v>29</v>
      </c>
      <c r="AI43" s="27">
        <v>38</v>
      </c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/>
      <c r="AU43"/>
      <c r="AV43" s="34"/>
      <c r="AW43" s="1"/>
      <c r="AX43" s="1"/>
    </row>
    <row r="44" spans="1:50">
      <c r="A44">
        <v>42</v>
      </c>
      <c r="B44" t="s">
        <v>63</v>
      </c>
      <c r="C44" s="33">
        <v>2</v>
      </c>
      <c r="D44" t="s">
        <v>687</v>
      </c>
      <c r="E44" s="1" t="s">
        <v>722</v>
      </c>
      <c r="F44" s="1" t="s">
        <v>723</v>
      </c>
      <c r="G44">
        <v>1.7</v>
      </c>
      <c r="H44">
        <v>12</v>
      </c>
      <c r="I44">
        <v>13.7</v>
      </c>
      <c r="J44">
        <v>30</v>
      </c>
      <c r="K44">
        <v>43</v>
      </c>
      <c r="M44">
        <v>2.6</v>
      </c>
      <c r="N44">
        <v>14</v>
      </c>
      <c r="O44">
        <v>16.600000000000001</v>
      </c>
      <c r="P44">
        <v>24</v>
      </c>
      <c r="Q44">
        <v>34</v>
      </c>
      <c r="S44" s="27">
        <v>0</v>
      </c>
      <c r="T44" s="27">
        <v>10</v>
      </c>
      <c r="U44" s="27">
        <v>10</v>
      </c>
      <c r="V44">
        <v>25</v>
      </c>
      <c r="W44" s="27">
        <v>31</v>
      </c>
      <c r="X44" s="27"/>
      <c r="Y44" s="63">
        <v>1.2</v>
      </c>
      <c r="Z44" s="63">
        <v>12</v>
      </c>
      <c r="AA44" s="63">
        <v>12</v>
      </c>
      <c r="AB44" s="63">
        <v>15</v>
      </c>
      <c r="AC44" s="63">
        <v>20</v>
      </c>
      <c r="AD44" s="63"/>
      <c r="AE44" s="63">
        <v>1.4</v>
      </c>
      <c r="AF44" s="63">
        <v>11</v>
      </c>
      <c r="AG44" s="63">
        <v>11</v>
      </c>
      <c r="AH44" s="27">
        <v>16</v>
      </c>
      <c r="AI44" s="27">
        <v>22</v>
      </c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/>
      <c r="AU44"/>
      <c r="AV44" s="34"/>
      <c r="AW44" s="1"/>
      <c r="AX44" s="1"/>
    </row>
    <row r="45" spans="1:50">
      <c r="A45">
        <v>43</v>
      </c>
      <c r="B45" t="s">
        <v>64</v>
      </c>
      <c r="C45" s="33">
        <v>2</v>
      </c>
      <c r="D45" t="s">
        <v>675</v>
      </c>
      <c r="E45" s="1" t="s">
        <v>720</v>
      </c>
      <c r="F45" s="1" t="s">
        <v>724</v>
      </c>
      <c r="G45">
        <v>0.33</v>
      </c>
      <c r="H45">
        <v>29</v>
      </c>
      <c r="I45">
        <v>29</v>
      </c>
      <c r="J45">
        <v>41</v>
      </c>
      <c r="K45">
        <v>62</v>
      </c>
      <c r="M45">
        <v>3</v>
      </c>
      <c r="N45">
        <v>17</v>
      </c>
      <c r="O45">
        <v>20</v>
      </c>
      <c r="P45">
        <v>28</v>
      </c>
      <c r="Q45">
        <v>38</v>
      </c>
      <c r="S45" s="27">
        <v>0.1</v>
      </c>
      <c r="T45" s="27">
        <v>11</v>
      </c>
      <c r="U45" s="27">
        <v>11</v>
      </c>
      <c r="V45">
        <v>33</v>
      </c>
      <c r="W45" s="27">
        <v>41</v>
      </c>
      <c r="X45" s="27"/>
      <c r="Y45" s="63">
        <v>2</v>
      </c>
      <c r="Z45" s="63">
        <v>8</v>
      </c>
      <c r="AA45" s="63">
        <v>10</v>
      </c>
      <c r="AB45" s="63">
        <v>16</v>
      </c>
      <c r="AC45" s="63">
        <v>22</v>
      </c>
      <c r="AD45" s="63"/>
      <c r="AE45" s="63">
        <v>1.2</v>
      </c>
      <c r="AF45" s="63">
        <v>9</v>
      </c>
      <c r="AG45" s="63">
        <v>9</v>
      </c>
      <c r="AH45" s="27">
        <v>14</v>
      </c>
      <c r="AI45" s="27">
        <v>19</v>
      </c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/>
      <c r="AU45"/>
      <c r="AV45" s="34"/>
      <c r="AW45" s="1"/>
      <c r="AX45" s="1"/>
    </row>
    <row r="46" spans="1:50">
      <c r="A46">
        <v>44</v>
      </c>
      <c r="B46" t="s">
        <v>65</v>
      </c>
      <c r="C46" s="33">
        <v>2</v>
      </c>
      <c r="D46" t="s">
        <v>679</v>
      </c>
      <c r="E46" s="1" t="s">
        <v>720</v>
      </c>
      <c r="F46" s="1" t="s">
        <v>719</v>
      </c>
      <c r="G46">
        <v>0.51</v>
      </c>
      <c r="H46">
        <v>7.3</v>
      </c>
      <c r="I46">
        <v>7.3</v>
      </c>
      <c r="J46">
        <v>39</v>
      </c>
      <c r="K46">
        <v>62</v>
      </c>
      <c r="M46">
        <v>2.4</v>
      </c>
      <c r="N46">
        <v>3.3</v>
      </c>
      <c r="O46">
        <v>5.7</v>
      </c>
      <c r="P46">
        <v>34</v>
      </c>
      <c r="Q46">
        <v>46</v>
      </c>
      <c r="S46" s="27">
        <v>0.11</v>
      </c>
      <c r="T46" s="27">
        <v>4.2</v>
      </c>
      <c r="U46" s="27">
        <v>4.2</v>
      </c>
      <c r="V46">
        <v>34</v>
      </c>
      <c r="W46" s="27">
        <v>44</v>
      </c>
      <c r="X46" s="27"/>
      <c r="Y46" s="63">
        <v>3.2</v>
      </c>
      <c r="Z46" s="63">
        <v>10</v>
      </c>
      <c r="AA46" s="63">
        <v>13.2</v>
      </c>
      <c r="AB46" s="63">
        <v>18</v>
      </c>
      <c r="AC46" s="63">
        <v>27</v>
      </c>
      <c r="AD46" s="63"/>
      <c r="AE46" s="63">
        <v>1.1000000000000001</v>
      </c>
      <c r="AF46" s="63">
        <v>9.1999999999999993</v>
      </c>
      <c r="AG46" s="63">
        <v>9.1999999999999993</v>
      </c>
      <c r="AH46" s="27">
        <v>18</v>
      </c>
      <c r="AI46" s="27">
        <v>24</v>
      </c>
      <c r="AJ46" s="27"/>
      <c r="AK46" s="32" t="s">
        <v>229</v>
      </c>
      <c r="AL46" s="27">
        <v>1.2</v>
      </c>
      <c r="AM46" s="27">
        <v>4.9000000000000004</v>
      </c>
      <c r="AN46" s="27">
        <v>4.9000000000000004</v>
      </c>
      <c r="AO46">
        <v>66</v>
      </c>
      <c r="AP46">
        <v>110</v>
      </c>
      <c r="AQ46" s="27"/>
      <c r="AR46" s="27"/>
      <c r="AS46" s="27"/>
      <c r="AT46"/>
      <c r="AU46"/>
      <c r="AV46" s="34"/>
      <c r="AW46" s="1"/>
      <c r="AX46" s="1"/>
    </row>
    <row r="47" spans="1:50">
      <c r="A47">
        <v>45</v>
      </c>
      <c r="B47" t="s">
        <v>66</v>
      </c>
      <c r="C47" s="33">
        <v>2</v>
      </c>
      <c r="D47" t="s">
        <v>691</v>
      </c>
      <c r="E47" s="1" t="s">
        <v>720</v>
      </c>
      <c r="F47" s="1" t="s">
        <v>723</v>
      </c>
      <c r="G47">
        <v>0.44</v>
      </c>
      <c r="H47">
        <v>10</v>
      </c>
      <c r="I47">
        <v>10</v>
      </c>
      <c r="J47">
        <v>30</v>
      </c>
      <c r="K47">
        <v>47</v>
      </c>
      <c r="M47">
        <v>2.5</v>
      </c>
      <c r="N47">
        <v>9.8000000000000007</v>
      </c>
      <c r="O47">
        <v>12.3</v>
      </c>
      <c r="P47">
        <v>24</v>
      </c>
      <c r="Q47">
        <v>35</v>
      </c>
      <c r="S47" s="27">
        <v>0</v>
      </c>
      <c r="T47" s="27">
        <v>6.6</v>
      </c>
      <c r="U47" s="27">
        <v>6.6</v>
      </c>
      <c r="V47">
        <v>30</v>
      </c>
      <c r="W47" s="27">
        <v>41</v>
      </c>
      <c r="X47" s="27"/>
      <c r="Y47" s="63">
        <v>1.4</v>
      </c>
      <c r="Z47" s="63">
        <v>7.1</v>
      </c>
      <c r="AA47" s="63">
        <v>7.1</v>
      </c>
      <c r="AB47" s="63">
        <v>18</v>
      </c>
      <c r="AC47" s="63">
        <v>26</v>
      </c>
      <c r="AD47" s="63"/>
      <c r="AE47" s="63">
        <v>1.2</v>
      </c>
      <c r="AF47" s="63">
        <v>8.4</v>
      </c>
      <c r="AG47" s="63">
        <v>8.4</v>
      </c>
      <c r="AH47" s="27">
        <v>13</v>
      </c>
      <c r="AI47" s="27">
        <v>17</v>
      </c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/>
      <c r="AU47"/>
      <c r="AV47" s="34"/>
      <c r="AW47" s="1"/>
      <c r="AX47" s="1"/>
    </row>
    <row r="48" spans="1:50">
      <c r="A48">
        <v>46</v>
      </c>
      <c r="B48" t="s">
        <v>67</v>
      </c>
      <c r="C48" s="33">
        <v>2</v>
      </c>
      <c r="D48" t="s">
        <v>681</v>
      </c>
      <c r="E48" s="1" t="s">
        <v>720</v>
      </c>
      <c r="F48" s="1" t="s">
        <v>716</v>
      </c>
      <c r="G48">
        <v>0.76</v>
      </c>
      <c r="H48">
        <v>6</v>
      </c>
      <c r="I48">
        <v>6</v>
      </c>
      <c r="J48">
        <v>62</v>
      </c>
      <c r="K48">
        <v>91</v>
      </c>
      <c r="M48">
        <v>3.2</v>
      </c>
      <c r="N48">
        <v>2.5</v>
      </c>
      <c r="O48">
        <v>5.7</v>
      </c>
      <c r="P48">
        <v>48</v>
      </c>
      <c r="Q48">
        <v>67</v>
      </c>
      <c r="S48" s="27">
        <v>2.4</v>
      </c>
      <c r="T48" s="27">
        <v>6</v>
      </c>
      <c r="U48" s="27">
        <v>8.4</v>
      </c>
      <c r="V48">
        <v>43</v>
      </c>
      <c r="W48" s="27">
        <v>55</v>
      </c>
      <c r="X48" s="27"/>
      <c r="Y48" s="63">
        <v>1</v>
      </c>
      <c r="Z48" s="63">
        <v>4.4000000000000004</v>
      </c>
      <c r="AA48" s="63">
        <v>4.4000000000000004</v>
      </c>
      <c r="AB48" s="63">
        <v>25</v>
      </c>
      <c r="AC48" s="63">
        <v>35</v>
      </c>
      <c r="AD48" s="63"/>
      <c r="AE48" s="63">
        <v>1.3</v>
      </c>
      <c r="AF48" s="63">
        <v>9.6</v>
      </c>
      <c r="AG48" s="63">
        <v>9.6</v>
      </c>
      <c r="AH48" s="27">
        <v>23</v>
      </c>
      <c r="AI48" s="27">
        <v>30</v>
      </c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/>
      <c r="AU48"/>
      <c r="AV48" s="34"/>
      <c r="AW48" s="1"/>
      <c r="AX48" s="1"/>
    </row>
    <row r="49" spans="1:50">
      <c r="A49">
        <v>47</v>
      </c>
      <c r="B49" t="s">
        <v>68</v>
      </c>
      <c r="C49" s="33">
        <v>2</v>
      </c>
      <c r="D49" t="s">
        <v>682</v>
      </c>
      <c r="E49" s="1" t="s">
        <v>720</v>
      </c>
      <c r="F49" s="1" t="s">
        <v>718</v>
      </c>
      <c r="G49" s="28">
        <v>29</v>
      </c>
      <c r="H49">
        <v>13</v>
      </c>
      <c r="I49">
        <v>42</v>
      </c>
      <c r="J49">
        <v>34</v>
      </c>
      <c r="K49">
        <v>49</v>
      </c>
      <c r="M49">
        <v>1.9</v>
      </c>
      <c r="N49">
        <v>4.2</v>
      </c>
      <c r="O49">
        <v>6.1</v>
      </c>
      <c r="P49">
        <v>29</v>
      </c>
      <c r="Q49">
        <v>44</v>
      </c>
      <c r="S49" s="27">
        <v>1.1000000000000001</v>
      </c>
      <c r="T49" s="27">
        <v>3.7</v>
      </c>
      <c r="U49" s="27">
        <v>3.7</v>
      </c>
      <c r="V49">
        <v>35</v>
      </c>
      <c r="W49" s="27">
        <v>43</v>
      </c>
      <c r="X49" s="27"/>
      <c r="Y49" s="63">
        <v>1.2</v>
      </c>
      <c r="Z49" s="63">
        <v>8.3000000000000007</v>
      </c>
      <c r="AA49" s="63">
        <v>8.3000000000000007</v>
      </c>
      <c r="AB49" s="63">
        <v>16</v>
      </c>
      <c r="AC49" s="63">
        <v>24</v>
      </c>
      <c r="AD49" s="63"/>
      <c r="AE49" s="63">
        <v>2.2000000000000002</v>
      </c>
      <c r="AF49" s="63">
        <v>8.6</v>
      </c>
      <c r="AG49" s="63">
        <v>10.8</v>
      </c>
      <c r="AH49" s="27">
        <v>12</v>
      </c>
      <c r="AI49" s="27">
        <v>17</v>
      </c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/>
      <c r="AU49"/>
      <c r="AV49" s="34"/>
      <c r="AW49" s="1"/>
      <c r="AX49" s="1"/>
    </row>
    <row r="50" spans="1:50">
      <c r="A50">
        <v>48</v>
      </c>
      <c r="B50" t="s">
        <v>69</v>
      </c>
      <c r="C50" s="33">
        <v>2</v>
      </c>
      <c r="D50" t="s">
        <v>680</v>
      </c>
      <c r="E50" s="1" t="s">
        <v>720</v>
      </c>
      <c r="F50" s="1" t="s">
        <v>717</v>
      </c>
      <c r="G50">
        <v>0.44</v>
      </c>
      <c r="H50">
        <v>7.4</v>
      </c>
      <c r="I50">
        <v>7.4</v>
      </c>
      <c r="J50">
        <v>69</v>
      </c>
      <c r="K50">
        <v>99</v>
      </c>
      <c r="M50">
        <v>2.1</v>
      </c>
      <c r="N50">
        <v>4.9000000000000004</v>
      </c>
      <c r="O50">
        <v>7</v>
      </c>
      <c r="P50">
        <v>50</v>
      </c>
      <c r="Q50">
        <v>68</v>
      </c>
      <c r="S50" s="27">
        <v>0.33</v>
      </c>
      <c r="T50" s="27">
        <v>5.5</v>
      </c>
      <c r="U50" s="27">
        <v>5.5</v>
      </c>
      <c r="V50">
        <v>47</v>
      </c>
      <c r="W50" s="27">
        <v>61</v>
      </c>
      <c r="X50" s="27"/>
      <c r="Y50" s="63">
        <v>1.2</v>
      </c>
      <c r="Z50" s="63">
        <v>9.3000000000000007</v>
      </c>
      <c r="AA50" s="63">
        <v>9.3000000000000007</v>
      </c>
      <c r="AB50" s="63">
        <v>20</v>
      </c>
      <c r="AC50" s="63">
        <v>28</v>
      </c>
      <c r="AD50" s="63"/>
      <c r="AE50" s="63">
        <v>1.7</v>
      </c>
      <c r="AF50" s="63">
        <v>12</v>
      </c>
      <c r="AG50" s="63">
        <v>13.7</v>
      </c>
      <c r="AH50" s="27">
        <v>16</v>
      </c>
      <c r="AI50" s="27">
        <v>22</v>
      </c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/>
      <c r="AU50"/>
      <c r="AV50" s="34"/>
      <c r="AW50" s="1"/>
      <c r="AX50" s="1"/>
    </row>
    <row r="51" spans="1:50">
      <c r="A51">
        <v>49</v>
      </c>
      <c r="B51" t="s">
        <v>70</v>
      </c>
      <c r="C51" s="33">
        <v>3</v>
      </c>
      <c r="D51" t="s">
        <v>668</v>
      </c>
      <c r="E51" s="1" t="s">
        <v>715</v>
      </c>
      <c r="F51" s="1" t="s">
        <v>719</v>
      </c>
      <c r="G51">
        <v>0.26</v>
      </c>
      <c r="H51">
        <v>3.8</v>
      </c>
      <c r="I51">
        <v>3.8</v>
      </c>
      <c r="J51">
        <v>57</v>
      </c>
      <c r="K51">
        <v>86</v>
      </c>
      <c r="M51">
        <v>2.1</v>
      </c>
      <c r="N51">
        <v>4.5999999999999996</v>
      </c>
      <c r="O51">
        <v>6.7</v>
      </c>
      <c r="P51">
        <v>42</v>
      </c>
      <c r="Q51">
        <v>63</v>
      </c>
      <c r="S51" s="27">
        <v>0.82</v>
      </c>
      <c r="T51" s="27">
        <v>4</v>
      </c>
      <c r="U51" s="27">
        <v>4</v>
      </c>
      <c r="V51">
        <v>41</v>
      </c>
      <c r="W51" s="27">
        <v>56</v>
      </c>
      <c r="X51" s="27"/>
      <c r="Y51" s="63">
        <v>0.72</v>
      </c>
      <c r="Z51" s="63">
        <v>7.7</v>
      </c>
      <c r="AA51" s="63">
        <v>7.7</v>
      </c>
      <c r="AB51" s="63">
        <v>26</v>
      </c>
      <c r="AC51" s="63">
        <v>37</v>
      </c>
      <c r="AD51" s="63"/>
      <c r="AE51" s="63">
        <v>2.2999999999999998</v>
      </c>
      <c r="AF51" s="63">
        <v>12</v>
      </c>
      <c r="AG51" s="63">
        <v>14.3</v>
      </c>
      <c r="AH51" s="27">
        <v>29</v>
      </c>
      <c r="AI51" s="27">
        <v>39</v>
      </c>
      <c r="AJ51" s="27"/>
      <c r="AK51" s="32" t="s">
        <v>230</v>
      </c>
      <c r="AL51" s="27">
        <v>0.91</v>
      </c>
      <c r="AM51" s="27">
        <v>4.2</v>
      </c>
      <c r="AN51" s="27">
        <v>4.2</v>
      </c>
      <c r="AO51">
        <v>64</v>
      </c>
      <c r="AP51">
        <v>100</v>
      </c>
      <c r="AQ51" s="27"/>
      <c r="AR51" s="27"/>
      <c r="AS51" s="27"/>
      <c r="AT51"/>
      <c r="AU51"/>
      <c r="AV51" s="34"/>
      <c r="AW51" s="1"/>
      <c r="AX51" s="1"/>
    </row>
    <row r="52" spans="1:50">
      <c r="A52">
        <v>50</v>
      </c>
      <c r="B52" t="s">
        <v>71</v>
      </c>
      <c r="C52" s="33">
        <v>3</v>
      </c>
      <c r="D52" t="s">
        <v>667</v>
      </c>
      <c r="E52" s="1" t="s">
        <v>715</v>
      </c>
      <c r="F52" s="1" t="s">
        <v>718</v>
      </c>
      <c r="G52">
        <v>2.7</v>
      </c>
      <c r="H52">
        <v>4</v>
      </c>
      <c r="I52">
        <v>6.7</v>
      </c>
      <c r="J52">
        <v>36</v>
      </c>
      <c r="K52">
        <v>51</v>
      </c>
      <c r="M52">
        <v>2.2000000000000002</v>
      </c>
      <c r="N52">
        <v>5.9</v>
      </c>
      <c r="O52">
        <v>8.1</v>
      </c>
      <c r="P52">
        <v>30</v>
      </c>
      <c r="Q52">
        <v>43</v>
      </c>
      <c r="S52" s="27">
        <v>0.81</v>
      </c>
      <c r="T52" s="27">
        <v>5</v>
      </c>
      <c r="U52" s="27">
        <v>5</v>
      </c>
      <c r="V52">
        <v>31</v>
      </c>
      <c r="W52" s="27">
        <v>50</v>
      </c>
      <c r="X52" s="27"/>
      <c r="Y52" s="63">
        <v>2.1</v>
      </c>
      <c r="Z52" s="63">
        <v>3.9</v>
      </c>
      <c r="AA52" s="63">
        <v>6</v>
      </c>
      <c r="AB52" s="63">
        <v>26</v>
      </c>
      <c r="AC52" s="63">
        <v>36</v>
      </c>
      <c r="AD52" s="63"/>
      <c r="AE52" s="63">
        <v>1.7</v>
      </c>
      <c r="AF52" s="63">
        <v>13</v>
      </c>
      <c r="AG52" s="63">
        <v>14.7</v>
      </c>
      <c r="AH52" s="27">
        <v>19</v>
      </c>
      <c r="AI52" s="27">
        <v>26</v>
      </c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/>
      <c r="AU52"/>
      <c r="AV52" s="34"/>
      <c r="AW52" s="1"/>
      <c r="AX52" s="1"/>
    </row>
    <row r="53" spans="1:50">
      <c r="A53">
        <v>51</v>
      </c>
      <c r="B53" t="s">
        <v>72</v>
      </c>
      <c r="C53" s="33">
        <v>3</v>
      </c>
      <c r="D53" t="s">
        <v>690</v>
      </c>
      <c r="E53" s="1" t="s">
        <v>715</v>
      </c>
      <c r="F53" s="1" t="s">
        <v>723</v>
      </c>
      <c r="G53">
        <v>0.39</v>
      </c>
      <c r="H53">
        <v>7.6</v>
      </c>
      <c r="I53">
        <v>7.6</v>
      </c>
      <c r="J53">
        <v>23</v>
      </c>
      <c r="K53">
        <v>35</v>
      </c>
      <c r="M53">
        <v>2</v>
      </c>
      <c r="N53">
        <v>5.4</v>
      </c>
      <c r="O53">
        <v>7.4</v>
      </c>
      <c r="P53">
        <v>27</v>
      </c>
      <c r="Q53">
        <v>39</v>
      </c>
      <c r="S53" s="27">
        <v>0.55000000000000004</v>
      </c>
      <c r="T53" s="27">
        <v>5.8</v>
      </c>
      <c r="U53" s="27">
        <v>5.8</v>
      </c>
      <c r="V53">
        <v>26</v>
      </c>
      <c r="W53" s="27">
        <v>36</v>
      </c>
      <c r="X53" s="27"/>
      <c r="Y53" s="63">
        <v>1.1000000000000001</v>
      </c>
      <c r="Z53" s="63">
        <v>10</v>
      </c>
      <c r="AA53" s="63">
        <v>10</v>
      </c>
      <c r="AB53" s="63">
        <v>15</v>
      </c>
      <c r="AC53" s="63">
        <v>21</v>
      </c>
      <c r="AD53" s="63"/>
      <c r="AE53" s="63">
        <v>1.7</v>
      </c>
      <c r="AF53" s="63">
        <v>11</v>
      </c>
      <c r="AG53" s="63">
        <v>12.7</v>
      </c>
      <c r="AH53" s="27">
        <v>18</v>
      </c>
      <c r="AI53" s="27">
        <v>24</v>
      </c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/>
      <c r="AU53"/>
      <c r="AV53" s="34"/>
      <c r="AW53" s="1"/>
      <c r="AX53" s="1"/>
    </row>
    <row r="54" spans="1:50">
      <c r="A54">
        <v>52</v>
      </c>
      <c r="B54" t="s">
        <v>73</v>
      </c>
      <c r="C54" s="33">
        <v>3</v>
      </c>
      <c r="D54" t="s">
        <v>673</v>
      </c>
      <c r="E54" s="1" t="s">
        <v>715</v>
      </c>
      <c r="F54" s="1" t="s">
        <v>717</v>
      </c>
      <c r="G54">
        <v>3.4</v>
      </c>
      <c r="H54">
        <v>4.3</v>
      </c>
      <c r="I54">
        <v>7.7</v>
      </c>
      <c r="J54">
        <v>52</v>
      </c>
      <c r="K54">
        <v>77</v>
      </c>
      <c r="M54">
        <v>4.3</v>
      </c>
      <c r="N54">
        <v>7.1</v>
      </c>
      <c r="O54">
        <v>11.4</v>
      </c>
      <c r="P54">
        <v>52</v>
      </c>
      <c r="Q54">
        <v>84</v>
      </c>
      <c r="S54" s="27">
        <v>0.99</v>
      </c>
      <c r="T54" s="27">
        <v>3.7</v>
      </c>
      <c r="U54" s="27">
        <v>3.7</v>
      </c>
      <c r="V54">
        <v>44</v>
      </c>
      <c r="W54" s="27">
        <v>65</v>
      </c>
      <c r="X54" s="27"/>
      <c r="Y54" s="63">
        <v>0.9</v>
      </c>
      <c r="Z54" s="63">
        <v>10</v>
      </c>
      <c r="AA54" s="63">
        <v>10</v>
      </c>
      <c r="AB54" s="63">
        <v>26</v>
      </c>
      <c r="AC54" s="63">
        <v>38</v>
      </c>
      <c r="AD54" s="63"/>
      <c r="AE54" s="63">
        <v>1.9</v>
      </c>
      <c r="AF54" s="63">
        <v>13</v>
      </c>
      <c r="AG54" s="63">
        <v>14.9</v>
      </c>
      <c r="AH54" s="27">
        <v>24</v>
      </c>
      <c r="AI54" s="27">
        <v>33</v>
      </c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/>
      <c r="AU54"/>
      <c r="AV54" s="34"/>
      <c r="AW54" s="1"/>
      <c r="AX54" s="1"/>
    </row>
    <row r="55" spans="1:50">
      <c r="A55">
        <v>53</v>
      </c>
      <c r="B55" t="s">
        <v>74</v>
      </c>
      <c r="C55" s="33">
        <v>3</v>
      </c>
      <c r="D55" t="s">
        <v>665</v>
      </c>
      <c r="E55" s="1" t="s">
        <v>715</v>
      </c>
      <c r="F55" s="1" t="s">
        <v>716</v>
      </c>
      <c r="G55">
        <v>3.4</v>
      </c>
      <c r="H55">
        <v>8.3000000000000007</v>
      </c>
      <c r="I55">
        <v>11.7</v>
      </c>
      <c r="J55">
        <v>50</v>
      </c>
      <c r="K55">
        <v>75</v>
      </c>
      <c r="M55">
        <v>3.8</v>
      </c>
      <c r="N55">
        <v>4.4000000000000004</v>
      </c>
      <c r="O55">
        <v>8.1999999999999993</v>
      </c>
      <c r="P55">
        <v>56</v>
      </c>
      <c r="Q55">
        <v>83</v>
      </c>
      <c r="S55" s="27">
        <v>0.7</v>
      </c>
      <c r="T55" s="27">
        <v>3.3</v>
      </c>
      <c r="U55" s="27">
        <v>3.3</v>
      </c>
      <c r="V55">
        <v>49</v>
      </c>
      <c r="W55" s="27">
        <v>68</v>
      </c>
      <c r="X55" s="27"/>
      <c r="Y55" s="63">
        <v>8.1999999999999993</v>
      </c>
      <c r="Z55" s="63">
        <v>8.9</v>
      </c>
      <c r="AA55" s="63">
        <v>17.100000000000001</v>
      </c>
      <c r="AB55" s="63">
        <v>24</v>
      </c>
      <c r="AC55" s="63">
        <v>33</v>
      </c>
      <c r="AD55" s="63"/>
      <c r="AE55" s="63">
        <v>1.9</v>
      </c>
      <c r="AF55" s="63">
        <v>14</v>
      </c>
      <c r="AG55" s="63">
        <v>15.9</v>
      </c>
      <c r="AH55" s="27">
        <v>33</v>
      </c>
      <c r="AI55" s="27">
        <v>44</v>
      </c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/>
      <c r="AU55"/>
      <c r="AV55" s="34"/>
      <c r="AW55" s="1"/>
      <c r="AX55" s="1"/>
    </row>
    <row r="56" spans="1:50">
      <c r="A56">
        <v>54</v>
      </c>
      <c r="B56" t="s">
        <v>75</v>
      </c>
      <c r="C56" s="33">
        <v>3</v>
      </c>
      <c r="D56" t="s">
        <v>689</v>
      </c>
      <c r="E56" s="1" t="s">
        <v>715</v>
      </c>
      <c r="F56" s="1" t="s">
        <v>724</v>
      </c>
      <c r="G56">
        <v>2.7</v>
      </c>
      <c r="H56">
        <v>10</v>
      </c>
      <c r="I56">
        <v>12.7</v>
      </c>
      <c r="J56">
        <v>24</v>
      </c>
      <c r="K56">
        <v>34</v>
      </c>
      <c r="M56">
        <v>2.1</v>
      </c>
      <c r="N56">
        <v>7</v>
      </c>
      <c r="O56">
        <v>9.1</v>
      </c>
      <c r="P56">
        <v>22</v>
      </c>
      <c r="Q56">
        <v>34</v>
      </c>
      <c r="S56" s="27">
        <v>0.76</v>
      </c>
      <c r="T56" s="27">
        <v>6.6</v>
      </c>
      <c r="U56" s="27">
        <v>6.6</v>
      </c>
      <c r="V56">
        <v>20</v>
      </c>
      <c r="W56" s="27">
        <v>27</v>
      </c>
      <c r="X56" s="27"/>
      <c r="Y56" s="63">
        <v>2.9</v>
      </c>
      <c r="Z56" s="63">
        <v>13</v>
      </c>
      <c r="AA56" s="63">
        <v>15.9</v>
      </c>
      <c r="AB56" s="63">
        <v>15</v>
      </c>
      <c r="AC56" s="63">
        <v>21</v>
      </c>
      <c r="AD56" s="63"/>
      <c r="AE56" s="63">
        <v>1.4</v>
      </c>
      <c r="AF56" s="63">
        <v>11</v>
      </c>
      <c r="AG56" s="63">
        <v>11</v>
      </c>
      <c r="AH56" s="27">
        <v>26</v>
      </c>
      <c r="AI56" s="27">
        <v>34</v>
      </c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/>
      <c r="AU56"/>
      <c r="AV56" s="34"/>
      <c r="AW56" s="1"/>
      <c r="AX56" s="1"/>
    </row>
    <row r="57" spans="1:50">
      <c r="A57">
        <v>55</v>
      </c>
      <c r="B57" t="s">
        <v>76</v>
      </c>
      <c r="C57" s="33">
        <v>3</v>
      </c>
      <c r="D57" t="s">
        <v>677</v>
      </c>
      <c r="E57" s="1" t="s">
        <v>721</v>
      </c>
      <c r="F57" s="1" t="s">
        <v>724</v>
      </c>
      <c r="G57">
        <v>0.74</v>
      </c>
      <c r="H57">
        <v>13</v>
      </c>
      <c r="I57">
        <v>13</v>
      </c>
      <c r="J57">
        <v>22</v>
      </c>
      <c r="K57">
        <v>33</v>
      </c>
      <c r="M57">
        <v>2.8</v>
      </c>
      <c r="N57">
        <v>16</v>
      </c>
      <c r="O57">
        <v>18.8</v>
      </c>
      <c r="P57">
        <v>25</v>
      </c>
      <c r="Q57">
        <v>37</v>
      </c>
      <c r="S57" s="27">
        <v>2.9</v>
      </c>
      <c r="T57" s="27">
        <v>9.1</v>
      </c>
      <c r="U57" s="27">
        <v>12</v>
      </c>
      <c r="V57">
        <v>23</v>
      </c>
      <c r="W57" s="27">
        <v>32</v>
      </c>
      <c r="X57" s="27"/>
      <c r="Y57" s="63">
        <v>2</v>
      </c>
      <c r="Z57" s="63">
        <v>11</v>
      </c>
      <c r="AA57" s="63">
        <v>13</v>
      </c>
      <c r="AB57" s="63">
        <v>17</v>
      </c>
      <c r="AC57" s="63">
        <v>24</v>
      </c>
      <c r="AD57" s="63"/>
      <c r="AE57" s="63">
        <v>1.4</v>
      </c>
      <c r="AF57" s="63">
        <v>12</v>
      </c>
      <c r="AG57" s="63">
        <v>12</v>
      </c>
      <c r="AH57" s="27">
        <v>23</v>
      </c>
      <c r="AI57" s="27">
        <v>30</v>
      </c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/>
      <c r="AU57"/>
      <c r="AV57" s="34"/>
      <c r="AW57" s="1"/>
      <c r="AX57" s="1"/>
    </row>
    <row r="58" spans="1:50">
      <c r="A58">
        <v>56</v>
      </c>
      <c r="B58" t="s">
        <v>77</v>
      </c>
      <c r="C58" s="33">
        <v>3</v>
      </c>
      <c r="D58" t="s">
        <v>685</v>
      </c>
      <c r="E58" s="1" t="s">
        <v>721</v>
      </c>
      <c r="F58" s="1" t="s">
        <v>723</v>
      </c>
      <c r="G58">
        <v>3.8</v>
      </c>
      <c r="H58">
        <v>11</v>
      </c>
      <c r="I58">
        <v>14.8</v>
      </c>
      <c r="J58">
        <v>24</v>
      </c>
      <c r="K58">
        <v>38</v>
      </c>
      <c r="M58">
        <v>3.1</v>
      </c>
      <c r="N58">
        <v>11</v>
      </c>
      <c r="O58">
        <v>14.1</v>
      </c>
      <c r="P58">
        <v>25</v>
      </c>
      <c r="Q58">
        <v>34</v>
      </c>
      <c r="S58" s="27">
        <v>1.1000000000000001</v>
      </c>
      <c r="T58" s="27">
        <v>7.9</v>
      </c>
      <c r="U58" s="27">
        <v>7.9</v>
      </c>
      <c r="V58">
        <v>24</v>
      </c>
      <c r="W58" s="27">
        <v>30</v>
      </c>
      <c r="X58" s="27"/>
      <c r="Y58" s="63">
        <v>0.96</v>
      </c>
      <c r="Z58" s="63">
        <v>12</v>
      </c>
      <c r="AA58" s="63">
        <v>12</v>
      </c>
      <c r="AB58" s="63">
        <v>17</v>
      </c>
      <c r="AC58" s="63">
        <v>24</v>
      </c>
      <c r="AD58" s="63"/>
      <c r="AE58" s="63">
        <v>1.5</v>
      </c>
      <c r="AF58" s="63">
        <v>11</v>
      </c>
      <c r="AG58" s="63">
        <v>12.5</v>
      </c>
      <c r="AH58" s="27">
        <v>18</v>
      </c>
      <c r="AI58" s="27">
        <v>24</v>
      </c>
      <c r="AJ58" s="27"/>
      <c r="AK58" s="32" t="s">
        <v>231</v>
      </c>
      <c r="AL58" s="27">
        <v>1.4</v>
      </c>
      <c r="AM58" s="27">
        <v>7.8</v>
      </c>
      <c r="AN58" s="27">
        <v>7.8</v>
      </c>
      <c r="AO58">
        <v>56</v>
      </c>
      <c r="AP58">
        <v>82</v>
      </c>
      <c r="AQ58" s="27"/>
      <c r="AR58" s="27"/>
      <c r="AS58" s="27"/>
      <c r="AT58"/>
      <c r="AU58"/>
      <c r="AV58" s="34"/>
      <c r="AW58" s="1"/>
      <c r="AX58" s="1"/>
    </row>
    <row r="59" spans="1:50">
      <c r="A59">
        <v>57</v>
      </c>
      <c r="B59" t="s">
        <v>78</v>
      </c>
      <c r="C59" s="33">
        <v>3</v>
      </c>
      <c r="D59" t="s">
        <v>683</v>
      </c>
      <c r="E59" s="1" t="s">
        <v>721</v>
      </c>
      <c r="F59" s="1" t="s">
        <v>719</v>
      </c>
      <c r="G59">
        <v>0.71</v>
      </c>
      <c r="H59">
        <v>6.7</v>
      </c>
      <c r="I59">
        <v>6.7</v>
      </c>
      <c r="J59">
        <v>34</v>
      </c>
      <c r="K59">
        <v>54</v>
      </c>
      <c r="M59">
        <v>2.2999999999999998</v>
      </c>
      <c r="N59">
        <v>3.9</v>
      </c>
      <c r="O59">
        <v>6.2</v>
      </c>
      <c r="P59">
        <v>38</v>
      </c>
      <c r="Q59">
        <v>55</v>
      </c>
      <c r="S59" s="27">
        <v>1.9</v>
      </c>
      <c r="T59" s="27">
        <v>5.6</v>
      </c>
      <c r="U59" s="27">
        <v>7.5</v>
      </c>
      <c r="V59">
        <v>35</v>
      </c>
      <c r="W59" s="27">
        <v>46</v>
      </c>
      <c r="X59" s="27"/>
      <c r="Y59" s="63">
        <v>1.2</v>
      </c>
      <c r="Z59" s="63">
        <v>11</v>
      </c>
      <c r="AA59" s="63">
        <v>11</v>
      </c>
      <c r="AB59" s="63">
        <v>24</v>
      </c>
      <c r="AC59" s="63">
        <v>35</v>
      </c>
      <c r="AD59" s="63"/>
      <c r="AE59" s="63">
        <v>1.5</v>
      </c>
      <c r="AF59" s="63">
        <v>13</v>
      </c>
      <c r="AG59" s="63">
        <v>14.5</v>
      </c>
      <c r="AH59" s="27">
        <v>26</v>
      </c>
      <c r="AI59" s="27">
        <v>34</v>
      </c>
      <c r="AJ59" s="27"/>
      <c r="AK59" s="32" t="s">
        <v>232</v>
      </c>
      <c r="AL59" s="27">
        <v>1.6</v>
      </c>
      <c r="AM59" s="27">
        <v>6.1</v>
      </c>
      <c r="AN59" s="27">
        <v>7.7</v>
      </c>
      <c r="AO59">
        <v>56</v>
      </c>
      <c r="AP59">
        <v>82</v>
      </c>
      <c r="AQ59" s="27"/>
      <c r="AR59" s="27"/>
      <c r="AS59" s="27"/>
      <c r="AT59"/>
      <c r="AU59"/>
      <c r="AV59" s="34"/>
      <c r="AW59" s="1"/>
      <c r="AX59" s="1"/>
    </row>
    <row r="60" spans="1:50">
      <c r="A60">
        <v>58</v>
      </c>
      <c r="B60" t="s">
        <v>79</v>
      </c>
      <c r="C60" s="33">
        <v>3</v>
      </c>
      <c r="D60" t="s">
        <v>678</v>
      </c>
      <c r="E60" s="1" t="s">
        <v>721</v>
      </c>
      <c r="F60" s="1" t="s">
        <v>717</v>
      </c>
      <c r="G60">
        <v>0.63</v>
      </c>
      <c r="H60">
        <v>8.3000000000000007</v>
      </c>
      <c r="I60">
        <v>8.3000000000000007</v>
      </c>
      <c r="J60">
        <v>45</v>
      </c>
      <c r="K60">
        <v>67</v>
      </c>
      <c r="M60">
        <v>1.6</v>
      </c>
      <c r="N60">
        <v>7.2</v>
      </c>
      <c r="O60">
        <v>8.8000000000000007</v>
      </c>
      <c r="P60">
        <v>58</v>
      </c>
      <c r="Q60">
        <v>85</v>
      </c>
      <c r="S60" s="27">
        <v>4.8</v>
      </c>
      <c r="T60" s="27">
        <v>5.5</v>
      </c>
      <c r="U60" s="27">
        <v>10.3</v>
      </c>
      <c r="V60">
        <v>43</v>
      </c>
      <c r="W60" s="27">
        <v>59</v>
      </c>
      <c r="X60" s="27"/>
      <c r="Y60" s="63">
        <v>2.2000000000000002</v>
      </c>
      <c r="Z60" s="63">
        <v>11</v>
      </c>
      <c r="AA60" s="63">
        <v>13.2</v>
      </c>
      <c r="AB60" s="63">
        <v>23</v>
      </c>
      <c r="AC60" s="63">
        <v>32</v>
      </c>
      <c r="AD60" s="63"/>
      <c r="AE60" s="63">
        <v>1.8</v>
      </c>
      <c r="AF60" s="63">
        <v>11</v>
      </c>
      <c r="AG60" s="63">
        <v>12.8</v>
      </c>
      <c r="AH60" s="27">
        <v>24</v>
      </c>
      <c r="AI60" s="27">
        <v>33</v>
      </c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/>
      <c r="AU60"/>
      <c r="AV60" s="34"/>
      <c r="AW60" s="1"/>
      <c r="AX60" s="1"/>
    </row>
    <row r="61" spans="1:50">
      <c r="A61">
        <v>59</v>
      </c>
      <c r="B61" t="s">
        <v>80</v>
      </c>
      <c r="C61" s="33">
        <v>3</v>
      </c>
      <c r="D61" t="s">
        <v>684</v>
      </c>
      <c r="E61" s="1" t="s">
        <v>721</v>
      </c>
      <c r="F61" s="1" t="s">
        <v>718</v>
      </c>
      <c r="G61">
        <v>0.66</v>
      </c>
      <c r="H61">
        <v>6.7</v>
      </c>
      <c r="I61">
        <v>6.7</v>
      </c>
      <c r="J61">
        <v>28</v>
      </c>
      <c r="K61">
        <v>45</v>
      </c>
      <c r="M61">
        <v>1.2</v>
      </c>
      <c r="N61">
        <v>7.1</v>
      </c>
      <c r="O61">
        <v>7.1</v>
      </c>
      <c r="P61">
        <v>32</v>
      </c>
      <c r="Q61">
        <v>49</v>
      </c>
      <c r="S61" s="27">
        <v>0.2</v>
      </c>
      <c r="T61" s="27">
        <v>4.5999999999999996</v>
      </c>
      <c r="U61" s="27">
        <v>4.5999999999999996</v>
      </c>
      <c r="V61">
        <v>29</v>
      </c>
      <c r="W61" s="27">
        <v>42</v>
      </c>
      <c r="X61" s="27"/>
      <c r="Y61" s="63">
        <v>1</v>
      </c>
      <c r="Z61" s="63">
        <v>6.4</v>
      </c>
      <c r="AA61" s="63">
        <v>6.4</v>
      </c>
      <c r="AB61" s="63">
        <v>21</v>
      </c>
      <c r="AC61" s="63">
        <v>31</v>
      </c>
      <c r="AD61" s="63"/>
      <c r="AE61" s="63">
        <v>2.1</v>
      </c>
      <c r="AF61" s="63">
        <v>12</v>
      </c>
      <c r="AG61" s="63">
        <v>14.1</v>
      </c>
      <c r="AH61" s="27">
        <v>18</v>
      </c>
      <c r="AI61" s="27">
        <v>24</v>
      </c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/>
      <c r="AU61"/>
      <c r="AV61" s="34"/>
      <c r="AW61" s="1"/>
      <c r="AX61" s="1"/>
    </row>
    <row r="62" spans="1:50">
      <c r="A62">
        <v>60</v>
      </c>
      <c r="B62" t="s">
        <v>81</v>
      </c>
      <c r="C62" s="33">
        <v>3</v>
      </c>
      <c r="D62" t="s">
        <v>686</v>
      </c>
      <c r="E62" s="1" t="s">
        <v>721</v>
      </c>
      <c r="F62" s="1" t="s">
        <v>716</v>
      </c>
      <c r="G62">
        <v>0.52</v>
      </c>
      <c r="H62">
        <v>7.6</v>
      </c>
      <c r="I62">
        <v>7.6</v>
      </c>
      <c r="J62">
        <v>51</v>
      </c>
      <c r="K62">
        <v>76</v>
      </c>
      <c r="M62">
        <v>3.1</v>
      </c>
      <c r="N62">
        <v>5.7</v>
      </c>
      <c r="O62">
        <v>8.8000000000000007</v>
      </c>
      <c r="P62">
        <v>39</v>
      </c>
      <c r="Q62">
        <v>54</v>
      </c>
      <c r="S62" s="27">
        <v>1.8</v>
      </c>
      <c r="T62" s="27">
        <v>4.7</v>
      </c>
      <c r="U62" s="27">
        <v>6.5</v>
      </c>
      <c r="V62">
        <v>45</v>
      </c>
      <c r="W62" s="27">
        <v>62</v>
      </c>
      <c r="X62" s="27"/>
      <c r="Y62" s="63">
        <v>1.8</v>
      </c>
      <c r="Z62" s="63">
        <v>9.6999999999999993</v>
      </c>
      <c r="AA62" s="63">
        <v>11.5</v>
      </c>
      <c r="AB62" s="63">
        <v>24</v>
      </c>
      <c r="AC62" s="63">
        <v>33</v>
      </c>
      <c r="AD62" s="63"/>
      <c r="AE62" s="63">
        <v>5.8</v>
      </c>
      <c r="AF62" s="63">
        <v>13</v>
      </c>
      <c r="AG62" s="63">
        <v>18.8</v>
      </c>
      <c r="AH62" s="27">
        <v>31</v>
      </c>
      <c r="AI62" s="27">
        <v>42</v>
      </c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/>
      <c r="AU62"/>
      <c r="AV62" s="34"/>
      <c r="AW62" s="1"/>
      <c r="AX62" s="1"/>
    </row>
    <row r="63" spans="1:50">
      <c r="A63">
        <v>61</v>
      </c>
      <c r="B63" t="s">
        <v>82</v>
      </c>
      <c r="C63" s="33">
        <v>3</v>
      </c>
      <c r="D63" t="s">
        <v>679</v>
      </c>
      <c r="E63" s="1" t="s">
        <v>720</v>
      </c>
      <c r="F63" s="1" t="s">
        <v>719</v>
      </c>
      <c r="G63">
        <v>0.47</v>
      </c>
      <c r="H63">
        <v>4.9000000000000004</v>
      </c>
      <c r="I63">
        <v>4.9000000000000004</v>
      </c>
      <c r="J63">
        <v>47</v>
      </c>
      <c r="K63">
        <v>72</v>
      </c>
      <c r="M63">
        <v>1.7</v>
      </c>
      <c r="N63">
        <v>6.4</v>
      </c>
      <c r="O63">
        <v>8.1</v>
      </c>
      <c r="P63">
        <v>48</v>
      </c>
      <c r="Q63">
        <v>72</v>
      </c>
      <c r="S63" s="27">
        <v>0.69</v>
      </c>
      <c r="T63" s="27">
        <v>4.4000000000000004</v>
      </c>
      <c r="U63" s="27">
        <v>4.4000000000000004</v>
      </c>
      <c r="V63">
        <v>45</v>
      </c>
      <c r="W63" s="27">
        <v>63</v>
      </c>
      <c r="X63" s="27"/>
      <c r="Y63" s="63">
        <v>4.2</v>
      </c>
      <c r="Z63" s="63">
        <v>7.1</v>
      </c>
      <c r="AA63" s="63">
        <v>11.3</v>
      </c>
      <c r="AB63" s="63">
        <v>30</v>
      </c>
      <c r="AC63" s="63">
        <v>43</v>
      </c>
      <c r="AD63" s="63"/>
      <c r="AE63" s="63">
        <v>3.7</v>
      </c>
      <c r="AF63" s="63">
        <v>15</v>
      </c>
      <c r="AG63" s="63">
        <v>18.7</v>
      </c>
      <c r="AH63" s="27">
        <v>27</v>
      </c>
      <c r="AI63" s="27">
        <v>36</v>
      </c>
      <c r="AJ63" s="27"/>
      <c r="AK63" s="32" t="s">
        <v>233</v>
      </c>
      <c r="AL63" s="27">
        <v>1.3</v>
      </c>
      <c r="AM63" s="27">
        <v>6.1</v>
      </c>
      <c r="AN63" s="27">
        <v>6.1</v>
      </c>
      <c r="AO63">
        <v>66</v>
      </c>
      <c r="AP63">
        <v>97</v>
      </c>
      <c r="AQ63" s="27"/>
      <c r="AR63" s="27"/>
      <c r="AS63" s="27"/>
      <c r="AT63"/>
      <c r="AU63"/>
      <c r="AV63" s="34"/>
      <c r="AW63" s="1"/>
      <c r="AX63" s="1"/>
    </row>
    <row r="64" spans="1:50">
      <c r="A64">
        <v>62</v>
      </c>
      <c r="B64" t="s">
        <v>83</v>
      </c>
      <c r="C64" s="33">
        <v>3</v>
      </c>
      <c r="D64" t="s">
        <v>681</v>
      </c>
      <c r="E64" s="1" t="s">
        <v>720</v>
      </c>
      <c r="F64" s="1" t="s">
        <v>716</v>
      </c>
      <c r="G64">
        <v>0.56999999999999995</v>
      </c>
      <c r="H64">
        <v>5.3</v>
      </c>
      <c r="I64">
        <v>5.3</v>
      </c>
      <c r="J64">
        <v>42</v>
      </c>
      <c r="K64">
        <v>64</v>
      </c>
      <c r="M64">
        <v>1.2</v>
      </c>
      <c r="N64">
        <v>4</v>
      </c>
      <c r="O64">
        <v>4</v>
      </c>
      <c r="P64">
        <v>56</v>
      </c>
      <c r="Q64">
        <v>88</v>
      </c>
      <c r="S64" s="27">
        <v>1.2</v>
      </c>
      <c r="T64" s="27">
        <v>5</v>
      </c>
      <c r="U64" s="27">
        <v>5</v>
      </c>
      <c r="V64">
        <v>41</v>
      </c>
      <c r="W64" s="27">
        <v>56</v>
      </c>
      <c r="X64" s="27"/>
      <c r="Y64" s="63">
        <v>0.8</v>
      </c>
      <c r="Z64" s="63">
        <v>5.6</v>
      </c>
      <c r="AA64" s="63">
        <v>5.6</v>
      </c>
      <c r="AB64" s="63">
        <v>26</v>
      </c>
      <c r="AC64" s="63">
        <v>37</v>
      </c>
      <c r="AD64" s="63"/>
      <c r="AE64" s="63">
        <v>1.7</v>
      </c>
      <c r="AF64" s="63">
        <v>11</v>
      </c>
      <c r="AG64" s="63">
        <v>12.7</v>
      </c>
      <c r="AH64" s="27">
        <v>34</v>
      </c>
      <c r="AI64" s="27">
        <v>45</v>
      </c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/>
      <c r="AU64"/>
      <c r="AV64" s="34"/>
      <c r="AW64" s="1"/>
      <c r="AX64" s="1"/>
    </row>
    <row r="65" spans="1:50">
      <c r="A65">
        <v>63</v>
      </c>
      <c r="B65" t="s">
        <v>84</v>
      </c>
      <c r="C65" s="33">
        <v>3</v>
      </c>
      <c r="D65" t="s">
        <v>675</v>
      </c>
      <c r="E65" s="1" t="s">
        <v>720</v>
      </c>
      <c r="F65" s="1" t="s">
        <v>724</v>
      </c>
      <c r="G65">
        <v>0.65</v>
      </c>
      <c r="H65">
        <v>23</v>
      </c>
      <c r="I65">
        <v>23</v>
      </c>
      <c r="J65">
        <v>41</v>
      </c>
      <c r="K65">
        <v>62</v>
      </c>
      <c r="M65">
        <v>3</v>
      </c>
      <c r="N65">
        <v>14</v>
      </c>
      <c r="O65">
        <v>17</v>
      </c>
      <c r="P65">
        <v>26</v>
      </c>
      <c r="Q65">
        <v>37</v>
      </c>
      <c r="S65" s="27">
        <v>1.1000000000000001</v>
      </c>
      <c r="T65" s="27">
        <v>12</v>
      </c>
      <c r="U65" s="27">
        <v>12</v>
      </c>
      <c r="V65">
        <v>25</v>
      </c>
      <c r="W65" s="27">
        <v>38</v>
      </c>
      <c r="X65" s="27"/>
      <c r="Y65" s="63">
        <v>0.89</v>
      </c>
      <c r="Z65" s="63">
        <v>7.6</v>
      </c>
      <c r="AA65" s="63">
        <v>7.6</v>
      </c>
      <c r="AB65" s="63">
        <v>20</v>
      </c>
      <c r="AC65" s="63">
        <v>29</v>
      </c>
      <c r="AD65" s="63"/>
      <c r="AE65" s="63">
        <v>1.2</v>
      </c>
      <c r="AF65" s="63">
        <v>9.3000000000000007</v>
      </c>
      <c r="AG65" s="63">
        <v>9.3000000000000007</v>
      </c>
      <c r="AH65" s="27">
        <v>15</v>
      </c>
      <c r="AI65" s="27">
        <v>20</v>
      </c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/>
      <c r="AU65"/>
      <c r="AV65" s="34"/>
      <c r="AW65" s="1"/>
      <c r="AX65" s="1"/>
    </row>
    <row r="66" spans="1:50">
      <c r="A66">
        <v>64</v>
      </c>
      <c r="B66" t="s">
        <v>85</v>
      </c>
      <c r="C66" s="33">
        <v>3</v>
      </c>
      <c r="D66" t="s">
        <v>682</v>
      </c>
      <c r="E66" s="1" t="s">
        <v>720</v>
      </c>
      <c r="F66" s="1" t="s">
        <v>718</v>
      </c>
      <c r="G66">
        <v>0.59</v>
      </c>
      <c r="H66">
        <v>5</v>
      </c>
      <c r="I66">
        <v>5</v>
      </c>
      <c r="J66">
        <v>38</v>
      </c>
      <c r="K66">
        <v>57</v>
      </c>
      <c r="M66">
        <v>0.22</v>
      </c>
      <c r="N66">
        <v>4</v>
      </c>
      <c r="O66">
        <v>4</v>
      </c>
      <c r="P66">
        <v>31</v>
      </c>
      <c r="Q66">
        <v>47</v>
      </c>
      <c r="S66" s="27">
        <v>0.66</v>
      </c>
      <c r="T66" s="27">
        <v>3.5</v>
      </c>
      <c r="U66" s="27">
        <v>3.5</v>
      </c>
      <c r="V66">
        <v>33</v>
      </c>
      <c r="W66" s="27">
        <v>45</v>
      </c>
      <c r="X66" s="27"/>
      <c r="Y66" s="63">
        <v>1.4</v>
      </c>
      <c r="Z66" s="63">
        <v>8.1</v>
      </c>
      <c r="AA66" s="63">
        <v>8.1</v>
      </c>
      <c r="AB66" s="63">
        <v>24</v>
      </c>
      <c r="AC66" s="63">
        <v>34</v>
      </c>
      <c r="AD66" s="63"/>
      <c r="AE66" s="63">
        <v>2.5</v>
      </c>
      <c r="AF66" s="63">
        <v>12</v>
      </c>
      <c r="AG66" s="63">
        <v>14.5</v>
      </c>
      <c r="AH66" s="27">
        <v>17</v>
      </c>
      <c r="AI66" s="27">
        <v>23</v>
      </c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/>
      <c r="AU66"/>
      <c r="AV66" s="34"/>
      <c r="AW66" s="1"/>
      <c r="AX66" s="1"/>
    </row>
    <row r="67" spans="1:50">
      <c r="A67">
        <v>65</v>
      </c>
      <c r="B67" t="s">
        <v>86</v>
      </c>
      <c r="C67" s="33">
        <v>3</v>
      </c>
      <c r="D67" t="s">
        <v>691</v>
      </c>
      <c r="E67" s="1" t="s">
        <v>720</v>
      </c>
      <c r="F67" s="1" t="s">
        <v>723</v>
      </c>
      <c r="G67">
        <v>1.1000000000000001</v>
      </c>
      <c r="H67">
        <v>9.5</v>
      </c>
      <c r="I67">
        <v>9.5</v>
      </c>
      <c r="J67">
        <v>26</v>
      </c>
      <c r="K67">
        <v>40</v>
      </c>
      <c r="M67">
        <v>0.25</v>
      </c>
      <c r="N67">
        <v>11</v>
      </c>
      <c r="O67">
        <v>11</v>
      </c>
      <c r="P67">
        <v>26</v>
      </c>
      <c r="Q67">
        <v>38</v>
      </c>
      <c r="S67" s="27">
        <v>0.89</v>
      </c>
      <c r="T67" s="27">
        <v>8.8000000000000007</v>
      </c>
      <c r="U67" s="27">
        <v>8.8000000000000007</v>
      </c>
      <c r="V67">
        <v>23</v>
      </c>
      <c r="W67" s="27">
        <v>36</v>
      </c>
      <c r="X67" s="27"/>
      <c r="Y67" s="63">
        <v>2.2999999999999998</v>
      </c>
      <c r="Z67" s="63">
        <v>8.3000000000000007</v>
      </c>
      <c r="AA67" s="63">
        <v>10.6</v>
      </c>
      <c r="AB67" s="63">
        <v>20</v>
      </c>
      <c r="AC67" s="63">
        <v>25</v>
      </c>
      <c r="AD67" s="63"/>
      <c r="AE67" s="63">
        <v>4.7</v>
      </c>
      <c r="AF67" s="63">
        <v>11</v>
      </c>
      <c r="AG67" s="63">
        <v>15.7</v>
      </c>
      <c r="AH67" s="27">
        <v>15</v>
      </c>
      <c r="AI67" s="27">
        <v>20</v>
      </c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/>
      <c r="AU67"/>
      <c r="AV67" s="34"/>
      <c r="AW67" s="1"/>
      <c r="AX67" s="1"/>
    </row>
    <row r="68" spans="1:50">
      <c r="A68">
        <v>66</v>
      </c>
      <c r="B68" t="s">
        <v>87</v>
      </c>
      <c r="C68" s="33">
        <v>3</v>
      </c>
      <c r="D68" t="s">
        <v>680</v>
      </c>
      <c r="E68" s="1" t="s">
        <v>720</v>
      </c>
      <c r="F68" s="1" t="s">
        <v>717</v>
      </c>
      <c r="G68">
        <v>0.51</v>
      </c>
      <c r="H68">
        <v>6.9</v>
      </c>
      <c r="I68">
        <v>6.9</v>
      </c>
      <c r="J68">
        <v>79</v>
      </c>
      <c r="K68">
        <v>120</v>
      </c>
      <c r="M68">
        <v>0.09</v>
      </c>
      <c r="N68">
        <v>6.2</v>
      </c>
      <c r="O68">
        <v>6.2</v>
      </c>
      <c r="P68">
        <v>50</v>
      </c>
      <c r="Q68">
        <v>72</v>
      </c>
      <c r="S68" s="27">
        <v>0.95</v>
      </c>
      <c r="T68" s="27">
        <v>4.8</v>
      </c>
      <c r="U68" s="27">
        <v>4.8</v>
      </c>
      <c r="V68">
        <v>49</v>
      </c>
      <c r="W68" s="27">
        <v>69</v>
      </c>
      <c r="X68" s="27"/>
      <c r="Y68" s="63">
        <v>2.2999999999999998</v>
      </c>
      <c r="Z68" s="63">
        <v>12</v>
      </c>
      <c r="AA68" s="63">
        <v>14.3</v>
      </c>
      <c r="AB68" s="63">
        <v>30</v>
      </c>
      <c r="AC68" s="63">
        <v>41</v>
      </c>
      <c r="AD68" s="63"/>
      <c r="AE68" s="63">
        <v>1.5</v>
      </c>
      <c r="AF68" s="63">
        <v>15</v>
      </c>
      <c r="AG68" s="63">
        <v>16.5</v>
      </c>
      <c r="AH68" s="27">
        <v>18</v>
      </c>
      <c r="AI68" s="27">
        <v>24</v>
      </c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/>
      <c r="AU68"/>
      <c r="AV68" s="34"/>
      <c r="AW68" s="1"/>
      <c r="AX68" s="1"/>
    </row>
    <row r="69" spans="1:50">
      <c r="A69">
        <v>67</v>
      </c>
      <c r="B69" t="s">
        <v>88</v>
      </c>
      <c r="C69" s="33">
        <v>3</v>
      </c>
      <c r="D69" t="s">
        <v>669</v>
      </c>
      <c r="E69" s="1" t="s">
        <v>722</v>
      </c>
      <c r="F69" s="1" t="s">
        <v>719</v>
      </c>
      <c r="G69">
        <v>0.32</v>
      </c>
      <c r="H69">
        <v>6.5</v>
      </c>
      <c r="I69">
        <v>6.5</v>
      </c>
      <c r="J69">
        <v>36</v>
      </c>
      <c r="K69">
        <v>53</v>
      </c>
      <c r="M69">
        <v>0.06</v>
      </c>
      <c r="N69">
        <v>4.5999999999999996</v>
      </c>
      <c r="O69">
        <v>4.5999999999999996</v>
      </c>
      <c r="P69">
        <v>39</v>
      </c>
      <c r="Q69">
        <v>56</v>
      </c>
      <c r="S69" s="27">
        <v>0.86</v>
      </c>
      <c r="T69" s="27">
        <v>5.5</v>
      </c>
      <c r="U69" s="27">
        <v>5.5</v>
      </c>
      <c r="V69">
        <v>35</v>
      </c>
      <c r="W69" s="27">
        <v>50</v>
      </c>
      <c r="X69" s="27"/>
      <c r="Y69" s="63">
        <v>3</v>
      </c>
      <c r="Z69" s="63">
        <v>13</v>
      </c>
      <c r="AA69" s="63">
        <v>16</v>
      </c>
      <c r="AB69" s="63">
        <v>17</v>
      </c>
      <c r="AC69" s="63">
        <v>24</v>
      </c>
      <c r="AD69" s="63"/>
      <c r="AE69" s="63">
        <v>1.2</v>
      </c>
      <c r="AF69" s="63">
        <v>13</v>
      </c>
      <c r="AG69" s="63">
        <v>13</v>
      </c>
      <c r="AH69" s="27">
        <v>20</v>
      </c>
      <c r="AI69" s="27">
        <v>27</v>
      </c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/>
      <c r="AU69"/>
      <c r="AV69" s="34"/>
      <c r="AW69" s="1"/>
      <c r="AX69" s="1"/>
    </row>
    <row r="70" spans="1:50">
      <c r="A70">
        <v>68</v>
      </c>
      <c r="B70" t="s">
        <v>89</v>
      </c>
      <c r="C70" s="33">
        <v>3</v>
      </c>
      <c r="D70" t="s">
        <v>672</v>
      </c>
      <c r="E70" s="1" t="s">
        <v>722</v>
      </c>
      <c r="F70" s="1" t="s">
        <v>718</v>
      </c>
      <c r="G70">
        <v>0.3</v>
      </c>
      <c r="H70">
        <v>5.8</v>
      </c>
      <c r="I70">
        <v>5.8</v>
      </c>
      <c r="J70">
        <v>25</v>
      </c>
      <c r="K70">
        <v>39</v>
      </c>
      <c r="M70">
        <v>3.8</v>
      </c>
      <c r="N70">
        <v>8.5</v>
      </c>
      <c r="O70">
        <v>12.3</v>
      </c>
      <c r="P70">
        <v>24</v>
      </c>
      <c r="Q70">
        <v>38</v>
      </c>
      <c r="S70" s="27">
        <v>0.7</v>
      </c>
      <c r="T70" s="27">
        <v>3</v>
      </c>
      <c r="U70" s="27">
        <v>3</v>
      </c>
      <c r="V70">
        <v>25</v>
      </c>
      <c r="W70" s="27">
        <v>36</v>
      </c>
      <c r="X70" s="27"/>
      <c r="Y70" s="63">
        <v>5.2</v>
      </c>
      <c r="Z70" s="63">
        <v>16</v>
      </c>
      <c r="AA70" s="63">
        <v>21.2</v>
      </c>
      <c r="AB70" s="63">
        <v>15</v>
      </c>
      <c r="AC70" s="63">
        <v>21</v>
      </c>
      <c r="AD70" s="63"/>
      <c r="AE70" s="63">
        <v>2.6</v>
      </c>
      <c r="AF70" s="63">
        <v>11</v>
      </c>
      <c r="AG70" s="63">
        <v>13.6</v>
      </c>
      <c r="AH70" s="27">
        <v>18</v>
      </c>
      <c r="AI70" s="27">
        <v>24</v>
      </c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/>
      <c r="AU70"/>
      <c r="AV70" s="34"/>
      <c r="AW70" s="1"/>
      <c r="AX70" s="1"/>
    </row>
    <row r="71" spans="1:50">
      <c r="A71">
        <v>69</v>
      </c>
      <c r="B71" t="s">
        <v>90</v>
      </c>
      <c r="C71" s="33">
        <v>3</v>
      </c>
      <c r="D71" t="s">
        <v>670</v>
      </c>
      <c r="E71" s="1" t="s">
        <v>722</v>
      </c>
      <c r="F71" s="1" t="s">
        <v>716</v>
      </c>
      <c r="G71">
        <v>0.38</v>
      </c>
      <c r="H71">
        <v>7.9</v>
      </c>
      <c r="I71">
        <v>7.9</v>
      </c>
      <c r="J71">
        <v>40</v>
      </c>
      <c r="K71">
        <v>59</v>
      </c>
      <c r="M71">
        <v>0.23</v>
      </c>
      <c r="N71">
        <v>6.8</v>
      </c>
      <c r="O71">
        <v>6.8</v>
      </c>
      <c r="P71">
        <v>34</v>
      </c>
      <c r="Q71">
        <v>52</v>
      </c>
      <c r="S71" s="27">
        <v>0.86</v>
      </c>
      <c r="T71" s="27">
        <v>1.8</v>
      </c>
      <c r="U71" s="27">
        <v>1.8</v>
      </c>
      <c r="V71">
        <v>29</v>
      </c>
      <c r="W71" s="27">
        <v>42</v>
      </c>
      <c r="X71" s="27"/>
      <c r="Y71" s="63">
        <v>3</v>
      </c>
      <c r="Z71" s="63">
        <v>9.8000000000000007</v>
      </c>
      <c r="AA71" s="63">
        <v>12.8</v>
      </c>
      <c r="AB71" s="63">
        <v>24</v>
      </c>
      <c r="AC71" s="63">
        <v>35</v>
      </c>
      <c r="AD71" s="63"/>
      <c r="AE71" s="63">
        <v>1.7</v>
      </c>
      <c r="AF71" s="63">
        <v>12</v>
      </c>
      <c r="AG71" s="63">
        <v>13.7</v>
      </c>
      <c r="AH71" s="27">
        <v>22</v>
      </c>
      <c r="AI71" s="27">
        <v>29</v>
      </c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/>
      <c r="AU71"/>
      <c r="AV71" s="34"/>
      <c r="AW71" s="1"/>
      <c r="AX71" s="1"/>
    </row>
    <row r="72" spans="1:50">
      <c r="A72">
        <v>70</v>
      </c>
      <c r="B72" t="s">
        <v>91</v>
      </c>
      <c r="C72" s="33">
        <v>3</v>
      </c>
      <c r="D72" t="s">
        <v>687</v>
      </c>
      <c r="E72" s="1" t="s">
        <v>722</v>
      </c>
      <c r="F72" s="1" t="s">
        <v>723</v>
      </c>
      <c r="G72">
        <v>0.41</v>
      </c>
      <c r="H72">
        <v>13</v>
      </c>
      <c r="I72">
        <v>13</v>
      </c>
      <c r="J72">
        <v>21</v>
      </c>
      <c r="K72">
        <v>31</v>
      </c>
      <c r="M72">
        <v>0.39</v>
      </c>
      <c r="N72">
        <v>10</v>
      </c>
      <c r="O72">
        <v>10</v>
      </c>
      <c r="P72">
        <v>20</v>
      </c>
      <c r="Q72">
        <v>34</v>
      </c>
      <c r="S72" s="27">
        <v>0.89</v>
      </c>
      <c r="T72" s="27">
        <v>7.5</v>
      </c>
      <c r="U72" s="27">
        <v>7.5</v>
      </c>
      <c r="V72">
        <v>20</v>
      </c>
      <c r="W72" s="27">
        <v>28</v>
      </c>
      <c r="X72" s="27"/>
      <c r="Y72" s="63">
        <v>5.7</v>
      </c>
      <c r="Z72" s="63">
        <v>11</v>
      </c>
      <c r="AA72" s="63">
        <v>16.7</v>
      </c>
      <c r="AB72" s="63">
        <v>13</v>
      </c>
      <c r="AC72" s="63">
        <v>20</v>
      </c>
      <c r="AD72" s="63"/>
      <c r="AE72" s="63">
        <v>2.1</v>
      </c>
      <c r="AF72" s="63">
        <v>9.8000000000000007</v>
      </c>
      <c r="AG72" s="63">
        <v>11.9</v>
      </c>
      <c r="AH72" s="27">
        <v>15</v>
      </c>
      <c r="AI72" s="27">
        <v>20</v>
      </c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/>
      <c r="AU72"/>
      <c r="AV72" s="34"/>
      <c r="AW72" s="1"/>
      <c r="AX72" s="1"/>
    </row>
    <row r="73" spans="1:50">
      <c r="A73">
        <v>71</v>
      </c>
      <c r="B73" t="s">
        <v>92</v>
      </c>
      <c r="C73" s="33">
        <v>3</v>
      </c>
      <c r="D73" t="s">
        <v>671</v>
      </c>
      <c r="E73" s="1" t="s">
        <v>722</v>
      </c>
      <c r="F73" s="1" t="s">
        <v>717</v>
      </c>
      <c r="G73">
        <v>0.8</v>
      </c>
      <c r="H73">
        <v>10</v>
      </c>
      <c r="I73">
        <v>10</v>
      </c>
      <c r="J73">
        <v>42</v>
      </c>
      <c r="K73">
        <v>55</v>
      </c>
      <c r="M73">
        <v>0.46</v>
      </c>
      <c r="N73">
        <v>8.5</v>
      </c>
      <c r="O73">
        <v>8.5</v>
      </c>
      <c r="P73">
        <v>38</v>
      </c>
      <c r="Q73">
        <v>57</v>
      </c>
      <c r="S73" s="27">
        <v>1</v>
      </c>
      <c r="T73" s="27">
        <v>5.0999999999999996</v>
      </c>
      <c r="U73" s="27">
        <v>5.0999999999999996</v>
      </c>
      <c r="V73">
        <v>50</v>
      </c>
      <c r="W73" s="27">
        <v>79</v>
      </c>
      <c r="X73" s="27"/>
      <c r="Y73" s="63">
        <v>3</v>
      </c>
      <c r="Z73" s="63">
        <v>10</v>
      </c>
      <c r="AA73" s="63">
        <v>13</v>
      </c>
      <c r="AB73" s="63">
        <v>18</v>
      </c>
      <c r="AC73" s="63">
        <v>25</v>
      </c>
      <c r="AD73" s="63"/>
      <c r="AE73" s="63">
        <v>1.5</v>
      </c>
      <c r="AF73" s="63">
        <v>13</v>
      </c>
      <c r="AG73" s="63">
        <v>14.5</v>
      </c>
      <c r="AH73" s="27">
        <v>22</v>
      </c>
      <c r="AI73" s="27">
        <v>30</v>
      </c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/>
      <c r="AU73"/>
      <c r="AV73" s="34"/>
      <c r="AW73" s="1"/>
      <c r="AX73" s="1"/>
    </row>
    <row r="74" spans="1:50">
      <c r="A74">
        <v>72</v>
      </c>
      <c r="B74" t="s">
        <v>93</v>
      </c>
      <c r="C74" s="33">
        <v>3</v>
      </c>
      <c r="D74" t="s">
        <v>688</v>
      </c>
      <c r="E74" s="1" t="s">
        <v>722</v>
      </c>
      <c r="F74" s="1" t="s">
        <v>724</v>
      </c>
      <c r="G74">
        <v>0.65</v>
      </c>
      <c r="H74">
        <v>15</v>
      </c>
      <c r="I74">
        <v>15</v>
      </c>
      <c r="J74">
        <v>17</v>
      </c>
      <c r="K74">
        <v>28</v>
      </c>
      <c r="M74">
        <v>0</v>
      </c>
      <c r="N74">
        <v>15</v>
      </c>
      <c r="O74">
        <v>15</v>
      </c>
      <c r="P74">
        <v>20</v>
      </c>
      <c r="Q74">
        <v>30</v>
      </c>
      <c r="S74" s="27">
        <v>2.1</v>
      </c>
      <c r="T74" s="27">
        <v>8.1</v>
      </c>
      <c r="U74" s="27">
        <v>10.199999999999999</v>
      </c>
      <c r="V74">
        <v>18</v>
      </c>
      <c r="W74" s="27">
        <v>27</v>
      </c>
      <c r="X74" s="27"/>
      <c r="Y74" s="63">
        <v>2.1</v>
      </c>
      <c r="Z74" s="63">
        <v>9.1</v>
      </c>
      <c r="AA74" s="63">
        <v>11.2</v>
      </c>
      <c r="AB74" s="63">
        <v>13</v>
      </c>
      <c r="AC74" s="63">
        <v>18</v>
      </c>
      <c r="AD74" s="63"/>
      <c r="AE74" s="63">
        <v>1.2</v>
      </c>
      <c r="AF74" s="63">
        <v>12</v>
      </c>
      <c r="AG74" s="63">
        <v>12</v>
      </c>
      <c r="AH74" s="27">
        <v>19</v>
      </c>
      <c r="AI74" s="27">
        <v>26</v>
      </c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/>
      <c r="AU74"/>
      <c r="AV74" s="34"/>
      <c r="AW74" s="1"/>
      <c r="AX74" s="1"/>
    </row>
    <row r="75" spans="1:50">
      <c r="A75">
        <v>73</v>
      </c>
      <c r="B75" t="s">
        <v>94</v>
      </c>
      <c r="C75" s="33">
        <v>4</v>
      </c>
      <c r="D75" t="s">
        <v>687</v>
      </c>
      <c r="E75" s="1" t="s">
        <v>722</v>
      </c>
      <c r="F75" s="1" t="s">
        <v>723</v>
      </c>
      <c r="G75">
        <v>0.8</v>
      </c>
      <c r="H75">
        <v>8.4</v>
      </c>
      <c r="I75">
        <v>8.4</v>
      </c>
      <c r="J75">
        <v>21</v>
      </c>
      <c r="K75">
        <v>36</v>
      </c>
      <c r="M75">
        <v>0</v>
      </c>
      <c r="N75">
        <v>9.4</v>
      </c>
      <c r="O75">
        <v>9.4</v>
      </c>
      <c r="P75">
        <v>20</v>
      </c>
      <c r="Q75">
        <v>29</v>
      </c>
      <c r="S75" s="27">
        <v>2</v>
      </c>
      <c r="T75" s="27">
        <v>6.1</v>
      </c>
      <c r="U75" s="27">
        <v>8.1</v>
      </c>
      <c r="V75">
        <v>18</v>
      </c>
      <c r="W75" s="27">
        <v>27</v>
      </c>
      <c r="X75" s="27"/>
      <c r="Y75" s="63">
        <v>2.6</v>
      </c>
      <c r="Z75" s="63">
        <v>9.8000000000000007</v>
      </c>
      <c r="AA75" s="63">
        <v>12.4</v>
      </c>
      <c r="AB75" s="63">
        <v>15</v>
      </c>
      <c r="AC75" s="63">
        <v>19</v>
      </c>
      <c r="AD75" s="63"/>
      <c r="AE75" s="63">
        <v>1.8</v>
      </c>
      <c r="AF75" s="63">
        <v>10</v>
      </c>
      <c r="AG75" s="63">
        <v>11.8</v>
      </c>
      <c r="AH75" s="27">
        <v>15</v>
      </c>
      <c r="AI75" s="27">
        <v>20</v>
      </c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/>
      <c r="AU75"/>
      <c r="AV75" s="34"/>
      <c r="AW75" s="1"/>
      <c r="AX75" s="1"/>
    </row>
    <row r="76" spans="1:50">
      <c r="A76">
        <v>74</v>
      </c>
      <c r="B76" t="s">
        <v>95</v>
      </c>
      <c r="C76" s="33">
        <v>4</v>
      </c>
      <c r="D76" t="s">
        <v>669</v>
      </c>
      <c r="E76" s="1" t="s">
        <v>722</v>
      </c>
      <c r="F76" s="1" t="s">
        <v>719</v>
      </c>
      <c r="G76">
        <v>0.39</v>
      </c>
      <c r="H76">
        <v>7</v>
      </c>
      <c r="I76">
        <v>7</v>
      </c>
      <c r="J76">
        <v>31</v>
      </c>
      <c r="K76">
        <v>52</v>
      </c>
      <c r="M76">
        <v>0</v>
      </c>
      <c r="N76">
        <v>4.9000000000000004</v>
      </c>
      <c r="O76">
        <v>4.9000000000000004</v>
      </c>
      <c r="P76">
        <v>37</v>
      </c>
      <c r="Q76">
        <v>53</v>
      </c>
      <c r="S76" s="27">
        <v>1.8</v>
      </c>
      <c r="T76" s="27">
        <v>3.2</v>
      </c>
      <c r="U76" s="27">
        <v>5</v>
      </c>
      <c r="V76">
        <v>33</v>
      </c>
      <c r="W76" s="27">
        <v>50</v>
      </c>
      <c r="X76" s="27"/>
      <c r="Y76" s="63">
        <v>2.6</v>
      </c>
      <c r="Z76" s="63">
        <v>9.6</v>
      </c>
      <c r="AA76" s="63">
        <v>12.2</v>
      </c>
      <c r="AB76" s="63">
        <v>20</v>
      </c>
      <c r="AC76" s="63">
        <v>27</v>
      </c>
      <c r="AD76" s="63"/>
      <c r="AE76" s="63">
        <v>1.5</v>
      </c>
      <c r="AF76" s="63">
        <v>11</v>
      </c>
      <c r="AG76" s="63">
        <v>12.5</v>
      </c>
      <c r="AH76" s="27">
        <v>23</v>
      </c>
      <c r="AI76" s="27">
        <v>30</v>
      </c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/>
      <c r="AU76"/>
      <c r="AV76" s="34"/>
      <c r="AW76" s="1"/>
      <c r="AX76" s="1"/>
    </row>
    <row r="77" spans="1:50">
      <c r="A77">
        <v>75</v>
      </c>
      <c r="B77" t="s">
        <v>96</v>
      </c>
      <c r="C77" s="33">
        <v>4</v>
      </c>
      <c r="D77" t="s">
        <v>671</v>
      </c>
      <c r="E77" s="1" t="s">
        <v>722</v>
      </c>
      <c r="F77" s="1" t="s">
        <v>717</v>
      </c>
      <c r="G77">
        <v>0.49</v>
      </c>
      <c r="H77">
        <v>4.8</v>
      </c>
      <c r="I77">
        <v>4.8</v>
      </c>
      <c r="J77">
        <v>38</v>
      </c>
      <c r="K77">
        <v>56</v>
      </c>
      <c r="M77">
        <v>0</v>
      </c>
      <c r="N77">
        <v>5.3</v>
      </c>
      <c r="O77">
        <v>5.3</v>
      </c>
      <c r="P77">
        <v>43</v>
      </c>
      <c r="Q77">
        <v>60</v>
      </c>
      <c r="S77" s="27">
        <v>1</v>
      </c>
      <c r="T77" s="27">
        <v>3.4</v>
      </c>
      <c r="U77" s="27">
        <v>3.4</v>
      </c>
      <c r="V77">
        <v>51</v>
      </c>
      <c r="W77" s="27">
        <v>71</v>
      </c>
      <c r="X77" s="27"/>
      <c r="Y77" s="63">
        <v>2.4</v>
      </c>
      <c r="Z77" s="63">
        <v>6.5</v>
      </c>
      <c r="AA77" s="63">
        <v>8.9</v>
      </c>
      <c r="AB77" s="63">
        <v>24</v>
      </c>
      <c r="AC77" s="63">
        <v>34</v>
      </c>
      <c r="AD77" s="63"/>
      <c r="AE77" s="63">
        <v>12</v>
      </c>
      <c r="AF77" s="63">
        <v>11</v>
      </c>
      <c r="AG77" s="63">
        <v>23</v>
      </c>
      <c r="AH77" s="27">
        <v>27</v>
      </c>
      <c r="AI77" s="27">
        <v>36</v>
      </c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/>
      <c r="AU77"/>
      <c r="AV77" s="34"/>
      <c r="AW77" s="1"/>
      <c r="AX77" s="1"/>
    </row>
    <row r="78" spans="1:50">
      <c r="A78">
        <v>76</v>
      </c>
      <c r="B78" t="s">
        <v>97</v>
      </c>
      <c r="C78" s="33">
        <v>4</v>
      </c>
      <c r="D78" t="s">
        <v>688</v>
      </c>
      <c r="E78" s="1" t="s">
        <v>722</v>
      </c>
      <c r="F78" s="1" t="s">
        <v>724</v>
      </c>
      <c r="G78">
        <v>0.47</v>
      </c>
      <c r="H78">
        <v>10</v>
      </c>
      <c r="I78">
        <v>10</v>
      </c>
      <c r="J78">
        <v>21</v>
      </c>
      <c r="K78">
        <v>33</v>
      </c>
      <c r="M78">
        <v>1.4</v>
      </c>
      <c r="N78">
        <v>12</v>
      </c>
      <c r="O78">
        <v>12</v>
      </c>
      <c r="P78">
        <v>20</v>
      </c>
      <c r="Q78">
        <v>31</v>
      </c>
      <c r="S78" s="27">
        <v>1.1000000000000001</v>
      </c>
      <c r="T78" s="27">
        <v>4.5999999999999996</v>
      </c>
      <c r="U78" s="27">
        <v>4.5999999999999996</v>
      </c>
      <c r="V78">
        <v>22</v>
      </c>
      <c r="W78" s="27">
        <v>31</v>
      </c>
      <c r="X78" s="27"/>
      <c r="Y78" s="63">
        <v>7.7</v>
      </c>
      <c r="Z78" s="63">
        <v>13</v>
      </c>
      <c r="AA78" s="63">
        <v>20.7</v>
      </c>
      <c r="AB78" s="63">
        <v>15</v>
      </c>
      <c r="AC78" s="63">
        <v>21</v>
      </c>
      <c r="AD78" s="63"/>
      <c r="AE78" s="63">
        <v>1.5</v>
      </c>
      <c r="AF78" s="63">
        <v>9.3000000000000007</v>
      </c>
      <c r="AG78" s="63">
        <v>10.8</v>
      </c>
      <c r="AH78" s="27">
        <v>28</v>
      </c>
      <c r="AI78" s="27">
        <v>38</v>
      </c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/>
      <c r="AU78"/>
      <c r="AV78" s="34"/>
      <c r="AW78" s="1"/>
      <c r="AX78" s="1"/>
    </row>
    <row r="79" spans="1:50">
      <c r="A79">
        <v>77</v>
      </c>
      <c r="B79" t="s">
        <v>98</v>
      </c>
      <c r="C79" s="33">
        <v>4</v>
      </c>
      <c r="D79" t="s">
        <v>672</v>
      </c>
      <c r="E79" s="1" t="s">
        <v>722</v>
      </c>
      <c r="F79" s="1" t="s">
        <v>718</v>
      </c>
      <c r="G79">
        <v>0.43</v>
      </c>
      <c r="H79">
        <v>6.4</v>
      </c>
      <c r="I79">
        <v>6.4</v>
      </c>
      <c r="J79">
        <v>40</v>
      </c>
      <c r="K79">
        <v>62</v>
      </c>
      <c r="M79">
        <v>0.35</v>
      </c>
      <c r="N79">
        <v>3.7</v>
      </c>
      <c r="O79">
        <v>3.7</v>
      </c>
      <c r="P79">
        <v>25</v>
      </c>
      <c r="Q79">
        <v>41</v>
      </c>
      <c r="S79" s="27">
        <v>1.1000000000000001</v>
      </c>
      <c r="T79" s="27">
        <v>4.9000000000000004</v>
      </c>
      <c r="U79" s="27">
        <v>4.9000000000000004</v>
      </c>
      <c r="V79">
        <v>21</v>
      </c>
      <c r="W79" s="27">
        <v>31</v>
      </c>
      <c r="X79" s="27"/>
      <c r="Y79" s="63">
        <v>2.5</v>
      </c>
      <c r="Z79" s="63">
        <v>6.7</v>
      </c>
      <c r="AA79" s="63">
        <v>9.1999999999999993</v>
      </c>
      <c r="AB79" s="63">
        <v>19</v>
      </c>
      <c r="AC79" s="63">
        <v>28</v>
      </c>
      <c r="AD79" s="63"/>
      <c r="AE79" s="63">
        <v>1.8</v>
      </c>
      <c r="AF79" s="63">
        <v>10</v>
      </c>
      <c r="AG79" s="63">
        <v>11.8</v>
      </c>
      <c r="AH79" s="27">
        <v>23</v>
      </c>
      <c r="AI79" s="27">
        <v>30</v>
      </c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/>
      <c r="AU79"/>
      <c r="AV79" s="34"/>
      <c r="AW79" s="1"/>
      <c r="AX79" s="1"/>
    </row>
    <row r="80" spans="1:50">
      <c r="A80">
        <v>78</v>
      </c>
      <c r="B80" t="s">
        <v>99</v>
      </c>
      <c r="C80" s="33">
        <v>4</v>
      </c>
      <c r="D80" t="s">
        <v>670</v>
      </c>
      <c r="E80" s="1" t="s">
        <v>722</v>
      </c>
      <c r="F80" s="1" t="s">
        <v>716</v>
      </c>
      <c r="G80">
        <v>0.56000000000000005</v>
      </c>
      <c r="H80">
        <v>9.8000000000000007</v>
      </c>
      <c r="I80">
        <v>9.8000000000000007</v>
      </c>
      <c r="J80">
        <v>33</v>
      </c>
      <c r="K80">
        <v>54</v>
      </c>
      <c r="M80">
        <v>0.49</v>
      </c>
      <c r="N80">
        <v>6</v>
      </c>
      <c r="O80">
        <v>6</v>
      </c>
      <c r="P80">
        <v>38</v>
      </c>
      <c r="Q80">
        <v>58</v>
      </c>
      <c r="S80" s="27">
        <v>0.48</v>
      </c>
      <c r="T80" s="27">
        <v>4.7</v>
      </c>
      <c r="U80" s="27">
        <v>4.7</v>
      </c>
      <c r="V80">
        <v>78</v>
      </c>
      <c r="W80" s="27">
        <v>57</v>
      </c>
      <c r="X80" s="27"/>
      <c r="Y80" s="63">
        <v>3.6</v>
      </c>
      <c r="Z80" s="63">
        <v>11</v>
      </c>
      <c r="AA80" s="63">
        <v>14.6</v>
      </c>
      <c r="AB80" s="63">
        <v>30</v>
      </c>
      <c r="AC80" s="63">
        <v>42</v>
      </c>
      <c r="AD80" s="63"/>
      <c r="AE80" s="63">
        <v>1.5</v>
      </c>
      <c r="AF80" s="63">
        <v>12</v>
      </c>
      <c r="AG80" s="63">
        <v>13.5</v>
      </c>
      <c r="AH80" s="27">
        <v>23</v>
      </c>
      <c r="AI80" s="27">
        <v>30</v>
      </c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/>
      <c r="AU80"/>
      <c r="AV80" s="34"/>
      <c r="AW80" s="1"/>
      <c r="AX80" s="1"/>
    </row>
    <row r="81" spans="1:50">
      <c r="A81">
        <v>79</v>
      </c>
      <c r="B81" t="s">
        <v>100</v>
      </c>
      <c r="C81" s="33">
        <v>4</v>
      </c>
      <c r="D81" t="s">
        <v>680</v>
      </c>
      <c r="E81" s="1" t="s">
        <v>720</v>
      </c>
      <c r="F81" s="1" t="s">
        <v>717</v>
      </c>
      <c r="G81">
        <v>0.26</v>
      </c>
      <c r="H81">
        <v>9.1</v>
      </c>
      <c r="I81">
        <v>9.1</v>
      </c>
      <c r="J81">
        <v>45</v>
      </c>
      <c r="K81">
        <v>76</v>
      </c>
      <c r="M81">
        <v>0.35</v>
      </c>
      <c r="N81">
        <v>5.4</v>
      </c>
      <c r="O81">
        <v>5.4</v>
      </c>
      <c r="P81">
        <v>41</v>
      </c>
      <c r="Q81">
        <v>60</v>
      </c>
      <c r="S81" s="27">
        <v>1.2</v>
      </c>
      <c r="T81" s="27">
        <v>5.4</v>
      </c>
      <c r="U81" s="27">
        <v>5.4</v>
      </c>
      <c r="V81">
        <v>42</v>
      </c>
      <c r="W81" s="27">
        <v>59</v>
      </c>
      <c r="X81" s="27"/>
      <c r="Y81" s="63">
        <v>1.1000000000000001</v>
      </c>
      <c r="Z81" s="63">
        <v>10</v>
      </c>
      <c r="AA81" s="63">
        <v>10</v>
      </c>
      <c r="AB81" s="63">
        <v>20</v>
      </c>
      <c r="AC81" s="63">
        <v>30</v>
      </c>
      <c r="AD81" s="63"/>
      <c r="AE81" s="63">
        <v>1.3</v>
      </c>
      <c r="AF81" s="63">
        <v>11</v>
      </c>
      <c r="AG81" s="63">
        <v>11</v>
      </c>
      <c r="AH81" s="27">
        <v>16</v>
      </c>
      <c r="AI81" s="27">
        <v>22</v>
      </c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/>
      <c r="AU81"/>
      <c r="AV81" s="34"/>
      <c r="AW81" s="1"/>
      <c r="AX81" s="1"/>
    </row>
    <row r="82" spans="1:50">
      <c r="A82">
        <v>80</v>
      </c>
      <c r="B82" t="s">
        <v>101</v>
      </c>
      <c r="C82" s="33">
        <v>4</v>
      </c>
      <c r="D82" t="s">
        <v>675</v>
      </c>
      <c r="E82" s="1" t="s">
        <v>720</v>
      </c>
      <c r="F82" s="1" t="s">
        <v>724</v>
      </c>
      <c r="G82">
        <v>2.6</v>
      </c>
      <c r="H82">
        <v>20</v>
      </c>
      <c r="I82">
        <v>22.6</v>
      </c>
      <c r="J82">
        <v>28</v>
      </c>
      <c r="K82">
        <v>41</v>
      </c>
      <c r="M82">
        <v>0.24</v>
      </c>
      <c r="N82">
        <v>20</v>
      </c>
      <c r="O82">
        <v>20</v>
      </c>
      <c r="P82">
        <v>28</v>
      </c>
      <c r="Q82">
        <v>46</v>
      </c>
      <c r="S82" s="27">
        <v>1.5</v>
      </c>
      <c r="T82" s="27">
        <v>9.6</v>
      </c>
      <c r="U82" s="27">
        <v>11.1</v>
      </c>
      <c r="V82">
        <v>26</v>
      </c>
      <c r="W82" s="27">
        <v>32</v>
      </c>
      <c r="X82" s="27"/>
      <c r="Y82" s="63">
        <v>2.1</v>
      </c>
      <c r="Z82" s="63">
        <v>13</v>
      </c>
      <c r="AA82" s="63">
        <v>15.1</v>
      </c>
      <c r="AB82" s="63">
        <v>15</v>
      </c>
      <c r="AC82" s="63">
        <v>22</v>
      </c>
      <c r="AD82" s="63"/>
      <c r="AE82" s="63">
        <v>1.9</v>
      </c>
      <c r="AF82" s="63">
        <v>13</v>
      </c>
      <c r="AG82" s="63">
        <v>14.9</v>
      </c>
      <c r="AH82" s="27">
        <v>17</v>
      </c>
      <c r="AI82" s="27">
        <v>22</v>
      </c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/>
      <c r="AU82"/>
      <c r="AV82" s="34"/>
      <c r="AW82" s="1"/>
      <c r="AX82" s="1"/>
    </row>
    <row r="83" spans="1:50">
      <c r="A83">
        <v>81</v>
      </c>
      <c r="B83" t="s">
        <v>102</v>
      </c>
      <c r="C83" s="33">
        <v>4</v>
      </c>
      <c r="D83" t="s">
        <v>682</v>
      </c>
      <c r="E83" s="1" t="s">
        <v>720</v>
      </c>
      <c r="F83" s="1" t="s">
        <v>718</v>
      </c>
      <c r="G83">
        <v>4.3</v>
      </c>
      <c r="H83">
        <v>9.1</v>
      </c>
      <c r="I83">
        <v>13.4</v>
      </c>
      <c r="J83">
        <v>30</v>
      </c>
      <c r="K83">
        <v>45</v>
      </c>
      <c r="M83">
        <v>0.42</v>
      </c>
      <c r="N83">
        <v>4</v>
      </c>
      <c r="O83">
        <v>4</v>
      </c>
      <c r="P83">
        <v>28</v>
      </c>
      <c r="Q83">
        <v>39</v>
      </c>
      <c r="S83" s="27">
        <v>0.04</v>
      </c>
      <c r="T83" s="27">
        <v>4.5999999999999996</v>
      </c>
      <c r="U83" s="27">
        <v>4.5999999999999996</v>
      </c>
      <c r="V83">
        <v>26</v>
      </c>
      <c r="W83" s="27">
        <v>37</v>
      </c>
      <c r="X83" s="27"/>
      <c r="Y83" s="63">
        <v>1.7</v>
      </c>
      <c r="Z83" s="63">
        <v>10</v>
      </c>
      <c r="AA83" s="63">
        <v>11.7</v>
      </c>
      <c r="AB83" s="63">
        <v>17</v>
      </c>
      <c r="AC83" s="63">
        <v>25</v>
      </c>
      <c r="AD83" s="63"/>
      <c r="AE83" s="63">
        <v>1.4</v>
      </c>
      <c r="AF83" s="63">
        <v>16</v>
      </c>
      <c r="AG83" s="63">
        <v>16</v>
      </c>
      <c r="AH83" s="27">
        <v>19</v>
      </c>
      <c r="AI83" s="27">
        <v>25</v>
      </c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/>
      <c r="AU83"/>
      <c r="AV83" s="34"/>
      <c r="AW83" s="1"/>
      <c r="AX83" s="1"/>
    </row>
    <row r="84" spans="1:50">
      <c r="A84">
        <v>82</v>
      </c>
      <c r="B84" t="s">
        <v>103</v>
      </c>
      <c r="C84" s="33">
        <v>4</v>
      </c>
      <c r="D84" t="s">
        <v>679</v>
      </c>
      <c r="E84" s="1" t="s">
        <v>720</v>
      </c>
      <c r="F84" s="1" t="s">
        <v>719</v>
      </c>
      <c r="G84">
        <v>2.9</v>
      </c>
      <c r="H84">
        <v>5.6</v>
      </c>
      <c r="I84">
        <v>8.5</v>
      </c>
      <c r="J84">
        <v>34</v>
      </c>
      <c r="K84">
        <v>50</v>
      </c>
      <c r="M84">
        <v>0.34</v>
      </c>
      <c r="N84">
        <v>4.8</v>
      </c>
      <c r="O84">
        <v>4.8</v>
      </c>
      <c r="P84">
        <v>35</v>
      </c>
      <c r="Q84">
        <v>49</v>
      </c>
      <c r="S84" s="27">
        <v>0.53</v>
      </c>
      <c r="T84" s="27">
        <v>4.5999999999999996</v>
      </c>
      <c r="U84" s="27">
        <v>4.5999999999999996</v>
      </c>
      <c r="V84">
        <v>39</v>
      </c>
      <c r="W84" s="27">
        <v>54</v>
      </c>
      <c r="X84" s="27"/>
      <c r="Y84" s="63">
        <v>1.6</v>
      </c>
      <c r="Z84" s="63">
        <v>11</v>
      </c>
      <c r="AA84" s="63">
        <v>12.6</v>
      </c>
      <c r="AB84" s="63">
        <v>25</v>
      </c>
      <c r="AC84" s="63">
        <v>33</v>
      </c>
      <c r="AD84" s="63"/>
      <c r="AE84" s="63">
        <v>1.4</v>
      </c>
      <c r="AF84" s="63">
        <v>15</v>
      </c>
      <c r="AG84" s="63">
        <v>15</v>
      </c>
      <c r="AH84" s="27">
        <v>24</v>
      </c>
      <c r="AI84" s="27">
        <v>33</v>
      </c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/>
      <c r="AU84"/>
      <c r="AV84" s="34"/>
      <c r="AW84" s="1"/>
      <c r="AX84" s="1"/>
    </row>
    <row r="85" spans="1:50">
      <c r="A85">
        <v>83</v>
      </c>
      <c r="B85" t="s">
        <v>104</v>
      </c>
      <c r="C85" s="33">
        <v>4</v>
      </c>
      <c r="D85" t="s">
        <v>681</v>
      </c>
      <c r="E85" s="1" t="s">
        <v>720</v>
      </c>
      <c r="F85" s="1" t="s">
        <v>716</v>
      </c>
      <c r="G85">
        <v>0</v>
      </c>
      <c r="H85">
        <v>7.8</v>
      </c>
      <c r="I85">
        <v>7.8</v>
      </c>
      <c r="J85">
        <v>41</v>
      </c>
      <c r="K85">
        <v>63</v>
      </c>
      <c r="M85">
        <v>0.22</v>
      </c>
      <c r="N85">
        <v>6.4</v>
      </c>
      <c r="O85">
        <v>6.4</v>
      </c>
      <c r="P85">
        <v>44</v>
      </c>
      <c r="Q85">
        <v>63</v>
      </c>
      <c r="S85" s="27">
        <v>1.8</v>
      </c>
      <c r="T85" s="27">
        <v>3.8</v>
      </c>
      <c r="U85" s="27">
        <v>5.6</v>
      </c>
      <c r="V85">
        <v>39</v>
      </c>
      <c r="W85" s="27">
        <v>56</v>
      </c>
      <c r="X85" s="27"/>
      <c r="Y85" s="63">
        <v>1.3</v>
      </c>
      <c r="Z85" s="63">
        <v>7.9</v>
      </c>
      <c r="AA85" s="63">
        <v>7.9</v>
      </c>
      <c r="AB85" s="63">
        <v>27</v>
      </c>
      <c r="AC85" s="63">
        <v>41</v>
      </c>
      <c r="AD85" s="63"/>
      <c r="AE85" s="63">
        <v>1.7</v>
      </c>
      <c r="AF85" s="63">
        <v>16</v>
      </c>
      <c r="AG85" s="63">
        <v>17.7</v>
      </c>
      <c r="AH85" s="27">
        <v>24</v>
      </c>
      <c r="AI85" s="27">
        <v>32</v>
      </c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/>
      <c r="AU85"/>
      <c r="AV85" s="34"/>
      <c r="AW85" s="1"/>
      <c r="AX85" s="1"/>
    </row>
    <row r="86" spans="1:50">
      <c r="A86">
        <v>84</v>
      </c>
      <c r="B86" t="s">
        <v>105</v>
      </c>
      <c r="C86" s="33">
        <v>4</v>
      </c>
      <c r="D86" t="s">
        <v>691</v>
      </c>
      <c r="E86" s="1" t="s">
        <v>720</v>
      </c>
      <c r="F86" s="1" t="s">
        <v>723</v>
      </c>
      <c r="G86">
        <v>0</v>
      </c>
      <c r="H86">
        <v>9.1</v>
      </c>
      <c r="I86">
        <v>9.1</v>
      </c>
      <c r="J86">
        <v>25</v>
      </c>
      <c r="K86">
        <v>39</v>
      </c>
      <c r="M86">
        <v>2.8</v>
      </c>
      <c r="N86">
        <v>9.4</v>
      </c>
      <c r="O86">
        <v>12.2</v>
      </c>
      <c r="P86">
        <v>28</v>
      </c>
      <c r="Q86">
        <v>39</v>
      </c>
      <c r="S86" s="27">
        <v>1.5</v>
      </c>
      <c r="T86" s="27">
        <v>6.6</v>
      </c>
      <c r="U86" s="27">
        <v>8.1</v>
      </c>
      <c r="V86">
        <v>26</v>
      </c>
      <c r="W86" s="27">
        <v>36</v>
      </c>
      <c r="X86" s="27"/>
      <c r="Y86" s="63">
        <v>5.4</v>
      </c>
      <c r="Z86" s="63">
        <v>13</v>
      </c>
      <c r="AA86" s="63">
        <v>18.399999999999999</v>
      </c>
      <c r="AB86" s="63">
        <v>17</v>
      </c>
      <c r="AC86" s="63">
        <v>26</v>
      </c>
      <c r="AD86" s="63"/>
      <c r="AE86" s="63">
        <v>0.91</v>
      </c>
      <c r="AF86" s="63">
        <v>12</v>
      </c>
      <c r="AG86" s="63">
        <v>12</v>
      </c>
      <c r="AH86" s="27">
        <v>19</v>
      </c>
      <c r="AI86" s="27">
        <v>26</v>
      </c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/>
      <c r="AU86"/>
      <c r="AV86" s="34"/>
      <c r="AW86" s="1"/>
      <c r="AX86" s="1"/>
    </row>
    <row r="87" spans="1:50">
      <c r="A87">
        <v>85</v>
      </c>
      <c r="B87" t="s">
        <v>106</v>
      </c>
      <c r="C87" s="33">
        <v>4</v>
      </c>
      <c r="D87" t="s">
        <v>678</v>
      </c>
      <c r="E87" s="1" t="s">
        <v>721</v>
      </c>
      <c r="F87" s="1" t="s">
        <v>717</v>
      </c>
      <c r="G87">
        <v>0</v>
      </c>
      <c r="H87">
        <v>8.5</v>
      </c>
      <c r="I87">
        <v>8.5</v>
      </c>
      <c r="J87">
        <v>46</v>
      </c>
      <c r="K87">
        <v>67</v>
      </c>
      <c r="M87">
        <v>0.18</v>
      </c>
      <c r="N87">
        <v>6.6</v>
      </c>
      <c r="O87">
        <v>6.6</v>
      </c>
      <c r="P87">
        <v>41</v>
      </c>
      <c r="Q87">
        <v>62</v>
      </c>
      <c r="S87" s="27">
        <v>0.05</v>
      </c>
      <c r="T87" s="27">
        <v>5.2</v>
      </c>
      <c r="U87" s="27">
        <v>5.2</v>
      </c>
      <c r="V87">
        <v>50</v>
      </c>
      <c r="W87" s="27">
        <v>74</v>
      </c>
      <c r="X87" s="27"/>
      <c r="Y87" s="63">
        <v>13</v>
      </c>
      <c r="Z87" s="63">
        <v>18</v>
      </c>
      <c r="AA87" s="63">
        <v>31</v>
      </c>
      <c r="AB87" s="63">
        <v>24</v>
      </c>
      <c r="AC87" s="63">
        <v>36</v>
      </c>
      <c r="AD87" s="63"/>
      <c r="AE87" s="63">
        <v>0.5</v>
      </c>
      <c r="AF87" s="63">
        <v>13</v>
      </c>
      <c r="AG87" s="63">
        <v>13</v>
      </c>
      <c r="AH87" s="27">
        <v>29</v>
      </c>
      <c r="AI87" s="27">
        <v>39</v>
      </c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/>
      <c r="AU87"/>
      <c r="AV87" s="34"/>
      <c r="AW87" s="1"/>
      <c r="AX87" s="1"/>
    </row>
    <row r="88" spans="1:50">
      <c r="A88">
        <v>86</v>
      </c>
      <c r="B88" t="s">
        <v>107</v>
      </c>
      <c r="C88" s="33">
        <v>4</v>
      </c>
      <c r="D88" t="s">
        <v>677</v>
      </c>
      <c r="E88" s="1" t="s">
        <v>721</v>
      </c>
      <c r="F88" s="1" t="s">
        <v>724</v>
      </c>
      <c r="G88">
        <v>0.31</v>
      </c>
      <c r="H88">
        <v>10</v>
      </c>
      <c r="I88">
        <v>10</v>
      </c>
      <c r="J88">
        <v>23</v>
      </c>
      <c r="K88">
        <v>36</v>
      </c>
      <c r="M88">
        <v>0</v>
      </c>
      <c r="N88">
        <v>16</v>
      </c>
      <c r="O88">
        <v>16</v>
      </c>
      <c r="P88">
        <v>22</v>
      </c>
      <c r="Q88">
        <v>33</v>
      </c>
      <c r="S88" s="27">
        <v>0.19</v>
      </c>
      <c r="T88" s="27">
        <v>6.9</v>
      </c>
      <c r="U88" s="27">
        <v>6.9</v>
      </c>
      <c r="V88">
        <v>24</v>
      </c>
      <c r="W88" s="27">
        <v>39</v>
      </c>
      <c r="X88" s="27"/>
      <c r="Y88" s="63">
        <v>2.2999999999999998</v>
      </c>
      <c r="Z88" s="63">
        <v>12</v>
      </c>
      <c r="AA88" s="63">
        <v>14.3</v>
      </c>
      <c r="AB88" s="63">
        <v>15</v>
      </c>
      <c r="AC88" s="63">
        <v>22</v>
      </c>
      <c r="AD88" s="63"/>
      <c r="AE88" s="63">
        <v>0.37</v>
      </c>
      <c r="AF88" s="63">
        <v>11</v>
      </c>
      <c r="AG88" s="63">
        <v>11</v>
      </c>
      <c r="AH88" s="27">
        <v>24</v>
      </c>
      <c r="AI88" s="27">
        <v>32</v>
      </c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/>
      <c r="AU88"/>
      <c r="AV88" s="34"/>
      <c r="AW88" s="1"/>
      <c r="AX88" s="1"/>
    </row>
    <row r="89" spans="1:50">
      <c r="A89">
        <v>87</v>
      </c>
      <c r="B89" t="s">
        <v>108</v>
      </c>
      <c r="C89" s="33">
        <v>4</v>
      </c>
      <c r="D89" t="s">
        <v>685</v>
      </c>
      <c r="E89" s="1" t="s">
        <v>721</v>
      </c>
      <c r="F89" s="1" t="s">
        <v>723</v>
      </c>
      <c r="G89">
        <v>1.6</v>
      </c>
      <c r="H89">
        <v>8.4</v>
      </c>
      <c r="I89">
        <v>10</v>
      </c>
      <c r="J89">
        <v>21</v>
      </c>
      <c r="K89">
        <v>35</v>
      </c>
      <c r="M89">
        <v>0.26</v>
      </c>
      <c r="N89">
        <v>11</v>
      </c>
      <c r="O89">
        <v>11</v>
      </c>
      <c r="P89">
        <v>21</v>
      </c>
      <c r="Q89">
        <v>29</v>
      </c>
      <c r="S89" s="27">
        <v>0.15</v>
      </c>
      <c r="T89" s="27">
        <v>8.4</v>
      </c>
      <c r="U89" s="27">
        <v>8.4</v>
      </c>
      <c r="V89">
        <v>22</v>
      </c>
      <c r="W89" s="27">
        <v>33</v>
      </c>
      <c r="X89" s="27"/>
      <c r="Y89" s="63">
        <v>0.82</v>
      </c>
      <c r="Z89" s="63">
        <v>12</v>
      </c>
      <c r="AA89" s="63">
        <v>12</v>
      </c>
      <c r="AB89" s="63">
        <v>17</v>
      </c>
      <c r="AC89" s="63">
        <v>25</v>
      </c>
      <c r="AD89" s="63"/>
      <c r="AE89" s="63">
        <v>0.47</v>
      </c>
      <c r="AF89" s="63">
        <v>12</v>
      </c>
      <c r="AG89" s="63">
        <v>12</v>
      </c>
      <c r="AH89" s="27">
        <v>17</v>
      </c>
      <c r="AI89" s="27">
        <v>22</v>
      </c>
      <c r="AJ89" s="27"/>
      <c r="AK89" s="32" t="s">
        <v>234</v>
      </c>
      <c r="AL89" s="27">
        <v>1.1000000000000001</v>
      </c>
      <c r="AM89" s="27">
        <v>9.1999999999999993</v>
      </c>
      <c r="AN89" s="27">
        <v>9.1999999999999993</v>
      </c>
      <c r="AO89">
        <v>55</v>
      </c>
      <c r="AP89">
        <v>84</v>
      </c>
      <c r="AQ89" s="27"/>
      <c r="AR89" s="27"/>
      <c r="AS89" s="27"/>
      <c r="AT89"/>
      <c r="AU89"/>
      <c r="AV89" s="34"/>
      <c r="AW89" s="1"/>
      <c r="AX89" s="1"/>
    </row>
    <row r="90" spans="1:50">
      <c r="A90">
        <v>88</v>
      </c>
      <c r="B90" t="s">
        <v>109</v>
      </c>
      <c r="C90" s="33">
        <v>4</v>
      </c>
      <c r="D90" t="s">
        <v>686</v>
      </c>
      <c r="E90" s="1" t="s">
        <v>721</v>
      </c>
      <c r="F90" s="1" t="s">
        <v>716</v>
      </c>
      <c r="G90">
        <v>2.4</v>
      </c>
      <c r="H90">
        <v>7.2</v>
      </c>
      <c r="I90">
        <v>9.6</v>
      </c>
      <c r="J90">
        <v>35</v>
      </c>
      <c r="K90">
        <v>50</v>
      </c>
      <c r="M90">
        <v>1</v>
      </c>
      <c r="N90">
        <v>6.4</v>
      </c>
      <c r="O90">
        <v>6.4</v>
      </c>
      <c r="P90">
        <v>42</v>
      </c>
      <c r="Q90">
        <v>59</v>
      </c>
      <c r="S90" s="27">
        <v>1.6</v>
      </c>
      <c r="T90" s="27">
        <v>4</v>
      </c>
      <c r="U90" s="27">
        <v>5.6</v>
      </c>
      <c r="V90">
        <v>40</v>
      </c>
      <c r="W90" s="27">
        <v>62</v>
      </c>
      <c r="X90" s="27"/>
      <c r="Y90" s="63">
        <v>2.6</v>
      </c>
      <c r="Z90" s="63">
        <v>13</v>
      </c>
      <c r="AA90" s="63">
        <v>15.6</v>
      </c>
      <c r="AB90" s="63">
        <v>28</v>
      </c>
      <c r="AC90" s="63">
        <v>43</v>
      </c>
      <c r="AD90" s="63"/>
      <c r="AE90" s="63">
        <v>0.77</v>
      </c>
      <c r="AF90" s="63">
        <v>13</v>
      </c>
      <c r="AG90" s="63">
        <v>13</v>
      </c>
      <c r="AH90" s="27">
        <v>28</v>
      </c>
      <c r="AI90" s="27">
        <v>38</v>
      </c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/>
      <c r="AU90"/>
      <c r="AV90" s="34"/>
      <c r="AW90" s="1"/>
      <c r="AX90" s="1"/>
    </row>
    <row r="91" spans="1:50">
      <c r="A91">
        <v>89</v>
      </c>
      <c r="B91" t="s">
        <v>110</v>
      </c>
      <c r="C91" s="33">
        <v>4</v>
      </c>
      <c r="D91" t="s">
        <v>683</v>
      </c>
      <c r="E91" s="1" t="s">
        <v>721</v>
      </c>
      <c r="F91" s="1" t="s">
        <v>719</v>
      </c>
      <c r="G91">
        <v>0.92</v>
      </c>
      <c r="H91">
        <v>6.2</v>
      </c>
      <c r="I91">
        <v>6.2</v>
      </c>
      <c r="J91">
        <v>28</v>
      </c>
      <c r="K91">
        <v>46</v>
      </c>
      <c r="M91">
        <v>0.95</v>
      </c>
      <c r="N91">
        <v>5.2</v>
      </c>
      <c r="O91">
        <v>5.2</v>
      </c>
      <c r="P91">
        <v>36</v>
      </c>
      <c r="Q91">
        <v>55</v>
      </c>
      <c r="S91" s="27">
        <v>0.8</v>
      </c>
      <c r="T91" s="27">
        <v>4.7</v>
      </c>
      <c r="U91" s="27">
        <v>4.7</v>
      </c>
      <c r="V91">
        <v>35</v>
      </c>
      <c r="W91" s="27">
        <v>48</v>
      </c>
      <c r="X91" s="27"/>
      <c r="Y91" s="63">
        <v>1.5</v>
      </c>
      <c r="Z91" s="63">
        <v>11</v>
      </c>
      <c r="AA91" s="63">
        <v>12.5</v>
      </c>
      <c r="AB91" s="63">
        <v>23</v>
      </c>
      <c r="AC91" s="63">
        <v>36</v>
      </c>
      <c r="AD91" s="63"/>
      <c r="AE91" s="63">
        <v>1.8</v>
      </c>
      <c r="AF91" s="63">
        <v>13</v>
      </c>
      <c r="AG91" s="63">
        <v>14.8</v>
      </c>
      <c r="AH91" s="27">
        <v>22</v>
      </c>
      <c r="AI91" s="27">
        <v>29</v>
      </c>
      <c r="AJ91" s="27"/>
      <c r="AK91" s="32" t="s">
        <v>714</v>
      </c>
      <c r="AL91" s="27">
        <v>1.7</v>
      </c>
      <c r="AM91" s="27">
        <v>6.1</v>
      </c>
      <c r="AN91" s="27">
        <v>7.8</v>
      </c>
      <c r="AO91">
        <v>69</v>
      </c>
      <c r="AP91">
        <v>97</v>
      </c>
      <c r="AQ91" s="27">
        <v>2.2000000000000002</v>
      </c>
      <c r="AR91" s="27">
        <v>6.9</v>
      </c>
      <c r="AS91" s="27">
        <v>9.1</v>
      </c>
      <c r="AT91"/>
      <c r="AU91"/>
      <c r="AV91" s="34"/>
      <c r="AW91" s="1"/>
      <c r="AX91" s="1"/>
    </row>
    <row r="92" spans="1:50">
      <c r="A92">
        <v>90</v>
      </c>
      <c r="B92" t="s">
        <v>111</v>
      </c>
      <c r="C92" s="33">
        <v>4</v>
      </c>
      <c r="D92" t="s">
        <v>684</v>
      </c>
      <c r="E92" s="1" t="s">
        <v>721</v>
      </c>
      <c r="F92" s="1" t="s">
        <v>718</v>
      </c>
      <c r="G92">
        <v>1.4</v>
      </c>
      <c r="H92">
        <v>7.5</v>
      </c>
      <c r="I92">
        <v>7.5</v>
      </c>
      <c r="J92">
        <v>25</v>
      </c>
      <c r="K92">
        <v>37</v>
      </c>
      <c r="M92">
        <v>0.63</v>
      </c>
      <c r="N92">
        <v>3.8</v>
      </c>
      <c r="O92">
        <v>3.8</v>
      </c>
      <c r="P92">
        <v>29</v>
      </c>
      <c r="Q92">
        <v>45</v>
      </c>
      <c r="S92" s="27">
        <v>0.85</v>
      </c>
      <c r="T92" s="27">
        <v>3.5</v>
      </c>
      <c r="U92" s="27">
        <v>3.5</v>
      </c>
      <c r="V92">
        <v>26</v>
      </c>
      <c r="W92" s="27">
        <v>37</v>
      </c>
      <c r="X92" s="27"/>
      <c r="Y92" s="63">
        <v>1.3</v>
      </c>
      <c r="Z92" s="63">
        <v>4.3</v>
      </c>
      <c r="AA92" s="63">
        <v>4.3</v>
      </c>
      <c r="AB92" s="63">
        <v>20</v>
      </c>
      <c r="AC92" s="63">
        <v>30</v>
      </c>
      <c r="AD92" s="63"/>
      <c r="AE92" s="63">
        <v>0.72</v>
      </c>
      <c r="AF92" s="63">
        <v>13</v>
      </c>
      <c r="AG92" s="63">
        <v>13</v>
      </c>
      <c r="AH92" s="27">
        <v>25</v>
      </c>
      <c r="AI92" s="27">
        <v>34</v>
      </c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/>
      <c r="AU92"/>
      <c r="AV92" s="34"/>
      <c r="AW92" s="1"/>
      <c r="AX92" s="1"/>
    </row>
    <row r="93" spans="1:50">
      <c r="A93">
        <v>91</v>
      </c>
      <c r="B93" t="s">
        <v>112</v>
      </c>
      <c r="C93" s="33">
        <v>4</v>
      </c>
      <c r="D93" t="s">
        <v>690</v>
      </c>
      <c r="E93" s="1" t="s">
        <v>715</v>
      </c>
      <c r="F93" s="1" t="s">
        <v>723</v>
      </c>
      <c r="G93">
        <v>0.72</v>
      </c>
      <c r="H93">
        <v>9.1</v>
      </c>
      <c r="I93">
        <v>9.1</v>
      </c>
      <c r="J93">
        <v>20</v>
      </c>
      <c r="K93">
        <v>32</v>
      </c>
      <c r="M93">
        <v>0.54</v>
      </c>
      <c r="N93">
        <v>8.5</v>
      </c>
      <c r="O93">
        <v>8.5</v>
      </c>
      <c r="P93">
        <v>20</v>
      </c>
      <c r="Q93">
        <v>29</v>
      </c>
      <c r="S93" s="27">
        <v>0.82</v>
      </c>
      <c r="T93" s="27">
        <v>7.4</v>
      </c>
      <c r="U93" s="27">
        <v>7.4</v>
      </c>
      <c r="V93">
        <v>21</v>
      </c>
      <c r="W93" s="27">
        <v>30</v>
      </c>
      <c r="X93" s="27"/>
      <c r="Y93" s="63">
        <v>1.5</v>
      </c>
      <c r="Z93" s="63">
        <v>14</v>
      </c>
      <c r="AA93" s="63">
        <v>15.5</v>
      </c>
      <c r="AB93" s="63">
        <v>16</v>
      </c>
      <c r="AC93" s="63">
        <v>22</v>
      </c>
      <c r="AD93" s="63"/>
      <c r="AE93" s="63">
        <v>2.4</v>
      </c>
      <c r="AF93" s="63">
        <v>14</v>
      </c>
      <c r="AG93" s="63">
        <v>16.399999999999999</v>
      </c>
      <c r="AH93" s="27">
        <v>14</v>
      </c>
      <c r="AI93" s="27">
        <v>18</v>
      </c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/>
      <c r="AU93"/>
      <c r="AV93" s="34"/>
      <c r="AW93" s="1"/>
      <c r="AX93" s="1"/>
    </row>
    <row r="94" spans="1:50">
      <c r="A94">
        <v>92</v>
      </c>
      <c r="B94" t="s">
        <v>113</v>
      </c>
      <c r="C94" s="33">
        <v>4</v>
      </c>
      <c r="D94" t="s">
        <v>668</v>
      </c>
      <c r="E94" s="1" t="s">
        <v>715</v>
      </c>
      <c r="F94" s="1" t="s">
        <v>719</v>
      </c>
      <c r="G94">
        <v>2.2000000000000002</v>
      </c>
      <c r="H94">
        <v>6.4</v>
      </c>
      <c r="I94">
        <v>8.6</v>
      </c>
      <c r="J94">
        <v>40</v>
      </c>
      <c r="K94">
        <v>59</v>
      </c>
      <c r="M94">
        <v>0.38</v>
      </c>
      <c r="N94">
        <v>6.8</v>
      </c>
      <c r="O94">
        <v>6.8</v>
      </c>
      <c r="P94">
        <v>33</v>
      </c>
      <c r="Q94">
        <v>48</v>
      </c>
      <c r="S94" s="27">
        <v>0.83</v>
      </c>
      <c r="T94" s="27">
        <v>4.5999999999999996</v>
      </c>
      <c r="U94" s="27">
        <v>4.5999999999999996</v>
      </c>
      <c r="V94">
        <v>32</v>
      </c>
      <c r="W94" s="27">
        <v>43</v>
      </c>
      <c r="X94" s="27"/>
      <c r="Y94" s="63">
        <v>4.9000000000000004</v>
      </c>
      <c r="Z94" s="63">
        <v>14</v>
      </c>
      <c r="AA94" s="63">
        <v>18.899999999999999</v>
      </c>
      <c r="AB94" s="63">
        <v>25</v>
      </c>
      <c r="AC94" s="63">
        <v>34</v>
      </c>
      <c r="AD94" s="63"/>
      <c r="AE94" s="63">
        <v>0.39</v>
      </c>
      <c r="AF94" s="63">
        <v>14</v>
      </c>
      <c r="AG94" s="63">
        <v>14</v>
      </c>
      <c r="AH94" s="27">
        <v>26</v>
      </c>
      <c r="AI94" s="27">
        <v>35</v>
      </c>
      <c r="AJ94" s="27"/>
      <c r="AK94" s="32" t="s">
        <v>237</v>
      </c>
      <c r="AL94" s="27">
        <v>0.71</v>
      </c>
      <c r="AM94" s="27">
        <v>5.2</v>
      </c>
      <c r="AN94" s="27">
        <v>5.2</v>
      </c>
      <c r="AO94">
        <v>47</v>
      </c>
      <c r="AP94">
        <v>72</v>
      </c>
      <c r="AQ94" s="27"/>
      <c r="AR94" s="27"/>
      <c r="AS94" s="27"/>
      <c r="AT94"/>
      <c r="AU94"/>
      <c r="AV94" s="34"/>
      <c r="AW94" s="1"/>
      <c r="AX94" s="1"/>
    </row>
    <row r="95" spans="1:50">
      <c r="A95">
        <v>93</v>
      </c>
      <c r="B95" t="s">
        <v>114</v>
      </c>
      <c r="C95" s="33">
        <v>4</v>
      </c>
      <c r="D95" t="s">
        <v>667</v>
      </c>
      <c r="E95" s="1" t="s">
        <v>715</v>
      </c>
      <c r="F95" s="1" t="s">
        <v>718</v>
      </c>
      <c r="G95">
        <v>0</v>
      </c>
      <c r="H95">
        <v>5.0999999999999996</v>
      </c>
      <c r="I95">
        <v>5.0999999999999996</v>
      </c>
      <c r="J95">
        <v>29</v>
      </c>
      <c r="K95">
        <v>42</v>
      </c>
      <c r="M95">
        <v>0.31</v>
      </c>
      <c r="N95">
        <v>5.5</v>
      </c>
      <c r="O95">
        <v>5.5</v>
      </c>
      <c r="P95">
        <v>27</v>
      </c>
      <c r="Q95">
        <v>37</v>
      </c>
      <c r="S95" s="27">
        <v>0.96</v>
      </c>
      <c r="T95" s="27">
        <v>5</v>
      </c>
      <c r="U95" s="27">
        <v>5</v>
      </c>
      <c r="V95">
        <v>24</v>
      </c>
      <c r="W95" s="27">
        <v>33</v>
      </c>
      <c r="X95" s="27"/>
      <c r="Y95" s="63">
        <v>4.7</v>
      </c>
      <c r="Z95" s="63">
        <v>13</v>
      </c>
      <c r="AA95" s="63">
        <v>17.7</v>
      </c>
      <c r="AB95" s="63">
        <v>18</v>
      </c>
      <c r="AC95" s="63">
        <v>25</v>
      </c>
      <c r="AD95" s="63"/>
      <c r="AE95" s="63">
        <v>0.49</v>
      </c>
      <c r="AF95" s="63">
        <v>13</v>
      </c>
      <c r="AG95" s="63">
        <v>13</v>
      </c>
      <c r="AH95" s="27">
        <v>29</v>
      </c>
      <c r="AI95" s="27">
        <v>38</v>
      </c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/>
      <c r="AU95"/>
      <c r="AV95" s="34"/>
      <c r="AW95" s="1"/>
      <c r="AX95" s="1"/>
    </row>
    <row r="96" spans="1:50">
      <c r="A96">
        <v>94</v>
      </c>
      <c r="B96" t="s">
        <v>115</v>
      </c>
      <c r="C96" s="33">
        <v>4</v>
      </c>
      <c r="D96" t="s">
        <v>673</v>
      </c>
      <c r="E96" s="1" t="s">
        <v>715</v>
      </c>
      <c r="F96" s="1" t="s">
        <v>717</v>
      </c>
      <c r="G96">
        <v>0</v>
      </c>
      <c r="H96">
        <v>6.4</v>
      </c>
      <c r="I96">
        <v>6.4</v>
      </c>
      <c r="J96">
        <v>40</v>
      </c>
      <c r="K96">
        <v>53</v>
      </c>
      <c r="M96">
        <v>3.5</v>
      </c>
      <c r="N96">
        <v>8</v>
      </c>
      <c r="O96">
        <v>11.5</v>
      </c>
      <c r="P96">
        <v>30</v>
      </c>
      <c r="Q96">
        <v>48</v>
      </c>
      <c r="S96" s="27">
        <v>1.1000000000000001</v>
      </c>
      <c r="T96" s="27">
        <v>4.9000000000000004</v>
      </c>
      <c r="U96" s="27">
        <v>4.9000000000000004</v>
      </c>
      <c r="V96">
        <v>42</v>
      </c>
      <c r="W96" s="27">
        <v>60</v>
      </c>
      <c r="X96" s="27"/>
      <c r="Y96" s="63">
        <v>1.2</v>
      </c>
      <c r="Z96" s="63">
        <v>13</v>
      </c>
      <c r="AA96" s="63">
        <v>13</v>
      </c>
      <c r="AB96" s="63">
        <v>25</v>
      </c>
      <c r="AC96" s="63">
        <v>36</v>
      </c>
      <c r="AD96" s="63"/>
      <c r="AE96" s="63">
        <v>1.9</v>
      </c>
      <c r="AF96" s="63">
        <v>14</v>
      </c>
      <c r="AG96" s="63">
        <v>15.9</v>
      </c>
      <c r="AH96" s="27">
        <v>25</v>
      </c>
      <c r="AI96" s="27">
        <v>33</v>
      </c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/>
      <c r="AU96"/>
      <c r="AV96" s="34"/>
      <c r="AW96" s="1"/>
      <c r="AX96" s="1"/>
    </row>
    <row r="97" spans="1:50">
      <c r="A97">
        <v>95</v>
      </c>
      <c r="B97" t="s">
        <v>116</v>
      </c>
      <c r="C97" s="33">
        <v>4</v>
      </c>
      <c r="D97" t="s">
        <v>665</v>
      </c>
      <c r="E97" s="1" t="s">
        <v>715</v>
      </c>
      <c r="F97" s="1" t="s">
        <v>716</v>
      </c>
      <c r="G97">
        <v>0</v>
      </c>
      <c r="H97">
        <v>4.3</v>
      </c>
      <c r="I97">
        <v>4.3</v>
      </c>
      <c r="J97">
        <v>36</v>
      </c>
      <c r="K97">
        <v>54</v>
      </c>
      <c r="M97">
        <v>1.1000000000000001</v>
      </c>
      <c r="N97">
        <v>11</v>
      </c>
      <c r="O97">
        <v>11</v>
      </c>
      <c r="P97">
        <v>37</v>
      </c>
      <c r="Q97">
        <v>56</v>
      </c>
      <c r="S97" s="27">
        <v>2.6</v>
      </c>
      <c r="T97" s="27">
        <v>4.8</v>
      </c>
      <c r="U97" s="27">
        <v>7.4</v>
      </c>
      <c r="V97">
        <v>36</v>
      </c>
      <c r="W97" s="27">
        <v>54</v>
      </c>
      <c r="X97" s="27"/>
      <c r="Y97" s="63">
        <v>2.1</v>
      </c>
      <c r="Z97" s="63">
        <v>11</v>
      </c>
      <c r="AA97" s="63">
        <v>13.1</v>
      </c>
      <c r="AB97" s="63">
        <v>33</v>
      </c>
      <c r="AC97" s="63">
        <v>47</v>
      </c>
      <c r="AD97" s="63"/>
      <c r="AE97" s="63">
        <v>0.88</v>
      </c>
      <c r="AF97" s="63">
        <v>16</v>
      </c>
      <c r="AG97" s="63">
        <v>16</v>
      </c>
      <c r="AH97" s="27">
        <v>26</v>
      </c>
      <c r="AI97" s="27">
        <v>35</v>
      </c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/>
      <c r="AU97"/>
      <c r="AV97" s="34"/>
      <c r="AW97" s="1"/>
      <c r="AX97" s="1"/>
    </row>
    <row r="98" spans="1:50">
      <c r="A98">
        <v>96</v>
      </c>
      <c r="B98" t="s">
        <v>117</v>
      </c>
      <c r="C98" s="33">
        <v>4</v>
      </c>
      <c r="D98" t="s">
        <v>689</v>
      </c>
      <c r="E98" s="1" t="s">
        <v>715</v>
      </c>
      <c r="F98" s="1" t="s">
        <v>724</v>
      </c>
      <c r="G98">
        <v>0</v>
      </c>
      <c r="H98">
        <v>10</v>
      </c>
      <c r="I98">
        <v>10</v>
      </c>
      <c r="J98">
        <v>21</v>
      </c>
      <c r="K98">
        <v>30</v>
      </c>
      <c r="M98">
        <v>7.7</v>
      </c>
      <c r="N98">
        <v>13</v>
      </c>
      <c r="O98">
        <v>20.7</v>
      </c>
      <c r="P98">
        <v>20</v>
      </c>
      <c r="Q98">
        <v>30</v>
      </c>
      <c r="S98" s="27">
        <v>1.2</v>
      </c>
      <c r="T98" s="27">
        <v>10</v>
      </c>
      <c r="U98" s="27">
        <v>10</v>
      </c>
      <c r="V98">
        <v>20</v>
      </c>
      <c r="W98">
        <v>30</v>
      </c>
      <c r="Y98" s="63">
        <v>2.5</v>
      </c>
      <c r="Z98" s="63">
        <v>17</v>
      </c>
      <c r="AA98" s="63">
        <v>19.5</v>
      </c>
      <c r="AB98" s="63">
        <v>15</v>
      </c>
      <c r="AC98" s="63">
        <v>19</v>
      </c>
      <c r="AD98" s="63"/>
      <c r="AE98" s="63">
        <v>6.9</v>
      </c>
      <c r="AF98" s="63">
        <v>21</v>
      </c>
      <c r="AG98" s="63">
        <v>27.9</v>
      </c>
      <c r="AH98">
        <v>17</v>
      </c>
      <c r="AI98">
        <v>23</v>
      </c>
      <c r="AT98"/>
      <c r="AU98"/>
      <c r="AV98" s="34"/>
      <c r="AW98" s="1"/>
      <c r="AX98" s="1"/>
    </row>
    <row r="102" spans="1:50">
      <c r="A102" t="s">
        <v>694</v>
      </c>
      <c r="B102" s="1">
        <f>MIN(Table1[ammN])</f>
        <v>0</v>
      </c>
      <c r="C102"/>
      <c r="D102" s="1">
        <f>MIN(Table1[ammN])</f>
        <v>0</v>
      </c>
      <c r="G102" s="1">
        <f>MIN(G3:G98)</f>
        <v>0</v>
      </c>
      <c r="H102" s="1">
        <f>MIN(H3:H98)</f>
        <v>3</v>
      </c>
      <c r="I102" s="1">
        <f>MIN(I3:I98)</f>
        <v>3</v>
      </c>
      <c r="J102" s="1">
        <f>MIN(J3:J98)</f>
        <v>17</v>
      </c>
      <c r="K102" s="1">
        <f>MIN(K3:K98)</f>
        <v>28</v>
      </c>
      <c r="L102" s="1"/>
      <c r="M102" s="1">
        <f>MIN(M3:M98)</f>
        <v>0</v>
      </c>
      <c r="N102" s="1">
        <f>MIN(N3:N98)</f>
        <v>2.5</v>
      </c>
      <c r="O102" s="1">
        <f>MIN(O3:O98)</f>
        <v>3.5</v>
      </c>
      <c r="P102" s="1">
        <f>MIN(P3:P98)</f>
        <v>20</v>
      </c>
      <c r="Q102" s="1">
        <f>MIN(Q3:Q98)</f>
        <v>29</v>
      </c>
      <c r="R102" s="1"/>
      <c r="S102" s="1">
        <f>MIN(S3:S98)</f>
        <v>0</v>
      </c>
      <c r="T102" s="1">
        <f>MIN(T3:T98)</f>
        <v>1.8</v>
      </c>
      <c r="U102" s="1">
        <f>MIN(U3:U98)</f>
        <v>1.8</v>
      </c>
      <c r="V102" s="1"/>
      <c r="W102" s="1"/>
      <c r="X102" s="1"/>
      <c r="Y102" s="1">
        <f>MIN(Y3:Y98)</f>
        <v>0.72</v>
      </c>
      <c r="Z102" s="1">
        <f>MIN(Z3:Z98)</f>
        <v>2.9</v>
      </c>
      <c r="AA102" s="1">
        <f>MIN(AA3:AA98)</f>
        <v>4.3</v>
      </c>
      <c r="AB102" s="1"/>
      <c r="AC102" s="1"/>
      <c r="AD102" s="1"/>
      <c r="AE102" s="1">
        <f>MIN(AE3:AE98)</f>
        <v>0.37</v>
      </c>
      <c r="AF102" s="1">
        <f>MIN(AF3:AF98)</f>
        <v>6.8</v>
      </c>
      <c r="AG102" s="1">
        <f>MIN(AG3:AG98)</f>
        <v>6.8</v>
      </c>
      <c r="AH102" s="1">
        <f>MIN(AH3:AH98)</f>
        <v>9</v>
      </c>
      <c r="AI102" s="1">
        <f>MIN(AI3:AI98)</f>
        <v>12</v>
      </c>
      <c r="AJ102" s="1"/>
      <c r="AK102" s="1"/>
      <c r="AL102" s="1">
        <f>MIN(AL3:AL98)</f>
        <v>0.6</v>
      </c>
      <c r="AM102" s="1">
        <f>MIN(AM3:AM98)</f>
        <v>3.3</v>
      </c>
      <c r="AN102" s="1">
        <f>MIN(AN3:AN98)</f>
        <v>3.3</v>
      </c>
      <c r="AO102" s="1"/>
      <c r="AP102" s="1"/>
      <c r="AQ102" s="1">
        <f>MIN(AQ3:AQ98)</f>
        <v>2.2000000000000002</v>
      </c>
      <c r="AR102" s="1">
        <f>MIN(AR3:AR98)</f>
        <v>6.9</v>
      </c>
      <c r="AS102" s="1">
        <f>MIN(AS3:AS98)</f>
        <v>9.1</v>
      </c>
    </row>
    <row r="103" spans="1:50">
      <c r="A103" t="s">
        <v>695</v>
      </c>
      <c r="B103" s="1">
        <f>MAX(Table1[ammN])</f>
        <v>110</v>
      </c>
      <c r="C103"/>
      <c r="D103" s="1">
        <f>MAX(Table1[ammN])</f>
        <v>110</v>
      </c>
      <c r="G103" s="1">
        <f>MAX(G3:G98)</f>
        <v>29</v>
      </c>
      <c r="H103" s="1">
        <f>MAX(H3:H98)</f>
        <v>29</v>
      </c>
      <c r="I103" s="1">
        <f>MAX(I3:I98)</f>
        <v>42</v>
      </c>
      <c r="J103" s="1">
        <f>MAX(J3:J98)</f>
        <v>85</v>
      </c>
      <c r="K103" s="1">
        <f>MAX(K3:K98)</f>
        <v>120</v>
      </c>
      <c r="L103" s="1"/>
      <c r="M103" s="1">
        <f>MAX(M3:M98)</f>
        <v>110</v>
      </c>
      <c r="N103" s="1">
        <f>MAX(N3:N98)</f>
        <v>23</v>
      </c>
      <c r="O103" s="1">
        <f>MAX(O3:O98)</f>
        <v>121</v>
      </c>
      <c r="P103" s="1">
        <f>MAX(P3:P98)</f>
        <v>97</v>
      </c>
      <c r="Q103" s="1">
        <f>MAX(Q3:Q98)</f>
        <v>130</v>
      </c>
      <c r="R103" s="1"/>
      <c r="S103" s="1">
        <f>MAX(S3:S98)</f>
        <v>4.8</v>
      </c>
      <c r="T103" s="1">
        <f>MAX(T3:T98)</f>
        <v>15</v>
      </c>
      <c r="U103" s="1">
        <f>MAX(U3:U98)</f>
        <v>15</v>
      </c>
      <c r="V103" s="1"/>
      <c r="W103" s="1"/>
      <c r="X103" s="1"/>
      <c r="Y103" s="1">
        <f>MAX(Y3:Y98)</f>
        <v>18</v>
      </c>
      <c r="Z103" s="1">
        <f>MAX(Z3:Z98)</f>
        <v>18</v>
      </c>
      <c r="AA103" s="1">
        <f>MAX(AA3:AA98)</f>
        <v>31</v>
      </c>
      <c r="AB103" s="1"/>
      <c r="AC103" s="1"/>
      <c r="AD103" s="1"/>
      <c r="AE103" s="1">
        <f>MAX(AE3:AE98)</f>
        <v>16</v>
      </c>
      <c r="AF103" s="1">
        <f>MAX(AF3:AF98)</f>
        <v>21</v>
      </c>
      <c r="AG103" s="1">
        <f>MAX(AG3:AG98)</f>
        <v>28</v>
      </c>
      <c r="AH103" s="1">
        <f>MAX(AH3:AH98)</f>
        <v>64</v>
      </c>
      <c r="AI103" s="1">
        <f>MAX(AI3:AI98)</f>
        <v>85</v>
      </c>
      <c r="AJ103" s="1"/>
      <c r="AK103" s="1"/>
      <c r="AL103" s="1">
        <f>MAX(AL3:AL98)</f>
        <v>1.7</v>
      </c>
      <c r="AM103" s="1">
        <f>MAX(AM3:AM98)</f>
        <v>10</v>
      </c>
      <c r="AN103" s="1">
        <f>MAX(AN3:AN98)</f>
        <v>10</v>
      </c>
      <c r="AO103" s="1"/>
      <c r="AP103" s="1"/>
      <c r="AQ103" s="1">
        <f>MAX(AQ3:AQ98)</f>
        <v>2.2000000000000002</v>
      </c>
      <c r="AR103" s="1">
        <f>MAX(AR3:AR98)</f>
        <v>6.9</v>
      </c>
      <c r="AS103" s="1">
        <f>MAX(AS3:AS98)</f>
        <v>9.1</v>
      </c>
    </row>
    <row r="104" spans="1:50">
      <c r="A104" t="s">
        <v>696</v>
      </c>
      <c r="B104" s="1">
        <f>AVERAGE(Table1[ammN])</f>
        <v>2.301458333333334</v>
      </c>
      <c r="C104"/>
      <c r="D104" s="1">
        <f>AVERAGE(Table1[ammN])</f>
        <v>2.301458333333334</v>
      </c>
      <c r="G104" s="1">
        <f>AVERAGE(G3:G98)</f>
        <v>1.5897916666666665</v>
      </c>
      <c r="H104" s="1">
        <f>AVERAGE(H3:H98)</f>
        <v>8.3510416666666654</v>
      </c>
      <c r="I104" s="1">
        <f>AVERAGE(I3:I98)</f>
        <v>9.6354166666666661</v>
      </c>
      <c r="J104" s="1">
        <f>AVERAGE(J3:J98)</f>
        <v>42.5</v>
      </c>
      <c r="K104" s="1">
        <f>AVERAGE(K3:K98)</f>
        <v>63.614583333333336</v>
      </c>
      <c r="L104" s="1"/>
      <c r="M104" s="1">
        <f>AVERAGE(M3:M98)</f>
        <v>3.0131250000000005</v>
      </c>
      <c r="N104" s="1">
        <f>AVERAGE(N3:N98)</f>
        <v>7.868749999999995</v>
      </c>
      <c r="O104" s="1">
        <f>AVERAGE(O3:O98)</f>
        <v>10.730208333333332</v>
      </c>
      <c r="P104" s="1">
        <f>AVERAGE(P3:P98)</f>
        <v>39.125</v>
      </c>
      <c r="Q104" s="1">
        <f>AVERAGE(Q3:Q98)</f>
        <v>56.385416666666664</v>
      </c>
      <c r="R104" s="1"/>
      <c r="S104" s="1">
        <f>AVERAGE(S3:S98)</f>
        <v>0.81749999999999945</v>
      </c>
      <c r="T104" s="1">
        <f>AVERAGE(T3:T98)</f>
        <v>5.6635416666666671</v>
      </c>
      <c r="U104" s="1">
        <f>AVERAGE(U3:U98)</f>
        <v>6.0843750000000014</v>
      </c>
      <c r="V104" s="1"/>
      <c r="W104" s="1"/>
      <c r="X104" s="1"/>
      <c r="Y104" s="1">
        <f>AVERAGE(Y3:Y98)</f>
        <v>2.6162499999999995</v>
      </c>
      <c r="Z104" s="1">
        <f>AVERAGE(Z3:Z98)</f>
        <v>9.7531249999999989</v>
      </c>
      <c r="AA104" s="1">
        <f>AVERAGE(AA3:AA98)</f>
        <v>11.928125000000001</v>
      </c>
      <c r="AB104" s="1"/>
      <c r="AC104" s="1"/>
      <c r="AD104" s="1"/>
      <c r="AE104" s="1">
        <f>AVERAGE(AE3:AE98)</f>
        <v>2.1615625000000001</v>
      </c>
      <c r="AF104" s="1">
        <f>AVERAGE(AF3:AF98)</f>
        <v>11.667708333333332</v>
      </c>
      <c r="AG104" s="1">
        <f>AVERAGE(AG3:AG98)</f>
        <v>13.379166666666672</v>
      </c>
      <c r="AH104" s="1">
        <f>AVERAGE(AH3:AH98)</f>
        <v>25.104166666666668</v>
      </c>
      <c r="AI104" s="1">
        <f>AVERAGE(AI3:AI98)</f>
        <v>33.53125</v>
      </c>
      <c r="AJ104" s="1"/>
      <c r="AK104" s="1"/>
      <c r="AL104" s="1">
        <f>AVERAGE(AL3:AL98)</f>
        <v>1.24</v>
      </c>
      <c r="AM104" s="1">
        <f>AVERAGE(AM3:AM98)</f>
        <v>6.0066666666666659</v>
      </c>
      <c r="AN104" s="1">
        <f>AVERAGE(AN3:AN98)</f>
        <v>6.34</v>
      </c>
      <c r="AO104" s="1"/>
      <c r="AP104" s="1"/>
      <c r="AQ104" s="1">
        <f>AVERAGE(AQ3:AQ98)</f>
        <v>2.2000000000000002</v>
      </c>
      <c r="AR104" s="1">
        <f>AVERAGE(AR3:AR98)</f>
        <v>6.9</v>
      </c>
      <c r="AS104" s="1">
        <f>AVERAGE(AS3:AS98)</f>
        <v>9.1</v>
      </c>
    </row>
    <row r="105" spans="1:50">
      <c r="A105" t="s">
        <v>697</v>
      </c>
      <c r="B105" s="1">
        <f>MEDIAN(Table1[ammN])</f>
        <v>0.89</v>
      </c>
      <c r="C105"/>
      <c r="D105" s="1">
        <f>MEDIAN(Table1[ammN])</f>
        <v>0.89</v>
      </c>
      <c r="G105" s="1">
        <f>MEDIAN(G3:G98)</f>
        <v>0.56000000000000005</v>
      </c>
      <c r="H105" s="1">
        <f>MEDIAN(H3:H98)</f>
        <v>7.35</v>
      </c>
      <c r="I105" s="1">
        <f>MEDIAN(I3:I98)</f>
        <v>8.4499999999999993</v>
      </c>
      <c r="J105" s="1">
        <f>MEDIAN(J3:J98)</f>
        <v>40</v>
      </c>
      <c r="K105" s="1">
        <f>MEDIAN(K3:K98)</f>
        <v>58.5</v>
      </c>
      <c r="L105" s="1"/>
      <c r="M105" s="1">
        <f>MEDIAN(M3:M98)</f>
        <v>1.85</v>
      </c>
      <c r="N105" s="1">
        <f>MEDIAN(N3:N98)</f>
        <v>6.4</v>
      </c>
      <c r="O105" s="1">
        <f>MEDIAN(O3:O98)</f>
        <v>8</v>
      </c>
      <c r="P105" s="1">
        <f>MEDIAN(P3:P98)</f>
        <v>36</v>
      </c>
      <c r="Q105" s="1">
        <f>MEDIAN(Q3:Q98)</f>
        <v>53.5</v>
      </c>
      <c r="R105" s="1"/>
      <c r="S105" s="1">
        <f>MEDIAN(S3:S98)</f>
        <v>0.7</v>
      </c>
      <c r="T105" s="1">
        <f>MEDIAN(T3:T98)</f>
        <v>5</v>
      </c>
      <c r="U105" s="1">
        <f>MEDIAN(U3:U98)</f>
        <v>5.15</v>
      </c>
      <c r="V105" s="1"/>
      <c r="W105" s="1"/>
      <c r="X105" s="1"/>
      <c r="Y105" s="1">
        <f>MEDIAN(Y3:Y98)</f>
        <v>1.85</v>
      </c>
      <c r="Z105" s="1">
        <f>MEDIAN(Z3:Z98)</f>
        <v>9.8500000000000014</v>
      </c>
      <c r="AA105" s="1">
        <f>MEDIAN(AA3:AA98)</f>
        <v>11.8</v>
      </c>
      <c r="AB105" s="1"/>
      <c r="AC105" s="1"/>
      <c r="AD105" s="1"/>
      <c r="AE105" s="1">
        <f>MEDIAN(AE3:AE98)</f>
        <v>1.5</v>
      </c>
      <c r="AF105" s="1">
        <f>MEDIAN(AF3:AF98)</f>
        <v>12</v>
      </c>
      <c r="AG105" s="1">
        <f>MEDIAN(AG3:AG98)</f>
        <v>13</v>
      </c>
      <c r="AH105" s="1">
        <f>MEDIAN(AH3:AH98)</f>
        <v>24</v>
      </c>
      <c r="AI105" s="1">
        <f>MEDIAN(AI3:AI98)</f>
        <v>32</v>
      </c>
      <c r="AJ105" s="1"/>
      <c r="AK105" s="1"/>
      <c r="AL105" s="1">
        <f>MEDIAN(AL3:AL98)</f>
        <v>1.3</v>
      </c>
      <c r="AM105" s="1">
        <f>MEDIAN(AM3:AM98)</f>
        <v>5.5</v>
      </c>
      <c r="AN105" s="1">
        <f>MEDIAN(AN3:AN98)</f>
        <v>6.1</v>
      </c>
      <c r="AO105" s="1"/>
      <c r="AP105" s="1"/>
      <c r="AQ105" s="1">
        <f>MEDIAN(AQ3:AQ98)</f>
        <v>2.2000000000000002</v>
      </c>
      <c r="AR105" s="1">
        <f>MEDIAN(AR3:AR98)</f>
        <v>6.9</v>
      </c>
      <c r="AS105" s="1">
        <f>MEDIAN(AS3:AS98)</f>
        <v>9.1</v>
      </c>
    </row>
  </sheetData>
  <mergeCells count="5">
    <mergeCell ref="G1:I1"/>
    <mergeCell ref="M1:O1"/>
    <mergeCell ref="S1:U1"/>
    <mergeCell ref="Y1:AA1"/>
    <mergeCell ref="AE1:A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sqref="A1:L118"/>
    </sheetView>
  </sheetViews>
  <sheetFormatPr defaultRowHeight="14.4"/>
  <sheetData>
    <row r="1" spans="1:12">
      <c r="A1" s="68" t="s">
        <v>241</v>
      </c>
      <c r="B1" s="69"/>
      <c r="C1" s="69"/>
      <c r="D1" s="69"/>
      <c r="E1" s="70"/>
      <c r="F1" s="71" t="s">
        <v>1195</v>
      </c>
      <c r="G1" s="72"/>
      <c r="H1" s="71" t="s">
        <v>1196</v>
      </c>
      <c r="I1" s="72"/>
      <c r="J1" s="71" t="s">
        <v>1196</v>
      </c>
      <c r="K1" s="72"/>
      <c r="L1" s="43"/>
    </row>
    <row r="2" spans="1:12">
      <c r="A2" s="73" t="s">
        <v>244</v>
      </c>
      <c r="B2" s="74"/>
      <c r="C2" s="74"/>
      <c r="D2" s="74"/>
      <c r="E2" s="75"/>
      <c r="F2" s="76" t="s">
        <v>245</v>
      </c>
      <c r="G2" s="77"/>
      <c r="H2" s="76" t="s">
        <v>246</v>
      </c>
      <c r="I2" s="77"/>
      <c r="J2" s="76" t="s">
        <v>246</v>
      </c>
      <c r="K2" s="77"/>
      <c r="L2" s="44"/>
    </row>
    <row r="3" spans="1:12">
      <c r="A3" s="73" t="s">
        <v>735</v>
      </c>
      <c r="B3" s="74"/>
      <c r="C3" s="74"/>
      <c r="D3" s="74"/>
      <c r="E3" s="75"/>
      <c r="F3" s="76" t="s">
        <v>246</v>
      </c>
      <c r="G3" s="77"/>
      <c r="H3" s="76" t="s">
        <v>246</v>
      </c>
      <c r="I3" s="77"/>
      <c r="J3" s="76" t="s">
        <v>246</v>
      </c>
      <c r="K3" s="77"/>
      <c r="L3" s="44"/>
    </row>
    <row r="4" spans="1:12">
      <c r="A4" s="73" t="s">
        <v>736</v>
      </c>
      <c r="B4" s="74"/>
      <c r="C4" s="74"/>
      <c r="D4" s="74"/>
      <c r="E4" s="75"/>
      <c r="F4" s="78" t="s">
        <v>246</v>
      </c>
      <c r="G4" s="79"/>
      <c r="H4" s="78" t="s">
        <v>246</v>
      </c>
      <c r="I4" s="79"/>
      <c r="J4" s="78" t="s">
        <v>246</v>
      </c>
      <c r="K4" s="79"/>
      <c r="L4" s="44"/>
    </row>
    <row r="5" spans="1:12">
      <c r="A5" s="73" t="s">
        <v>737</v>
      </c>
      <c r="B5" s="74"/>
      <c r="C5" s="74"/>
      <c r="D5" s="74"/>
      <c r="E5" s="75"/>
      <c r="F5" s="76" t="s">
        <v>246</v>
      </c>
      <c r="G5" s="77"/>
      <c r="H5" s="76" t="s">
        <v>246</v>
      </c>
      <c r="I5" s="77"/>
      <c r="J5" s="76" t="s">
        <v>246</v>
      </c>
      <c r="K5" s="77"/>
      <c r="L5" s="44"/>
    </row>
    <row r="6" spans="1:12" ht="20.399999999999999">
      <c r="A6" s="45" t="s">
        <v>247</v>
      </c>
      <c r="B6" s="46" t="s">
        <v>248</v>
      </c>
      <c r="C6" s="46" t="s">
        <v>249</v>
      </c>
      <c r="D6" s="46" t="s">
        <v>250</v>
      </c>
      <c r="E6" s="46" t="s">
        <v>1197</v>
      </c>
      <c r="F6" s="76" t="s">
        <v>0</v>
      </c>
      <c r="G6" s="77"/>
      <c r="H6" s="76" t="s">
        <v>251</v>
      </c>
      <c r="I6" s="77"/>
      <c r="J6" s="76" t="s">
        <v>252</v>
      </c>
      <c r="K6" s="77"/>
      <c r="L6" s="47" t="s">
        <v>253</v>
      </c>
    </row>
    <row r="7" spans="1:12" ht="20.399999999999999">
      <c r="A7" s="48" t="s">
        <v>1310</v>
      </c>
      <c r="B7" s="49" t="s">
        <v>1311</v>
      </c>
      <c r="C7" s="49" t="s">
        <v>1312</v>
      </c>
      <c r="D7" s="49" t="s">
        <v>246</v>
      </c>
      <c r="E7" s="49" t="s">
        <v>246</v>
      </c>
      <c r="F7" s="50">
        <v>71.3</v>
      </c>
      <c r="G7" s="64" t="s">
        <v>246</v>
      </c>
      <c r="H7" s="51">
        <v>9</v>
      </c>
      <c r="I7" s="64" t="s">
        <v>246</v>
      </c>
      <c r="J7" s="51">
        <v>12</v>
      </c>
      <c r="K7" s="64" t="s">
        <v>246</v>
      </c>
      <c r="L7" s="52" t="s">
        <v>246</v>
      </c>
    </row>
    <row r="8" spans="1:12" ht="20.399999999999999">
      <c r="A8" s="48" t="s">
        <v>1313</v>
      </c>
      <c r="B8" s="49" t="s">
        <v>1311</v>
      </c>
      <c r="C8" s="49" t="s">
        <v>1314</v>
      </c>
      <c r="D8" s="49" t="s">
        <v>246</v>
      </c>
      <c r="E8" s="49" t="s">
        <v>246</v>
      </c>
      <c r="F8" s="50">
        <v>72.2</v>
      </c>
      <c r="G8" s="64" t="s">
        <v>246</v>
      </c>
      <c r="H8" s="51">
        <v>32</v>
      </c>
      <c r="I8" s="64" t="s">
        <v>246</v>
      </c>
      <c r="J8" s="51">
        <v>43</v>
      </c>
      <c r="K8" s="64" t="s">
        <v>246</v>
      </c>
      <c r="L8" s="52" t="s">
        <v>246</v>
      </c>
    </row>
    <row r="9" spans="1:12" ht="20.399999999999999">
      <c r="A9" s="48" t="s">
        <v>1315</v>
      </c>
      <c r="B9" s="49" t="s">
        <v>1311</v>
      </c>
      <c r="C9" s="49" t="s">
        <v>1316</v>
      </c>
      <c r="D9" s="49" t="s">
        <v>246</v>
      </c>
      <c r="E9" s="49" t="s">
        <v>246</v>
      </c>
      <c r="F9" s="50">
        <v>61.7</v>
      </c>
      <c r="G9" s="64" t="s">
        <v>246</v>
      </c>
      <c r="H9" s="51">
        <v>24</v>
      </c>
      <c r="I9" s="64" t="s">
        <v>246</v>
      </c>
      <c r="J9" s="51">
        <v>32</v>
      </c>
      <c r="K9" s="64" t="s">
        <v>246</v>
      </c>
      <c r="L9" s="52" t="s">
        <v>246</v>
      </c>
    </row>
    <row r="10" spans="1:12" ht="20.399999999999999">
      <c r="A10" s="48" t="s">
        <v>1317</v>
      </c>
      <c r="B10" s="49" t="s">
        <v>1311</v>
      </c>
      <c r="C10" s="49" t="s">
        <v>1318</v>
      </c>
      <c r="D10" s="49" t="s">
        <v>246</v>
      </c>
      <c r="E10" s="49" t="s">
        <v>246</v>
      </c>
      <c r="F10" s="50">
        <v>71.599999999999994</v>
      </c>
      <c r="G10" s="64" t="s">
        <v>246</v>
      </c>
      <c r="H10" s="51">
        <v>38</v>
      </c>
      <c r="I10" s="64" t="s">
        <v>246</v>
      </c>
      <c r="J10" s="51">
        <v>50</v>
      </c>
      <c r="K10" s="64" t="s">
        <v>246</v>
      </c>
      <c r="L10" s="52" t="s">
        <v>246</v>
      </c>
    </row>
    <row r="11" spans="1:12" ht="20.399999999999999">
      <c r="A11" s="48" t="s">
        <v>1319</v>
      </c>
      <c r="B11" s="49" t="s">
        <v>1311</v>
      </c>
      <c r="C11" s="49" t="s">
        <v>1320</v>
      </c>
      <c r="D11" s="49" t="s">
        <v>246</v>
      </c>
      <c r="E11" s="49" t="s">
        <v>246</v>
      </c>
      <c r="F11" s="50">
        <v>70.7</v>
      </c>
      <c r="G11" s="64" t="s">
        <v>246</v>
      </c>
      <c r="H11" s="51">
        <v>41</v>
      </c>
      <c r="I11" s="64" t="s">
        <v>246</v>
      </c>
      <c r="J11" s="51">
        <v>55</v>
      </c>
      <c r="K11" s="64" t="s">
        <v>246</v>
      </c>
      <c r="L11" s="52" t="s">
        <v>246</v>
      </c>
    </row>
    <row r="12" spans="1:12" ht="20.399999999999999">
      <c r="A12" s="48" t="s">
        <v>1321</v>
      </c>
      <c r="B12" s="49" t="s">
        <v>1311</v>
      </c>
      <c r="C12" s="49" t="s">
        <v>1322</v>
      </c>
      <c r="D12" s="49" t="s">
        <v>246</v>
      </c>
      <c r="E12" s="49" t="s">
        <v>246</v>
      </c>
      <c r="F12" s="50">
        <v>70.3</v>
      </c>
      <c r="G12" s="64" t="s">
        <v>246</v>
      </c>
      <c r="H12" s="51">
        <v>41</v>
      </c>
      <c r="I12" s="64" t="s">
        <v>246</v>
      </c>
      <c r="J12" s="51">
        <v>55</v>
      </c>
      <c r="K12" s="64" t="s">
        <v>246</v>
      </c>
      <c r="L12" s="52" t="s">
        <v>246</v>
      </c>
    </row>
    <row r="13" spans="1:12" ht="20.399999999999999">
      <c r="A13" s="48" t="s">
        <v>1323</v>
      </c>
      <c r="B13" s="49" t="s">
        <v>1311</v>
      </c>
      <c r="C13" s="49" t="s">
        <v>1324</v>
      </c>
      <c r="D13" s="49" t="s">
        <v>246</v>
      </c>
      <c r="E13" s="49" t="s">
        <v>246</v>
      </c>
      <c r="F13" s="50">
        <v>71.900000000000006</v>
      </c>
      <c r="G13" s="64" t="s">
        <v>246</v>
      </c>
      <c r="H13" s="51">
        <v>24</v>
      </c>
      <c r="I13" s="64" t="s">
        <v>246</v>
      </c>
      <c r="J13" s="51">
        <v>32</v>
      </c>
      <c r="K13" s="64" t="s">
        <v>246</v>
      </c>
      <c r="L13" s="52" t="s">
        <v>246</v>
      </c>
    </row>
    <row r="14" spans="1:12" ht="20.399999999999999">
      <c r="A14" s="48" t="s">
        <v>1325</v>
      </c>
      <c r="B14" s="49" t="s">
        <v>1311</v>
      </c>
      <c r="C14" s="49" t="s">
        <v>1326</v>
      </c>
      <c r="D14" s="49" t="s">
        <v>246</v>
      </c>
      <c r="E14" s="49" t="s">
        <v>246</v>
      </c>
      <c r="F14" s="50">
        <v>71.400000000000006</v>
      </c>
      <c r="G14" s="64" t="s">
        <v>246</v>
      </c>
      <c r="H14" s="51">
        <v>20</v>
      </c>
      <c r="I14" s="64" t="s">
        <v>246</v>
      </c>
      <c r="J14" s="51">
        <v>27</v>
      </c>
      <c r="K14" s="64" t="s">
        <v>246</v>
      </c>
      <c r="L14" s="52" t="s">
        <v>246</v>
      </c>
    </row>
    <row r="15" spans="1:12" ht="20.399999999999999">
      <c r="A15" s="48" t="s">
        <v>1327</v>
      </c>
      <c r="B15" s="49" t="s">
        <v>1311</v>
      </c>
      <c r="C15" s="49" t="s">
        <v>1328</v>
      </c>
      <c r="D15" s="49" t="s">
        <v>246</v>
      </c>
      <c r="E15" s="49" t="s">
        <v>246</v>
      </c>
      <c r="F15" s="50">
        <v>70.5</v>
      </c>
      <c r="G15" s="64" t="s">
        <v>246</v>
      </c>
      <c r="H15" s="51">
        <v>24</v>
      </c>
      <c r="I15" s="64" t="s">
        <v>246</v>
      </c>
      <c r="J15" s="51">
        <v>32</v>
      </c>
      <c r="K15" s="64" t="s">
        <v>246</v>
      </c>
      <c r="L15" s="52" t="s">
        <v>246</v>
      </c>
    </row>
    <row r="16" spans="1:12" ht="20.399999999999999">
      <c r="A16" s="48" t="s">
        <v>1329</v>
      </c>
      <c r="B16" s="49" t="s">
        <v>1311</v>
      </c>
      <c r="C16" s="49" t="s">
        <v>1330</v>
      </c>
      <c r="D16" s="49" t="s">
        <v>246</v>
      </c>
      <c r="E16" s="49" t="s">
        <v>246</v>
      </c>
      <c r="F16" s="50">
        <v>71.7</v>
      </c>
      <c r="G16" s="64" t="s">
        <v>246</v>
      </c>
      <c r="H16" s="51">
        <v>16</v>
      </c>
      <c r="I16" s="64" t="s">
        <v>246</v>
      </c>
      <c r="J16" s="51">
        <v>21</v>
      </c>
      <c r="K16" s="64" t="s">
        <v>246</v>
      </c>
      <c r="L16" s="52" t="s">
        <v>246</v>
      </c>
    </row>
    <row r="17" spans="1:12" ht="20.399999999999999">
      <c r="A17" s="48" t="s">
        <v>1331</v>
      </c>
      <c r="B17" s="49" t="s">
        <v>1311</v>
      </c>
      <c r="C17" s="49" t="s">
        <v>1332</v>
      </c>
      <c r="D17" s="49" t="s">
        <v>246</v>
      </c>
      <c r="E17" s="49" t="s">
        <v>246</v>
      </c>
      <c r="F17" s="50">
        <v>70.900000000000006</v>
      </c>
      <c r="G17" s="64" t="s">
        <v>246</v>
      </c>
      <c r="H17" s="51">
        <v>17</v>
      </c>
      <c r="I17" s="64" t="s">
        <v>246</v>
      </c>
      <c r="J17" s="51">
        <v>23</v>
      </c>
      <c r="K17" s="64" t="s">
        <v>246</v>
      </c>
      <c r="L17" s="52" t="s">
        <v>246</v>
      </c>
    </row>
    <row r="18" spans="1:12" ht="20.399999999999999">
      <c r="A18" s="48" t="s">
        <v>1333</v>
      </c>
      <c r="B18" s="49" t="s">
        <v>1311</v>
      </c>
      <c r="C18" s="49" t="s">
        <v>1334</v>
      </c>
      <c r="D18" s="49" t="s">
        <v>246</v>
      </c>
      <c r="E18" s="49" t="s">
        <v>246</v>
      </c>
      <c r="F18" s="50">
        <v>71.900000000000006</v>
      </c>
      <c r="G18" s="64" t="s">
        <v>246</v>
      </c>
      <c r="H18" s="51">
        <v>17</v>
      </c>
      <c r="I18" s="64" t="s">
        <v>246</v>
      </c>
      <c r="J18" s="51">
        <v>22</v>
      </c>
      <c r="K18" s="64" t="s">
        <v>246</v>
      </c>
      <c r="L18" s="52" t="s">
        <v>246</v>
      </c>
    </row>
    <row r="19" spans="1:12" ht="20.399999999999999">
      <c r="A19" s="48" t="s">
        <v>1335</v>
      </c>
      <c r="B19" s="49" t="s">
        <v>1311</v>
      </c>
      <c r="C19" s="49" t="s">
        <v>1336</v>
      </c>
      <c r="D19" s="49" t="s">
        <v>246</v>
      </c>
      <c r="E19" s="49" t="s">
        <v>246</v>
      </c>
      <c r="F19" s="50">
        <v>72.3</v>
      </c>
      <c r="G19" s="64" t="s">
        <v>246</v>
      </c>
      <c r="H19" s="51">
        <v>30</v>
      </c>
      <c r="I19" s="64" t="s">
        <v>246</v>
      </c>
      <c r="J19" s="51">
        <v>40</v>
      </c>
      <c r="K19" s="64" t="s">
        <v>246</v>
      </c>
      <c r="L19" s="52" t="s">
        <v>246</v>
      </c>
    </row>
    <row r="20" spans="1:12" ht="20.399999999999999">
      <c r="A20" s="48" t="s">
        <v>1337</v>
      </c>
      <c r="B20" s="49" t="s">
        <v>1311</v>
      </c>
      <c r="C20" s="49" t="s">
        <v>1338</v>
      </c>
      <c r="D20" s="49" t="s">
        <v>246</v>
      </c>
      <c r="E20" s="49" t="s">
        <v>246</v>
      </c>
      <c r="F20" s="50">
        <v>71.099999999999994</v>
      </c>
      <c r="G20" s="64" t="s">
        <v>246</v>
      </c>
      <c r="H20" s="51">
        <v>24</v>
      </c>
      <c r="I20" s="64" t="s">
        <v>246</v>
      </c>
      <c r="J20" s="51">
        <v>32</v>
      </c>
      <c r="K20" s="64" t="s">
        <v>246</v>
      </c>
      <c r="L20" s="52" t="s">
        <v>246</v>
      </c>
    </row>
    <row r="21" spans="1:12" ht="20.399999999999999">
      <c r="A21" s="48" t="s">
        <v>1339</v>
      </c>
      <c r="B21" s="49" t="s">
        <v>1311</v>
      </c>
      <c r="C21" s="49" t="s">
        <v>1340</v>
      </c>
      <c r="D21" s="49" t="s">
        <v>246</v>
      </c>
      <c r="E21" s="49" t="s">
        <v>246</v>
      </c>
      <c r="F21" s="50">
        <v>71.599999999999994</v>
      </c>
      <c r="G21" s="64" t="s">
        <v>246</v>
      </c>
      <c r="H21" s="51">
        <v>28</v>
      </c>
      <c r="I21" s="64" t="s">
        <v>246</v>
      </c>
      <c r="J21" s="51">
        <v>37</v>
      </c>
      <c r="K21" s="64" t="s">
        <v>246</v>
      </c>
      <c r="L21" s="52" t="s">
        <v>246</v>
      </c>
    </row>
    <row r="22" spans="1:12" ht="20.399999999999999">
      <c r="A22" s="48" t="s">
        <v>1341</v>
      </c>
      <c r="B22" s="49" t="s">
        <v>1311</v>
      </c>
      <c r="C22" s="49" t="s">
        <v>1342</v>
      </c>
      <c r="D22" s="49" t="s">
        <v>246</v>
      </c>
      <c r="E22" s="49" t="s">
        <v>246</v>
      </c>
      <c r="F22" s="50">
        <v>71</v>
      </c>
      <c r="G22" s="64" t="s">
        <v>246</v>
      </c>
      <c r="H22" s="51">
        <v>26</v>
      </c>
      <c r="I22" s="64" t="s">
        <v>246</v>
      </c>
      <c r="J22" s="51">
        <v>34</v>
      </c>
      <c r="K22" s="64" t="s">
        <v>246</v>
      </c>
      <c r="L22" s="52" t="s">
        <v>246</v>
      </c>
    </row>
    <row r="23" spans="1:12" ht="20.399999999999999">
      <c r="A23" s="48" t="s">
        <v>1343</v>
      </c>
      <c r="B23" s="49" t="s">
        <v>1311</v>
      </c>
      <c r="C23" s="49" t="s">
        <v>1344</v>
      </c>
      <c r="D23" s="49" t="s">
        <v>246</v>
      </c>
      <c r="E23" s="49" t="s">
        <v>246</v>
      </c>
      <c r="F23" s="50">
        <v>71.7</v>
      </c>
      <c r="G23" s="64" t="s">
        <v>246</v>
      </c>
      <c r="H23" s="51">
        <v>20</v>
      </c>
      <c r="I23" s="64" t="s">
        <v>246</v>
      </c>
      <c r="J23" s="51">
        <v>27</v>
      </c>
      <c r="K23" s="64" t="s">
        <v>246</v>
      </c>
      <c r="L23" s="52" t="s">
        <v>246</v>
      </c>
    </row>
    <row r="24" spans="1:12" ht="20.399999999999999">
      <c r="A24" s="48" t="s">
        <v>1345</v>
      </c>
      <c r="B24" s="49" t="s">
        <v>1311</v>
      </c>
      <c r="C24" s="49" t="s">
        <v>1346</v>
      </c>
      <c r="D24" s="49" t="s">
        <v>246</v>
      </c>
      <c r="E24" s="49" t="s">
        <v>246</v>
      </c>
      <c r="F24" s="50">
        <v>72</v>
      </c>
      <c r="G24" s="64" t="s">
        <v>246</v>
      </c>
      <c r="H24" s="51">
        <v>32</v>
      </c>
      <c r="I24" s="64" t="s">
        <v>246</v>
      </c>
      <c r="J24" s="51">
        <v>42</v>
      </c>
      <c r="K24" s="64" t="s">
        <v>246</v>
      </c>
      <c r="L24" s="52" t="s">
        <v>246</v>
      </c>
    </row>
    <row r="25" spans="1:12" ht="20.399999999999999">
      <c r="A25" s="48" t="s">
        <v>1347</v>
      </c>
      <c r="B25" s="49" t="s">
        <v>1311</v>
      </c>
      <c r="C25" s="49" t="s">
        <v>1348</v>
      </c>
      <c r="D25" s="49" t="s">
        <v>246</v>
      </c>
      <c r="E25" s="49" t="s">
        <v>246</v>
      </c>
      <c r="F25" s="50">
        <v>74</v>
      </c>
      <c r="G25" s="64" t="s">
        <v>246</v>
      </c>
      <c r="H25" s="51">
        <v>35</v>
      </c>
      <c r="I25" s="64" t="s">
        <v>246</v>
      </c>
      <c r="J25" s="51">
        <v>47</v>
      </c>
      <c r="K25" s="64" t="s">
        <v>246</v>
      </c>
      <c r="L25" s="52" t="s">
        <v>246</v>
      </c>
    </row>
    <row r="26" spans="1:12" ht="20.399999999999999">
      <c r="A26" s="48" t="s">
        <v>1349</v>
      </c>
      <c r="B26" s="49" t="s">
        <v>1311</v>
      </c>
      <c r="C26" s="49" t="s">
        <v>1350</v>
      </c>
      <c r="D26" s="49" t="s">
        <v>246</v>
      </c>
      <c r="E26" s="49" t="s">
        <v>246</v>
      </c>
      <c r="F26" s="50">
        <v>72</v>
      </c>
      <c r="G26" s="64" t="s">
        <v>246</v>
      </c>
      <c r="H26" s="51">
        <v>24</v>
      </c>
      <c r="I26" s="64" t="s">
        <v>246</v>
      </c>
      <c r="J26" s="51">
        <v>32</v>
      </c>
      <c r="K26" s="64" t="s">
        <v>246</v>
      </c>
      <c r="L26" s="52" t="s">
        <v>246</v>
      </c>
    </row>
    <row r="27" spans="1:12" ht="20.399999999999999">
      <c r="A27" s="48" t="s">
        <v>1351</v>
      </c>
      <c r="B27" s="49" t="s">
        <v>1311</v>
      </c>
      <c r="C27" s="49" t="s">
        <v>1352</v>
      </c>
      <c r="D27" s="49" t="s">
        <v>246</v>
      </c>
      <c r="E27" s="49" t="s">
        <v>246</v>
      </c>
      <c r="F27" s="50">
        <v>72.3</v>
      </c>
      <c r="G27" s="64" t="s">
        <v>246</v>
      </c>
      <c r="H27" s="51">
        <v>45</v>
      </c>
      <c r="I27" s="64" t="s">
        <v>246</v>
      </c>
      <c r="J27" s="51">
        <v>60</v>
      </c>
      <c r="K27" s="64" t="s">
        <v>246</v>
      </c>
      <c r="L27" s="52" t="s">
        <v>246</v>
      </c>
    </row>
    <row r="28" spans="1:12" ht="20.399999999999999">
      <c r="A28" s="48" t="s">
        <v>1353</v>
      </c>
      <c r="B28" s="49" t="s">
        <v>1311</v>
      </c>
      <c r="C28" s="49" t="s">
        <v>1354</v>
      </c>
      <c r="D28" s="49" t="s">
        <v>246</v>
      </c>
      <c r="E28" s="49" t="s">
        <v>246</v>
      </c>
      <c r="F28" s="50">
        <v>73.2</v>
      </c>
      <c r="G28" s="64" t="s">
        <v>246</v>
      </c>
      <c r="H28" s="51">
        <v>27</v>
      </c>
      <c r="I28" s="64" t="s">
        <v>246</v>
      </c>
      <c r="J28" s="51">
        <v>36</v>
      </c>
      <c r="K28" s="64" t="s">
        <v>246</v>
      </c>
      <c r="L28" s="52" t="s">
        <v>246</v>
      </c>
    </row>
    <row r="29" spans="1:12" ht="20.399999999999999">
      <c r="A29" s="48" t="s">
        <v>1355</v>
      </c>
      <c r="B29" s="49" t="s">
        <v>1311</v>
      </c>
      <c r="C29" s="49" t="s">
        <v>1356</v>
      </c>
      <c r="D29" s="49" t="s">
        <v>246</v>
      </c>
      <c r="E29" s="49" t="s">
        <v>246</v>
      </c>
      <c r="F29" s="50">
        <v>71.8</v>
      </c>
      <c r="G29" s="64" t="s">
        <v>246</v>
      </c>
      <c r="H29" s="51">
        <v>33</v>
      </c>
      <c r="I29" s="64" t="s">
        <v>246</v>
      </c>
      <c r="J29" s="51">
        <v>45</v>
      </c>
      <c r="K29" s="64" t="s">
        <v>246</v>
      </c>
      <c r="L29" s="52" t="s">
        <v>246</v>
      </c>
    </row>
    <row r="30" spans="1:12" ht="20.399999999999999">
      <c r="A30" s="48" t="s">
        <v>1357</v>
      </c>
      <c r="B30" s="49" t="s">
        <v>1311</v>
      </c>
      <c r="C30" s="49" t="s">
        <v>1358</v>
      </c>
      <c r="D30" s="49" t="s">
        <v>246</v>
      </c>
      <c r="E30" s="49" t="s">
        <v>246</v>
      </c>
      <c r="F30" s="50">
        <v>74.099999999999994</v>
      </c>
      <c r="G30" s="64" t="s">
        <v>246</v>
      </c>
      <c r="H30" s="51">
        <v>23</v>
      </c>
      <c r="I30" s="64" t="s">
        <v>246</v>
      </c>
      <c r="J30" s="51">
        <v>31</v>
      </c>
      <c r="K30" s="64" t="s">
        <v>246</v>
      </c>
      <c r="L30" s="52" t="s">
        <v>246</v>
      </c>
    </row>
    <row r="31" spans="1:12" ht="20.399999999999999">
      <c r="A31" s="48" t="s">
        <v>1359</v>
      </c>
      <c r="B31" s="49" t="s">
        <v>1311</v>
      </c>
      <c r="C31" s="49" t="s">
        <v>1360</v>
      </c>
      <c r="D31" s="49" t="s">
        <v>246</v>
      </c>
      <c r="E31" s="49" t="s">
        <v>246</v>
      </c>
      <c r="F31" s="50">
        <v>75</v>
      </c>
      <c r="G31" s="64" t="s">
        <v>246</v>
      </c>
      <c r="H31" s="51">
        <v>30</v>
      </c>
      <c r="I31" s="64" t="s">
        <v>246</v>
      </c>
      <c r="J31" s="51">
        <v>40</v>
      </c>
      <c r="K31" s="64" t="s">
        <v>246</v>
      </c>
      <c r="L31" s="52" t="s">
        <v>246</v>
      </c>
    </row>
    <row r="32" spans="1:12" ht="20.399999999999999">
      <c r="A32" s="48" t="s">
        <v>1361</v>
      </c>
      <c r="B32" s="49" t="s">
        <v>1311</v>
      </c>
      <c r="C32" s="49" t="s">
        <v>1362</v>
      </c>
      <c r="D32" s="49" t="s">
        <v>246</v>
      </c>
      <c r="E32" s="49" t="s">
        <v>246</v>
      </c>
      <c r="F32" s="50">
        <v>71.099999999999994</v>
      </c>
      <c r="G32" s="64" t="s">
        <v>246</v>
      </c>
      <c r="H32" s="51">
        <v>30</v>
      </c>
      <c r="I32" s="64" t="s">
        <v>246</v>
      </c>
      <c r="J32" s="51">
        <v>40</v>
      </c>
      <c r="K32" s="64" t="s">
        <v>246</v>
      </c>
      <c r="L32" s="52" t="s">
        <v>246</v>
      </c>
    </row>
    <row r="33" spans="1:12" ht="20.399999999999999">
      <c r="A33" s="48" t="s">
        <v>1363</v>
      </c>
      <c r="B33" s="49" t="s">
        <v>1311</v>
      </c>
      <c r="C33" s="49" t="s">
        <v>1364</v>
      </c>
      <c r="D33" s="49" t="s">
        <v>246</v>
      </c>
      <c r="E33" s="49" t="s">
        <v>246</v>
      </c>
      <c r="F33" s="50">
        <v>71.5</v>
      </c>
      <c r="G33" s="64" t="s">
        <v>246</v>
      </c>
      <c r="H33" s="51">
        <v>25</v>
      </c>
      <c r="I33" s="64" t="s">
        <v>246</v>
      </c>
      <c r="J33" s="51">
        <v>33</v>
      </c>
      <c r="K33" s="64" t="s">
        <v>246</v>
      </c>
      <c r="L33" s="52" t="s">
        <v>246</v>
      </c>
    </row>
    <row r="34" spans="1:12" ht="21" thickBot="1">
      <c r="A34" s="53" t="s">
        <v>1365</v>
      </c>
      <c r="B34" s="54" t="s">
        <v>1311</v>
      </c>
      <c r="C34" s="54" t="s">
        <v>1366</v>
      </c>
      <c r="D34" s="54" t="s">
        <v>246</v>
      </c>
      <c r="E34" s="54" t="s">
        <v>246</v>
      </c>
      <c r="F34" s="55">
        <v>73</v>
      </c>
      <c r="G34" s="65" t="s">
        <v>246</v>
      </c>
      <c r="H34" s="56">
        <v>21</v>
      </c>
      <c r="I34" s="65" t="s">
        <v>246</v>
      </c>
      <c r="J34" s="56">
        <v>28</v>
      </c>
      <c r="K34" s="65" t="s">
        <v>246</v>
      </c>
      <c r="L34" s="66" t="s">
        <v>246</v>
      </c>
    </row>
    <row r="35" spans="1:12" ht="20.399999999999999">
      <c r="A35" s="48" t="s">
        <v>1367</v>
      </c>
      <c r="B35" s="49" t="s">
        <v>1311</v>
      </c>
      <c r="C35" s="49" t="s">
        <v>1368</v>
      </c>
      <c r="D35" s="49" t="s">
        <v>246</v>
      </c>
      <c r="E35" s="49" t="s">
        <v>246</v>
      </c>
      <c r="F35" s="50">
        <v>71.900000000000006</v>
      </c>
      <c r="G35" s="64" t="s">
        <v>246</v>
      </c>
      <c r="H35" s="51">
        <v>33</v>
      </c>
      <c r="I35" s="64" t="s">
        <v>246</v>
      </c>
      <c r="J35" s="51">
        <v>45</v>
      </c>
      <c r="K35" s="64" t="s">
        <v>246</v>
      </c>
      <c r="L35" s="52" t="s">
        <v>246</v>
      </c>
    </row>
    <row r="36" spans="1:12" ht="20.399999999999999">
      <c r="A36" s="48" t="s">
        <v>1369</v>
      </c>
      <c r="B36" s="49" t="s">
        <v>1311</v>
      </c>
      <c r="C36" s="49" t="s">
        <v>1370</v>
      </c>
      <c r="D36" s="49" t="s">
        <v>246</v>
      </c>
      <c r="E36" s="49" t="s">
        <v>246</v>
      </c>
      <c r="F36" s="50">
        <v>72.3</v>
      </c>
      <c r="G36" s="64" t="s">
        <v>246</v>
      </c>
      <c r="H36" s="51">
        <v>33</v>
      </c>
      <c r="I36" s="64" t="s">
        <v>246</v>
      </c>
      <c r="J36" s="51">
        <v>44</v>
      </c>
      <c r="K36" s="64" t="s">
        <v>246</v>
      </c>
      <c r="L36" s="52" t="s">
        <v>246</v>
      </c>
    </row>
    <row r="37" spans="1:12" ht="20.399999999999999">
      <c r="A37" s="48" t="s">
        <v>1371</v>
      </c>
      <c r="B37" s="49" t="s">
        <v>1311</v>
      </c>
      <c r="C37" s="49" t="s">
        <v>1372</v>
      </c>
      <c r="D37" s="49" t="s">
        <v>246</v>
      </c>
      <c r="E37" s="49" t="s">
        <v>246</v>
      </c>
      <c r="F37" s="50">
        <v>72.400000000000006</v>
      </c>
      <c r="G37" s="64" t="s">
        <v>246</v>
      </c>
      <c r="H37" s="51">
        <v>25</v>
      </c>
      <c r="I37" s="64" t="s">
        <v>246</v>
      </c>
      <c r="J37" s="51">
        <v>34</v>
      </c>
      <c r="K37" s="64" t="s">
        <v>246</v>
      </c>
      <c r="L37" s="52" t="s">
        <v>246</v>
      </c>
    </row>
    <row r="38" spans="1:12" ht="20.399999999999999">
      <c r="A38" s="48" t="s">
        <v>1373</v>
      </c>
      <c r="B38" s="49" t="s">
        <v>1311</v>
      </c>
      <c r="C38" s="49" t="s">
        <v>1374</v>
      </c>
      <c r="D38" s="49" t="s">
        <v>246</v>
      </c>
      <c r="E38" s="49" t="s">
        <v>246</v>
      </c>
      <c r="F38" s="50">
        <v>73.900000000000006</v>
      </c>
      <c r="G38" s="64" t="s">
        <v>246</v>
      </c>
      <c r="H38" s="51">
        <v>29</v>
      </c>
      <c r="I38" s="64" t="s">
        <v>246</v>
      </c>
      <c r="J38" s="51">
        <v>39</v>
      </c>
      <c r="K38" s="64" t="s">
        <v>246</v>
      </c>
      <c r="L38" s="52" t="s">
        <v>246</v>
      </c>
    </row>
    <row r="39" spans="1:12" ht="20.399999999999999">
      <c r="A39" s="48" t="s">
        <v>1375</v>
      </c>
      <c r="B39" s="49" t="s">
        <v>1311</v>
      </c>
      <c r="C39" s="49" t="s">
        <v>1376</v>
      </c>
      <c r="D39" s="49" t="s">
        <v>246</v>
      </c>
      <c r="E39" s="49" t="s">
        <v>246</v>
      </c>
      <c r="F39" s="50">
        <v>73.3</v>
      </c>
      <c r="G39" s="64" t="s">
        <v>246</v>
      </c>
      <c r="H39" s="51">
        <v>18</v>
      </c>
      <c r="I39" s="64" t="s">
        <v>246</v>
      </c>
      <c r="J39" s="51">
        <v>25</v>
      </c>
      <c r="K39" s="64" t="s">
        <v>246</v>
      </c>
      <c r="L39" s="52" t="s">
        <v>246</v>
      </c>
    </row>
    <row r="40" spans="1:12" ht="20.399999999999999">
      <c r="A40" s="48" t="s">
        <v>1377</v>
      </c>
      <c r="B40" s="49" t="s">
        <v>1311</v>
      </c>
      <c r="C40" s="49" t="s">
        <v>1378</v>
      </c>
      <c r="D40" s="49" t="s">
        <v>246</v>
      </c>
      <c r="E40" s="49" t="s">
        <v>246</v>
      </c>
      <c r="F40" s="50">
        <v>72.2</v>
      </c>
      <c r="G40" s="64" t="s">
        <v>246</v>
      </c>
      <c r="H40" s="51">
        <v>64</v>
      </c>
      <c r="I40" s="64" t="s">
        <v>246</v>
      </c>
      <c r="J40" s="51">
        <v>85</v>
      </c>
      <c r="K40" s="64" t="s">
        <v>246</v>
      </c>
      <c r="L40" s="52" t="s">
        <v>246</v>
      </c>
    </row>
    <row r="41" spans="1:12" ht="20.399999999999999">
      <c r="A41" s="48" t="s">
        <v>1379</v>
      </c>
      <c r="B41" s="49" t="s">
        <v>1311</v>
      </c>
      <c r="C41" s="49" t="s">
        <v>1380</v>
      </c>
      <c r="D41" s="49" t="s">
        <v>246</v>
      </c>
      <c r="E41" s="49" t="s">
        <v>246</v>
      </c>
      <c r="F41" s="50">
        <v>71</v>
      </c>
      <c r="G41" s="64" t="s">
        <v>246</v>
      </c>
      <c r="H41" s="51">
        <v>41</v>
      </c>
      <c r="I41" s="64" t="s">
        <v>246</v>
      </c>
      <c r="J41" s="51">
        <v>55</v>
      </c>
      <c r="K41" s="64" t="s">
        <v>246</v>
      </c>
      <c r="L41" s="52" t="s">
        <v>246</v>
      </c>
    </row>
    <row r="42" spans="1:12" ht="20.399999999999999">
      <c r="A42" s="48" t="s">
        <v>1381</v>
      </c>
      <c r="B42" s="49" t="s">
        <v>1311</v>
      </c>
      <c r="C42" s="49" t="s">
        <v>1382</v>
      </c>
      <c r="D42" s="49" t="s">
        <v>246</v>
      </c>
      <c r="E42" s="49" t="s">
        <v>246</v>
      </c>
      <c r="F42" s="50">
        <v>71.8</v>
      </c>
      <c r="G42" s="64" t="s">
        <v>246</v>
      </c>
      <c r="H42" s="51">
        <v>41</v>
      </c>
      <c r="I42" s="64" t="s">
        <v>246</v>
      </c>
      <c r="J42" s="51">
        <v>55</v>
      </c>
      <c r="K42" s="64" t="s">
        <v>246</v>
      </c>
      <c r="L42" s="52" t="s">
        <v>246</v>
      </c>
    </row>
    <row r="43" spans="1:12" ht="20.399999999999999">
      <c r="A43" s="48" t="s">
        <v>1383</v>
      </c>
      <c r="B43" s="49" t="s">
        <v>1311</v>
      </c>
      <c r="C43" s="49" t="s">
        <v>1384</v>
      </c>
      <c r="D43" s="49" t="s">
        <v>246</v>
      </c>
      <c r="E43" s="49" t="s">
        <v>246</v>
      </c>
      <c r="F43" s="50">
        <v>72.099999999999994</v>
      </c>
      <c r="G43" s="64" t="s">
        <v>246</v>
      </c>
      <c r="H43" s="51">
        <v>64</v>
      </c>
      <c r="I43" s="64" t="s">
        <v>246</v>
      </c>
      <c r="J43" s="51">
        <v>85</v>
      </c>
      <c r="K43" s="64" t="s">
        <v>246</v>
      </c>
      <c r="L43" s="52" t="s">
        <v>246</v>
      </c>
    </row>
    <row r="44" spans="1:12" ht="20.399999999999999">
      <c r="A44" s="48" t="s">
        <v>1385</v>
      </c>
      <c r="B44" s="49" t="s">
        <v>1311</v>
      </c>
      <c r="C44" s="49" t="s">
        <v>1386</v>
      </c>
      <c r="D44" s="49" t="s">
        <v>246</v>
      </c>
      <c r="E44" s="49" t="s">
        <v>246</v>
      </c>
      <c r="F44" s="50">
        <v>71.400000000000006</v>
      </c>
      <c r="G44" s="64" t="s">
        <v>246</v>
      </c>
      <c r="H44" s="51">
        <v>38</v>
      </c>
      <c r="I44" s="64" t="s">
        <v>246</v>
      </c>
      <c r="J44" s="51">
        <v>50</v>
      </c>
      <c r="K44" s="64" t="s">
        <v>246</v>
      </c>
      <c r="L44" s="52" t="s">
        <v>246</v>
      </c>
    </row>
    <row r="45" spans="1:12" ht="20.399999999999999">
      <c r="A45" s="48" t="s">
        <v>1387</v>
      </c>
      <c r="B45" s="49" t="s">
        <v>1311</v>
      </c>
      <c r="C45" s="49" t="s">
        <v>1388</v>
      </c>
      <c r="D45" s="49" t="s">
        <v>246</v>
      </c>
      <c r="E45" s="49" t="s">
        <v>246</v>
      </c>
      <c r="F45" s="50">
        <v>72.5</v>
      </c>
      <c r="G45" s="64" t="s">
        <v>246</v>
      </c>
      <c r="H45" s="51">
        <v>31</v>
      </c>
      <c r="I45" s="64" t="s">
        <v>246</v>
      </c>
      <c r="J45" s="51">
        <v>41</v>
      </c>
      <c r="K45" s="64" t="s">
        <v>246</v>
      </c>
      <c r="L45" s="52" t="s">
        <v>246</v>
      </c>
    </row>
    <row r="46" spans="1:12" ht="20.399999999999999">
      <c r="A46" s="48" t="s">
        <v>1389</v>
      </c>
      <c r="B46" s="49" t="s">
        <v>1311</v>
      </c>
      <c r="C46" s="49" t="s">
        <v>1390</v>
      </c>
      <c r="D46" s="49" t="s">
        <v>246</v>
      </c>
      <c r="E46" s="49" t="s">
        <v>246</v>
      </c>
      <c r="F46" s="50">
        <v>71.7</v>
      </c>
      <c r="G46" s="64" t="s">
        <v>246</v>
      </c>
      <c r="H46" s="51">
        <v>25</v>
      </c>
      <c r="I46" s="64" t="s">
        <v>246</v>
      </c>
      <c r="J46" s="51">
        <v>33</v>
      </c>
      <c r="K46" s="64" t="s">
        <v>246</v>
      </c>
      <c r="L46" s="52" t="s">
        <v>246</v>
      </c>
    </row>
    <row r="47" spans="1:12" ht="20.399999999999999">
      <c r="A47" s="48" t="s">
        <v>1391</v>
      </c>
      <c r="B47" s="49" t="s">
        <v>1311</v>
      </c>
      <c r="C47" s="49" t="s">
        <v>1392</v>
      </c>
      <c r="D47" s="49" t="s">
        <v>246</v>
      </c>
      <c r="E47" s="49" t="s">
        <v>246</v>
      </c>
      <c r="F47" s="50">
        <v>72.5</v>
      </c>
      <c r="G47" s="64" t="s">
        <v>246</v>
      </c>
      <c r="H47" s="51">
        <v>29</v>
      </c>
      <c r="I47" s="64" t="s">
        <v>246</v>
      </c>
      <c r="J47" s="51">
        <v>38</v>
      </c>
      <c r="K47" s="64" t="s">
        <v>246</v>
      </c>
      <c r="L47" s="52" t="s">
        <v>246</v>
      </c>
    </row>
    <row r="48" spans="1:12" ht="20.399999999999999">
      <c r="A48" s="48" t="s">
        <v>1393</v>
      </c>
      <c r="B48" s="49" t="s">
        <v>1311</v>
      </c>
      <c r="C48" s="49" t="s">
        <v>1394</v>
      </c>
      <c r="D48" s="49" t="s">
        <v>246</v>
      </c>
      <c r="E48" s="49" t="s">
        <v>246</v>
      </c>
      <c r="F48" s="50">
        <v>72</v>
      </c>
      <c r="G48" s="64" t="s">
        <v>246</v>
      </c>
      <c r="H48" s="51">
        <v>16</v>
      </c>
      <c r="I48" s="64" t="s">
        <v>246</v>
      </c>
      <c r="J48" s="51">
        <v>22</v>
      </c>
      <c r="K48" s="64" t="s">
        <v>246</v>
      </c>
      <c r="L48" s="52" t="s">
        <v>246</v>
      </c>
    </row>
    <row r="49" spans="1:12" ht="20.399999999999999">
      <c r="A49" s="48" t="s">
        <v>1395</v>
      </c>
      <c r="B49" s="49" t="s">
        <v>1311</v>
      </c>
      <c r="C49" s="49" t="s">
        <v>1396</v>
      </c>
      <c r="D49" s="49" t="s">
        <v>246</v>
      </c>
      <c r="E49" s="49" t="s">
        <v>246</v>
      </c>
      <c r="F49" s="50">
        <v>71.5</v>
      </c>
      <c r="G49" s="64" t="s">
        <v>246</v>
      </c>
      <c r="H49" s="51">
        <v>14</v>
      </c>
      <c r="I49" s="64" t="s">
        <v>246</v>
      </c>
      <c r="J49" s="51">
        <v>19</v>
      </c>
      <c r="K49" s="64" t="s">
        <v>246</v>
      </c>
      <c r="L49" s="52" t="s">
        <v>246</v>
      </c>
    </row>
    <row r="50" spans="1:12" ht="20.399999999999999">
      <c r="A50" s="48" t="s">
        <v>1397</v>
      </c>
      <c r="B50" s="49" t="s">
        <v>1311</v>
      </c>
      <c r="C50" s="49" t="s">
        <v>1398</v>
      </c>
      <c r="D50" s="49" t="s">
        <v>246</v>
      </c>
      <c r="E50" s="49" t="s">
        <v>246</v>
      </c>
      <c r="F50" s="50">
        <v>71.2</v>
      </c>
      <c r="G50" s="64" t="s">
        <v>246</v>
      </c>
      <c r="H50" s="51">
        <v>18</v>
      </c>
      <c r="I50" s="64" t="s">
        <v>246</v>
      </c>
      <c r="J50" s="51">
        <v>24</v>
      </c>
      <c r="K50" s="64" t="s">
        <v>246</v>
      </c>
      <c r="L50" s="52" t="s">
        <v>246</v>
      </c>
    </row>
    <row r="51" spans="1:12" ht="20.399999999999999">
      <c r="A51" s="48" t="s">
        <v>1399</v>
      </c>
      <c r="B51" s="49" t="s">
        <v>1311</v>
      </c>
      <c r="C51" s="49" t="s">
        <v>1400</v>
      </c>
      <c r="D51" s="49" t="s">
        <v>246</v>
      </c>
      <c r="E51" s="49" t="s">
        <v>246</v>
      </c>
      <c r="F51" s="50">
        <v>71.900000000000006</v>
      </c>
      <c r="G51" s="64" t="s">
        <v>246</v>
      </c>
      <c r="H51" s="51">
        <v>13</v>
      </c>
      <c r="I51" s="64" t="s">
        <v>246</v>
      </c>
      <c r="J51" s="51">
        <v>17</v>
      </c>
      <c r="K51" s="64" t="s">
        <v>246</v>
      </c>
      <c r="L51" s="52" t="s">
        <v>246</v>
      </c>
    </row>
    <row r="52" spans="1:12" ht="20.399999999999999">
      <c r="A52" s="48" t="s">
        <v>1401</v>
      </c>
      <c r="B52" s="49" t="s">
        <v>1311</v>
      </c>
      <c r="C52" s="49" t="s">
        <v>1402</v>
      </c>
      <c r="D52" s="49" t="s">
        <v>246</v>
      </c>
      <c r="E52" s="49" t="s">
        <v>246</v>
      </c>
      <c r="F52" s="50">
        <v>71.3</v>
      </c>
      <c r="G52" s="64" t="s">
        <v>246</v>
      </c>
      <c r="H52" s="51">
        <v>23</v>
      </c>
      <c r="I52" s="64" t="s">
        <v>246</v>
      </c>
      <c r="J52" s="51">
        <v>30</v>
      </c>
      <c r="K52" s="64" t="s">
        <v>246</v>
      </c>
      <c r="L52" s="52" t="s">
        <v>246</v>
      </c>
    </row>
    <row r="53" spans="1:12" ht="20.399999999999999">
      <c r="A53" s="48" t="s">
        <v>1403</v>
      </c>
      <c r="B53" s="49" t="s">
        <v>1311</v>
      </c>
      <c r="C53" s="49" t="s">
        <v>1404</v>
      </c>
      <c r="D53" s="49" t="s">
        <v>246</v>
      </c>
      <c r="E53" s="49" t="s">
        <v>246</v>
      </c>
      <c r="F53" s="50">
        <v>71.3</v>
      </c>
      <c r="G53" s="64" t="s">
        <v>246</v>
      </c>
      <c r="H53" s="51">
        <v>12</v>
      </c>
      <c r="I53" s="64" t="s">
        <v>246</v>
      </c>
      <c r="J53" s="51">
        <v>17</v>
      </c>
      <c r="K53" s="64" t="s">
        <v>246</v>
      </c>
      <c r="L53" s="52" t="s">
        <v>246</v>
      </c>
    </row>
    <row r="54" spans="1:12" ht="20.399999999999999">
      <c r="A54" s="48" t="s">
        <v>1405</v>
      </c>
      <c r="B54" s="49" t="s">
        <v>1311</v>
      </c>
      <c r="C54" s="49" t="s">
        <v>1406</v>
      </c>
      <c r="D54" s="49" t="s">
        <v>246</v>
      </c>
      <c r="E54" s="49" t="s">
        <v>246</v>
      </c>
      <c r="F54" s="50">
        <v>70</v>
      </c>
      <c r="G54" s="64" t="s">
        <v>246</v>
      </c>
      <c r="H54" s="51">
        <v>16</v>
      </c>
      <c r="I54" s="64" t="s">
        <v>246</v>
      </c>
      <c r="J54" s="51">
        <v>22</v>
      </c>
      <c r="K54" s="64" t="s">
        <v>246</v>
      </c>
      <c r="L54" s="52" t="s">
        <v>246</v>
      </c>
    </row>
    <row r="55" spans="1:12" ht="20.399999999999999">
      <c r="A55" s="48" t="s">
        <v>1407</v>
      </c>
      <c r="B55" s="49" t="s">
        <v>1311</v>
      </c>
      <c r="C55" s="49" t="s">
        <v>1408</v>
      </c>
      <c r="D55" s="49" t="s">
        <v>246</v>
      </c>
      <c r="E55" s="49" t="s">
        <v>246</v>
      </c>
      <c r="F55" s="50">
        <v>72.2</v>
      </c>
      <c r="G55" s="64" t="s">
        <v>246</v>
      </c>
      <c r="H55" s="51">
        <v>29</v>
      </c>
      <c r="I55" s="64" t="s">
        <v>246</v>
      </c>
      <c r="J55" s="51">
        <v>39</v>
      </c>
      <c r="K55" s="64" t="s">
        <v>246</v>
      </c>
      <c r="L55" s="52" t="s">
        <v>246</v>
      </c>
    </row>
    <row r="56" spans="1:12" ht="20.399999999999999">
      <c r="A56" s="48" t="s">
        <v>1409</v>
      </c>
      <c r="B56" s="49" t="s">
        <v>1311</v>
      </c>
      <c r="C56" s="49" t="s">
        <v>1410</v>
      </c>
      <c r="D56" s="49" t="s">
        <v>246</v>
      </c>
      <c r="E56" s="49" t="s">
        <v>246</v>
      </c>
      <c r="F56" s="50">
        <v>71.7</v>
      </c>
      <c r="G56" s="64" t="s">
        <v>246</v>
      </c>
      <c r="H56" s="51">
        <v>19</v>
      </c>
      <c r="I56" s="64" t="s">
        <v>246</v>
      </c>
      <c r="J56" s="51">
        <v>26</v>
      </c>
      <c r="K56" s="64" t="s">
        <v>246</v>
      </c>
      <c r="L56" s="52" t="s">
        <v>246</v>
      </c>
    </row>
    <row r="57" spans="1:12" ht="20.399999999999999">
      <c r="A57" s="48" t="s">
        <v>1411</v>
      </c>
      <c r="B57" s="49" t="s">
        <v>1311</v>
      </c>
      <c r="C57" s="49" t="s">
        <v>1412</v>
      </c>
      <c r="D57" s="49" t="s">
        <v>246</v>
      </c>
      <c r="E57" s="49" t="s">
        <v>246</v>
      </c>
      <c r="F57" s="50">
        <v>72</v>
      </c>
      <c r="G57" s="64" t="s">
        <v>246</v>
      </c>
      <c r="H57" s="51">
        <v>18</v>
      </c>
      <c r="I57" s="64" t="s">
        <v>246</v>
      </c>
      <c r="J57" s="51">
        <v>24</v>
      </c>
      <c r="K57" s="64" t="s">
        <v>246</v>
      </c>
      <c r="L57" s="52" t="s">
        <v>246</v>
      </c>
    </row>
    <row r="58" spans="1:12" ht="20.399999999999999">
      <c r="A58" s="48" t="s">
        <v>1413</v>
      </c>
      <c r="B58" s="49" t="s">
        <v>1311</v>
      </c>
      <c r="C58" s="49" t="s">
        <v>1414</v>
      </c>
      <c r="D58" s="49" t="s">
        <v>246</v>
      </c>
      <c r="E58" s="49" t="s">
        <v>246</v>
      </c>
      <c r="F58" s="50">
        <v>70.7</v>
      </c>
      <c r="G58" s="64" t="s">
        <v>246</v>
      </c>
      <c r="H58" s="51">
        <v>24</v>
      </c>
      <c r="I58" s="64" t="s">
        <v>246</v>
      </c>
      <c r="J58" s="51">
        <v>33</v>
      </c>
      <c r="K58" s="64" t="s">
        <v>246</v>
      </c>
      <c r="L58" s="52" t="s">
        <v>246</v>
      </c>
    </row>
    <row r="59" spans="1:12" ht="20.399999999999999">
      <c r="A59" s="48" t="s">
        <v>1415</v>
      </c>
      <c r="B59" s="49" t="s">
        <v>1311</v>
      </c>
      <c r="C59" s="49" t="s">
        <v>1416</v>
      </c>
      <c r="D59" s="49" t="s">
        <v>246</v>
      </c>
      <c r="E59" s="49" t="s">
        <v>246</v>
      </c>
      <c r="F59" s="50">
        <v>72.099999999999994</v>
      </c>
      <c r="G59" s="64" t="s">
        <v>246</v>
      </c>
      <c r="H59" s="51">
        <v>33</v>
      </c>
      <c r="I59" s="64" t="s">
        <v>246</v>
      </c>
      <c r="J59" s="51">
        <v>44</v>
      </c>
      <c r="K59" s="64" t="s">
        <v>246</v>
      </c>
      <c r="L59" s="52" t="s">
        <v>246</v>
      </c>
    </row>
    <row r="60" spans="1:12" ht="20.399999999999999">
      <c r="A60" s="48" t="s">
        <v>1417</v>
      </c>
      <c r="B60" s="49" t="s">
        <v>1311</v>
      </c>
      <c r="C60" s="49" t="s">
        <v>1418</v>
      </c>
      <c r="D60" s="49" t="s">
        <v>246</v>
      </c>
      <c r="E60" s="49" t="s">
        <v>246</v>
      </c>
      <c r="F60" s="50">
        <v>72.8</v>
      </c>
      <c r="G60" s="64" t="s">
        <v>246</v>
      </c>
      <c r="H60" s="51">
        <v>26</v>
      </c>
      <c r="I60" s="64" t="s">
        <v>246</v>
      </c>
      <c r="J60" s="51">
        <v>34</v>
      </c>
      <c r="K60" s="64" t="s">
        <v>246</v>
      </c>
      <c r="L60" s="52" t="s">
        <v>246</v>
      </c>
    </row>
    <row r="61" spans="1:12" ht="20.399999999999999">
      <c r="A61" s="48" t="s">
        <v>1419</v>
      </c>
      <c r="B61" s="49" t="s">
        <v>1311</v>
      </c>
      <c r="C61" s="49" t="s">
        <v>1420</v>
      </c>
      <c r="D61" s="49" t="s">
        <v>246</v>
      </c>
      <c r="E61" s="49" t="s">
        <v>246</v>
      </c>
      <c r="F61" s="50">
        <v>73.5</v>
      </c>
      <c r="G61" s="64" t="s">
        <v>246</v>
      </c>
      <c r="H61" s="51">
        <v>23</v>
      </c>
      <c r="I61" s="64" t="s">
        <v>246</v>
      </c>
      <c r="J61" s="51">
        <v>30</v>
      </c>
      <c r="K61" s="64" t="s">
        <v>246</v>
      </c>
      <c r="L61" s="52" t="s">
        <v>246</v>
      </c>
    </row>
    <row r="62" spans="1:12" ht="21" thickBot="1">
      <c r="A62" s="53" t="s">
        <v>1421</v>
      </c>
      <c r="B62" s="54" t="s">
        <v>1311</v>
      </c>
      <c r="C62" s="54" t="s">
        <v>1422</v>
      </c>
      <c r="D62" s="54" t="s">
        <v>246</v>
      </c>
      <c r="E62" s="54" t="s">
        <v>246</v>
      </c>
      <c r="F62" s="55">
        <v>74</v>
      </c>
      <c r="G62" s="65" t="s">
        <v>246</v>
      </c>
      <c r="H62" s="56">
        <v>18</v>
      </c>
      <c r="I62" s="65" t="s">
        <v>246</v>
      </c>
      <c r="J62" s="56">
        <v>24</v>
      </c>
      <c r="K62" s="65" t="s">
        <v>246</v>
      </c>
      <c r="L62" s="66" t="s">
        <v>246</v>
      </c>
    </row>
    <row r="63" spans="1:12" ht="20.399999999999999">
      <c r="A63" s="48" t="s">
        <v>1423</v>
      </c>
      <c r="B63" s="49" t="s">
        <v>1311</v>
      </c>
      <c r="C63" s="49" t="s">
        <v>1424</v>
      </c>
      <c r="D63" s="49" t="s">
        <v>246</v>
      </c>
      <c r="E63" s="49" t="s">
        <v>246</v>
      </c>
      <c r="F63" s="50">
        <v>72.8</v>
      </c>
      <c r="G63" s="64" t="s">
        <v>246</v>
      </c>
      <c r="H63" s="51">
        <v>26</v>
      </c>
      <c r="I63" s="64" t="s">
        <v>246</v>
      </c>
      <c r="J63" s="51">
        <v>34</v>
      </c>
      <c r="K63" s="64" t="s">
        <v>246</v>
      </c>
      <c r="L63" s="52" t="s">
        <v>246</v>
      </c>
    </row>
    <row r="64" spans="1:12" ht="20.399999999999999">
      <c r="A64" s="48" t="s">
        <v>1425</v>
      </c>
      <c r="B64" s="49" t="s">
        <v>1311</v>
      </c>
      <c r="C64" s="49" t="s">
        <v>1426</v>
      </c>
      <c r="D64" s="49" t="s">
        <v>246</v>
      </c>
      <c r="E64" s="49" t="s">
        <v>246</v>
      </c>
      <c r="F64" s="50">
        <v>72.3</v>
      </c>
      <c r="G64" s="64" t="s">
        <v>246</v>
      </c>
      <c r="H64" s="51">
        <v>24</v>
      </c>
      <c r="I64" s="64" t="s">
        <v>246</v>
      </c>
      <c r="J64" s="51">
        <v>33</v>
      </c>
      <c r="K64" s="64" t="s">
        <v>246</v>
      </c>
      <c r="L64" s="52" t="s">
        <v>246</v>
      </c>
    </row>
    <row r="65" spans="1:12" ht="20.399999999999999">
      <c r="A65" s="48" t="s">
        <v>1427</v>
      </c>
      <c r="B65" s="49" t="s">
        <v>1311</v>
      </c>
      <c r="C65" s="49" t="s">
        <v>1428</v>
      </c>
      <c r="D65" s="49" t="s">
        <v>246</v>
      </c>
      <c r="E65" s="49" t="s">
        <v>246</v>
      </c>
      <c r="F65" s="50">
        <v>72.900000000000006</v>
      </c>
      <c r="G65" s="64" t="s">
        <v>246</v>
      </c>
      <c r="H65" s="51">
        <v>18</v>
      </c>
      <c r="I65" s="64" t="s">
        <v>246</v>
      </c>
      <c r="J65" s="51">
        <v>24</v>
      </c>
      <c r="K65" s="64" t="s">
        <v>246</v>
      </c>
      <c r="L65" s="52" t="s">
        <v>246</v>
      </c>
    </row>
    <row r="66" spans="1:12" ht="20.399999999999999">
      <c r="A66" s="48" t="s">
        <v>1429</v>
      </c>
      <c r="B66" s="49" t="s">
        <v>1311</v>
      </c>
      <c r="C66" s="49" t="s">
        <v>1430</v>
      </c>
      <c r="D66" s="49" t="s">
        <v>246</v>
      </c>
      <c r="E66" s="49" t="s">
        <v>246</v>
      </c>
      <c r="F66" s="50">
        <v>72.400000000000006</v>
      </c>
      <c r="G66" s="64" t="s">
        <v>246</v>
      </c>
      <c r="H66" s="51">
        <v>31</v>
      </c>
      <c r="I66" s="64" t="s">
        <v>246</v>
      </c>
      <c r="J66" s="51">
        <v>42</v>
      </c>
      <c r="K66" s="64" t="s">
        <v>246</v>
      </c>
      <c r="L66" s="52" t="s">
        <v>246</v>
      </c>
    </row>
    <row r="67" spans="1:12" ht="20.399999999999999">
      <c r="A67" s="48" t="s">
        <v>1431</v>
      </c>
      <c r="B67" s="49" t="s">
        <v>1311</v>
      </c>
      <c r="C67" s="49" t="s">
        <v>1432</v>
      </c>
      <c r="D67" s="49" t="s">
        <v>246</v>
      </c>
      <c r="E67" s="49" t="s">
        <v>246</v>
      </c>
      <c r="F67" s="50">
        <v>71.7</v>
      </c>
      <c r="G67" s="64" t="s">
        <v>246</v>
      </c>
      <c r="H67" s="51">
        <v>27</v>
      </c>
      <c r="I67" s="64" t="s">
        <v>246</v>
      </c>
      <c r="J67" s="51">
        <v>36</v>
      </c>
      <c r="K67" s="64" t="s">
        <v>246</v>
      </c>
      <c r="L67" s="52" t="s">
        <v>246</v>
      </c>
    </row>
    <row r="68" spans="1:12" ht="20.399999999999999">
      <c r="A68" s="48" t="s">
        <v>1433</v>
      </c>
      <c r="B68" s="49" t="s">
        <v>1311</v>
      </c>
      <c r="C68" s="49" t="s">
        <v>1434</v>
      </c>
      <c r="D68" s="49" t="s">
        <v>246</v>
      </c>
      <c r="E68" s="49" t="s">
        <v>246</v>
      </c>
      <c r="F68" s="50">
        <v>72.5</v>
      </c>
      <c r="G68" s="64" t="s">
        <v>246</v>
      </c>
      <c r="H68" s="51">
        <v>34</v>
      </c>
      <c r="I68" s="64" t="s">
        <v>246</v>
      </c>
      <c r="J68" s="51">
        <v>45</v>
      </c>
      <c r="K68" s="64" t="s">
        <v>246</v>
      </c>
      <c r="L68" s="52" t="s">
        <v>246</v>
      </c>
    </row>
    <row r="69" spans="1:12" ht="20.399999999999999">
      <c r="A69" s="48" t="s">
        <v>1435</v>
      </c>
      <c r="B69" s="49" t="s">
        <v>1311</v>
      </c>
      <c r="C69" s="49" t="s">
        <v>1436</v>
      </c>
      <c r="D69" s="49" t="s">
        <v>246</v>
      </c>
      <c r="E69" s="49" t="s">
        <v>246</v>
      </c>
      <c r="F69" s="50">
        <v>72.5</v>
      </c>
      <c r="G69" s="64" t="s">
        <v>246</v>
      </c>
      <c r="H69" s="51">
        <v>15</v>
      </c>
      <c r="I69" s="64" t="s">
        <v>246</v>
      </c>
      <c r="J69" s="51">
        <v>20</v>
      </c>
      <c r="K69" s="64" t="s">
        <v>246</v>
      </c>
      <c r="L69" s="52" t="s">
        <v>246</v>
      </c>
    </row>
    <row r="70" spans="1:12" ht="20.399999999999999">
      <c r="A70" s="48" t="s">
        <v>1437</v>
      </c>
      <c r="B70" s="49" t="s">
        <v>1311</v>
      </c>
      <c r="C70" s="49" t="s">
        <v>1438</v>
      </c>
      <c r="D70" s="49" t="s">
        <v>246</v>
      </c>
      <c r="E70" s="49" t="s">
        <v>246</v>
      </c>
      <c r="F70" s="50">
        <v>71.599999999999994</v>
      </c>
      <c r="G70" s="64" t="s">
        <v>246</v>
      </c>
      <c r="H70" s="51">
        <v>17</v>
      </c>
      <c r="I70" s="64" t="s">
        <v>246</v>
      </c>
      <c r="J70" s="51">
        <v>23</v>
      </c>
      <c r="K70" s="64" t="s">
        <v>246</v>
      </c>
      <c r="L70" s="52" t="s">
        <v>246</v>
      </c>
    </row>
    <row r="71" spans="1:12" ht="20.399999999999999">
      <c r="A71" s="48" t="s">
        <v>1439</v>
      </c>
      <c r="B71" s="49" t="s">
        <v>1311</v>
      </c>
      <c r="C71" s="49" t="s">
        <v>1440</v>
      </c>
      <c r="D71" s="49" t="s">
        <v>246</v>
      </c>
      <c r="E71" s="49" t="s">
        <v>246</v>
      </c>
      <c r="F71" s="50">
        <v>72.099999999999994</v>
      </c>
      <c r="G71" s="64" t="s">
        <v>246</v>
      </c>
      <c r="H71" s="51">
        <v>15</v>
      </c>
      <c r="I71" s="64" t="s">
        <v>246</v>
      </c>
      <c r="J71" s="51">
        <v>20</v>
      </c>
      <c r="K71" s="64" t="s">
        <v>246</v>
      </c>
      <c r="L71" s="52" t="s">
        <v>246</v>
      </c>
    </row>
    <row r="72" spans="1:12" ht="20.399999999999999">
      <c r="A72" s="48" t="s">
        <v>1441</v>
      </c>
      <c r="B72" s="49" t="s">
        <v>1311</v>
      </c>
      <c r="C72" s="49" t="s">
        <v>1442</v>
      </c>
      <c r="D72" s="49" t="s">
        <v>246</v>
      </c>
      <c r="E72" s="49" t="s">
        <v>246</v>
      </c>
      <c r="F72" s="50">
        <v>69.3</v>
      </c>
      <c r="G72" s="64" t="s">
        <v>246</v>
      </c>
      <c r="H72" s="51">
        <v>18</v>
      </c>
      <c r="I72" s="64" t="s">
        <v>246</v>
      </c>
      <c r="J72" s="51">
        <v>24</v>
      </c>
      <c r="K72" s="64" t="s">
        <v>246</v>
      </c>
      <c r="L72" s="52" t="s">
        <v>246</v>
      </c>
    </row>
    <row r="73" spans="1:12" ht="20.399999999999999">
      <c r="A73" s="48" t="s">
        <v>1443</v>
      </c>
      <c r="B73" s="49" t="s">
        <v>1311</v>
      </c>
      <c r="C73" s="49" t="s">
        <v>1444</v>
      </c>
      <c r="D73" s="49" t="s">
        <v>246</v>
      </c>
      <c r="E73" s="49" t="s">
        <v>246</v>
      </c>
      <c r="F73" s="50">
        <v>73.099999999999994</v>
      </c>
      <c r="G73" s="64" t="s">
        <v>246</v>
      </c>
      <c r="H73" s="51">
        <v>20</v>
      </c>
      <c r="I73" s="64" t="s">
        <v>246</v>
      </c>
      <c r="J73" s="51">
        <v>27</v>
      </c>
      <c r="K73" s="64" t="s">
        <v>246</v>
      </c>
      <c r="L73" s="52" t="s">
        <v>246</v>
      </c>
    </row>
    <row r="74" spans="1:12" ht="20.399999999999999">
      <c r="A74" s="48" t="s">
        <v>1445</v>
      </c>
      <c r="B74" s="49" t="s">
        <v>1311</v>
      </c>
      <c r="C74" s="49" t="s">
        <v>1446</v>
      </c>
      <c r="D74" s="49" t="s">
        <v>246</v>
      </c>
      <c r="E74" s="49" t="s">
        <v>246</v>
      </c>
      <c r="F74" s="50">
        <v>73.099999999999994</v>
      </c>
      <c r="G74" s="64" t="s">
        <v>246</v>
      </c>
      <c r="H74" s="51">
        <v>18</v>
      </c>
      <c r="I74" s="64" t="s">
        <v>246</v>
      </c>
      <c r="J74" s="51">
        <v>24</v>
      </c>
      <c r="K74" s="64" t="s">
        <v>246</v>
      </c>
      <c r="L74" s="52" t="s">
        <v>246</v>
      </c>
    </row>
    <row r="75" spans="1:12" ht="20.399999999999999">
      <c r="A75" s="48" t="s">
        <v>1447</v>
      </c>
      <c r="B75" s="49" t="s">
        <v>1311</v>
      </c>
      <c r="C75" s="49" t="s">
        <v>1448</v>
      </c>
      <c r="D75" s="49" t="s">
        <v>246</v>
      </c>
      <c r="E75" s="49" t="s">
        <v>246</v>
      </c>
      <c r="F75" s="50">
        <v>73.5</v>
      </c>
      <c r="G75" s="64" t="s">
        <v>246</v>
      </c>
      <c r="H75" s="51">
        <v>22</v>
      </c>
      <c r="I75" s="64" t="s">
        <v>246</v>
      </c>
      <c r="J75" s="51">
        <v>29</v>
      </c>
      <c r="K75" s="64" t="s">
        <v>246</v>
      </c>
      <c r="L75" s="52" t="s">
        <v>246</v>
      </c>
    </row>
    <row r="76" spans="1:12" ht="20.399999999999999">
      <c r="A76" s="48" t="s">
        <v>1449</v>
      </c>
      <c r="B76" s="49" t="s">
        <v>1311</v>
      </c>
      <c r="C76" s="49" t="s">
        <v>1450</v>
      </c>
      <c r="D76" s="49" t="s">
        <v>246</v>
      </c>
      <c r="E76" s="49" t="s">
        <v>246</v>
      </c>
      <c r="F76" s="50">
        <v>73.099999999999994</v>
      </c>
      <c r="G76" s="64" t="s">
        <v>246</v>
      </c>
      <c r="H76" s="51">
        <v>15</v>
      </c>
      <c r="I76" s="64" t="s">
        <v>246</v>
      </c>
      <c r="J76" s="51">
        <v>20</v>
      </c>
      <c r="K76" s="64" t="s">
        <v>246</v>
      </c>
      <c r="L76" s="52" t="s">
        <v>246</v>
      </c>
    </row>
    <row r="77" spans="1:12" ht="20.399999999999999">
      <c r="A77" s="48" t="s">
        <v>1451</v>
      </c>
      <c r="B77" s="49" t="s">
        <v>1311</v>
      </c>
      <c r="C77" s="49" t="s">
        <v>1452</v>
      </c>
      <c r="D77" s="49" t="s">
        <v>246</v>
      </c>
      <c r="E77" s="49" t="s">
        <v>246</v>
      </c>
      <c r="F77" s="50">
        <v>73.2</v>
      </c>
      <c r="G77" s="64" t="s">
        <v>246</v>
      </c>
      <c r="H77" s="51">
        <v>22</v>
      </c>
      <c r="I77" s="64" t="s">
        <v>246</v>
      </c>
      <c r="J77" s="51">
        <v>30</v>
      </c>
      <c r="K77" s="64" t="s">
        <v>246</v>
      </c>
      <c r="L77" s="52" t="s">
        <v>246</v>
      </c>
    </row>
    <row r="78" spans="1:12" ht="20.399999999999999">
      <c r="A78" s="48" t="s">
        <v>1453</v>
      </c>
      <c r="B78" s="49" t="s">
        <v>1311</v>
      </c>
      <c r="C78" s="49" t="s">
        <v>1454</v>
      </c>
      <c r="D78" s="49" t="s">
        <v>246</v>
      </c>
      <c r="E78" s="49" t="s">
        <v>246</v>
      </c>
      <c r="F78" s="50">
        <v>74.900000000000006</v>
      </c>
      <c r="G78" s="64" t="s">
        <v>246</v>
      </c>
      <c r="H78" s="51">
        <v>19</v>
      </c>
      <c r="I78" s="64" t="s">
        <v>246</v>
      </c>
      <c r="J78" s="51">
        <v>26</v>
      </c>
      <c r="K78" s="64" t="s">
        <v>246</v>
      </c>
      <c r="L78" s="52" t="s">
        <v>246</v>
      </c>
    </row>
    <row r="79" spans="1:12" ht="20.399999999999999">
      <c r="A79" s="48" t="s">
        <v>1455</v>
      </c>
      <c r="B79" s="49" t="s">
        <v>1311</v>
      </c>
      <c r="C79" s="49" t="s">
        <v>1456</v>
      </c>
      <c r="D79" s="49" t="s">
        <v>246</v>
      </c>
      <c r="E79" s="49" t="s">
        <v>246</v>
      </c>
      <c r="F79" s="50">
        <v>76.5</v>
      </c>
      <c r="G79" s="64" t="s">
        <v>246</v>
      </c>
      <c r="H79" s="51">
        <v>15</v>
      </c>
      <c r="I79" s="64" t="s">
        <v>246</v>
      </c>
      <c r="J79" s="51">
        <v>20</v>
      </c>
      <c r="K79" s="64" t="s">
        <v>246</v>
      </c>
      <c r="L79" s="52" t="s">
        <v>246</v>
      </c>
    </row>
    <row r="80" spans="1:12" ht="20.399999999999999">
      <c r="A80" s="48" t="s">
        <v>1457</v>
      </c>
      <c r="B80" s="49" t="s">
        <v>1311</v>
      </c>
      <c r="C80" s="49" t="s">
        <v>1458</v>
      </c>
      <c r="D80" s="49" t="s">
        <v>246</v>
      </c>
      <c r="E80" s="49" t="s">
        <v>246</v>
      </c>
      <c r="F80" s="50">
        <v>75.8</v>
      </c>
      <c r="G80" s="64" t="s">
        <v>246</v>
      </c>
      <c r="H80" s="51">
        <v>23</v>
      </c>
      <c r="I80" s="64" t="s">
        <v>246</v>
      </c>
      <c r="J80" s="51">
        <v>30</v>
      </c>
      <c r="K80" s="64" t="s">
        <v>246</v>
      </c>
      <c r="L80" s="52" t="s">
        <v>246</v>
      </c>
    </row>
    <row r="81" spans="1:12" ht="20.399999999999999">
      <c r="A81" s="48" t="s">
        <v>1459</v>
      </c>
      <c r="B81" s="49" t="s">
        <v>1311</v>
      </c>
      <c r="C81" s="49" t="s">
        <v>1460</v>
      </c>
      <c r="D81" s="49" t="s">
        <v>246</v>
      </c>
      <c r="E81" s="49" t="s">
        <v>246</v>
      </c>
      <c r="F81" s="50">
        <v>74.900000000000006</v>
      </c>
      <c r="G81" s="64" t="s">
        <v>246</v>
      </c>
      <c r="H81" s="51">
        <v>27</v>
      </c>
      <c r="I81" s="64" t="s">
        <v>246</v>
      </c>
      <c r="J81" s="51">
        <v>36</v>
      </c>
      <c r="K81" s="64" t="s">
        <v>246</v>
      </c>
      <c r="L81" s="52" t="s">
        <v>246</v>
      </c>
    </row>
    <row r="82" spans="1:12" ht="20.399999999999999">
      <c r="A82" s="48" t="s">
        <v>1461</v>
      </c>
      <c r="B82" s="49" t="s">
        <v>1311</v>
      </c>
      <c r="C82" s="49" t="s">
        <v>1462</v>
      </c>
      <c r="D82" s="49" t="s">
        <v>246</v>
      </c>
      <c r="E82" s="49" t="s">
        <v>246</v>
      </c>
      <c r="F82" s="50">
        <v>75.900000000000006</v>
      </c>
      <c r="G82" s="64" t="s">
        <v>246</v>
      </c>
      <c r="H82" s="51">
        <v>28</v>
      </c>
      <c r="I82" s="64" t="s">
        <v>246</v>
      </c>
      <c r="J82" s="51">
        <v>38</v>
      </c>
      <c r="K82" s="64" t="s">
        <v>246</v>
      </c>
      <c r="L82" s="52" t="s">
        <v>246</v>
      </c>
    </row>
    <row r="83" spans="1:12" ht="20.399999999999999">
      <c r="A83" s="48" t="s">
        <v>1463</v>
      </c>
      <c r="B83" s="49" t="s">
        <v>1311</v>
      </c>
      <c r="C83" s="49" t="s">
        <v>1464</v>
      </c>
      <c r="D83" s="49" t="s">
        <v>246</v>
      </c>
      <c r="E83" s="49" t="s">
        <v>246</v>
      </c>
      <c r="F83" s="50">
        <v>74.8</v>
      </c>
      <c r="G83" s="64" t="s">
        <v>246</v>
      </c>
      <c r="H83" s="51">
        <v>23</v>
      </c>
      <c r="I83" s="64" t="s">
        <v>246</v>
      </c>
      <c r="J83" s="51">
        <v>30</v>
      </c>
      <c r="K83" s="64" t="s">
        <v>246</v>
      </c>
      <c r="L83" s="52" t="s">
        <v>246</v>
      </c>
    </row>
    <row r="84" spans="1:12" ht="20.399999999999999">
      <c r="A84" s="48" t="s">
        <v>1465</v>
      </c>
      <c r="B84" s="49" t="s">
        <v>1311</v>
      </c>
      <c r="C84" s="49" t="s">
        <v>1466</v>
      </c>
      <c r="D84" s="49" t="s">
        <v>246</v>
      </c>
      <c r="E84" s="49" t="s">
        <v>246</v>
      </c>
      <c r="F84" s="50">
        <v>73.5</v>
      </c>
      <c r="G84" s="64" t="s">
        <v>246</v>
      </c>
      <c r="H84" s="51">
        <v>23</v>
      </c>
      <c r="I84" s="64" t="s">
        <v>246</v>
      </c>
      <c r="J84" s="51">
        <v>30</v>
      </c>
      <c r="K84" s="64" t="s">
        <v>246</v>
      </c>
      <c r="L84" s="52" t="s">
        <v>246</v>
      </c>
    </row>
    <row r="85" spans="1:12" ht="20.399999999999999">
      <c r="A85" s="48" t="s">
        <v>1467</v>
      </c>
      <c r="B85" s="49" t="s">
        <v>1311</v>
      </c>
      <c r="C85" s="49" t="s">
        <v>1468</v>
      </c>
      <c r="D85" s="49" t="s">
        <v>246</v>
      </c>
      <c r="E85" s="49" t="s">
        <v>246</v>
      </c>
      <c r="F85" s="50">
        <v>73.8</v>
      </c>
      <c r="G85" s="64" t="s">
        <v>246</v>
      </c>
      <c r="H85" s="51">
        <v>16</v>
      </c>
      <c r="I85" s="64" t="s">
        <v>246</v>
      </c>
      <c r="J85" s="51">
        <v>22</v>
      </c>
      <c r="K85" s="64" t="s">
        <v>246</v>
      </c>
      <c r="L85" s="52" t="s">
        <v>246</v>
      </c>
    </row>
    <row r="86" spans="1:12" ht="20.399999999999999">
      <c r="A86" s="48" t="s">
        <v>1469</v>
      </c>
      <c r="B86" s="49" t="s">
        <v>1311</v>
      </c>
      <c r="C86" s="49" t="s">
        <v>1470</v>
      </c>
      <c r="D86" s="49" t="s">
        <v>246</v>
      </c>
      <c r="E86" s="49" t="s">
        <v>246</v>
      </c>
      <c r="F86" s="50">
        <v>73.900000000000006</v>
      </c>
      <c r="G86" s="64" t="s">
        <v>246</v>
      </c>
      <c r="H86" s="51">
        <v>17</v>
      </c>
      <c r="I86" s="64" t="s">
        <v>246</v>
      </c>
      <c r="J86" s="51">
        <v>22</v>
      </c>
      <c r="K86" s="64" t="s">
        <v>246</v>
      </c>
      <c r="L86" s="52" t="s">
        <v>246</v>
      </c>
    </row>
    <row r="87" spans="1:12" ht="20.399999999999999">
      <c r="A87" s="48" t="s">
        <v>1471</v>
      </c>
      <c r="B87" s="49" t="s">
        <v>1311</v>
      </c>
      <c r="C87" s="49" t="s">
        <v>1472</v>
      </c>
      <c r="D87" s="49" t="s">
        <v>246</v>
      </c>
      <c r="E87" s="49" t="s">
        <v>246</v>
      </c>
      <c r="F87" s="50">
        <v>73.2</v>
      </c>
      <c r="G87" s="64" t="s">
        <v>246</v>
      </c>
      <c r="H87" s="51">
        <v>19</v>
      </c>
      <c r="I87" s="64" t="s">
        <v>246</v>
      </c>
      <c r="J87" s="51">
        <v>25</v>
      </c>
      <c r="K87" s="64" t="s">
        <v>246</v>
      </c>
      <c r="L87" s="52" t="s">
        <v>246</v>
      </c>
    </row>
    <row r="88" spans="1:12" ht="20.399999999999999">
      <c r="A88" s="48" t="s">
        <v>1473</v>
      </c>
      <c r="B88" s="49" t="s">
        <v>1311</v>
      </c>
      <c r="C88" s="49" t="s">
        <v>1474</v>
      </c>
      <c r="D88" s="49" t="s">
        <v>246</v>
      </c>
      <c r="E88" s="49" t="s">
        <v>246</v>
      </c>
      <c r="F88" s="50">
        <v>73.5</v>
      </c>
      <c r="G88" s="64" t="s">
        <v>246</v>
      </c>
      <c r="H88" s="51">
        <v>24</v>
      </c>
      <c r="I88" s="64" t="s">
        <v>246</v>
      </c>
      <c r="J88" s="51">
        <v>33</v>
      </c>
      <c r="K88" s="64" t="s">
        <v>246</v>
      </c>
      <c r="L88" s="52" t="s">
        <v>246</v>
      </c>
    </row>
    <row r="89" spans="1:12" ht="20.399999999999999">
      <c r="A89" s="48" t="s">
        <v>1475</v>
      </c>
      <c r="B89" s="49" t="s">
        <v>1311</v>
      </c>
      <c r="C89" s="49" t="s">
        <v>1476</v>
      </c>
      <c r="D89" s="49" t="s">
        <v>246</v>
      </c>
      <c r="E89" s="49" t="s">
        <v>246</v>
      </c>
      <c r="F89" s="50">
        <v>73.2</v>
      </c>
      <c r="G89" s="64" t="s">
        <v>246</v>
      </c>
      <c r="H89" s="51">
        <v>24</v>
      </c>
      <c r="I89" s="64" t="s">
        <v>246</v>
      </c>
      <c r="J89" s="51">
        <v>32</v>
      </c>
      <c r="K89" s="64" t="s">
        <v>246</v>
      </c>
      <c r="L89" s="52" t="s">
        <v>246</v>
      </c>
    </row>
    <row r="90" spans="1:12" ht="21" thickBot="1">
      <c r="A90" s="53" t="s">
        <v>1477</v>
      </c>
      <c r="B90" s="54" t="s">
        <v>1311</v>
      </c>
      <c r="C90" s="54" t="s">
        <v>1478</v>
      </c>
      <c r="D90" s="54" t="s">
        <v>246</v>
      </c>
      <c r="E90" s="54" t="s">
        <v>246</v>
      </c>
      <c r="F90" s="55">
        <v>73.5</v>
      </c>
      <c r="G90" s="65" t="s">
        <v>246</v>
      </c>
      <c r="H90" s="56">
        <v>19</v>
      </c>
      <c r="I90" s="65" t="s">
        <v>246</v>
      </c>
      <c r="J90" s="56">
        <v>26</v>
      </c>
      <c r="K90" s="65" t="s">
        <v>246</v>
      </c>
      <c r="L90" s="66" t="s">
        <v>246</v>
      </c>
    </row>
    <row r="91" spans="1:12" ht="20.399999999999999">
      <c r="A91" s="48" t="s">
        <v>1479</v>
      </c>
      <c r="B91" s="49" t="s">
        <v>1311</v>
      </c>
      <c r="C91" s="49" t="s">
        <v>1480</v>
      </c>
      <c r="D91" s="49" t="s">
        <v>246</v>
      </c>
      <c r="E91" s="49" t="s">
        <v>246</v>
      </c>
      <c r="F91" s="50">
        <v>74</v>
      </c>
      <c r="G91" s="64" t="s">
        <v>246</v>
      </c>
      <c r="H91" s="51">
        <v>29</v>
      </c>
      <c r="I91" s="64" t="s">
        <v>246</v>
      </c>
      <c r="J91" s="51">
        <v>39</v>
      </c>
      <c r="K91" s="64" t="s">
        <v>246</v>
      </c>
      <c r="L91" s="52" t="s">
        <v>246</v>
      </c>
    </row>
    <row r="92" spans="1:12" ht="20.399999999999999">
      <c r="A92" s="48" t="s">
        <v>1481</v>
      </c>
      <c r="B92" s="49" t="s">
        <v>1311</v>
      </c>
      <c r="C92" s="49" t="s">
        <v>1482</v>
      </c>
      <c r="D92" s="49" t="s">
        <v>246</v>
      </c>
      <c r="E92" s="49" t="s">
        <v>246</v>
      </c>
      <c r="F92" s="50">
        <v>75.599999999999994</v>
      </c>
      <c r="G92" s="64" t="s">
        <v>246</v>
      </c>
      <c r="H92" s="51">
        <v>24</v>
      </c>
      <c r="I92" s="64" t="s">
        <v>246</v>
      </c>
      <c r="J92" s="51">
        <v>32</v>
      </c>
      <c r="K92" s="64" t="s">
        <v>246</v>
      </c>
      <c r="L92" s="52" t="s">
        <v>246</v>
      </c>
    </row>
    <row r="93" spans="1:12" ht="20.399999999999999">
      <c r="A93" s="48" t="s">
        <v>1483</v>
      </c>
      <c r="B93" s="49" t="s">
        <v>1311</v>
      </c>
      <c r="C93" s="49" t="s">
        <v>1484</v>
      </c>
      <c r="D93" s="49" t="s">
        <v>246</v>
      </c>
      <c r="E93" s="49" t="s">
        <v>246</v>
      </c>
      <c r="F93" s="50">
        <v>75.2</v>
      </c>
      <c r="G93" s="64" t="s">
        <v>246</v>
      </c>
      <c r="H93" s="51">
        <v>17</v>
      </c>
      <c r="I93" s="64" t="s">
        <v>246</v>
      </c>
      <c r="J93" s="51">
        <v>22</v>
      </c>
      <c r="K93" s="64" t="s">
        <v>246</v>
      </c>
      <c r="L93" s="52" t="s">
        <v>246</v>
      </c>
    </row>
    <row r="94" spans="1:12" ht="20.399999999999999">
      <c r="A94" s="48" t="s">
        <v>1485</v>
      </c>
      <c r="B94" s="49" t="s">
        <v>1311</v>
      </c>
      <c r="C94" s="49" t="s">
        <v>1486</v>
      </c>
      <c r="D94" s="49" t="s">
        <v>246</v>
      </c>
      <c r="E94" s="49" t="s">
        <v>246</v>
      </c>
      <c r="F94" s="50">
        <v>76.2</v>
      </c>
      <c r="G94" s="64" t="s">
        <v>246</v>
      </c>
      <c r="H94" s="51">
        <v>28</v>
      </c>
      <c r="I94" s="64" t="s">
        <v>246</v>
      </c>
      <c r="J94" s="51">
        <v>38</v>
      </c>
      <c r="K94" s="64" t="s">
        <v>246</v>
      </c>
      <c r="L94" s="52" t="s">
        <v>246</v>
      </c>
    </row>
    <row r="95" spans="1:12" ht="20.399999999999999">
      <c r="A95" s="48" t="s">
        <v>1487</v>
      </c>
      <c r="B95" s="49" t="s">
        <v>1311</v>
      </c>
      <c r="C95" s="49" t="s">
        <v>1488</v>
      </c>
      <c r="D95" s="49" t="s">
        <v>246</v>
      </c>
      <c r="E95" s="49" t="s">
        <v>246</v>
      </c>
      <c r="F95" s="50">
        <v>74.8</v>
      </c>
      <c r="G95" s="64" t="s">
        <v>246</v>
      </c>
      <c r="H95" s="51">
        <v>22</v>
      </c>
      <c r="I95" s="64" t="s">
        <v>246</v>
      </c>
      <c r="J95" s="51">
        <v>29</v>
      </c>
      <c r="K95" s="64" t="s">
        <v>246</v>
      </c>
      <c r="L95" s="52" t="s">
        <v>246</v>
      </c>
    </row>
    <row r="96" spans="1:12" ht="20.399999999999999">
      <c r="A96" s="48" t="s">
        <v>1489</v>
      </c>
      <c r="B96" s="49" t="s">
        <v>1311</v>
      </c>
      <c r="C96" s="49" t="s">
        <v>1490</v>
      </c>
      <c r="D96" s="49" t="s">
        <v>246</v>
      </c>
      <c r="E96" s="49" t="s">
        <v>246</v>
      </c>
      <c r="F96" s="50">
        <v>75.2</v>
      </c>
      <c r="G96" s="64" t="s">
        <v>246</v>
      </c>
      <c r="H96" s="51">
        <v>25</v>
      </c>
      <c r="I96" s="64" t="s">
        <v>246</v>
      </c>
      <c r="J96" s="51">
        <v>34</v>
      </c>
      <c r="K96" s="64" t="s">
        <v>246</v>
      </c>
      <c r="L96" s="52" t="s">
        <v>246</v>
      </c>
    </row>
    <row r="97" spans="1:12" ht="20.399999999999999">
      <c r="A97" s="48" t="s">
        <v>1491</v>
      </c>
      <c r="B97" s="49" t="s">
        <v>1311</v>
      </c>
      <c r="C97" s="49" t="s">
        <v>1492</v>
      </c>
      <c r="D97" s="49" t="s">
        <v>246</v>
      </c>
      <c r="E97" s="49" t="s">
        <v>246</v>
      </c>
      <c r="F97" s="50">
        <v>75.5</v>
      </c>
      <c r="G97" s="64" t="s">
        <v>246</v>
      </c>
      <c r="H97" s="51">
        <v>14</v>
      </c>
      <c r="I97" s="64" t="s">
        <v>246</v>
      </c>
      <c r="J97" s="51">
        <v>18</v>
      </c>
      <c r="K97" s="64" t="s">
        <v>246</v>
      </c>
      <c r="L97" s="52" t="s">
        <v>246</v>
      </c>
    </row>
    <row r="98" spans="1:12" ht="20.399999999999999">
      <c r="A98" s="48" t="s">
        <v>1493</v>
      </c>
      <c r="B98" s="49" t="s">
        <v>1311</v>
      </c>
      <c r="C98" s="49" t="s">
        <v>1494</v>
      </c>
      <c r="D98" s="49" t="s">
        <v>246</v>
      </c>
      <c r="E98" s="49" t="s">
        <v>246</v>
      </c>
      <c r="F98" s="50">
        <v>75</v>
      </c>
      <c r="G98" s="64" t="s">
        <v>246</v>
      </c>
      <c r="H98" s="51">
        <v>26</v>
      </c>
      <c r="I98" s="64" t="s">
        <v>246</v>
      </c>
      <c r="J98" s="51">
        <v>35</v>
      </c>
      <c r="K98" s="64" t="s">
        <v>246</v>
      </c>
      <c r="L98" s="52" t="s">
        <v>246</v>
      </c>
    </row>
    <row r="99" spans="1:12" ht="20.399999999999999">
      <c r="A99" s="48" t="s">
        <v>1495</v>
      </c>
      <c r="B99" s="49" t="s">
        <v>1311</v>
      </c>
      <c r="C99" s="49" t="s">
        <v>1496</v>
      </c>
      <c r="D99" s="49" t="s">
        <v>246</v>
      </c>
      <c r="E99" s="49" t="s">
        <v>246</v>
      </c>
      <c r="F99" s="50">
        <v>74.2</v>
      </c>
      <c r="G99" s="64" t="s">
        <v>246</v>
      </c>
      <c r="H99" s="51">
        <v>29</v>
      </c>
      <c r="I99" s="64" t="s">
        <v>246</v>
      </c>
      <c r="J99" s="51">
        <v>38</v>
      </c>
      <c r="K99" s="64" t="s">
        <v>246</v>
      </c>
      <c r="L99" s="52" t="s">
        <v>246</v>
      </c>
    </row>
    <row r="100" spans="1:12" ht="20.399999999999999">
      <c r="A100" s="48" t="s">
        <v>1497</v>
      </c>
      <c r="B100" s="49" t="s">
        <v>1311</v>
      </c>
      <c r="C100" s="49" t="s">
        <v>1498</v>
      </c>
      <c r="D100" s="49" t="s">
        <v>246</v>
      </c>
      <c r="E100" s="49" t="s">
        <v>246</v>
      </c>
      <c r="F100" s="50">
        <v>73.8</v>
      </c>
      <c r="G100" s="64" t="s">
        <v>246</v>
      </c>
      <c r="H100" s="51">
        <v>25</v>
      </c>
      <c r="I100" s="64" t="s">
        <v>246</v>
      </c>
      <c r="J100" s="51">
        <v>33</v>
      </c>
      <c r="K100" s="64" t="s">
        <v>246</v>
      </c>
      <c r="L100" s="52" t="s">
        <v>246</v>
      </c>
    </row>
    <row r="101" spans="1:12" ht="20.399999999999999">
      <c r="A101" s="48" t="s">
        <v>1499</v>
      </c>
      <c r="B101" s="49" t="s">
        <v>1311</v>
      </c>
      <c r="C101" s="49" t="s">
        <v>1500</v>
      </c>
      <c r="D101" s="49" t="s">
        <v>246</v>
      </c>
      <c r="E101" s="49" t="s">
        <v>246</v>
      </c>
      <c r="F101" s="50">
        <v>73.3</v>
      </c>
      <c r="G101" s="64" t="s">
        <v>246</v>
      </c>
      <c r="H101" s="51">
        <v>26</v>
      </c>
      <c r="I101" s="64" t="s">
        <v>246</v>
      </c>
      <c r="J101" s="51">
        <v>35</v>
      </c>
      <c r="K101" s="64" t="s">
        <v>246</v>
      </c>
      <c r="L101" s="52" t="s">
        <v>246</v>
      </c>
    </row>
    <row r="102" spans="1:12" ht="20.399999999999999">
      <c r="A102" s="48" t="s">
        <v>1501</v>
      </c>
      <c r="B102" s="49" t="s">
        <v>1311</v>
      </c>
      <c r="C102" s="49" t="s">
        <v>1502</v>
      </c>
      <c r="D102" s="49" t="s">
        <v>246</v>
      </c>
      <c r="E102" s="49" t="s">
        <v>246</v>
      </c>
      <c r="F102" s="50">
        <v>76.400000000000006</v>
      </c>
      <c r="G102" s="64" t="s">
        <v>246</v>
      </c>
      <c r="H102" s="51">
        <v>17</v>
      </c>
      <c r="I102" s="64" t="s">
        <v>246</v>
      </c>
      <c r="J102" s="51">
        <v>23</v>
      </c>
      <c r="K102" s="64" t="s">
        <v>246</v>
      </c>
      <c r="L102" s="52" t="s">
        <v>246</v>
      </c>
    </row>
    <row r="103" spans="1:12" ht="20.399999999999999">
      <c r="A103" s="48" t="s">
        <v>1503</v>
      </c>
      <c r="B103" s="49" t="s">
        <v>1311</v>
      </c>
      <c r="C103" s="49" t="s">
        <v>1320</v>
      </c>
      <c r="D103" s="49" t="s">
        <v>246</v>
      </c>
      <c r="E103" s="49" t="s">
        <v>246</v>
      </c>
      <c r="F103" s="50">
        <v>69.8</v>
      </c>
      <c r="G103" s="64" t="s">
        <v>246</v>
      </c>
      <c r="H103" s="51">
        <v>45</v>
      </c>
      <c r="I103" s="64" t="s">
        <v>246</v>
      </c>
      <c r="J103" s="51">
        <v>60</v>
      </c>
      <c r="K103" s="64" t="s">
        <v>246</v>
      </c>
      <c r="L103" s="52" t="s">
        <v>246</v>
      </c>
    </row>
    <row r="104" spans="1:12" ht="20.399999999999999">
      <c r="A104" s="48" t="s">
        <v>1504</v>
      </c>
      <c r="B104" s="49" t="s">
        <v>1311</v>
      </c>
      <c r="C104" s="49" t="s">
        <v>1505</v>
      </c>
      <c r="D104" s="49" t="s">
        <v>246</v>
      </c>
      <c r="E104" s="49" t="s">
        <v>246</v>
      </c>
      <c r="F104" s="50">
        <v>69.900000000000006</v>
      </c>
      <c r="G104" s="64" t="s">
        <v>246</v>
      </c>
      <c r="H104" s="51">
        <v>41</v>
      </c>
      <c r="I104" s="64" t="s">
        <v>246</v>
      </c>
      <c r="J104" s="51">
        <v>55</v>
      </c>
      <c r="K104" s="64" t="s">
        <v>246</v>
      </c>
      <c r="L104" s="52" t="s">
        <v>246</v>
      </c>
    </row>
    <row r="105" spans="1:12" ht="20.399999999999999">
      <c r="A105" s="48" t="s">
        <v>1506</v>
      </c>
      <c r="B105" s="49" t="s">
        <v>1311</v>
      </c>
      <c r="C105" s="49" t="s">
        <v>1340</v>
      </c>
      <c r="D105" s="49" t="s">
        <v>246</v>
      </c>
      <c r="E105" s="49" t="s">
        <v>246</v>
      </c>
      <c r="F105" s="50">
        <v>69.900000000000006</v>
      </c>
      <c r="G105" s="64" t="s">
        <v>246</v>
      </c>
      <c r="H105" s="51">
        <v>49</v>
      </c>
      <c r="I105" s="64" t="s">
        <v>246</v>
      </c>
      <c r="J105" s="51">
        <v>65</v>
      </c>
      <c r="K105" s="64" t="s">
        <v>246</v>
      </c>
      <c r="L105" s="52" t="s">
        <v>246</v>
      </c>
    </row>
    <row r="106" spans="1:12" ht="20.399999999999999">
      <c r="A106" s="48" t="s">
        <v>1507</v>
      </c>
      <c r="B106" s="49" t="s">
        <v>1311</v>
      </c>
      <c r="C106" s="49" t="s">
        <v>1344</v>
      </c>
      <c r="D106" s="49" t="s">
        <v>246</v>
      </c>
      <c r="E106" s="49" t="s">
        <v>246</v>
      </c>
      <c r="F106" s="50">
        <v>69.7</v>
      </c>
      <c r="G106" s="64" t="s">
        <v>246</v>
      </c>
      <c r="H106" s="51">
        <v>26</v>
      </c>
      <c r="I106" s="64" t="s">
        <v>246</v>
      </c>
      <c r="J106" s="51">
        <v>35</v>
      </c>
      <c r="K106" s="64" t="s">
        <v>246</v>
      </c>
      <c r="L106" s="52" t="s">
        <v>246</v>
      </c>
    </row>
    <row r="107" spans="1:12" ht="20.399999999999999">
      <c r="A107" s="48" t="s">
        <v>1508</v>
      </c>
      <c r="B107" s="49" t="s">
        <v>1311</v>
      </c>
      <c r="C107" s="49" t="s">
        <v>1366</v>
      </c>
      <c r="D107" s="49" t="s">
        <v>246</v>
      </c>
      <c r="E107" s="49" t="s">
        <v>246</v>
      </c>
      <c r="F107" s="50">
        <v>71.5</v>
      </c>
      <c r="G107" s="64" t="s">
        <v>246</v>
      </c>
      <c r="H107" s="51">
        <v>21</v>
      </c>
      <c r="I107" s="64" t="s">
        <v>246</v>
      </c>
      <c r="J107" s="51">
        <v>29</v>
      </c>
      <c r="K107" s="64" t="s">
        <v>246</v>
      </c>
      <c r="L107" s="52" t="s">
        <v>246</v>
      </c>
    </row>
    <row r="108" spans="1:12" ht="20.399999999999999">
      <c r="A108" s="48" t="s">
        <v>1509</v>
      </c>
      <c r="B108" s="49" t="s">
        <v>1311</v>
      </c>
      <c r="C108" s="49" t="s">
        <v>1370</v>
      </c>
      <c r="D108" s="49" t="s">
        <v>246</v>
      </c>
      <c r="E108" s="49" t="s">
        <v>246</v>
      </c>
      <c r="F108" s="50">
        <v>71.099999999999994</v>
      </c>
      <c r="G108" s="64" t="s">
        <v>246</v>
      </c>
      <c r="H108" s="51">
        <v>56</v>
      </c>
      <c r="I108" s="64" t="s">
        <v>246</v>
      </c>
      <c r="J108" s="51">
        <v>75</v>
      </c>
      <c r="K108" s="64" t="s">
        <v>246</v>
      </c>
      <c r="L108" s="52" t="s">
        <v>246</v>
      </c>
    </row>
    <row r="109" spans="1:12" ht="20.399999999999999">
      <c r="A109" s="48" t="s">
        <v>1510</v>
      </c>
      <c r="B109" s="49" t="s">
        <v>1311</v>
      </c>
      <c r="C109" s="49" t="s">
        <v>1378</v>
      </c>
      <c r="D109" s="49" t="s">
        <v>246</v>
      </c>
      <c r="E109" s="49" t="s">
        <v>246</v>
      </c>
      <c r="F109" s="50">
        <v>69.099999999999994</v>
      </c>
      <c r="G109" s="64" t="s">
        <v>246</v>
      </c>
      <c r="H109" s="51">
        <v>60</v>
      </c>
      <c r="I109" s="64" t="s">
        <v>246</v>
      </c>
      <c r="J109" s="51">
        <v>80</v>
      </c>
      <c r="K109" s="64" t="s">
        <v>246</v>
      </c>
      <c r="L109" s="52" t="s">
        <v>246</v>
      </c>
    </row>
    <row r="110" spans="1:12" ht="20.399999999999999">
      <c r="A110" s="48" t="s">
        <v>1511</v>
      </c>
      <c r="B110" s="49" t="s">
        <v>1311</v>
      </c>
      <c r="C110" s="49" t="s">
        <v>1398</v>
      </c>
      <c r="D110" s="49" t="s">
        <v>246</v>
      </c>
      <c r="E110" s="49" t="s">
        <v>246</v>
      </c>
      <c r="F110" s="50">
        <v>69.099999999999994</v>
      </c>
      <c r="G110" s="64" t="s">
        <v>246</v>
      </c>
      <c r="H110" s="51">
        <v>35</v>
      </c>
      <c r="I110" s="64" t="s">
        <v>246</v>
      </c>
      <c r="J110" s="51">
        <v>47</v>
      </c>
      <c r="K110" s="64" t="s">
        <v>246</v>
      </c>
      <c r="L110" s="52" t="s">
        <v>246</v>
      </c>
    </row>
    <row r="111" spans="1:12" ht="20.399999999999999">
      <c r="A111" s="48" t="s">
        <v>1512</v>
      </c>
      <c r="B111" s="49" t="s">
        <v>1311</v>
      </c>
      <c r="C111" s="49" t="s">
        <v>1408</v>
      </c>
      <c r="D111" s="49" t="s">
        <v>246</v>
      </c>
      <c r="E111" s="49" t="s">
        <v>246</v>
      </c>
      <c r="F111" s="50">
        <v>70.900000000000006</v>
      </c>
      <c r="G111" s="64" t="s">
        <v>246</v>
      </c>
      <c r="H111" s="51">
        <v>41</v>
      </c>
      <c r="I111" s="64" t="s">
        <v>246</v>
      </c>
      <c r="J111" s="51">
        <v>55</v>
      </c>
      <c r="K111" s="64" t="s">
        <v>246</v>
      </c>
      <c r="L111" s="52" t="s">
        <v>246</v>
      </c>
    </row>
    <row r="112" spans="1:12" ht="20.399999999999999">
      <c r="A112" s="48" t="s">
        <v>1513</v>
      </c>
      <c r="B112" s="49" t="s">
        <v>1311</v>
      </c>
      <c r="C112" s="49" t="s">
        <v>1422</v>
      </c>
      <c r="D112" s="49" t="s">
        <v>246</v>
      </c>
      <c r="E112" s="49" t="s">
        <v>246</v>
      </c>
      <c r="F112" s="50">
        <v>70.599999999999994</v>
      </c>
      <c r="G112" s="64" t="s">
        <v>246</v>
      </c>
      <c r="H112" s="51">
        <v>45</v>
      </c>
      <c r="I112" s="64" t="s">
        <v>246</v>
      </c>
      <c r="J112" s="51">
        <v>60</v>
      </c>
      <c r="K112" s="64" t="s">
        <v>246</v>
      </c>
      <c r="L112" s="52" t="s">
        <v>246</v>
      </c>
    </row>
    <row r="113" spans="1:12" ht="20.399999999999999">
      <c r="A113" s="48" t="s">
        <v>1514</v>
      </c>
      <c r="B113" s="49" t="s">
        <v>1311</v>
      </c>
      <c r="C113" s="49" t="s">
        <v>1424</v>
      </c>
      <c r="D113" s="49" t="s">
        <v>246</v>
      </c>
      <c r="E113" s="49" t="s">
        <v>246</v>
      </c>
      <c r="F113" s="50">
        <v>71.099999999999994</v>
      </c>
      <c r="G113" s="64" t="s">
        <v>246</v>
      </c>
      <c r="H113" s="51">
        <v>49</v>
      </c>
      <c r="I113" s="64" t="s">
        <v>246</v>
      </c>
      <c r="J113" s="51">
        <v>65</v>
      </c>
      <c r="K113" s="64" t="s">
        <v>246</v>
      </c>
      <c r="L113" s="52" t="s">
        <v>246</v>
      </c>
    </row>
    <row r="114" spans="1:12" ht="20.399999999999999">
      <c r="A114" s="48" t="s">
        <v>1515</v>
      </c>
      <c r="B114" s="49" t="s">
        <v>1311</v>
      </c>
      <c r="C114" s="49" t="s">
        <v>1432</v>
      </c>
      <c r="D114" s="49" t="s">
        <v>246</v>
      </c>
      <c r="E114" s="49" t="s">
        <v>246</v>
      </c>
      <c r="F114" s="50">
        <v>69</v>
      </c>
      <c r="G114" s="64" t="s">
        <v>246</v>
      </c>
      <c r="H114" s="51">
        <v>56</v>
      </c>
      <c r="I114" s="64" t="s">
        <v>246</v>
      </c>
      <c r="J114" s="51">
        <v>75</v>
      </c>
      <c r="K114" s="64" t="s">
        <v>246</v>
      </c>
      <c r="L114" s="52" t="s">
        <v>246</v>
      </c>
    </row>
    <row r="115" spans="1:12" ht="20.399999999999999">
      <c r="A115" s="48" t="s">
        <v>1516</v>
      </c>
      <c r="B115" s="49" t="s">
        <v>1311</v>
      </c>
      <c r="C115" s="49" t="s">
        <v>1474</v>
      </c>
      <c r="D115" s="49" t="s">
        <v>246</v>
      </c>
      <c r="E115" s="49" t="s">
        <v>246</v>
      </c>
      <c r="F115" s="50">
        <v>69.099999999999994</v>
      </c>
      <c r="G115" s="64" t="s">
        <v>246</v>
      </c>
      <c r="H115" s="51">
        <v>28</v>
      </c>
      <c r="I115" s="64" t="s">
        <v>246</v>
      </c>
      <c r="J115" s="51">
        <v>37</v>
      </c>
      <c r="K115" s="64" t="s">
        <v>246</v>
      </c>
      <c r="L115" s="52" t="s">
        <v>246</v>
      </c>
    </row>
    <row r="116" spans="1:12" ht="20.399999999999999">
      <c r="A116" s="48" t="s">
        <v>1517</v>
      </c>
      <c r="B116" s="49" t="s">
        <v>1311</v>
      </c>
      <c r="C116" s="49" t="s">
        <v>1484</v>
      </c>
      <c r="D116" s="49" t="s">
        <v>246</v>
      </c>
      <c r="E116" s="49" t="s">
        <v>246</v>
      </c>
      <c r="F116" s="50">
        <v>73.900000000000006</v>
      </c>
      <c r="G116" s="64" t="s">
        <v>246</v>
      </c>
      <c r="H116" s="51">
        <v>30</v>
      </c>
      <c r="I116" s="64" t="s">
        <v>246</v>
      </c>
      <c r="J116" s="51">
        <v>40</v>
      </c>
      <c r="K116" s="64" t="s">
        <v>246</v>
      </c>
      <c r="L116" s="52" t="s">
        <v>246</v>
      </c>
    </row>
    <row r="117" spans="1:12" ht="20.399999999999999">
      <c r="A117" s="48" t="s">
        <v>1518</v>
      </c>
      <c r="B117" s="49" t="s">
        <v>1311</v>
      </c>
      <c r="C117" s="49" t="s">
        <v>1488</v>
      </c>
      <c r="D117" s="49" t="s">
        <v>246</v>
      </c>
      <c r="E117" s="49" t="s">
        <v>246</v>
      </c>
      <c r="F117" s="50">
        <v>73.2</v>
      </c>
      <c r="G117" s="64" t="s">
        <v>246</v>
      </c>
      <c r="H117" s="51">
        <v>36</v>
      </c>
      <c r="I117" s="64" t="s">
        <v>246</v>
      </c>
      <c r="J117" s="51">
        <v>49</v>
      </c>
      <c r="K117" s="64" t="s">
        <v>246</v>
      </c>
      <c r="L117" s="52" t="s">
        <v>246</v>
      </c>
    </row>
    <row r="118" spans="1:12" ht="21" thickBot="1">
      <c r="A118" s="53" t="s">
        <v>1519</v>
      </c>
      <c r="B118" s="54" t="s">
        <v>1311</v>
      </c>
      <c r="C118" s="54" t="s">
        <v>1494</v>
      </c>
      <c r="D118" s="54" t="s">
        <v>246</v>
      </c>
      <c r="E118" s="54" t="s">
        <v>246</v>
      </c>
      <c r="F118" s="55">
        <v>73.400000000000006</v>
      </c>
      <c r="G118" s="65" t="s">
        <v>246</v>
      </c>
      <c r="H118" s="56">
        <v>45</v>
      </c>
      <c r="I118" s="65" t="s">
        <v>246</v>
      </c>
      <c r="J118" s="56">
        <v>60</v>
      </c>
      <c r="K118" s="65" t="s">
        <v>246</v>
      </c>
      <c r="L118" s="66" t="s">
        <v>246</v>
      </c>
    </row>
  </sheetData>
  <mergeCells count="23">
    <mergeCell ref="A5:E5"/>
    <mergeCell ref="F5:G5"/>
    <mergeCell ref="H5:I5"/>
    <mergeCell ref="J5:K5"/>
    <mergeCell ref="F6:G6"/>
    <mergeCell ref="H6:I6"/>
    <mergeCell ref="J6:K6"/>
    <mergeCell ref="A3:E3"/>
    <mergeCell ref="F3:G3"/>
    <mergeCell ref="H3:I3"/>
    <mergeCell ref="J3:K3"/>
    <mergeCell ref="A4:E4"/>
    <mergeCell ref="F4:G4"/>
    <mergeCell ref="H4:I4"/>
    <mergeCell ref="J4:K4"/>
    <mergeCell ref="A1:E1"/>
    <mergeCell ref="F1:G1"/>
    <mergeCell ref="H1:I1"/>
    <mergeCell ref="J1:K1"/>
    <mergeCell ref="A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workbookViewId="0">
      <selection activeCell="H7" sqref="H7:H118"/>
    </sheetView>
  </sheetViews>
  <sheetFormatPr defaultRowHeight="14.4"/>
  <sheetData>
    <row r="1" spans="1:12">
      <c r="A1" s="68" t="s">
        <v>241</v>
      </c>
      <c r="B1" s="69"/>
      <c r="C1" s="69"/>
      <c r="D1" s="69"/>
      <c r="E1" s="70"/>
      <c r="F1" s="71" t="s">
        <v>1195</v>
      </c>
      <c r="G1" s="72"/>
      <c r="H1" s="71" t="s">
        <v>1196</v>
      </c>
      <c r="I1" s="72"/>
      <c r="J1" s="71" t="s">
        <v>1196</v>
      </c>
      <c r="K1" s="72"/>
      <c r="L1" s="43"/>
    </row>
    <row r="2" spans="1:12">
      <c r="A2" s="73" t="s">
        <v>244</v>
      </c>
      <c r="B2" s="74"/>
      <c r="C2" s="74"/>
      <c r="D2" s="74"/>
      <c r="E2" s="75"/>
      <c r="F2" s="76" t="s">
        <v>245</v>
      </c>
      <c r="G2" s="77"/>
      <c r="H2" s="76" t="s">
        <v>246</v>
      </c>
      <c r="I2" s="77"/>
      <c r="J2" s="76" t="s">
        <v>246</v>
      </c>
      <c r="K2" s="77"/>
      <c r="L2" s="44"/>
    </row>
    <row r="3" spans="1:12">
      <c r="A3" s="73" t="s">
        <v>735</v>
      </c>
      <c r="B3" s="74"/>
      <c r="C3" s="74"/>
      <c r="D3" s="74"/>
      <c r="E3" s="75"/>
      <c r="F3" s="76" t="s">
        <v>246</v>
      </c>
      <c r="G3" s="77"/>
      <c r="H3" s="76" t="s">
        <v>246</v>
      </c>
      <c r="I3" s="77"/>
      <c r="J3" s="76" t="s">
        <v>246</v>
      </c>
      <c r="K3" s="77"/>
      <c r="L3" s="44"/>
    </row>
    <row r="4" spans="1:12">
      <c r="A4" s="73" t="s">
        <v>736</v>
      </c>
      <c r="B4" s="74"/>
      <c r="C4" s="74"/>
      <c r="D4" s="74"/>
      <c r="E4" s="75"/>
      <c r="F4" s="78" t="s">
        <v>246</v>
      </c>
      <c r="G4" s="79"/>
      <c r="H4" s="78" t="s">
        <v>246</v>
      </c>
      <c r="I4" s="79"/>
      <c r="J4" s="78" t="s">
        <v>246</v>
      </c>
      <c r="K4" s="79"/>
      <c r="L4" s="44"/>
    </row>
    <row r="5" spans="1:12">
      <c r="A5" s="73" t="s">
        <v>737</v>
      </c>
      <c r="B5" s="74"/>
      <c r="C5" s="74"/>
      <c r="D5" s="74"/>
      <c r="E5" s="75"/>
      <c r="F5" s="76" t="s">
        <v>246</v>
      </c>
      <c r="G5" s="77"/>
      <c r="H5" s="76" t="s">
        <v>246</v>
      </c>
      <c r="I5" s="77"/>
      <c r="J5" s="76" t="s">
        <v>246</v>
      </c>
      <c r="K5" s="77"/>
      <c r="L5" s="44"/>
    </row>
    <row r="6" spans="1:12" ht="20.399999999999999">
      <c r="A6" s="45" t="s">
        <v>247</v>
      </c>
      <c r="B6" s="46" t="s">
        <v>248</v>
      </c>
      <c r="C6" s="46" t="s">
        <v>249</v>
      </c>
      <c r="D6" s="46" t="s">
        <v>250</v>
      </c>
      <c r="E6" s="46" t="s">
        <v>1197</v>
      </c>
      <c r="F6" s="76" t="s">
        <v>0</v>
      </c>
      <c r="G6" s="77"/>
      <c r="H6" s="76" t="s">
        <v>251</v>
      </c>
      <c r="I6" s="77"/>
      <c r="J6" s="76" t="s">
        <v>252</v>
      </c>
      <c r="K6" s="77"/>
      <c r="L6" s="47" t="s">
        <v>253</v>
      </c>
    </row>
    <row r="7" spans="1:12" ht="20.399999999999999">
      <c r="A7" s="48" t="s">
        <v>1198</v>
      </c>
      <c r="B7" s="49" t="s">
        <v>246</v>
      </c>
      <c r="C7" s="49" t="s">
        <v>128</v>
      </c>
      <c r="D7" s="49" t="s">
        <v>246</v>
      </c>
      <c r="E7" s="49" t="s">
        <v>246</v>
      </c>
      <c r="F7" s="50">
        <v>64.5</v>
      </c>
      <c r="G7" s="64" t="s">
        <v>246</v>
      </c>
      <c r="H7" s="51">
        <v>41</v>
      </c>
      <c r="I7" s="64" t="s">
        <v>246</v>
      </c>
      <c r="J7" s="51">
        <v>57</v>
      </c>
      <c r="K7" s="64" t="s">
        <v>246</v>
      </c>
      <c r="L7" s="52" t="s">
        <v>246</v>
      </c>
    </row>
    <row r="8" spans="1:12" ht="20.399999999999999">
      <c r="A8" s="48" t="s">
        <v>1199</v>
      </c>
      <c r="B8" s="49" t="s">
        <v>246</v>
      </c>
      <c r="C8" s="49" t="s">
        <v>129</v>
      </c>
      <c r="D8" s="49" t="s">
        <v>246</v>
      </c>
      <c r="E8" s="49" t="s">
        <v>246</v>
      </c>
      <c r="F8" s="50">
        <v>63.1</v>
      </c>
      <c r="G8" s="64" t="s">
        <v>246</v>
      </c>
      <c r="H8" s="51">
        <v>36</v>
      </c>
      <c r="I8" s="64" t="s">
        <v>246</v>
      </c>
      <c r="J8" s="51">
        <v>53</v>
      </c>
      <c r="K8" s="64" t="s">
        <v>246</v>
      </c>
      <c r="L8" s="52" t="s">
        <v>246</v>
      </c>
    </row>
    <row r="9" spans="1:12" ht="20.399999999999999">
      <c r="A9" s="48" t="s">
        <v>1200</v>
      </c>
      <c r="B9" s="49" t="s">
        <v>246</v>
      </c>
      <c r="C9" s="49" t="s">
        <v>130</v>
      </c>
      <c r="D9" s="49" t="s">
        <v>246</v>
      </c>
      <c r="E9" s="49" t="s">
        <v>246</v>
      </c>
      <c r="F9" s="50">
        <v>65.3</v>
      </c>
      <c r="G9" s="64" t="s">
        <v>246</v>
      </c>
      <c r="H9" s="51">
        <v>25</v>
      </c>
      <c r="I9" s="64" t="s">
        <v>246</v>
      </c>
      <c r="J9" s="51">
        <v>37</v>
      </c>
      <c r="K9" s="64" t="s">
        <v>246</v>
      </c>
      <c r="L9" s="52" t="s">
        <v>246</v>
      </c>
    </row>
    <row r="10" spans="1:12" ht="20.399999999999999">
      <c r="A10" s="48" t="s">
        <v>1201</v>
      </c>
      <c r="B10" s="49" t="s">
        <v>246</v>
      </c>
      <c r="C10" s="49" t="s">
        <v>131</v>
      </c>
      <c r="D10" s="49" t="s">
        <v>246</v>
      </c>
      <c r="E10" s="49" t="s">
        <v>246</v>
      </c>
      <c r="F10" s="50">
        <v>64.599999999999994</v>
      </c>
      <c r="G10" s="64" t="s">
        <v>246</v>
      </c>
      <c r="H10" s="51">
        <v>29</v>
      </c>
      <c r="I10" s="64" t="s">
        <v>246</v>
      </c>
      <c r="J10" s="51">
        <v>44</v>
      </c>
      <c r="K10" s="64" t="s">
        <v>246</v>
      </c>
      <c r="L10" s="52" t="s">
        <v>246</v>
      </c>
    </row>
    <row r="11" spans="1:12" ht="20.399999999999999">
      <c r="A11" s="48" t="s">
        <v>1202</v>
      </c>
      <c r="B11" s="49" t="s">
        <v>246</v>
      </c>
      <c r="C11" s="49" t="s">
        <v>132</v>
      </c>
      <c r="D11" s="49" t="s">
        <v>246</v>
      </c>
      <c r="E11" s="49" t="s">
        <v>246</v>
      </c>
      <c r="F11" s="50">
        <v>62.9</v>
      </c>
      <c r="G11" s="64" t="s">
        <v>246</v>
      </c>
      <c r="H11" s="51">
        <v>26</v>
      </c>
      <c r="I11" s="64" t="s">
        <v>246</v>
      </c>
      <c r="J11" s="51">
        <v>41</v>
      </c>
      <c r="K11" s="64" t="s">
        <v>246</v>
      </c>
      <c r="L11" s="52" t="s">
        <v>246</v>
      </c>
    </row>
    <row r="12" spans="1:12" ht="20.399999999999999">
      <c r="A12" s="48" t="s">
        <v>1203</v>
      </c>
      <c r="B12" s="49" t="s">
        <v>246</v>
      </c>
      <c r="C12" s="49" t="s">
        <v>133</v>
      </c>
      <c r="D12" s="49" t="s">
        <v>246</v>
      </c>
      <c r="E12" s="49" t="s">
        <v>246</v>
      </c>
      <c r="F12" s="50">
        <v>63.7</v>
      </c>
      <c r="G12" s="64" t="s">
        <v>246</v>
      </c>
      <c r="H12" s="51">
        <v>43</v>
      </c>
      <c r="I12" s="64" t="s">
        <v>246</v>
      </c>
      <c r="J12" s="51">
        <v>65</v>
      </c>
      <c r="K12" s="64" t="s">
        <v>246</v>
      </c>
      <c r="L12" s="52" t="s">
        <v>246</v>
      </c>
    </row>
    <row r="13" spans="1:12" ht="20.399999999999999">
      <c r="A13" s="48" t="s">
        <v>1204</v>
      </c>
      <c r="B13" s="49" t="s">
        <v>246</v>
      </c>
      <c r="C13" s="49" t="s">
        <v>134</v>
      </c>
      <c r="D13" s="49" t="s">
        <v>246</v>
      </c>
      <c r="E13" s="49" t="s">
        <v>246</v>
      </c>
      <c r="F13" s="50">
        <v>64.900000000000006</v>
      </c>
      <c r="G13" s="64" t="s">
        <v>246</v>
      </c>
      <c r="H13" s="51">
        <v>90</v>
      </c>
      <c r="I13" s="64" t="s">
        <v>246</v>
      </c>
      <c r="J13" s="51">
        <v>130</v>
      </c>
      <c r="K13" s="64" t="s">
        <v>246</v>
      </c>
      <c r="L13" s="52" t="s">
        <v>246</v>
      </c>
    </row>
    <row r="14" spans="1:12" ht="20.399999999999999">
      <c r="A14" s="48" t="s">
        <v>1205</v>
      </c>
      <c r="B14" s="49" t="s">
        <v>246</v>
      </c>
      <c r="C14" s="49" t="s">
        <v>135</v>
      </c>
      <c r="D14" s="49" t="s">
        <v>246</v>
      </c>
      <c r="E14" s="49" t="s">
        <v>246</v>
      </c>
      <c r="F14" s="50">
        <v>64.099999999999994</v>
      </c>
      <c r="G14" s="64" t="s">
        <v>246</v>
      </c>
      <c r="H14" s="51">
        <v>22</v>
      </c>
      <c r="I14" s="64" t="s">
        <v>246</v>
      </c>
      <c r="J14" s="51">
        <v>33</v>
      </c>
      <c r="K14" s="64" t="s">
        <v>246</v>
      </c>
      <c r="L14" s="52" t="s">
        <v>246</v>
      </c>
    </row>
    <row r="15" spans="1:12" ht="20.399999999999999">
      <c r="A15" s="48" t="s">
        <v>1206</v>
      </c>
      <c r="B15" s="49" t="s">
        <v>246</v>
      </c>
      <c r="C15" s="49" t="s">
        <v>136</v>
      </c>
      <c r="D15" s="49" t="s">
        <v>246</v>
      </c>
      <c r="E15" s="49" t="s">
        <v>246</v>
      </c>
      <c r="F15" s="50">
        <v>65.400000000000006</v>
      </c>
      <c r="G15" s="64" t="s">
        <v>246</v>
      </c>
      <c r="H15" s="51">
        <v>29</v>
      </c>
      <c r="I15" s="64" t="s">
        <v>246</v>
      </c>
      <c r="J15" s="51">
        <v>42</v>
      </c>
      <c r="K15" s="64" t="s">
        <v>246</v>
      </c>
      <c r="L15" s="52" t="s">
        <v>246</v>
      </c>
    </row>
    <row r="16" spans="1:12" ht="20.399999999999999">
      <c r="A16" s="48" t="s">
        <v>1207</v>
      </c>
      <c r="B16" s="49" t="s">
        <v>246</v>
      </c>
      <c r="C16" s="49" t="s">
        <v>137</v>
      </c>
      <c r="D16" s="49" t="s">
        <v>246</v>
      </c>
      <c r="E16" s="49" t="s">
        <v>246</v>
      </c>
      <c r="F16" s="50">
        <v>65.900000000000006</v>
      </c>
      <c r="G16" s="64" t="s">
        <v>246</v>
      </c>
      <c r="H16" s="51">
        <v>26</v>
      </c>
      <c r="I16" s="64" t="s">
        <v>246</v>
      </c>
      <c r="J16" s="51">
        <v>39</v>
      </c>
      <c r="K16" s="64" t="s">
        <v>246</v>
      </c>
      <c r="L16" s="52" t="s">
        <v>246</v>
      </c>
    </row>
    <row r="17" spans="1:12" ht="20.399999999999999">
      <c r="A17" s="48" t="s">
        <v>1208</v>
      </c>
      <c r="B17" s="49" t="s">
        <v>246</v>
      </c>
      <c r="C17" s="49" t="s">
        <v>138</v>
      </c>
      <c r="D17" s="49" t="s">
        <v>246</v>
      </c>
      <c r="E17" s="49" t="s">
        <v>246</v>
      </c>
      <c r="F17" s="50">
        <v>65.3</v>
      </c>
      <c r="G17" s="64" t="s">
        <v>246</v>
      </c>
      <c r="H17" s="51">
        <v>18</v>
      </c>
      <c r="I17" s="64" t="s">
        <v>246</v>
      </c>
      <c r="J17" s="51">
        <v>28</v>
      </c>
      <c r="K17" s="64" t="s">
        <v>246</v>
      </c>
      <c r="L17" s="52" t="s">
        <v>246</v>
      </c>
    </row>
    <row r="18" spans="1:12" ht="20.399999999999999">
      <c r="A18" s="48" t="s">
        <v>1209</v>
      </c>
      <c r="B18" s="49" t="s">
        <v>246</v>
      </c>
      <c r="C18" s="49" t="s">
        <v>139</v>
      </c>
      <c r="D18" s="49" t="s">
        <v>246</v>
      </c>
      <c r="E18" s="49" t="s">
        <v>246</v>
      </c>
      <c r="F18" s="50">
        <v>66</v>
      </c>
      <c r="G18" s="64" t="s">
        <v>246</v>
      </c>
      <c r="H18" s="51">
        <v>15</v>
      </c>
      <c r="I18" s="64" t="s">
        <v>246</v>
      </c>
      <c r="J18" s="51">
        <v>23</v>
      </c>
      <c r="K18" s="64" t="s">
        <v>246</v>
      </c>
      <c r="L18" s="52" t="s">
        <v>246</v>
      </c>
    </row>
    <row r="19" spans="1:12" ht="20.399999999999999">
      <c r="A19" s="48" t="s">
        <v>1210</v>
      </c>
      <c r="B19" s="49" t="s">
        <v>246</v>
      </c>
      <c r="C19" s="49" t="s">
        <v>140</v>
      </c>
      <c r="D19" s="49" t="s">
        <v>246</v>
      </c>
      <c r="E19" s="49" t="s">
        <v>246</v>
      </c>
      <c r="F19" s="50">
        <v>66.3</v>
      </c>
      <c r="G19" s="64" t="s">
        <v>246</v>
      </c>
      <c r="H19" s="51">
        <v>14</v>
      </c>
      <c r="I19" s="64" t="s">
        <v>246</v>
      </c>
      <c r="J19" s="51">
        <v>21</v>
      </c>
      <c r="K19" s="64" t="s">
        <v>246</v>
      </c>
      <c r="L19" s="52" t="s">
        <v>246</v>
      </c>
    </row>
    <row r="20" spans="1:12" ht="20.399999999999999">
      <c r="A20" s="48" t="s">
        <v>1211</v>
      </c>
      <c r="B20" s="49" t="s">
        <v>246</v>
      </c>
      <c r="C20" s="49" t="s">
        <v>141</v>
      </c>
      <c r="D20" s="49" t="s">
        <v>246</v>
      </c>
      <c r="E20" s="49" t="s">
        <v>246</v>
      </c>
      <c r="F20" s="50">
        <v>65.099999999999994</v>
      </c>
      <c r="G20" s="64" t="s">
        <v>246</v>
      </c>
      <c r="H20" s="51">
        <v>25</v>
      </c>
      <c r="I20" s="64" t="s">
        <v>246</v>
      </c>
      <c r="J20" s="51">
        <v>40</v>
      </c>
      <c r="K20" s="64" t="s">
        <v>246</v>
      </c>
      <c r="L20" s="52" t="s">
        <v>246</v>
      </c>
    </row>
    <row r="21" spans="1:12" ht="20.399999999999999">
      <c r="A21" s="48" t="s">
        <v>1212</v>
      </c>
      <c r="B21" s="49" t="s">
        <v>246</v>
      </c>
      <c r="C21" s="49" t="s">
        <v>142</v>
      </c>
      <c r="D21" s="49" t="s">
        <v>246</v>
      </c>
      <c r="E21" s="49" t="s">
        <v>246</v>
      </c>
      <c r="F21" s="50">
        <v>66.400000000000006</v>
      </c>
      <c r="G21" s="64" t="s">
        <v>246</v>
      </c>
      <c r="H21" s="51">
        <v>21</v>
      </c>
      <c r="I21" s="64" t="s">
        <v>246</v>
      </c>
      <c r="J21" s="51">
        <v>32</v>
      </c>
      <c r="K21" s="64" t="s">
        <v>246</v>
      </c>
      <c r="L21" s="52" t="s">
        <v>246</v>
      </c>
    </row>
    <row r="22" spans="1:12" ht="20.399999999999999">
      <c r="A22" s="48" t="s">
        <v>1213</v>
      </c>
      <c r="B22" s="49" t="s">
        <v>246</v>
      </c>
      <c r="C22" s="49" t="s">
        <v>143</v>
      </c>
      <c r="D22" s="49" t="s">
        <v>246</v>
      </c>
      <c r="E22" s="49" t="s">
        <v>246</v>
      </c>
      <c r="F22" s="50">
        <v>65.5</v>
      </c>
      <c r="G22" s="64" t="s">
        <v>246</v>
      </c>
      <c r="H22" s="51">
        <v>16</v>
      </c>
      <c r="I22" s="64" t="s">
        <v>246</v>
      </c>
      <c r="J22" s="51">
        <v>25</v>
      </c>
      <c r="K22" s="64" t="s">
        <v>246</v>
      </c>
      <c r="L22" s="52" t="s">
        <v>246</v>
      </c>
    </row>
    <row r="23" spans="1:12" ht="20.399999999999999">
      <c r="A23" s="48" t="s">
        <v>1214</v>
      </c>
      <c r="B23" s="49" t="s">
        <v>246</v>
      </c>
      <c r="C23" s="49" t="s">
        <v>144</v>
      </c>
      <c r="D23" s="49" t="s">
        <v>246</v>
      </c>
      <c r="E23" s="49" t="s">
        <v>246</v>
      </c>
      <c r="F23" s="50">
        <v>67.7</v>
      </c>
      <c r="G23" s="64" t="s">
        <v>246</v>
      </c>
      <c r="H23" s="51">
        <v>15</v>
      </c>
      <c r="I23" s="64" t="s">
        <v>246</v>
      </c>
      <c r="J23" s="51">
        <v>23</v>
      </c>
      <c r="K23" s="64" t="s">
        <v>246</v>
      </c>
      <c r="L23" s="52" t="s">
        <v>246</v>
      </c>
    </row>
    <row r="24" spans="1:12" ht="20.399999999999999">
      <c r="A24" s="48" t="s">
        <v>1215</v>
      </c>
      <c r="B24" s="49" t="s">
        <v>246</v>
      </c>
      <c r="C24" s="49" t="s">
        <v>145</v>
      </c>
      <c r="D24" s="49" t="s">
        <v>246</v>
      </c>
      <c r="E24" s="49" t="s">
        <v>246</v>
      </c>
      <c r="F24" s="50">
        <v>66.599999999999994</v>
      </c>
      <c r="G24" s="64" t="s">
        <v>246</v>
      </c>
      <c r="H24" s="51">
        <v>21</v>
      </c>
      <c r="I24" s="64" t="s">
        <v>246</v>
      </c>
      <c r="J24" s="51">
        <v>31</v>
      </c>
      <c r="K24" s="64" t="s">
        <v>246</v>
      </c>
      <c r="L24" s="52" t="s">
        <v>246</v>
      </c>
    </row>
    <row r="25" spans="1:12" ht="20.399999999999999">
      <c r="A25" s="48" t="s">
        <v>1216</v>
      </c>
      <c r="B25" s="49" t="s">
        <v>246</v>
      </c>
      <c r="C25" s="49" t="s">
        <v>146</v>
      </c>
      <c r="D25" s="49" t="s">
        <v>246</v>
      </c>
      <c r="E25" s="49" t="s">
        <v>246</v>
      </c>
      <c r="F25" s="50">
        <v>65.099999999999994</v>
      </c>
      <c r="G25" s="64" t="s">
        <v>246</v>
      </c>
      <c r="H25" s="51">
        <v>28</v>
      </c>
      <c r="I25" s="64" t="s">
        <v>246</v>
      </c>
      <c r="J25" s="51">
        <v>42</v>
      </c>
      <c r="K25" s="64" t="s">
        <v>246</v>
      </c>
      <c r="L25" s="52" t="s">
        <v>246</v>
      </c>
    </row>
    <row r="26" spans="1:12" ht="20.399999999999999">
      <c r="A26" s="48" t="s">
        <v>1217</v>
      </c>
      <c r="B26" s="49" t="s">
        <v>246</v>
      </c>
      <c r="C26" s="49" t="s">
        <v>147</v>
      </c>
      <c r="D26" s="49" t="s">
        <v>246</v>
      </c>
      <c r="E26" s="49" t="s">
        <v>246</v>
      </c>
      <c r="F26" s="50">
        <v>65.8</v>
      </c>
      <c r="G26" s="64" t="s">
        <v>246</v>
      </c>
      <c r="H26" s="51">
        <v>39</v>
      </c>
      <c r="I26" s="64" t="s">
        <v>246</v>
      </c>
      <c r="J26" s="51">
        <v>57</v>
      </c>
      <c r="K26" s="64" t="s">
        <v>246</v>
      </c>
      <c r="L26" s="52" t="s">
        <v>246</v>
      </c>
    </row>
    <row r="27" spans="1:12" ht="20.399999999999999">
      <c r="A27" s="48" t="s">
        <v>1218</v>
      </c>
      <c r="B27" s="49" t="s">
        <v>246</v>
      </c>
      <c r="C27" s="49" t="s">
        <v>148</v>
      </c>
      <c r="D27" s="49" t="s">
        <v>246</v>
      </c>
      <c r="E27" s="49" t="s">
        <v>246</v>
      </c>
      <c r="F27" s="50">
        <v>65.599999999999994</v>
      </c>
      <c r="G27" s="64" t="s">
        <v>246</v>
      </c>
      <c r="H27" s="51">
        <v>27</v>
      </c>
      <c r="I27" s="64" t="s">
        <v>246</v>
      </c>
      <c r="J27" s="51">
        <v>42</v>
      </c>
      <c r="K27" s="64" t="s">
        <v>246</v>
      </c>
      <c r="L27" s="52" t="s">
        <v>246</v>
      </c>
    </row>
    <row r="28" spans="1:12" ht="20.399999999999999">
      <c r="A28" s="48" t="s">
        <v>1219</v>
      </c>
      <c r="B28" s="49" t="s">
        <v>246</v>
      </c>
      <c r="C28" s="49" t="s">
        <v>149</v>
      </c>
      <c r="D28" s="49" t="s">
        <v>246</v>
      </c>
      <c r="E28" s="49" t="s">
        <v>246</v>
      </c>
      <c r="F28" s="50">
        <v>66.3</v>
      </c>
      <c r="G28" s="64" t="s">
        <v>246</v>
      </c>
      <c r="H28" s="51">
        <v>27</v>
      </c>
      <c r="I28" s="64" t="s">
        <v>246</v>
      </c>
      <c r="J28" s="51">
        <v>40</v>
      </c>
      <c r="K28" s="64" t="s">
        <v>246</v>
      </c>
      <c r="L28" s="52" t="s">
        <v>246</v>
      </c>
    </row>
    <row r="29" spans="1:12" ht="20.399999999999999">
      <c r="A29" s="48" t="s">
        <v>1220</v>
      </c>
      <c r="B29" s="49" t="s">
        <v>246</v>
      </c>
      <c r="C29" s="49" t="s">
        <v>150</v>
      </c>
      <c r="D29" s="49" t="s">
        <v>246</v>
      </c>
      <c r="E29" s="49" t="s">
        <v>246</v>
      </c>
      <c r="F29" s="50">
        <v>68.2</v>
      </c>
      <c r="G29" s="64" t="s">
        <v>246</v>
      </c>
      <c r="H29" s="51">
        <v>16</v>
      </c>
      <c r="I29" s="64" t="s">
        <v>246</v>
      </c>
      <c r="J29" s="51">
        <v>25</v>
      </c>
      <c r="K29" s="64" t="s">
        <v>246</v>
      </c>
      <c r="L29" s="52" t="s">
        <v>246</v>
      </c>
    </row>
    <row r="30" spans="1:12" ht="20.399999999999999">
      <c r="A30" s="48" t="s">
        <v>1221</v>
      </c>
      <c r="B30" s="49" t="s">
        <v>246</v>
      </c>
      <c r="C30" s="49" t="s">
        <v>151</v>
      </c>
      <c r="D30" s="49" t="s">
        <v>246</v>
      </c>
      <c r="E30" s="49" t="s">
        <v>246</v>
      </c>
      <c r="F30" s="50">
        <v>69.2</v>
      </c>
      <c r="G30" s="64" t="s">
        <v>246</v>
      </c>
      <c r="H30" s="51">
        <v>14</v>
      </c>
      <c r="I30" s="64" t="s">
        <v>246</v>
      </c>
      <c r="J30" s="51">
        <v>23</v>
      </c>
      <c r="K30" s="64" t="s">
        <v>246</v>
      </c>
      <c r="L30" s="52" t="s">
        <v>246</v>
      </c>
    </row>
    <row r="31" spans="1:12" ht="20.399999999999999">
      <c r="A31" s="48" t="s">
        <v>1222</v>
      </c>
      <c r="B31" s="49" t="s">
        <v>246</v>
      </c>
      <c r="C31" s="49" t="s">
        <v>152</v>
      </c>
      <c r="D31" s="49" t="s">
        <v>246</v>
      </c>
      <c r="E31" s="49" t="s">
        <v>246</v>
      </c>
      <c r="F31" s="50">
        <v>70.7</v>
      </c>
      <c r="G31" s="64" t="s">
        <v>246</v>
      </c>
      <c r="H31" s="51">
        <v>18</v>
      </c>
      <c r="I31" s="64" t="s">
        <v>246</v>
      </c>
      <c r="J31" s="51">
        <v>24</v>
      </c>
      <c r="K31" s="64" t="s">
        <v>246</v>
      </c>
      <c r="L31" s="52" t="s">
        <v>246</v>
      </c>
    </row>
    <row r="32" spans="1:12" ht="20.399999999999999">
      <c r="A32" s="48" t="s">
        <v>1223</v>
      </c>
      <c r="B32" s="49" t="s">
        <v>246</v>
      </c>
      <c r="C32" s="49" t="s">
        <v>153</v>
      </c>
      <c r="D32" s="49" t="s">
        <v>246</v>
      </c>
      <c r="E32" s="49" t="s">
        <v>246</v>
      </c>
      <c r="F32" s="50">
        <v>68.8</v>
      </c>
      <c r="G32" s="64" t="s">
        <v>246</v>
      </c>
      <c r="H32" s="51">
        <v>25</v>
      </c>
      <c r="I32" s="64" t="s">
        <v>246</v>
      </c>
      <c r="J32" s="51">
        <v>35</v>
      </c>
      <c r="K32" s="64" t="s">
        <v>246</v>
      </c>
      <c r="L32" s="52" t="s">
        <v>246</v>
      </c>
    </row>
    <row r="33" spans="1:12" ht="20.399999999999999">
      <c r="A33" s="48" t="s">
        <v>1224</v>
      </c>
      <c r="B33" s="49" t="s">
        <v>246</v>
      </c>
      <c r="C33" s="49" t="s">
        <v>154</v>
      </c>
      <c r="D33" s="49" t="s">
        <v>246</v>
      </c>
      <c r="E33" s="49" t="s">
        <v>246</v>
      </c>
      <c r="F33" s="50">
        <v>69.5</v>
      </c>
      <c r="G33" s="64" t="s">
        <v>246</v>
      </c>
      <c r="H33" s="51">
        <v>19</v>
      </c>
      <c r="I33" s="64" t="s">
        <v>246</v>
      </c>
      <c r="J33" s="51">
        <v>28</v>
      </c>
      <c r="K33" s="64" t="s">
        <v>246</v>
      </c>
      <c r="L33" s="52" t="s">
        <v>246</v>
      </c>
    </row>
    <row r="34" spans="1:12" ht="21" thickBot="1">
      <c r="A34" s="53" t="s">
        <v>1225</v>
      </c>
      <c r="B34" s="54" t="s">
        <v>246</v>
      </c>
      <c r="C34" s="54" t="s">
        <v>155</v>
      </c>
      <c r="D34" s="54" t="s">
        <v>246</v>
      </c>
      <c r="E34" s="54" t="s">
        <v>246</v>
      </c>
      <c r="F34" s="55">
        <v>69.400000000000006</v>
      </c>
      <c r="G34" s="65" t="s">
        <v>246</v>
      </c>
      <c r="H34" s="56">
        <v>22</v>
      </c>
      <c r="I34" s="65" t="s">
        <v>246</v>
      </c>
      <c r="J34" s="56">
        <v>30</v>
      </c>
      <c r="K34" s="65" t="s">
        <v>246</v>
      </c>
      <c r="L34" s="66" t="s">
        <v>246</v>
      </c>
    </row>
    <row r="35" spans="1:12" ht="20.399999999999999">
      <c r="A35" s="48" t="s">
        <v>1226</v>
      </c>
      <c r="B35" s="49" t="s">
        <v>246</v>
      </c>
      <c r="C35" s="49" t="s">
        <v>156</v>
      </c>
      <c r="D35" s="49" t="s">
        <v>246</v>
      </c>
      <c r="E35" s="49" t="s">
        <v>246</v>
      </c>
      <c r="F35" s="50">
        <v>68.599999999999994</v>
      </c>
      <c r="G35" s="64" t="s">
        <v>246</v>
      </c>
      <c r="H35" s="51">
        <v>53</v>
      </c>
      <c r="I35" s="64" t="s">
        <v>246</v>
      </c>
      <c r="J35" s="51">
        <v>74</v>
      </c>
      <c r="K35" s="64" t="s">
        <v>246</v>
      </c>
      <c r="L35" s="52" t="s">
        <v>246</v>
      </c>
    </row>
    <row r="36" spans="1:12" ht="20.399999999999999">
      <c r="A36" s="48" t="s">
        <v>1227</v>
      </c>
      <c r="B36" s="49" t="s">
        <v>246</v>
      </c>
      <c r="C36" s="49" t="s">
        <v>157</v>
      </c>
      <c r="D36" s="49" t="s">
        <v>246</v>
      </c>
      <c r="E36" s="49" t="s">
        <v>246</v>
      </c>
      <c r="F36" s="50">
        <v>70.7</v>
      </c>
      <c r="G36" s="64" t="s">
        <v>246</v>
      </c>
      <c r="H36" s="51">
        <v>26</v>
      </c>
      <c r="I36" s="64" t="s">
        <v>246</v>
      </c>
      <c r="J36" s="51">
        <v>34</v>
      </c>
      <c r="K36" s="64" t="s">
        <v>246</v>
      </c>
      <c r="L36" s="52" t="s">
        <v>246</v>
      </c>
    </row>
    <row r="37" spans="1:12" ht="20.399999999999999">
      <c r="A37" s="48" t="s">
        <v>1228</v>
      </c>
      <c r="B37" s="49" t="s">
        <v>246</v>
      </c>
      <c r="C37" s="49" t="s">
        <v>158</v>
      </c>
      <c r="D37" s="49" t="s">
        <v>246</v>
      </c>
      <c r="E37" s="49" t="s">
        <v>246</v>
      </c>
      <c r="F37" s="50">
        <v>65.5</v>
      </c>
      <c r="G37" s="64" t="s">
        <v>246</v>
      </c>
      <c r="H37" s="51">
        <v>29</v>
      </c>
      <c r="I37" s="64" t="s">
        <v>246</v>
      </c>
      <c r="J37" s="51">
        <v>46</v>
      </c>
      <c r="K37" s="64" t="s">
        <v>246</v>
      </c>
      <c r="L37" s="52" t="s">
        <v>246</v>
      </c>
    </row>
    <row r="38" spans="1:12" ht="20.399999999999999">
      <c r="A38" s="48" t="s">
        <v>1229</v>
      </c>
      <c r="B38" s="49" t="s">
        <v>246</v>
      </c>
      <c r="C38" s="49" t="s">
        <v>159</v>
      </c>
      <c r="D38" s="49" t="s">
        <v>246</v>
      </c>
      <c r="E38" s="49" t="s">
        <v>246</v>
      </c>
      <c r="F38" s="50">
        <v>69.5</v>
      </c>
      <c r="G38" s="64" t="s">
        <v>246</v>
      </c>
      <c r="H38" s="51">
        <v>21</v>
      </c>
      <c r="I38" s="64" t="s">
        <v>246</v>
      </c>
      <c r="J38" s="51">
        <v>33</v>
      </c>
      <c r="K38" s="64" t="s">
        <v>246</v>
      </c>
      <c r="L38" s="52" t="s">
        <v>246</v>
      </c>
    </row>
    <row r="39" spans="1:12" ht="20.399999999999999">
      <c r="A39" s="48" t="s">
        <v>1230</v>
      </c>
      <c r="B39" s="49" t="s">
        <v>246</v>
      </c>
      <c r="C39" s="49" t="s">
        <v>160</v>
      </c>
      <c r="D39" s="49" t="s">
        <v>246</v>
      </c>
      <c r="E39" s="49" t="s">
        <v>246</v>
      </c>
      <c r="F39" s="50">
        <v>68.900000000000006</v>
      </c>
      <c r="G39" s="64" t="s">
        <v>246</v>
      </c>
      <c r="H39" s="51">
        <v>19</v>
      </c>
      <c r="I39" s="64" t="s">
        <v>246</v>
      </c>
      <c r="J39" s="51">
        <v>30</v>
      </c>
      <c r="K39" s="64" t="s">
        <v>246</v>
      </c>
      <c r="L39" s="52" t="s">
        <v>246</v>
      </c>
    </row>
    <row r="40" spans="1:12" ht="20.399999999999999">
      <c r="A40" s="48" t="s">
        <v>1231</v>
      </c>
      <c r="B40" s="49" t="s">
        <v>246</v>
      </c>
      <c r="C40" s="49" t="s">
        <v>161</v>
      </c>
      <c r="D40" s="49" t="s">
        <v>246</v>
      </c>
      <c r="E40" s="49" t="s">
        <v>246</v>
      </c>
      <c r="F40" s="50">
        <v>66.7</v>
      </c>
      <c r="G40" s="64" t="s">
        <v>246</v>
      </c>
      <c r="H40" s="51">
        <v>56</v>
      </c>
      <c r="I40" s="64" t="s">
        <v>246</v>
      </c>
      <c r="J40" s="51">
        <v>84</v>
      </c>
      <c r="K40" s="64" t="s">
        <v>246</v>
      </c>
      <c r="L40" s="52" t="s">
        <v>246</v>
      </c>
    </row>
    <row r="41" spans="1:12" ht="20.399999999999999">
      <c r="A41" s="48" t="s">
        <v>1232</v>
      </c>
      <c r="B41" s="49" t="s">
        <v>246</v>
      </c>
      <c r="C41" s="49" t="s">
        <v>162</v>
      </c>
      <c r="D41" s="49" t="s">
        <v>246</v>
      </c>
      <c r="E41" s="49" t="s">
        <v>246</v>
      </c>
      <c r="F41" s="50">
        <v>67.3</v>
      </c>
      <c r="G41" s="64" t="s">
        <v>246</v>
      </c>
      <c r="H41" s="51">
        <v>33</v>
      </c>
      <c r="I41" s="64" t="s">
        <v>246</v>
      </c>
      <c r="J41" s="51">
        <v>52</v>
      </c>
      <c r="K41" s="64" t="s">
        <v>246</v>
      </c>
      <c r="L41" s="52" t="s">
        <v>246</v>
      </c>
    </row>
    <row r="42" spans="1:12" ht="20.399999999999999">
      <c r="A42" s="48" t="s">
        <v>1233</v>
      </c>
      <c r="B42" s="49" t="s">
        <v>246</v>
      </c>
      <c r="C42" s="49" t="s">
        <v>163</v>
      </c>
      <c r="D42" s="49" t="s">
        <v>246</v>
      </c>
      <c r="E42" s="49" t="s">
        <v>246</v>
      </c>
      <c r="F42" s="50">
        <v>67.599999999999994</v>
      </c>
      <c r="G42" s="64" t="s">
        <v>246</v>
      </c>
      <c r="H42" s="51">
        <v>28</v>
      </c>
      <c r="I42" s="64" t="s">
        <v>246</v>
      </c>
      <c r="J42" s="51">
        <v>42</v>
      </c>
      <c r="K42" s="64" t="s">
        <v>246</v>
      </c>
      <c r="L42" s="52" t="s">
        <v>246</v>
      </c>
    </row>
    <row r="43" spans="1:12" ht="20.399999999999999">
      <c r="A43" s="48" t="s">
        <v>1234</v>
      </c>
      <c r="B43" s="49" t="s">
        <v>246</v>
      </c>
      <c r="C43" s="49" t="s">
        <v>164</v>
      </c>
      <c r="D43" s="49" t="s">
        <v>246</v>
      </c>
      <c r="E43" s="49" t="s">
        <v>246</v>
      </c>
      <c r="F43" s="50">
        <v>68</v>
      </c>
      <c r="G43" s="64" t="s">
        <v>246</v>
      </c>
      <c r="H43" s="51">
        <v>45</v>
      </c>
      <c r="I43" s="64" t="s">
        <v>246</v>
      </c>
      <c r="J43" s="51">
        <v>62</v>
      </c>
      <c r="K43" s="64" t="s">
        <v>246</v>
      </c>
      <c r="L43" s="52" t="s">
        <v>246</v>
      </c>
    </row>
    <row r="44" spans="1:12" ht="20.399999999999999">
      <c r="A44" s="48" t="s">
        <v>1235</v>
      </c>
      <c r="B44" s="49" t="s">
        <v>246</v>
      </c>
      <c r="C44" s="49" t="s">
        <v>165</v>
      </c>
      <c r="D44" s="49" t="s">
        <v>246</v>
      </c>
      <c r="E44" s="49" t="s">
        <v>246</v>
      </c>
      <c r="F44" s="50">
        <v>67.400000000000006</v>
      </c>
      <c r="G44" s="64" t="s">
        <v>246</v>
      </c>
      <c r="H44" s="51">
        <v>21</v>
      </c>
      <c r="I44" s="64" t="s">
        <v>246</v>
      </c>
      <c r="J44" s="51">
        <v>28</v>
      </c>
      <c r="K44" s="64" t="s">
        <v>246</v>
      </c>
      <c r="L44" s="52" t="s">
        <v>246</v>
      </c>
    </row>
    <row r="45" spans="1:12" ht="20.399999999999999">
      <c r="A45" s="48" t="s">
        <v>1236</v>
      </c>
      <c r="B45" s="49" t="s">
        <v>246</v>
      </c>
      <c r="C45" s="49" t="s">
        <v>166</v>
      </c>
      <c r="D45" s="49" t="s">
        <v>246</v>
      </c>
      <c r="E45" s="49" t="s">
        <v>246</v>
      </c>
      <c r="F45" s="50">
        <v>69</v>
      </c>
      <c r="G45" s="64" t="s">
        <v>246</v>
      </c>
      <c r="H45" s="51">
        <v>15</v>
      </c>
      <c r="I45" s="64" t="s">
        <v>246</v>
      </c>
      <c r="J45" s="51">
        <v>22</v>
      </c>
      <c r="K45" s="64" t="s">
        <v>246</v>
      </c>
      <c r="L45" s="52" t="s">
        <v>246</v>
      </c>
    </row>
    <row r="46" spans="1:12" ht="20.399999999999999">
      <c r="A46" s="48" t="s">
        <v>1237</v>
      </c>
      <c r="B46" s="49" t="s">
        <v>246</v>
      </c>
      <c r="C46" s="49" t="s">
        <v>167</v>
      </c>
      <c r="D46" s="49" t="s">
        <v>246</v>
      </c>
      <c r="E46" s="49" t="s">
        <v>246</v>
      </c>
      <c r="F46" s="50">
        <v>67.599999999999994</v>
      </c>
      <c r="G46" s="64" t="s">
        <v>246</v>
      </c>
      <c r="H46" s="51">
        <v>22</v>
      </c>
      <c r="I46" s="64" t="s">
        <v>246</v>
      </c>
      <c r="J46" s="51">
        <v>32</v>
      </c>
      <c r="K46" s="64" t="s">
        <v>246</v>
      </c>
      <c r="L46" s="52" t="s">
        <v>246</v>
      </c>
    </row>
    <row r="47" spans="1:12" ht="20.399999999999999">
      <c r="A47" s="48" t="s">
        <v>1238</v>
      </c>
      <c r="B47" s="49" t="s">
        <v>246</v>
      </c>
      <c r="C47" s="49" t="s">
        <v>168</v>
      </c>
      <c r="D47" s="49" t="s">
        <v>246</v>
      </c>
      <c r="E47" s="49" t="s">
        <v>246</v>
      </c>
      <c r="F47" s="50">
        <v>69.099999999999994</v>
      </c>
      <c r="G47" s="64" t="s">
        <v>246</v>
      </c>
      <c r="H47" s="51">
        <v>17</v>
      </c>
      <c r="I47" s="64" t="s">
        <v>246</v>
      </c>
      <c r="J47" s="51">
        <v>24</v>
      </c>
      <c r="K47" s="64" t="s">
        <v>246</v>
      </c>
      <c r="L47" s="52" t="s">
        <v>246</v>
      </c>
    </row>
    <row r="48" spans="1:12" ht="20.399999999999999">
      <c r="A48" s="48" t="s">
        <v>1239</v>
      </c>
      <c r="B48" s="49" t="s">
        <v>246</v>
      </c>
      <c r="C48" s="49" t="s">
        <v>169</v>
      </c>
      <c r="D48" s="49" t="s">
        <v>246</v>
      </c>
      <c r="E48" s="49" t="s">
        <v>246</v>
      </c>
      <c r="F48" s="50">
        <v>69.400000000000006</v>
      </c>
      <c r="G48" s="64" t="s">
        <v>246</v>
      </c>
      <c r="H48" s="51">
        <v>15</v>
      </c>
      <c r="I48" s="64" t="s">
        <v>246</v>
      </c>
      <c r="J48" s="51">
        <v>20</v>
      </c>
      <c r="K48" s="64" t="s">
        <v>246</v>
      </c>
      <c r="L48" s="52" t="s">
        <v>246</v>
      </c>
    </row>
    <row r="49" spans="1:12" ht="20.399999999999999">
      <c r="A49" s="48" t="s">
        <v>1240</v>
      </c>
      <c r="B49" s="49" t="s">
        <v>246</v>
      </c>
      <c r="C49" s="49" t="s">
        <v>170</v>
      </c>
      <c r="D49" s="49" t="s">
        <v>246</v>
      </c>
      <c r="E49" s="49" t="s">
        <v>246</v>
      </c>
      <c r="F49" s="50">
        <v>71.5</v>
      </c>
      <c r="G49" s="64" t="s">
        <v>246</v>
      </c>
      <c r="H49" s="51">
        <v>16</v>
      </c>
      <c r="I49" s="64" t="s">
        <v>246</v>
      </c>
      <c r="J49" s="51">
        <v>22</v>
      </c>
      <c r="K49" s="64" t="s">
        <v>246</v>
      </c>
      <c r="L49" s="52" t="s">
        <v>246</v>
      </c>
    </row>
    <row r="50" spans="1:12" ht="20.399999999999999">
      <c r="A50" s="48" t="s">
        <v>1241</v>
      </c>
      <c r="B50" s="49" t="s">
        <v>246</v>
      </c>
      <c r="C50" s="49" t="s">
        <v>171</v>
      </c>
      <c r="D50" s="49" t="s">
        <v>246</v>
      </c>
      <c r="E50" s="49" t="s">
        <v>246</v>
      </c>
      <c r="F50" s="50">
        <v>69.3</v>
      </c>
      <c r="G50" s="64" t="s">
        <v>246</v>
      </c>
      <c r="H50" s="51">
        <v>18</v>
      </c>
      <c r="I50" s="64" t="s">
        <v>246</v>
      </c>
      <c r="J50" s="51">
        <v>27</v>
      </c>
      <c r="K50" s="64" t="s">
        <v>246</v>
      </c>
      <c r="L50" s="52" t="s">
        <v>246</v>
      </c>
    </row>
    <row r="51" spans="1:12" ht="20.399999999999999">
      <c r="A51" s="48" t="s">
        <v>1242</v>
      </c>
      <c r="B51" s="49" t="s">
        <v>246</v>
      </c>
      <c r="C51" s="49" t="s">
        <v>172</v>
      </c>
      <c r="D51" s="49" t="s">
        <v>246</v>
      </c>
      <c r="E51" s="49" t="s">
        <v>246</v>
      </c>
      <c r="F51" s="50">
        <v>70.2</v>
      </c>
      <c r="G51" s="64" t="s">
        <v>246</v>
      </c>
      <c r="H51" s="51">
        <v>18</v>
      </c>
      <c r="I51" s="64" t="s">
        <v>246</v>
      </c>
      <c r="J51" s="51">
        <v>26</v>
      </c>
      <c r="K51" s="64" t="s">
        <v>246</v>
      </c>
      <c r="L51" s="52" t="s">
        <v>246</v>
      </c>
    </row>
    <row r="52" spans="1:12" ht="20.399999999999999">
      <c r="A52" s="48" t="s">
        <v>1243</v>
      </c>
      <c r="B52" s="49" t="s">
        <v>246</v>
      </c>
      <c r="C52" s="49" t="s">
        <v>173</v>
      </c>
      <c r="D52" s="49" t="s">
        <v>246</v>
      </c>
      <c r="E52" s="49" t="s">
        <v>246</v>
      </c>
      <c r="F52" s="50">
        <v>68.099999999999994</v>
      </c>
      <c r="G52" s="64" t="s">
        <v>246</v>
      </c>
      <c r="H52" s="51">
        <v>25</v>
      </c>
      <c r="I52" s="64" t="s">
        <v>246</v>
      </c>
      <c r="J52" s="51">
        <v>35</v>
      </c>
      <c r="K52" s="64" t="s">
        <v>246</v>
      </c>
      <c r="L52" s="52" t="s">
        <v>246</v>
      </c>
    </row>
    <row r="53" spans="1:12" ht="20.399999999999999">
      <c r="A53" s="48" t="s">
        <v>1244</v>
      </c>
      <c r="B53" s="49" t="s">
        <v>246</v>
      </c>
      <c r="C53" s="49" t="s">
        <v>174</v>
      </c>
      <c r="D53" s="49" t="s">
        <v>246</v>
      </c>
      <c r="E53" s="49" t="s">
        <v>246</v>
      </c>
      <c r="F53" s="50">
        <v>69.3</v>
      </c>
      <c r="G53" s="64" t="s">
        <v>246</v>
      </c>
      <c r="H53" s="51">
        <v>16</v>
      </c>
      <c r="I53" s="64" t="s">
        <v>246</v>
      </c>
      <c r="J53" s="51">
        <v>24</v>
      </c>
      <c r="K53" s="64" t="s">
        <v>246</v>
      </c>
      <c r="L53" s="52" t="s">
        <v>246</v>
      </c>
    </row>
    <row r="54" spans="1:12" ht="20.399999999999999">
      <c r="A54" s="48" t="s">
        <v>1245</v>
      </c>
      <c r="B54" s="49" t="s">
        <v>246</v>
      </c>
      <c r="C54" s="49" t="s">
        <v>175</v>
      </c>
      <c r="D54" s="49" t="s">
        <v>246</v>
      </c>
      <c r="E54" s="49" t="s">
        <v>246</v>
      </c>
      <c r="F54" s="50">
        <v>68.3</v>
      </c>
      <c r="G54" s="64" t="s">
        <v>246</v>
      </c>
      <c r="H54" s="51">
        <v>20</v>
      </c>
      <c r="I54" s="64" t="s">
        <v>246</v>
      </c>
      <c r="J54" s="51">
        <v>28</v>
      </c>
      <c r="K54" s="64" t="s">
        <v>246</v>
      </c>
      <c r="L54" s="52" t="s">
        <v>246</v>
      </c>
    </row>
    <row r="55" spans="1:12" ht="20.399999999999999">
      <c r="A55" s="48" t="s">
        <v>1246</v>
      </c>
      <c r="B55" s="49" t="s">
        <v>246</v>
      </c>
      <c r="C55" s="49" t="s">
        <v>176</v>
      </c>
      <c r="D55" s="49" t="s">
        <v>246</v>
      </c>
      <c r="E55" s="49" t="s">
        <v>246</v>
      </c>
      <c r="F55" s="50">
        <v>69.900000000000006</v>
      </c>
      <c r="G55" s="64" t="s">
        <v>246</v>
      </c>
      <c r="H55" s="51">
        <v>26</v>
      </c>
      <c r="I55" s="64" t="s">
        <v>246</v>
      </c>
      <c r="J55" s="51">
        <v>37</v>
      </c>
      <c r="K55" s="64" t="s">
        <v>246</v>
      </c>
      <c r="L55" s="52" t="s">
        <v>246</v>
      </c>
    </row>
    <row r="56" spans="1:12" ht="20.399999999999999">
      <c r="A56" s="48" t="s">
        <v>1247</v>
      </c>
      <c r="B56" s="49" t="s">
        <v>246</v>
      </c>
      <c r="C56" s="49" t="s">
        <v>177</v>
      </c>
      <c r="D56" s="49" t="s">
        <v>246</v>
      </c>
      <c r="E56" s="49" t="s">
        <v>246</v>
      </c>
      <c r="F56" s="50">
        <v>69.099999999999994</v>
      </c>
      <c r="G56" s="64" t="s">
        <v>246</v>
      </c>
      <c r="H56" s="51">
        <v>26</v>
      </c>
      <c r="I56" s="64" t="s">
        <v>246</v>
      </c>
      <c r="J56" s="51">
        <v>36</v>
      </c>
      <c r="K56" s="64" t="s">
        <v>246</v>
      </c>
      <c r="L56" s="52" t="s">
        <v>246</v>
      </c>
    </row>
    <row r="57" spans="1:12" ht="20.399999999999999">
      <c r="A57" s="48" t="s">
        <v>1248</v>
      </c>
      <c r="B57" s="49" t="s">
        <v>246</v>
      </c>
      <c r="C57" s="49" t="s">
        <v>178</v>
      </c>
      <c r="D57" s="49" t="s">
        <v>246</v>
      </c>
      <c r="E57" s="49" t="s">
        <v>246</v>
      </c>
      <c r="F57" s="50">
        <v>70.900000000000006</v>
      </c>
      <c r="G57" s="64" t="s">
        <v>246</v>
      </c>
      <c r="H57" s="51">
        <v>15</v>
      </c>
      <c r="I57" s="64" t="s">
        <v>246</v>
      </c>
      <c r="J57" s="51">
        <v>21</v>
      </c>
      <c r="K57" s="64" t="s">
        <v>246</v>
      </c>
      <c r="L57" s="52" t="s">
        <v>246</v>
      </c>
    </row>
    <row r="58" spans="1:12" ht="20.399999999999999">
      <c r="A58" s="48" t="s">
        <v>1249</v>
      </c>
      <c r="B58" s="49" t="s">
        <v>246</v>
      </c>
      <c r="C58" s="49" t="s">
        <v>179</v>
      </c>
      <c r="D58" s="49" t="s">
        <v>246</v>
      </c>
      <c r="E58" s="49" t="s">
        <v>246</v>
      </c>
      <c r="F58" s="50">
        <v>68.900000000000006</v>
      </c>
      <c r="G58" s="64" t="s">
        <v>246</v>
      </c>
      <c r="H58" s="51">
        <v>26</v>
      </c>
      <c r="I58" s="64" t="s">
        <v>246</v>
      </c>
      <c r="J58" s="51">
        <v>38</v>
      </c>
      <c r="K58" s="64" t="s">
        <v>246</v>
      </c>
      <c r="L58" s="52" t="s">
        <v>246</v>
      </c>
    </row>
    <row r="59" spans="1:12" ht="20.399999999999999">
      <c r="A59" s="48" t="s">
        <v>1250</v>
      </c>
      <c r="B59" s="49" t="s">
        <v>246</v>
      </c>
      <c r="C59" s="49" t="s">
        <v>180</v>
      </c>
      <c r="D59" s="49" t="s">
        <v>246</v>
      </c>
      <c r="E59" s="49" t="s">
        <v>246</v>
      </c>
      <c r="F59" s="50">
        <v>70.400000000000006</v>
      </c>
      <c r="G59" s="64" t="s">
        <v>246</v>
      </c>
      <c r="H59" s="51">
        <v>24</v>
      </c>
      <c r="I59" s="64" t="s">
        <v>246</v>
      </c>
      <c r="J59" s="51">
        <v>33</v>
      </c>
      <c r="K59" s="64" t="s">
        <v>246</v>
      </c>
      <c r="L59" s="52" t="s">
        <v>246</v>
      </c>
    </row>
    <row r="60" spans="1:12" ht="20.399999999999999">
      <c r="A60" s="48" t="s">
        <v>1251</v>
      </c>
      <c r="B60" s="49" t="s">
        <v>246</v>
      </c>
      <c r="C60" s="49" t="s">
        <v>181</v>
      </c>
      <c r="D60" s="49" t="s">
        <v>246</v>
      </c>
      <c r="E60" s="49" t="s">
        <v>246</v>
      </c>
      <c r="F60" s="50">
        <v>69.900000000000006</v>
      </c>
      <c r="G60" s="64" t="s">
        <v>246</v>
      </c>
      <c r="H60" s="51">
        <v>15</v>
      </c>
      <c r="I60" s="64" t="s">
        <v>246</v>
      </c>
      <c r="J60" s="51">
        <v>21</v>
      </c>
      <c r="K60" s="64" t="s">
        <v>246</v>
      </c>
      <c r="L60" s="52" t="s">
        <v>246</v>
      </c>
    </row>
    <row r="61" spans="1:12" ht="20.399999999999999">
      <c r="A61" s="48" t="s">
        <v>1252</v>
      </c>
      <c r="B61" s="49" t="s">
        <v>246</v>
      </c>
      <c r="C61" s="49" t="s">
        <v>182</v>
      </c>
      <c r="D61" s="49" t="s">
        <v>246</v>
      </c>
      <c r="E61" s="49" t="s">
        <v>246</v>
      </c>
      <c r="F61" s="50">
        <v>71.400000000000006</v>
      </c>
      <c r="G61" s="64" t="s">
        <v>246</v>
      </c>
      <c r="H61" s="51">
        <v>17</v>
      </c>
      <c r="I61" s="64" t="s">
        <v>246</v>
      </c>
      <c r="J61" s="51">
        <v>24</v>
      </c>
      <c r="K61" s="64" t="s">
        <v>246</v>
      </c>
      <c r="L61" s="52" t="s">
        <v>246</v>
      </c>
    </row>
    <row r="62" spans="1:12" ht="21" thickBot="1">
      <c r="A62" s="53" t="s">
        <v>1253</v>
      </c>
      <c r="B62" s="54" t="s">
        <v>246</v>
      </c>
      <c r="C62" s="54" t="s">
        <v>183</v>
      </c>
      <c r="D62" s="54" t="s">
        <v>246</v>
      </c>
      <c r="E62" s="54" t="s">
        <v>246</v>
      </c>
      <c r="F62" s="55">
        <v>71.599999999999994</v>
      </c>
      <c r="G62" s="65" t="s">
        <v>246</v>
      </c>
      <c r="H62" s="56">
        <v>17</v>
      </c>
      <c r="I62" s="65" t="s">
        <v>246</v>
      </c>
      <c r="J62" s="56">
        <v>24</v>
      </c>
      <c r="K62" s="65" t="s">
        <v>246</v>
      </c>
      <c r="L62" s="66" t="s">
        <v>246</v>
      </c>
    </row>
    <row r="63" spans="1:12" ht="20.399999999999999">
      <c r="A63" s="48" t="s">
        <v>1254</v>
      </c>
      <c r="B63" s="49" t="s">
        <v>246</v>
      </c>
      <c r="C63" s="49" t="s">
        <v>184</v>
      </c>
      <c r="D63" s="49" t="s">
        <v>246</v>
      </c>
      <c r="E63" s="49" t="s">
        <v>246</v>
      </c>
      <c r="F63" s="50">
        <v>70.599999999999994</v>
      </c>
      <c r="G63" s="64" t="s">
        <v>246</v>
      </c>
      <c r="H63" s="51">
        <v>24</v>
      </c>
      <c r="I63" s="64" t="s">
        <v>246</v>
      </c>
      <c r="J63" s="51">
        <v>35</v>
      </c>
      <c r="K63" s="64" t="s">
        <v>246</v>
      </c>
      <c r="L63" s="52" t="s">
        <v>246</v>
      </c>
    </row>
    <row r="64" spans="1:12" ht="20.399999999999999">
      <c r="A64" s="48" t="s">
        <v>1255</v>
      </c>
      <c r="B64" s="49" t="s">
        <v>246</v>
      </c>
      <c r="C64" s="49" t="s">
        <v>185</v>
      </c>
      <c r="D64" s="49" t="s">
        <v>246</v>
      </c>
      <c r="E64" s="49" t="s">
        <v>246</v>
      </c>
      <c r="F64" s="50">
        <v>70.599999999999994</v>
      </c>
      <c r="G64" s="64" t="s">
        <v>246</v>
      </c>
      <c r="H64" s="51">
        <v>23</v>
      </c>
      <c r="I64" s="64" t="s">
        <v>246</v>
      </c>
      <c r="J64" s="51">
        <v>32</v>
      </c>
      <c r="K64" s="64" t="s">
        <v>246</v>
      </c>
      <c r="L64" s="52" t="s">
        <v>246</v>
      </c>
    </row>
    <row r="65" spans="1:12" ht="20.399999999999999">
      <c r="A65" s="48" t="s">
        <v>1256</v>
      </c>
      <c r="B65" s="49" t="s">
        <v>246</v>
      </c>
      <c r="C65" s="49" t="s">
        <v>186</v>
      </c>
      <c r="D65" s="49" t="s">
        <v>246</v>
      </c>
      <c r="E65" s="49" t="s">
        <v>246</v>
      </c>
      <c r="F65" s="50">
        <v>70.400000000000006</v>
      </c>
      <c r="G65" s="64" t="s">
        <v>246</v>
      </c>
      <c r="H65" s="51">
        <v>21</v>
      </c>
      <c r="I65" s="64" t="s">
        <v>246</v>
      </c>
      <c r="J65" s="51">
        <v>31</v>
      </c>
      <c r="K65" s="64" t="s">
        <v>246</v>
      </c>
      <c r="L65" s="52" t="s">
        <v>246</v>
      </c>
    </row>
    <row r="66" spans="1:12" ht="20.399999999999999">
      <c r="A66" s="48" t="s">
        <v>1257</v>
      </c>
      <c r="B66" s="49" t="s">
        <v>246</v>
      </c>
      <c r="C66" s="49" t="s">
        <v>187</v>
      </c>
      <c r="D66" s="49" t="s">
        <v>246</v>
      </c>
      <c r="E66" s="49" t="s">
        <v>246</v>
      </c>
      <c r="F66" s="50">
        <v>71.099999999999994</v>
      </c>
      <c r="G66" s="64" t="s">
        <v>246</v>
      </c>
      <c r="H66" s="51">
        <v>24</v>
      </c>
      <c r="I66" s="64" t="s">
        <v>246</v>
      </c>
      <c r="J66" s="51">
        <v>33</v>
      </c>
      <c r="K66" s="64" t="s">
        <v>246</v>
      </c>
      <c r="L66" s="52" t="s">
        <v>246</v>
      </c>
    </row>
    <row r="67" spans="1:12" ht="20.399999999999999">
      <c r="A67" s="48" t="s">
        <v>1258</v>
      </c>
      <c r="B67" s="49" t="s">
        <v>246</v>
      </c>
      <c r="C67" s="49" t="s">
        <v>188</v>
      </c>
      <c r="D67" s="49" t="s">
        <v>246</v>
      </c>
      <c r="E67" s="49" t="s">
        <v>246</v>
      </c>
      <c r="F67" s="50">
        <v>70.8</v>
      </c>
      <c r="G67" s="64" t="s">
        <v>246</v>
      </c>
      <c r="H67" s="51">
        <v>30</v>
      </c>
      <c r="I67" s="64" t="s">
        <v>246</v>
      </c>
      <c r="J67" s="51">
        <v>43</v>
      </c>
      <c r="K67" s="64" t="s">
        <v>246</v>
      </c>
      <c r="L67" s="52" t="s">
        <v>246</v>
      </c>
    </row>
    <row r="68" spans="1:12" ht="20.399999999999999">
      <c r="A68" s="48" t="s">
        <v>1259</v>
      </c>
      <c r="B68" s="49" t="s">
        <v>246</v>
      </c>
      <c r="C68" s="49" t="s">
        <v>189</v>
      </c>
      <c r="D68" s="49" t="s">
        <v>246</v>
      </c>
      <c r="E68" s="49" t="s">
        <v>246</v>
      </c>
      <c r="F68" s="50">
        <v>70.2</v>
      </c>
      <c r="G68" s="64" t="s">
        <v>246</v>
      </c>
      <c r="H68" s="51">
        <v>26</v>
      </c>
      <c r="I68" s="64" t="s">
        <v>246</v>
      </c>
      <c r="J68" s="51">
        <v>37</v>
      </c>
      <c r="K68" s="64" t="s">
        <v>246</v>
      </c>
      <c r="L68" s="52" t="s">
        <v>246</v>
      </c>
    </row>
    <row r="69" spans="1:12" ht="20.399999999999999">
      <c r="A69" s="48" t="s">
        <v>1260</v>
      </c>
      <c r="B69" s="49" t="s">
        <v>246</v>
      </c>
      <c r="C69" s="49" t="s">
        <v>190</v>
      </c>
      <c r="D69" s="49" t="s">
        <v>246</v>
      </c>
      <c r="E69" s="49" t="s">
        <v>246</v>
      </c>
      <c r="F69" s="50">
        <v>72.3</v>
      </c>
      <c r="G69" s="64" t="s">
        <v>246</v>
      </c>
      <c r="H69" s="51">
        <v>20</v>
      </c>
      <c r="I69" s="64" t="s">
        <v>246</v>
      </c>
      <c r="J69" s="51">
        <v>29</v>
      </c>
      <c r="K69" s="64" t="s">
        <v>246</v>
      </c>
      <c r="L69" s="52" t="s">
        <v>246</v>
      </c>
    </row>
    <row r="70" spans="1:12" ht="20.399999999999999">
      <c r="A70" s="48" t="s">
        <v>1261</v>
      </c>
      <c r="B70" s="49" t="s">
        <v>246</v>
      </c>
      <c r="C70" s="49" t="s">
        <v>191</v>
      </c>
      <c r="D70" s="49" t="s">
        <v>246</v>
      </c>
      <c r="E70" s="49" t="s">
        <v>246</v>
      </c>
      <c r="F70" s="50">
        <v>70.3</v>
      </c>
      <c r="G70" s="64" t="s">
        <v>246</v>
      </c>
      <c r="H70" s="51">
        <v>24</v>
      </c>
      <c r="I70" s="64" t="s">
        <v>246</v>
      </c>
      <c r="J70" s="51">
        <v>34</v>
      </c>
      <c r="K70" s="64" t="s">
        <v>246</v>
      </c>
      <c r="L70" s="52" t="s">
        <v>246</v>
      </c>
    </row>
    <row r="71" spans="1:12" ht="20.399999999999999">
      <c r="A71" s="48" t="s">
        <v>1262</v>
      </c>
      <c r="B71" s="49" t="s">
        <v>246</v>
      </c>
      <c r="C71" s="49" t="s">
        <v>192</v>
      </c>
      <c r="D71" s="49" t="s">
        <v>246</v>
      </c>
      <c r="E71" s="49" t="s">
        <v>246</v>
      </c>
      <c r="F71" s="50">
        <v>71.599999999999994</v>
      </c>
      <c r="G71" s="64" t="s">
        <v>246</v>
      </c>
      <c r="H71" s="51">
        <v>20</v>
      </c>
      <c r="I71" s="64" t="s">
        <v>246</v>
      </c>
      <c r="J71" s="51">
        <v>25</v>
      </c>
      <c r="K71" s="64" t="s">
        <v>246</v>
      </c>
      <c r="L71" s="52" t="s">
        <v>246</v>
      </c>
    </row>
    <row r="72" spans="1:12" ht="20.399999999999999">
      <c r="A72" s="48" t="s">
        <v>1263</v>
      </c>
      <c r="B72" s="49" t="s">
        <v>246</v>
      </c>
      <c r="C72" s="49" t="s">
        <v>193</v>
      </c>
      <c r="D72" s="49" t="s">
        <v>246</v>
      </c>
      <c r="E72" s="49" t="s">
        <v>246</v>
      </c>
      <c r="F72" s="50">
        <v>69.599999999999994</v>
      </c>
      <c r="G72" s="64" t="s">
        <v>246</v>
      </c>
      <c r="H72" s="51">
        <v>30</v>
      </c>
      <c r="I72" s="64" t="s">
        <v>246</v>
      </c>
      <c r="J72" s="51">
        <v>41</v>
      </c>
      <c r="K72" s="64" t="s">
        <v>246</v>
      </c>
      <c r="L72" s="52" t="s">
        <v>246</v>
      </c>
    </row>
    <row r="73" spans="1:12" ht="20.399999999999999">
      <c r="A73" s="48" t="s">
        <v>1264</v>
      </c>
      <c r="B73" s="49" t="s">
        <v>246</v>
      </c>
      <c r="C73" s="49" t="s">
        <v>194</v>
      </c>
      <c r="D73" s="49" t="s">
        <v>246</v>
      </c>
      <c r="E73" s="49" t="s">
        <v>246</v>
      </c>
      <c r="F73" s="50">
        <v>71.8</v>
      </c>
      <c r="G73" s="64" t="s">
        <v>246</v>
      </c>
      <c r="H73" s="51">
        <v>17</v>
      </c>
      <c r="I73" s="64" t="s">
        <v>246</v>
      </c>
      <c r="J73" s="51">
        <v>24</v>
      </c>
      <c r="K73" s="64" t="s">
        <v>246</v>
      </c>
      <c r="L73" s="52" t="s">
        <v>246</v>
      </c>
    </row>
    <row r="74" spans="1:12" ht="20.399999999999999">
      <c r="A74" s="48" t="s">
        <v>1265</v>
      </c>
      <c r="B74" s="49" t="s">
        <v>246</v>
      </c>
      <c r="C74" s="49" t="s">
        <v>195</v>
      </c>
      <c r="D74" s="49" t="s">
        <v>246</v>
      </c>
      <c r="E74" s="49" t="s">
        <v>246</v>
      </c>
      <c r="F74" s="50">
        <v>72.099999999999994</v>
      </c>
      <c r="G74" s="64" t="s">
        <v>246</v>
      </c>
      <c r="H74" s="51">
        <v>15</v>
      </c>
      <c r="I74" s="64" t="s">
        <v>246</v>
      </c>
      <c r="J74" s="51">
        <v>21</v>
      </c>
      <c r="K74" s="64" t="s">
        <v>246</v>
      </c>
      <c r="L74" s="52" t="s">
        <v>246</v>
      </c>
    </row>
    <row r="75" spans="1:12" ht="20.399999999999999">
      <c r="A75" s="48" t="s">
        <v>1266</v>
      </c>
      <c r="B75" s="49" t="s">
        <v>246</v>
      </c>
      <c r="C75" s="49" t="s">
        <v>196</v>
      </c>
      <c r="D75" s="49" t="s">
        <v>246</v>
      </c>
      <c r="E75" s="49" t="s">
        <v>246</v>
      </c>
      <c r="F75" s="50">
        <v>71</v>
      </c>
      <c r="G75" s="64" t="s">
        <v>246</v>
      </c>
      <c r="H75" s="51">
        <v>24</v>
      </c>
      <c r="I75" s="64" t="s">
        <v>246</v>
      </c>
      <c r="J75" s="51">
        <v>35</v>
      </c>
      <c r="K75" s="64" t="s">
        <v>246</v>
      </c>
      <c r="L75" s="52" t="s">
        <v>246</v>
      </c>
    </row>
    <row r="76" spans="1:12" ht="20.399999999999999">
      <c r="A76" s="48" t="s">
        <v>1267</v>
      </c>
      <c r="B76" s="49" t="s">
        <v>246</v>
      </c>
      <c r="C76" s="49" t="s">
        <v>197</v>
      </c>
      <c r="D76" s="49" t="s">
        <v>246</v>
      </c>
      <c r="E76" s="49" t="s">
        <v>246</v>
      </c>
      <c r="F76" s="50">
        <v>72.400000000000006</v>
      </c>
      <c r="G76" s="64" t="s">
        <v>246</v>
      </c>
      <c r="H76" s="51">
        <v>13</v>
      </c>
      <c r="I76" s="64" t="s">
        <v>246</v>
      </c>
      <c r="J76" s="51">
        <v>20</v>
      </c>
      <c r="K76" s="64" t="s">
        <v>246</v>
      </c>
      <c r="L76" s="52" t="s">
        <v>246</v>
      </c>
    </row>
    <row r="77" spans="1:12" ht="20.399999999999999">
      <c r="A77" s="48" t="s">
        <v>1268</v>
      </c>
      <c r="B77" s="49" t="s">
        <v>246</v>
      </c>
      <c r="C77" s="49" t="s">
        <v>198</v>
      </c>
      <c r="D77" s="49" t="s">
        <v>246</v>
      </c>
      <c r="E77" s="49" t="s">
        <v>246</v>
      </c>
      <c r="F77" s="50">
        <v>71.2</v>
      </c>
      <c r="G77" s="64" t="s">
        <v>246</v>
      </c>
      <c r="H77" s="51">
        <v>18</v>
      </c>
      <c r="I77" s="64" t="s">
        <v>246</v>
      </c>
      <c r="J77" s="51">
        <v>25</v>
      </c>
      <c r="K77" s="64" t="s">
        <v>246</v>
      </c>
      <c r="L77" s="52" t="s">
        <v>246</v>
      </c>
    </row>
    <row r="78" spans="1:12" ht="20.399999999999999">
      <c r="A78" s="48" t="s">
        <v>1269</v>
      </c>
      <c r="B78" s="49" t="s">
        <v>246</v>
      </c>
      <c r="C78" s="49" t="s">
        <v>199</v>
      </c>
      <c r="D78" s="49" t="s">
        <v>246</v>
      </c>
      <c r="E78" s="49" t="s">
        <v>246</v>
      </c>
      <c r="F78" s="50">
        <v>72.3</v>
      </c>
      <c r="G78" s="64" t="s">
        <v>246</v>
      </c>
      <c r="H78" s="51">
        <v>13</v>
      </c>
      <c r="I78" s="64" t="s">
        <v>246</v>
      </c>
      <c r="J78" s="51">
        <v>18</v>
      </c>
      <c r="K78" s="64" t="s">
        <v>246</v>
      </c>
      <c r="L78" s="52" t="s">
        <v>246</v>
      </c>
    </row>
    <row r="79" spans="1:12" ht="20.399999999999999">
      <c r="A79" s="48" t="s">
        <v>1270</v>
      </c>
      <c r="B79" s="49" t="s">
        <v>246</v>
      </c>
      <c r="C79" s="49" t="s">
        <v>811</v>
      </c>
      <c r="D79" s="49" t="s">
        <v>246</v>
      </c>
      <c r="E79" s="49" t="s">
        <v>246</v>
      </c>
      <c r="F79" s="50">
        <v>74.599999999999994</v>
      </c>
      <c r="G79" s="64" t="s">
        <v>246</v>
      </c>
      <c r="H79" s="51">
        <v>15</v>
      </c>
      <c r="I79" s="64" t="s">
        <v>246</v>
      </c>
      <c r="J79" s="51">
        <v>19</v>
      </c>
      <c r="K79" s="64" t="s">
        <v>246</v>
      </c>
      <c r="L79" s="52" t="s">
        <v>246</v>
      </c>
    </row>
    <row r="80" spans="1:12" ht="20.399999999999999">
      <c r="A80" s="48" t="s">
        <v>1271</v>
      </c>
      <c r="B80" s="49" t="s">
        <v>246</v>
      </c>
      <c r="C80" s="49" t="s">
        <v>201</v>
      </c>
      <c r="D80" s="49" t="s">
        <v>246</v>
      </c>
      <c r="E80" s="49" t="s">
        <v>246</v>
      </c>
      <c r="F80" s="50">
        <v>73.3</v>
      </c>
      <c r="G80" s="64" t="s">
        <v>246</v>
      </c>
      <c r="H80" s="51">
        <v>20</v>
      </c>
      <c r="I80" s="64" t="s">
        <v>246</v>
      </c>
      <c r="J80" s="51">
        <v>27</v>
      </c>
      <c r="K80" s="64" t="s">
        <v>246</v>
      </c>
      <c r="L80" s="52" t="s">
        <v>246</v>
      </c>
    </row>
    <row r="81" spans="1:12" ht="20.399999999999999">
      <c r="A81" s="48" t="s">
        <v>1272</v>
      </c>
      <c r="B81" s="49" t="s">
        <v>246</v>
      </c>
      <c r="C81" s="49" t="s">
        <v>202</v>
      </c>
      <c r="D81" s="49" t="s">
        <v>246</v>
      </c>
      <c r="E81" s="49" t="s">
        <v>246</v>
      </c>
      <c r="F81" s="50">
        <v>73.2</v>
      </c>
      <c r="G81" s="64" t="s">
        <v>246</v>
      </c>
      <c r="H81" s="51">
        <v>24</v>
      </c>
      <c r="I81" s="64" t="s">
        <v>246</v>
      </c>
      <c r="J81" s="51">
        <v>34</v>
      </c>
      <c r="K81" s="64" t="s">
        <v>246</v>
      </c>
      <c r="L81" s="52" t="s">
        <v>246</v>
      </c>
    </row>
    <row r="82" spans="1:12" ht="20.399999999999999">
      <c r="A82" s="48" t="s">
        <v>1273</v>
      </c>
      <c r="B82" s="49" t="s">
        <v>246</v>
      </c>
      <c r="C82" s="49" t="s">
        <v>203</v>
      </c>
      <c r="D82" s="49" t="s">
        <v>246</v>
      </c>
      <c r="E82" s="49" t="s">
        <v>246</v>
      </c>
      <c r="F82" s="50">
        <v>73.599999999999994</v>
      </c>
      <c r="G82" s="64" t="s">
        <v>246</v>
      </c>
      <c r="H82" s="51">
        <v>15</v>
      </c>
      <c r="I82" s="64" t="s">
        <v>246</v>
      </c>
      <c r="J82" s="51">
        <v>21</v>
      </c>
      <c r="K82" s="64" t="s">
        <v>246</v>
      </c>
      <c r="L82" s="52" t="s">
        <v>246</v>
      </c>
    </row>
    <row r="83" spans="1:12" ht="20.399999999999999">
      <c r="A83" s="48" t="s">
        <v>1274</v>
      </c>
      <c r="B83" s="49" t="s">
        <v>246</v>
      </c>
      <c r="C83" s="49" t="s">
        <v>204</v>
      </c>
      <c r="D83" s="49" t="s">
        <v>246</v>
      </c>
      <c r="E83" s="49" t="s">
        <v>246</v>
      </c>
      <c r="F83" s="50">
        <v>72.099999999999994</v>
      </c>
      <c r="G83" s="64" t="s">
        <v>246</v>
      </c>
      <c r="H83" s="51">
        <v>19</v>
      </c>
      <c r="I83" s="64" t="s">
        <v>246</v>
      </c>
      <c r="J83" s="51">
        <v>28</v>
      </c>
      <c r="K83" s="64" t="s">
        <v>246</v>
      </c>
      <c r="L83" s="52" t="s">
        <v>246</v>
      </c>
    </row>
    <row r="84" spans="1:12" ht="20.399999999999999">
      <c r="A84" s="48" t="s">
        <v>1275</v>
      </c>
      <c r="B84" s="49" t="s">
        <v>246</v>
      </c>
      <c r="C84" s="49" t="s">
        <v>205</v>
      </c>
      <c r="D84" s="49" t="s">
        <v>246</v>
      </c>
      <c r="E84" s="49" t="s">
        <v>246</v>
      </c>
      <c r="F84" s="50">
        <v>72.2</v>
      </c>
      <c r="G84" s="64" t="s">
        <v>246</v>
      </c>
      <c r="H84" s="51">
        <v>30</v>
      </c>
      <c r="I84" s="64" t="s">
        <v>246</v>
      </c>
      <c r="J84" s="51">
        <v>42</v>
      </c>
      <c r="K84" s="64" t="s">
        <v>246</v>
      </c>
      <c r="L84" s="52" t="s">
        <v>246</v>
      </c>
    </row>
    <row r="85" spans="1:12" ht="20.399999999999999">
      <c r="A85" s="48" t="s">
        <v>1276</v>
      </c>
      <c r="B85" s="49" t="s">
        <v>246</v>
      </c>
      <c r="C85" s="49" t="s">
        <v>206</v>
      </c>
      <c r="D85" s="49" t="s">
        <v>246</v>
      </c>
      <c r="E85" s="49" t="s">
        <v>246</v>
      </c>
      <c r="F85" s="50">
        <v>70.2</v>
      </c>
      <c r="G85" s="64" t="s">
        <v>246</v>
      </c>
      <c r="H85" s="51">
        <v>20</v>
      </c>
      <c r="I85" s="64" t="s">
        <v>246</v>
      </c>
      <c r="J85" s="51">
        <v>30</v>
      </c>
      <c r="K85" s="64" t="s">
        <v>246</v>
      </c>
      <c r="L85" s="52" t="s">
        <v>246</v>
      </c>
    </row>
    <row r="86" spans="1:12" ht="20.399999999999999">
      <c r="A86" s="48" t="s">
        <v>1277</v>
      </c>
      <c r="B86" s="49" t="s">
        <v>246</v>
      </c>
      <c r="C86" s="49" t="s">
        <v>207</v>
      </c>
      <c r="D86" s="49" t="s">
        <v>246</v>
      </c>
      <c r="E86" s="49" t="s">
        <v>246</v>
      </c>
      <c r="F86" s="50">
        <v>72.8</v>
      </c>
      <c r="G86" s="64" t="s">
        <v>246</v>
      </c>
      <c r="H86" s="51">
        <v>15</v>
      </c>
      <c r="I86" s="64" t="s">
        <v>246</v>
      </c>
      <c r="J86" s="51">
        <v>22</v>
      </c>
      <c r="K86" s="64" t="s">
        <v>246</v>
      </c>
      <c r="L86" s="52" t="s">
        <v>246</v>
      </c>
    </row>
    <row r="87" spans="1:12" ht="20.399999999999999">
      <c r="A87" s="48" t="s">
        <v>1278</v>
      </c>
      <c r="B87" s="49" t="s">
        <v>246</v>
      </c>
      <c r="C87" s="49" t="s">
        <v>208</v>
      </c>
      <c r="D87" s="49" t="s">
        <v>246</v>
      </c>
      <c r="E87" s="49" t="s">
        <v>246</v>
      </c>
      <c r="F87" s="50">
        <v>71.400000000000006</v>
      </c>
      <c r="G87" s="64" t="s">
        <v>246</v>
      </c>
      <c r="H87" s="51">
        <v>17</v>
      </c>
      <c r="I87" s="64" t="s">
        <v>246</v>
      </c>
      <c r="J87" s="51">
        <v>25</v>
      </c>
      <c r="K87" s="64" t="s">
        <v>246</v>
      </c>
      <c r="L87" s="52" t="s">
        <v>246</v>
      </c>
    </row>
    <row r="88" spans="1:12" ht="20.399999999999999">
      <c r="A88" s="48" t="s">
        <v>1279</v>
      </c>
      <c r="B88" s="49" t="s">
        <v>246</v>
      </c>
      <c r="C88" s="49" t="s">
        <v>209</v>
      </c>
      <c r="D88" s="49" t="s">
        <v>246</v>
      </c>
      <c r="E88" s="49" t="s">
        <v>246</v>
      </c>
      <c r="F88" s="50">
        <v>71.900000000000006</v>
      </c>
      <c r="G88" s="64" t="s">
        <v>246</v>
      </c>
      <c r="H88" s="51">
        <v>25</v>
      </c>
      <c r="I88" s="64" t="s">
        <v>246</v>
      </c>
      <c r="J88" s="51">
        <v>33</v>
      </c>
      <c r="K88" s="64" t="s">
        <v>246</v>
      </c>
      <c r="L88" s="52" t="s">
        <v>246</v>
      </c>
    </row>
    <row r="89" spans="1:12" ht="20.399999999999999">
      <c r="A89" s="48" t="s">
        <v>1280</v>
      </c>
      <c r="B89" s="49" t="s">
        <v>246</v>
      </c>
      <c r="C89" s="49" t="s">
        <v>210</v>
      </c>
      <c r="D89" s="49" t="s">
        <v>246</v>
      </c>
      <c r="E89" s="49" t="s">
        <v>246</v>
      </c>
      <c r="F89" s="50">
        <v>71</v>
      </c>
      <c r="G89" s="64" t="s">
        <v>246</v>
      </c>
      <c r="H89" s="51">
        <v>27</v>
      </c>
      <c r="I89" s="64" t="s">
        <v>246</v>
      </c>
      <c r="J89" s="51">
        <v>41</v>
      </c>
      <c r="K89" s="64" t="s">
        <v>246</v>
      </c>
      <c r="L89" s="52" t="s">
        <v>246</v>
      </c>
    </row>
    <row r="90" spans="1:12" ht="21" thickBot="1">
      <c r="A90" s="53" t="s">
        <v>1281</v>
      </c>
      <c r="B90" s="54" t="s">
        <v>246</v>
      </c>
      <c r="C90" s="54" t="s">
        <v>211</v>
      </c>
      <c r="D90" s="54" t="s">
        <v>246</v>
      </c>
      <c r="E90" s="54" t="s">
        <v>246</v>
      </c>
      <c r="F90" s="55">
        <v>71.900000000000006</v>
      </c>
      <c r="G90" s="65" t="s">
        <v>246</v>
      </c>
      <c r="H90" s="56">
        <v>17</v>
      </c>
      <c r="I90" s="65" t="s">
        <v>246</v>
      </c>
      <c r="J90" s="56">
        <v>26</v>
      </c>
      <c r="K90" s="65" t="s">
        <v>246</v>
      </c>
      <c r="L90" s="66" t="s">
        <v>246</v>
      </c>
    </row>
    <row r="91" spans="1:12" ht="20.399999999999999">
      <c r="A91" s="48" t="s">
        <v>1282</v>
      </c>
      <c r="B91" s="49" t="s">
        <v>246</v>
      </c>
      <c r="C91" s="49" t="s">
        <v>212</v>
      </c>
      <c r="D91" s="49" t="s">
        <v>246</v>
      </c>
      <c r="E91" s="49" t="s">
        <v>246</v>
      </c>
      <c r="F91" s="50">
        <v>71.099999999999994</v>
      </c>
      <c r="G91" s="64" t="s">
        <v>246</v>
      </c>
      <c r="H91" s="51">
        <v>24</v>
      </c>
      <c r="I91" s="64" t="s">
        <v>246</v>
      </c>
      <c r="J91" s="51">
        <v>36</v>
      </c>
      <c r="K91" s="64" t="s">
        <v>246</v>
      </c>
      <c r="L91" s="52" t="s">
        <v>246</v>
      </c>
    </row>
    <row r="92" spans="1:12" ht="20.399999999999999">
      <c r="A92" s="48" t="s">
        <v>1283</v>
      </c>
      <c r="B92" s="49" t="s">
        <v>246</v>
      </c>
      <c r="C92" s="49" t="s">
        <v>213</v>
      </c>
      <c r="D92" s="49" t="s">
        <v>246</v>
      </c>
      <c r="E92" s="49" t="s">
        <v>246</v>
      </c>
      <c r="F92" s="50">
        <v>74.400000000000006</v>
      </c>
      <c r="G92" s="64" t="s">
        <v>246</v>
      </c>
      <c r="H92" s="51">
        <v>15</v>
      </c>
      <c r="I92" s="64" t="s">
        <v>246</v>
      </c>
      <c r="J92" s="51">
        <v>22</v>
      </c>
      <c r="K92" s="64" t="s">
        <v>246</v>
      </c>
      <c r="L92" s="52" t="s">
        <v>246</v>
      </c>
    </row>
    <row r="93" spans="1:12" ht="20.399999999999999">
      <c r="A93" s="48" t="s">
        <v>1284</v>
      </c>
      <c r="B93" s="49" t="s">
        <v>246</v>
      </c>
      <c r="C93" s="49" t="s">
        <v>214</v>
      </c>
      <c r="D93" s="49" t="s">
        <v>246</v>
      </c>
      <c r="E93" s="49" t="s">
        <v>246</v>
      </c>
      <c r="F93" s="50">
        <v>74.400000000000006</v>
      </c>
      <c r="G93" s="64" t="s">
        <v>246</v>
      </c>
      <c r="H93" s="51">
        <v>17</v>
      </c>
      <c r="I93" s="64" t="s">
        <v>246</v>
      </c>
      <c r="J93" s="51">
        <v>25</v>
      </c>
      <c r="K93" s="64" t="s">
        <v>246</v>
      </c>
      <c r="L93" s="52" t="s">
        <v>246</v>
      </c>
    </row>
    <row r="94" spans="1:12" ht="20.399999999999999">
      <c r="A94" s="48" t="s">
        <v>1285</v>
      </c>
      <c r="B94" s="49" t="s">
        <v>246</v>
      </c>
      <c r="C94" s="49" t="s">
        <v>215</v>
      </c>
      <c r="D94" s="49" t="s">
        <v>246</v>
      </c>
      <c r="E94" s="49" t="s">
        <v>246</v>
      </c>
      <c r="F94" s="50">
        <v>72.400000000000006</v>
      </c>
      <c r="G94" s="64" t="s">
        <v>246</v>
      </c>
      <c r="H94" s="51">
        <v>28</v>
      </c>
      <c r="I94" s="64" t="s">
        <v>246</v>
      </c>
      <c r="J94" s="51">
        <v>43</v>
      </c>
      <c r="K94" s="64" t="s">
        <v>246</v>
      </c>
      <c r="L94" s="52" t="s">
        <v>246</v>
      </c>
    </row>
    <row r="95" spans="1:12" ht="20.399999999999999">
      <c r="A95" s="48" t="s">
        <v>1286</v>
      </c>
      <c r="B95" s="49" t="s">
        <v>246</v>
      </c>
      <c r="C95" s="49" t="s">
        <v>216</v>
      </c>
      <c r="D95" s="49" t="s">
        <v>246</v>
      </c>
      <c r="E95" s="49" t="s">
        <v>246</v>
      </c>
      <c r="F95" s="50">
        <v>71.099999999999994</v>
      </c>
      <c r="G95" s="64" t="s">
        <v>246</v>
      </c>
      <c r="H95" s="51">
        <v>23</v>
      </c>
      <c r="I95" s="64" t="s">
        <v>246</v>
      </c>
      <c r="J95" s="51">
        <v>36</v>
      </c>
      <c r="K95" s="64" t="s">
        <v>246</v>
      </c>
      <c r="L95" s="52" t="s">
        <v>246</v>
      </c>
    </row>
    <row r="96" spans="1:12" ht="20.399999999999999">
      <c r="A96" s="48" t="s">
        <v>1287</v>
      </c>
      <c r="B96" s="49" t="s">
        <v>246</v>
      </c>
      <c r="C96" s="49" t="s">
        <v>217</v>
      </c>
      <c r="D96" s="49" t="s">
        <v>246</v>
      </c>
      <c r="E96" s="49" t="s">
        <v>246</v>
      </c>
      <c r="F96" s="50">
        <v>72.2</v>
      </c>
      <c r="G96" s="64" t="s">
        <v>246</v>
      </c>
      <c r="H96" s="51">
        <v>20</v>
      </c>
      <c r="I96" s="64" t="s">
        <v>246</v>
      </c>
      <c r="J96" s="51">
        <v>30</v>
      </c>
      <c r="K96" s="64" t="s">
        <v>246</v>
      </c>
      <c r="L96" s="52" t="s">
        <v>246</v>
      </c>
    </row>
    <row r="97" spans="1:12" ht="20.399999999999999">
      <c r="A97" s="48" t="s">
        <v>1288</v>
      </c>
      <c r="B97" s="49" t="s">
        <v>246</v>
      </c>
      <c r="C97" s="49" t="s">
        <v>218</v>
      </c>
      <c r="D97" s="49" t="s">
        <v>246</v>
      </c>
      <c r="E97" s="49" t="s">
        <v>246</v>
      </c>
      <c r="F97" s="50">
        <v>74</v>
      </c>
      <c r="G97" s="64" t="s">
        <v>246</v>
      </c>
      <c r="H97" s="51">
        <v>16</v>
      </c>
      <c r="I97" s="64" t="s">
        <v>246</v>
      </c>
      <c r="J97" s="51">
        <v>22</v>
      </c>
      <c r="K97" s="64" t="s">
        <v>246</v>
      </c>
      <c r="L97" s="52" t="s">
        <v>246</v>
      </c>
    </row>
    <row r="98" spans="1:12" ht="20.399999999999999">
      <c r="A98" s="48" t="s">
        <v>1289</v>
      </c>
      <c r="B98" s="49" t="s">
        <v>246</v>
      </c>
      <c r="C98" s="49" t="s">
        <v>219</v>
      </c>
      <c r="D98" s="49" t="s">
        <v>246</v>
      </c>
      <c r="E98" s="49" t="s">
        <v>246</v>
      </c>
      <c r="F98" s="50">
        <v>71.5</v>
      </c>
      <c r="G98" s="64" t="s">
        <v>246</v>
      </c>
      <c r="H98" s="51">
        <v>25</v>
      </c>
      <c r="I98" s="64" t="s">
        <v>246</v>
      </c>
      <c r="J98" s="51">
        <v>34</v>
      </c>
      <c r="K98" s="64" t="s">
        <v>246</v>
      </c>
      <c r="L98" s="52" t="s">
        <v>246</v>
      </c>
    </row>
    <row r="99" spans="1:12" ht="20.399999999999999">
      <c r="A99" s="48" t="s">
        <v>1290</v>
      </c>
      <c r="B99" s="49" t="s">
        <v>246</v>
      </c>
      <c r="C99" s="49" t="s">
        <v>220</v>
      </c>
      <c r="D99" s="49" t="s">
        <v>246</v>
      </c>
      <c r="E99" s="49" t="s">
        <v>246</v>
      </c>
      <c r="F99" s="50">
        <v>72.099999999999994</v>
      </c>
      <c r="G99" s="64" t="s">
        <v>246</v>
      </c>
      <c r="H99" s="51">
        <v>18</v>
      </c>
      <c r="I99" s="64" t="s">
        <v>246</v>
      </c>
      <c r="J99" s="51">
        <v>25</v>
      </c>
      <c r="K99" s="64" t="s">
        <v>246</v>
      </c>
      <c r="L99" s="52" t="s">
        <v>246</v>
      </c>
    </row>
    <row r="100" spans="1:12" ht="20.399999999999999">
      <c r="A100" s="48" t="s">
        <v>1291</v>
      </c>
      <c r="B100" s="49" t="s">
        <v>246</v>
      </c>
      <c r="C100" s="49" t="s">
        <v>221</v>
      </c>
      <c r="D100" s="49" t="s">
        <v>246</v>
      </c>
      <c r="E100" s="49" t="s">
        <v>246</v>
      </c>
      <c r="F100" s="50">
        <v>72.099999999999994</v>
      </c>
      <c r="G100" s="64" t="s">
        <v>246</v>
      </c>
      <c r="H100" s="51">
        <v>25</v>
      </c>
      <c r="I100" s="64" t="s">
        <v>246</v>
      </c>
      <c r="J100" s="51">
        <v>36</v>
      </c>
      <c r="K100" s="64" t="s">
        <v>246</v>
      </c>
      <c r="L100" s="52" t="s">
        <v>246</v>
      </c>
    </row>
    <row r="101" spans="1:12" ht="20.399999999999999">
      <c r="A101" s="48" t="s">
        <v>1292</v>
      </c>
      <c r="B101" s="49" t="s">
        <v>246</v>
      </c>
      <c r="C101" s="49" t="s">
        <v>222</v>
      </c>
      <c r="D101" s="49" t="s">
        <v>246</v>
      </c>
      <c r="E101" s="49" t="s">
        <v>246</v>
      </c>
      <c r="F101" s="50">
        <v>71.7</v>
      </c>
      <c r="G101" s="64" t="s">
        <v>246</v>
      </c>
      <c r="H101" s="51">
        <v>33</v>
      </c>
      <c r="I101" s="64" t="s">
        <v>246</v>
      </c>
      <c r="J101" s="51">
        <v>47</v>
      </c>
      <c r="K101" s="64" t="s">
        <v>246</v>
      </c>
      <c r="L101" s="52" t="s">
        <v>246</v>
      </c>
    </row>
    <row r="102" spans="1:12" ht="20.399999999999999">
      <c r="A102" s="48" t="s">
        <v>1293</v>
      </c>
      <c r="B102" s="49" t="s">
        <v>246</v>
      </c>
      <c r="C102" s="49" t="s">
        <v>223</v>
      </c>
      <c r="D102" s="49" t="s">
        <v>246</v>
      </c>
      <c r="E102" s="49" t="s">
        <v>246</v>
      </c>
      <c r="F102" s="50">
        <v>74.5</v>
      </c>
      <c r="G102" s="64" t="s">
        <v>246</v>
      </c>
      <c r="H102" s="51">
        <v>15</v>
      </c>
      <c r="I102" s="64" t="s">
        <v>246</v>
      </c>
      <c r="J102" s="51">
        <v>19</v>
      </c>
      <c r="K102" s="64" t="s">
        <v>246</v>
      </c>
      <c r="L102" s="52" t="s">
        <v>246</v>
      </c>
    </row>
    <row r="103" spans="1:12" ht="20.399999999999999">
      <c r="A103" s="48" t="s">
        <v>1294</v>
      </c>
      <c r="B103" s="49" t="s">
        <v>246</v>
      </c>
      <c r="C103" s="49" t="s">
        <v>1172</v>
      </c>
      <c r="D103" s="49" t="s">
        <v>246</v>
      </c>
      <c r="E103" s="49" t="s">
        <v>246</v>
      </c>
      <c r="F103" s="50">
        <v>70</v>
      </c>
      <c r="G103" s="64" t="s">
        <v>246</v>
      </c>
      <c r="H103" s="51">
        <v>48</v>
      </c>
      <c r="I103" s="64" t="s">
        <v>246</v>
      </c>
      <c r="J103" s="51">
        <v>71</v>
      </c>
      <c r="K103" s="64" t="s">
        <v>246</v>
      </c>
      <c r="L103" s="52" t="s">
        <v>246</v>
      </c>
    </row>
    <row r="104" spans="1:12" ht="20.399999999999999">
      <c r="A104" s="48" t="s">
        <v>1295</v>
      </c>
      <c r="B104" s="49" t="s">
        <v>246</v>
      </c>
      <c r="C104" s="49" t="s">
        <v>1173</v>
      </c>
      <c r="D104" s="49" t="s">
        <v>246</v>
      </c>
      <c r="E104" s="49" t="s">
        <v>246</v>
      </c>
      <c r="F104" s="50">
        <v>72.7</v>
      </c>
      <c r="G104" s="64" t="s">
        <v>246</v>
      </c>
      <c r="H104" s="51">
        <v>35</v>
      </c>
      <c r="I104" s="64" t="s">
        <v>246</v>
      </c>
      <c r="J104" s="51">
        <v>51</v>
      </c>
      <c r="K104" s="64" t="s">
        <v>246</v>
      </c>
      <c r="L104" s="52" t="s">
        <v>246</v>
      </c>
    </row>
    <row r="105" spans="1:12" ht="20.399999999999999">
      <c r="A105" s="48" t="s">
        <v>1296</v>
      </c>
      <c r="B105" s="49" t="s">
        <v>246</v>
      </c>
      <c r="C105" s="49" t="s">
        <v>1174</v>
      </c>
      <c r="D105" s="49" t="s">
        <v>246</v>
      </c>
      <c r="E105" s="49" t="s">
        <v>246</v>
      </c>
      <c r="F105" s="50">
        <v>70.599999999999994</v>
      </c>
      <c r="G105" s="64" t="s">
        <v>246</v>
      </c>
      <c r="H105" s="51">
        <v>33</v>
      </c>
      <c r="I105" s="64" t="s">
        <v>246</v>
      </c>
      <c r="J105" s="51">
        <v>50</v>
      </c>
      <c r="K105" s="64" t="s">
        <v>246</v>
      </c>
      <c r="L105" s="52" t="s">
        <v>246</v>
      </c>
    </row>
    <row r="106" spans="1:12" ht="20.399999999999999">
      <c r="A106" s="48" t="s">
        <v>1297</v>
      </c>
      <c r="B106" s="49" t="s">
        <v>246</v>
      </c>
      <c r="C106" s="49" t="s">
        <v>1175</v>
      </c>
      <c r="D106" s="49" t="s">
        <v>246</v>
      </c>
      <c r="E106" s="49" t="s">
        <v>246</v>
      </c>
      <c r="F106" s="50">
        <v>71</v>
      </c>
      <c r="G106" s="64" t="s">
        <v>246</v>
      </c>
      <c r="H106" s="51">
        <v>40</v>
      </c>
      <c r="I106" s="64" t="s">
        <v>246</v>
      </c>
      <c r="J106" s="51">
        <v>59</v>
      </c>
      <c r="K106" s="64" t="s">
        <v>246</v>
      </c>
      <c r="L106" s="52" t="s">
        <v>246</v>
      </c>
    </row>
    <row r="107" spans="1:12" ht="20.399999999999999">
      <c r="A107" s="48" t="s">
        <v>1298</v>
      </c>
      <c r="B107" s="49" t="s">
        <v>246</v>
      </c>
      <c r="C107" s="49" t="s">
        <v>1176</v>
      </c>
      <c r="D107" s="49" t="s">
        <v>246</v>
      </c>
      <c r="E107" s="49" t="s">
        <v>246</v>
      </c>
      <c r="F107" s="50">
        <v>69.400000000000006</v>
      </c>
      <c r="G107" s="64" t="s">
        <v>246</v>
      </c>
      <c r="H107" s="51">
        <v>44</v>
      </c>
      <c r="I107" s="64" t="s">
        <v>246</v>
      </c>
      <c r="J107" s="51">
        <v>66</v>
      </c>
      <c r="K107" s="64" t="s">
        <v>246</v>
      </c>
      <c r="L107" s="52" t="s">
        <v>246</v>
      </c>
    </row>
    <row r="108" spans="1:12" ht="20.399999999999999">
      <c r="A108" s="48" t="s">
        <v>1299</v>
      </c>
      <c r="B108" s="49" t="s">
        <v>246</v>
      </c>
      <c r="C108" s="49" t="s">
        <v>1177</v>
      </c>
      <c r="D108" s="49" t="s">
        <v>246</v>
      </c>
      <c r="E108" s="49" t="s">
        <v>246</v>
      </c>
      <c r="F108" s="50">
        <v>69.900000000000006</v>
      </c>
      <c r="G108" s="64" t="s">
        <v>246</v>
      </c>
      <c r="H108" s="51">
        <v>49</v>
      </c>
      <c r="I108" s="64" t="s">
        <v>246</v>
      </c>
      <c r="J108" s="51">
        <v>72</v>
      </c>
      <c r="K108" s="64" t="s">
        <v>246</v>
      </c>
      <c r="L108" s="52" t="s">
        <v>246</v>
      </c>
    </row>
    <row r="109" spans="1:12" ht="20.399999999999999">
      <c r="A109" s="48" t="s">
        <v>1300</v>
      </c>
      <c r="B109" s="49" t="s">
        <v>246</v>
      </c>
      <c r="C109" s="49" t="s">
        <v>1178</v>
      </c>
      <c r="D109" s="49" t="s">
        <v>246</v>
      </c>
      <c r="E109" s="49" t="s">
        <v>246</v>
      </c>
      <c r="F109" s="50">
        <v>69.400000000000006</v>
      </c>
      <c r="G109" s="64" t="s">
        <v>246</v>
      </c>
      <c r="H109" s="51">
        <v>45</v>
      </c>
      <c r="I109" s="64" t="s">
        <v>246</v>
      </c>
      <c r="J109" s="51">
        <v>65</v>
      </c>
      <c r="K109" s="64" t="s">
        <v>246</v>
      </c>
      <c r="L109" s="52" t="s">
        <v>246</v>
      </c>
    </row>
    <row r="110" spans="1:12" ht="20.399999999999999">
      <c r="A110" s="48" t="s">
        <v>1301</v>
      </c>
      <c r="B110" s="49" t="s">
        <v>246</v>
      </c>
      <c r="C110" s="49" t="s">
        <v>1179</v>
      </c>
      <c r="D110" s="49" t="s">
        <v>246</v>
      </c>
      <c r="E110" s="49" t="s">
        <v>246</v>
      </c>
      <c r="F110" s="50">
        <v>68.5</v>
      </c>
      <c r="G110" s="64" t="s">
        <v>246</v>
      </c>
      <c r="H110" s="51">
        <v>61</v>
      </c>
      <c r="I110" s="64" t="s">
        <v>246</v>
      </c>
      <c r="J110" s="51">
        <v>88</v>
      </c>
      <c r="K110" s="64" t="s">
        <v>246</v>
      </c>
      <c r="L110" s="52" t="s">
        <v>246</v>
      </c>
    </row>
    <row r="111" spans="1:12" ht="20.399999999999999">
      <c r="A111" s="48" t="s">
        <v>1302</v>
      </c>
      <c r="B111" s="49" t="s">
        <v>246</v>
      </c>
      <c r="C111" s="49" t="s">
        <v>1180</v>
      </c>
      <c r="D111" s="49" t="s">
        <v>246</v>
      </c>
      <c r="E111" s="49" t="s">
        <v>246</v>
      </c>
      <c r="F111" s="50">
        <v>67.099999999999994</v>
      </c>
      <c r="G111" s="64" t="s">
        <v>246</v>
      </c>
      <c r="H111" s="51">
        <v>56</v>
      </c>
      <c r="I111" s="64" t="s">
        <v>246</v>
      </c>
      <c r="J111" s="51">
        <v>83</v>
      </c>
      <c r="K111" s="64" t="s">
        <v>246</v>
      </c>
      <c r="L111" s="52" t="s">
        <v>246</v>
      </c>
    </row>
    <row r="112" spans="1:12" ht="20.399999999999999">
      <c r="A112" s="48" t="s">
        <v>1303</v>
      </c>
      <c r="B112" s="49" t="s">
        <v>246</v>
      </c>
      <c r="C112" s="49" t="s">
        <v>1181</v>
      </c>
      <c r="D112" s="49" t="s">
        <v>246</v>
      </c>
      <c r="E112" s="49" t="s">
        <v>246</v>
      </c>
      <c r="F112" s="50">
        <v>67.3</v>
      </c>
      <c r="G112" s="64" t="s">
        <v>246</v>
      </c>
      <c r="H112" s="51">
        <v>54</v>
      </c>
      <c r="I112" s="64" t="s">
        <v>246</v>
      </c>
      <c r="J112" s="51">
        <v>80</v>
      </c>
      <c r="K112" s="64" t="s">
        <v>246</v>
      </c>
      <c r="L112" s="52" t="s">
        <v>246</v>
      </c>
    </row>
    <row r="113" spans="1:12" ht="20.399999999999999">
      <c r="A113" s="48" t="s">
        <v>1304</v>
      </c>
      <c r="B113" s="49" t="s">
        <v>246</v>
      </c>
      <c r="C113" s="49" t="s">
        <v>1182</v>
      </c>
      <c r="D113" s="49" t="s">
        <v>246</v>
      </c>
      <c r="E113" s="49" t="s">
        <v>246</v>
      </c>
      <c r="F113" s="50">
        <v>66.900000000000006</v>
      </c>
      <c r="G113" s="64" t="s">
        <v>246</v>
      </c>
      <c r="H113" s="51">
        <v>49</v>
      </c>
      <c r="I113" s="64" t="s">
        <v>246</v>
      </c>
      <c r="J113" s="51">
        <v>72</v>
      </c>
      <c r="K113" s="64" t="s">
        <v>246</v>
      </c>
      <c r="L113" s="52" t="s">
        <v>246</v>
      </c>
    </row>
    <row r="114" spans="1:12" ht="20.399999999999999">
      <c r="A114" s="48" t="s">
        <v>1305</v>
      </c>
      <c r="B114" s="49" t="s">
        <v>246</v>
      </c>
      <c r="C114" s="49" t="s">
        <v>1183</v>
      </c>
      <c r="D114" s="49" t="s">
        <v>246</v>
      </c>
      <c r="E114" s="49" t="s">
        <v>246</v>
      </c>
      <c r="F114" s="50">
        <v>66.3</v>
      </c>
      <c r="G114" s="64" t="s">
        <v>246</v>
      </c>
      <c r="H114" s="51">
        <v>67</v>
      </c>
      <c r="I114" s="64" t="s">
        <v>246</v>
      </c>
      <c r="J114" s="51">
        <v>91</v>
      </c>
      <c r="K114" s="64" t="s">
        <v>246</v>
      </c>
      <c r="L114" s="52" t="s">
        <v>246</v>
      </c>
    </row>
    <row r="115" spans="1:12" ht="20.399999999999999">
      <c r="A115" s="48" t="s">
        <v>1306</v>
      </c>
      <c r="B115" s="49" t="s">
        <v>246</v>
      </c>
      <c r="C115" s="49" t="s">
        <v>1184</v>
      </c>
      <c r="D115" s="49" t="s">
        <v>246</v>
      </c>
      <c r="E115" s="49" t="s">
        <v>246</v>
      </c>
      <c r="F115" s="50">
        <v>66.8</v>
      </c>
      <c r="G115" s="64" t="s">
        <v>246</v>
      </c>
      <c r="H115" s="51">
        <v>43</v>
      </c>
      <c r="I115" s="64" t="s">
        <v>246</v>
      </c>
      <c r="J115" s="51">
        <v>65</v>
      </c>
      <c r="K115" s="64" t="s">
        <v>246</v>
      </c>
      <c r="L115" s="52" t="s">
        <v>246</v>
      </c>
    </row>
    <row r="116" spans="1:12" ht="20.399999999999999">
      <c r="A116" s="48" t="s">
        <v>1307</v>
      </c>
      <c r="B116" s="49" t="s">
        <v>246</v>
      </c>
      <c r="C116" s="49" t="s">
        <v>1185</v>
      </c>
      <c r="D116" s="49" t="s">
        <v>246</v>
      </c>
      <c r="E116" s="49" t="s">
        <v>246</v>
      </c>
      <c r="F116" s="50">
        <v>67.5</v>
      </c>
      <c r="G116" s="64" t="s">
        <v>246</v>
      </c>
      <c r="H116" s="51">
        <v>71</v>
      </c>
      <c r="I116" s="64" t="s">
        <v>246</v>
      </c>
      <c r="J116" s="51">
        <v>110</v>
      </c>
      <c r="K116" s="64" t="s">
        <v>246</v>
      </c>
      <c r="L116" s="52" t="s">
        <v>246</v>
      </c>
    </row>
    <row r="117" spans="1:12" ht="20.399999999999999">
      <c r="A117" s="48" t="s">
        <v>1308</v>
      </c>
      <c r="B117" s="49" t="s">
        <v>246</v>
      </c>
      <c r="C117" s="49" t="s">
        <v>1186</v>
      </c>
      <c r="D117" s="49" t="s">
        <v>246</v>
      </c>
      <c r="E117" s="49" t="s">
        <v>246</v>
      </c>
      <c r="F117" s="50">
        <v>66.599999999999994</v>
      </c>
      <c r="G117" s="64" t="s">
        <v>246</v>
      </c>
      <c r="H117" s="51">
        <v>45</v>
      </c>
      <c r="I117" s="64" t="s">
        <v>246</v>
      </c>
      <c r="J117" s="51">
        <v>64</v>
      </c>
      <c r="K117" s="64" t="s">
        <v>246</v>
      </c>
      <c r="L117" s="52" t="s">
        <v>246</v>
      </c>
    </row>
    <row r="118" spans="1:12" ht="21" thickBot="1">
      <c r="A118" s="53" t="s">
        <v>1309</v>
      </c>
      <c r="B118" s="54" t="s">
        <v>246</v>
      </c>
      <c r="C118" s="54" t="s">
        <v>1187</v>
      </c>
      <c r="D118" s="54" t="s">
        <v>246</v>
      </c>
      <c r="E118" s="54" t="s">
        <v>246</v>
      </c>
      <c r="F118" s="55">
        <v>68.099999999999994</v>
      </c>
      <c r="G118" s="65" t="s">
        <v>246</v>
      </c>
      <c r="H118" s="56">
        <v>57</v>
      </c>
      <c r="I118" s="65" t="s">
        <v>246</v>
      </c>
      <c r="J118" s="56">
        <v>84</v>
      </c>
      <c r="K118" s="65" t="s">
        <v>246</v>
      </c>
      <c r="L118" s="66" t="s">
        <v>246</v>
      </c>
    </row>
  </sheetData>
  <mergeCells count="23">
    <mergeCell ref="A5:E5"/>
    <mergeCell ref="F5:G5"/>
    <mergeCell ref="H5:I5"/>
    <mergeCell ref="J5:K5"/>
    <mergeCell ref="F6:G6"/>
    <mergeCell ref="H6:I6"/>
    <mergeCell ref="J6:K6"/>
    <mergeCell ref="A3:E3"/>
    <mergeCell ref="F3:G3"/>
    <mergeCell ref="H3:I3"/>
    <mergeCell ref="J3:K3"/>
    <mergeCell ref="A4:E4"/>
    <mergeCell ref="F4:G4"/>
    <mergeCell ref="H4:I4"/>
    <mergeCell ref="J4:K4"/>
    <mergeCell ref="A1:E1"/>
    <mergeCell ref="F1:G1"/>
    <mergeCell ref="H1:I1"/>
    <mergeCell ref="J1:K1"/>
    <mergeCell ref="A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28" sqref="I28"/>
    </sheetView>
  </sheetViews>
  <sheetFormatPr defaultRowHeight="14.4"/>
  <cols>
    <col min="2" max="2" width="11" customWidth="1"/>
    <col min="3" max="3" width="18" customWidth="1"/>
  </cols>
  <sheetData>
    <row r="1" spans="1:16">
      <c r="A1" t="s">
        <v>125</v>
      </c>
      <c r="B1" s="1" t="s">
        <v>126</v>
      </c>
      <c r="C1" t="s">
        <v>693</v>
      </c>
      <c r="D1" t="s">
        <v>17</v>
      </c>
      <c r="E1" t="s">
        <v>18</v>
      </c>
      <c r="F1" t="s">
        <v>19</v>
      </c>
      <c r="G1" t="s">
        <v>20</v>
      </c>
      <c r="H1" s="1" t="s">
        <v>8</v>
      </c>
      <c r="I1" t="s">
        <v>9</v>
      </c>
      <c r="J1" s="1" t="s">
        <v>10</v>
      </c>
      <c r="K1" t="s">
        <v>11</v>
      </c>
      <c r="L1" s="1" t="s">
        <v>12</v>
      </c>
      <c r="M1" t="s">
        <v>13</v>
      </c>
      <c r="N1" t="s">
        <v>698</v>
      </c>
      <c r="O1" t="s">
        <v>251</v>
      </c>
      <c r="P1" t="s">
        <v>252</v>
      </c>
    </row>
    <row r="2" spans="1:16">
      <c r="A2">
        <v>97</v>
      </c>
      <c r="B2" s="2" t="s">
        <v>239</v>
      </c>
      <c r="D2" s="26" t="s">
        <v>668</v>
      </c>
      <c r="G2">
        <v>0</v>
      </c>
      <c r="H2" s="1">
        <v>1.4</v>
      </c>
      <c r="I2">
        <v>0</v>
      </c>
      <c r="J2" s="1">
        <v>3.3</v>
      </c>
      <c r="K2">
        <v>0</v>
      </c>
      <c r="L2" s="1">
        <v>3.3</v>
      </c>
      <c r="M2">
        <v>0</v>
      </c>
      <c r="O2">
        <v>64</v>
      </c>
      <c r="P2">
        <v>85</v>
      </c>
    </row>
    <row r="3" spans="1:16">
      <c r="A3">
        <v>98</v>
      </c>
      <c r="B3" s="2" t="s">
        <v>240</v>
      </c>
      <c r="D3" s="26" t="s">
        <v>679</v>
      </c>
      <c r="G3">
        <v>0</v>
      </c>
      <c r="H3" s="1">
        <v>1.3</v>
      </c>
      <c r="I3">
        <v>0</v>
      </c>
      <c r="J3" s="1">
        <v>4</v>
      </c>
      <c r="K3">
        <v>0</v>
      </c>
      <c r="L3" s="1">
        <v>4</v>
      </c>
      <c r="M3">
        <v>0</v>
      </c>
      <c r="O3">
        <v>61</v>
      </c>
      <c r="P3">
        <v>83</v>
      </c>
    </row>
    <row r="4" spans="1:16">
      <c r="A4">
        <v>99</v>
      </c>
      <c r="B4" s="2" t="s">
        <v>224</v>
      </c>
      <c r="D4" s="26" t="s">
        <v>683</v>
      </c>
      <c r="G4">
        <v>0</v>
      </c>
      <c r="H4" s="1">
        <v>1.3</v>
      </c>
      <c r="I4">
        <v>0</v>
      </c>
      <c r="J4" s="1">
        <v>5.5</v>
      </c>
      <c r="K4">
        <v>0</v>
      </c>
      <c r="L4" s="1">
        <v>5.5</v>
      </c>
      <c r="M4">
        <v>0</v>
      </c>
      <c r="O4">
        <v>66</v>
      </c>
      <c r="P4">
        <v>89</v>
      </c>
    </row>
    <row r="5" spans="1:16">
      <c r="A5">
        <v>100</v>
      </c>
      <c r="B5" s="2" t="s">
        <v>225</v>
      </c>
      <c r="G5">
        <v>0</v>
      </c>
      <c r="H5" s="1">
        <v>1.4</v>
      </c>
      <c r="I5">
        <v>0</v>
      </c>
      <c r="J5" s="1">
        <v>10</v>
      </c>
      <c r="K5">
        <v>0</v>
      </c>
      <c r="L5" s="1">
        <v>10</v>
      </c>
      <c r="M5">
        <v>0</v>
      </c>
      <c r="O5">
        <v>64</v>
      </c>
      <c r="P5">
        <v>81</v>
      </c>
    </row>
    <row r="6" spans="1:16">
      <c r="A6">
        <v>101</v>
      </c>
      <c r="B6" s="2" t="s">
        <v>226</v>
      </c>
      <c r="G6">
        <v>0</v>
      </c>
      <c r="H6" s="1">
        <v>0.6</v>
      </c>
      <c r="I6">
        <v>0</v>
      </c>
      <c r="J6" s="1">
        <v>4.2</v>
      </c>
      <c r="K6">
        <v>0</v>
      </c>
      <c r="L6" s="1">
        <v>4.2</v>
      </c>
      <c r="M6">
        <v>0</v>
      </c>
      <c r="O6">
        <v>45</v>
      </c>
      <c r="P6">
        <v>68</v>
      </c>
    </row>
    <row r="7" spans="1:16">
      <c r="A7">
        <v>102</v>
      </c>
      <c r="B7" s="2" t="s">
        <v>227</v>
      </c>
      <c r="G7">
        <v>0</v>
      </c>
      <c r="H7" s="1">
        <v>1.7</v>
      </c>
      <c r="I7">
        <v>0</v>
      </c>
      <c r="J7" s="1">
        <v>5.5</v>
      </c>
      <c r="K7">
        <v>0</v>
      </c>
      <c r="L7" s="1">
        <v>7.2</v>
      </c>
      <c r="M7">
        <v>0</v>
      </c>
      <c r="O7">
        <v>55</v>
      </c>
      <c r="P7">
        <v>85</v>
      </c>
    </row>
    <row r="8" spans="1:16">
      <c r="A8">
        <v>103</v>
      </c>
      <c r="B8" s="2" t="s">
        <v>228</v>
      </c>
      <c r="G8">
        <v>0</v>
      </c>
      <c r="H8" s="1">
        <v>0.98</v>
      </c>
      <c r="I8">
        <v>0</v>
      </c>
      <c r="J8" s="1">
        <v>8</v>
      </c>
      <c r="K8">
        <v>0</v>
      </c>
      <c r="L8" s="1">
        <v>8</v>
      </c>
      <c r="M8">
        <v>0</v>
      </c>
      <c r="O8">
        <v>92</v>
      </c>
      <c r="P8">
        <v>120</v>
      </c>
    </row>
    <row r="9" spans="1:16">
      <c r="A9">
        <v>104</v>
      </c>
      <c r="B9" s="2" t="s">
        <v>229</v>
      </c>
      <c r="G9">
        <v>0</v>
      </c>
      <c r="H9" s="1">
        <v>1.2</v>
      </c>
      <c r="I9">
        <v>0</v>
      </c>
      <c r="J9" s="1">
        <v>4.9000000000000004</v>
      </c>
      <c r="K9">
        <v>0</v>
      </c>
      <c r="L9" s="1">
        <v>4.9000000000000004</v>
      </c>
      <c r="M9">
        <v>0</v>
      </c>
      <c r="O9">
        <v>66</v>
      </c>
      <c r="P9">
        <v>110</v>
      </c>
    </row>
    <row r="10" spans="1:16">
      <c r="A10">
        <v>105</v>
      </c>
      <c r="B10" s="2" t="s">
        <v>230</v>
      </c>
      <c r="G10">
        <v>0</v>
      </c>
      <c r="H10" s="1">
        <v>0.91</v>
      </c>
      <c r="I10">
        <v>0</v>
      </c>
      <c r="J10" s="1">
        <v>4.2</v>
      </c>
      <c r="K10">
        <v>0</v>
      </c>
      <c r="L10" s="1">
        <v>4.2</v>
      </c>
      <c r="M10">
        <v>0</v>
      </c>
      <c r="O10">
        <v>64</v>
      </c>
      <c r="P10">
        <v>100</v>
      </c>
    </row>
    <row r="11" spans="1:16">
      <c r="A11">
        <v>106</v>
      </c>
      <c r="B11" s="2" t="s">
        <v>231</v>
      </c>
      <c r="G11">
        <v>0</v>
      </c>
      <c r="H11" s="1">
        <v>1.4</v>
      </c>
      <c r="I11">
        <v>0</v>
      </c>
      <c r="J11" s="1">
        <v>7.8</v>
      </c>
      <c r="K11">
        <v>0</v>
      </c>
      <c r="L11" s="1">
        <v>7.8</v>
      </c>
      <c r="M11">
        <v>0</v>
      </c>
      <c r="O11">
        <v>56</v>
      </c>
      <c r="P11">
        <v>82</v>
      </c>
    </row>
    <row r="12" spans="1:16">
      <c r="A12">
        <v>107</v>
      </c>
      <c r="B12" s="2" t="s">
        <v>232</v>
      </c>
      <c r="G12">
        <v>0</v>
      </c>
      <c r="H12" s="1">
        <v>1.6</v>
      </c>
      <c r="I12">
        <v>0</v>
      </c>
      <c r="J12" s="1">
        <v>6.1</v>
      </c>
      <c r="K12">
        <v>0</v>
      </c>
      <c r="L12" s="1">
        <v>7.7</v>
      </c>
      <c r="M12">
        <v>0</v>
      </c>
      <c r="O12">
        <v>56</v>
      </c>
      <c r="P12">
        <v>82</v>
      </c>
    </row>
    <row r="13" spans="1:16">
      <c r="A13">
        <v>108</v>
      </c>
      <c r="B13" s="2" t="s">
        <v>233</v>
      </c>
      <c r="G13">
        <v>0</v>
      </c>
      <c r="H13" s="1">
        <v>1.3</v>
      </c>
      <c r="I13">
        <v>0</v>
      </c>
      <c r="J13" s="1">
        <v>6.1</v>
      </c>
      <c r="K13">
        <v>0</v>
      </c>
      <c r="L13" s="1">
        <v>6.1</v>
      </c>
      <c r="M13">
        <v>0</v>
      </c>
      <c r="O13">
        <v>66</v>
      </c>
      <c r="P13">
        <v>97</v>
      </c>
    </row>
    <row r="14" spans="1:16">
      <c r="A14">
        <v>109</v>
      </c>
      <c r="B14" s="2" t="s">
        <v>234</v>
      </c>
      <c r="G14">
        <v>0</v>
      </c>
      <c r="H14" s="1">
        <v>1.1000000000000001</v>
      </c>
      <c r="I14">
        <v>0</v>
      </c>
      <c r="J14" s="1">
        <v>9.1999999999999993</v>
      </c>
      <c r="K14">
        <v>0</v>
      </c>
      <c r="L14" s="1">
        <v>9.1999999999999993</v>
      </c>
      <c r="M14">
        <v>0</v>
      </c>
      <c r="O14">
        <v>55</v>
      </c>
      <c r="P14">
        <v>84</v>
      </c>
    </row>
    <row r="15" spans="1:16">
      <c r="A15">
        <v>110</v>
      </c>
      <c r="B15" s="2" t="s">
        <v>235</v>
      </c>
      <c r="G15">
        <v>0</v>
      </c>
      <c r="H15" s="1">
        <v>1.7</v>
      </c>
      <c r="I15">
        <v>0</v>
      </c>
      <c r="J15" s="1">
        <v>6.1</v>
      </c>
      <c r="K15">
        <v>0</v>
      </c>
      <c r="L15" s="1">
        <v>7.8</v>
      </c>
      <c r="M15">
        <v>0</v>
      </c>
      <c r="O15">
        <v>69</v>
      </c>
      <c r="P15">
        <v>97</v>
      </c>
    </row>
    <row r="16" spans="1:16">
      <c r="A16">
        <v>111</v>
      </c>
      <c r="B16" s="2" t="s">
        <v>236</v>
      </c>
      <c r="G16">
        <v>0</v>
      </c>
      <c r="H16" s="1">
        <v>2.2000000000000002</v>
      </c>
      <c r="I16">
        <v>0</v>
      </c>
      <c r="J16" s="1">
        <v>6.9</v>
      </c>
      <c r="K16">
        <v>0</v>
      </c>
      <c r="L16" s="1">
        <v>9.1</v>
      </c>
      <c r="M16">
        <v>0</v>
      </c>
      <c r="O16">
        <v>46</v>
      </c>
      <c r="P16">
        <v>65</v>
      </c>
    </row>
    <row r="17" spans="1:16">
      <c r="A17">
        <v>112</v>
      </c>
      <c r="B17" s="2" t="s">
        <v>237</v>
      </c>
      <c r="G17">
        <v>0</v>
      </c>
      <c r="H17" s="1">
        <v>0.71</v>
      </c>
      <c r="I17">
        <v>0</v>
      </c>
      <c r="J17" s="1">
        <v>5.2</v>
      </c>
      <c r="K17">
        <v>0</v>
      </c>
      <c r="L17" s="1">
        <v>5.2</v>
      </c>
      <c r="M17">
        <v>0</v>
      </c>
      <c r="O17">
        <v>47</v>
      </c>
      <c r="P17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workbookViewId="0">
      <pane ySplit="3" topLeftCell="A172" activePane="bottomLeft" state="frozen"/>
      <selection pane="bottomLeft" activeCell="E59" sqref="E59"/>
    </sheetView>
  </sheetViews>
  <sheetFormatPr defaultRowHeight="14.4"/>
  <cols>
    <col min="1" max="1" width="15.33203125" bestFit="1" customWidth="1"/>
    <col min="2" max="2" width="15.44140625" style="1" customWidth="1"/>
    <col min="3" max="4" width="9.88671875" customWidth="1"/>
    <col min="5" max="5" width="8.88671875" customWidth="1"/>
    <col min="6" max="6" width="11.33203125" customWidth="1"/>
    <col min="7" max="7" width="10.6640625" customWidth="1"/>
    <col min="8" max="8" width="8.5546875" style="1" customWidth="1"/>
    <col min="9" max="9" width="11.109375" customWidth="1"/>
    <col min="10" max="10" width="6.44140625" style="1" customWidth="1"/>
    <col min="11" max="11" width="9.109375" customWidth="1"/>
    <col min="12" max="12" width="6.33203125" style="1" customWidth="1"/>
    <col min="13" max="13" width="8.88671875" customWidth="1"/>
  </cols>
  <sheetData>
    <row r="1" spans="1:16">
      <c r="A1" t="s">
        <v>127</v>
      </c>
      <c r="H1" s="1" t="s">
        <v>21</v>
      </c>
      <c r="J1" s="1" t="s">
        <v>21</v>
      </c>
      <c r="L1" s="1" t="s">
        <v>21</v>
      </c>
    </row>
    <row r="2" spans="1:16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  <c r="P2" t="s">
        <v>4</v>
      </c>
    </row>
    <row r="3" spans="1:16">
      <c r="A3" t="s">
        <v>125</v>
      </c>
      <c r="B3" s="1" t="s">
        <v>126</v>
      </c>
      <c r="C3" t="s">
        <v>693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  <c r="N3" t="s">
        <v>698</v>
      </c>
      <c r="P3" t="s">
        <v>17</v>
      </c>
    </row>
    <row r="4" spans="1:16">
      <c r="A4">
        <v>1</v>
      </c>
      <c r="B4" s="1" t="s">
        <v>22</v>
      </c>
      <c r="C4" t="str">
        <f t="shared" ref="C4:C35" si="0">LEFT(B4,1)</f>
        <v>1</v>
      </c>
      <c r="D4" t="s">
        <v>665</v>
      </c>
      <c r="G4">
        <v>0</v>
      </c>
      <c r="H4" s="1">
        <v>0.06</v>
      </c>
      <c r="I4">
        <v>0</v>
      </c>
      <c r="J4" s="1">
        <v>6</v>
      </c>
      <c r="K4">
        <v>0</v>
      </c>
      <c r="L4" s="1">
        <v>6</v>
      </c>
      <c r="M4">
        <v>0</v>
      </c>
      <c r="P4" t="s">
        <v>665</v>
      </c>
    </row>
    <row r="5" spans="1:16">
      <c r="A5">
        <v>2</v>
      </c>
      <c r="B5" s="1" t="s">
        <v>23</v>
      </c>
      <c r="C5" t="str">
        <f t="shared" si="0"/>
        <v>1</v>
      </c>
      <c r="D5" t="s">
        <v>666</v>
      </c>
      <c r="G5">
        <v>0</v>
      </c>
      <c r="H5" s="1">
        <v>0.09</v>
      </c>
      <c r="I5">
        <v>0</v>
      </c>
      <c r="J5" s="1">
        <v>5.5</v>
      </c>
      <c r="K5">
        <v>0</v>
      </c>
      <c r="L5" s="1">
        <v>5.5</v>
      </c>
      <c r="M5">
        <v>0</v>
      </c>
      <c r="P5" t="s">
        <v>666</v>
      </c>
    </row>
    <row r="6" spans="1:16">
      <c r="A6">
        <v>3</v>
      </c>
      <c r="B6" s="1" t="s">
        <v>24</v>
      </c>
      <c r="C6" t="str">
        <f t="shared" si="0"/>
        <v>1</v>
      </c>
      <c r="D6" t="s">
        <v>689</v>
      </c>
      <c r="G6">
        <v>0</v>
      </c>
      <c r="H6" s="1">
        <v>0.14000000000000001</v>
      </c>
      <c r="I6">
        <v>0</v>
      </c>
      <c r="J6" s="1">
        <v>5.7</v>
      </c>
      <c r="K6">
        <v>0</v>
      </c>
      <c r="L6" s="1">
        <v>5.7</v>
      </c>
      <c r="M6">
        <v>0</v>
      </c>
      <c r="P6" t="s">
        <v>674</v>
      </c>
    </row>
    <row r="7" spans="1:16">
      <c r="A7">
        <v>4</v>
      </c>
      <c r="B7" s="1" t="s">
        <v>25</v>
      </c>
      <c r="C7" t="str">
        <f t="shared" si="0"/>
        <v>1</v>
      </c>
      <c r="D7" t="s">
        <v>667</v>
      </c>
      <c r="G7">
        <v>0</v>
      </c>
      <c r="H7" s="1">
        <v>0.26</v>
      </c>
      <c r="I7">
        <v>0</v>
      </c>
      <c r="J7" s="1">
        <v>6</v>
      </c>
      <c r="K7">
        <v>0</v>
      </c>
      <c r="L7" s="1">
        <v>6</v>
      </c>
      <c r="M7">
        <v>0</v>
      </c>
      <c r="P7" t="s">
        <v>667</v>
      </c>
    </row>
    <row r="8" spans="1:16">
      <c r="A8">
        <v>5</v>
      </c>
      <c r="B8" s="1" t="s">
        <v>26</v>
      </c>
      <c r="C8" t="str">
        <f t="shared" si="0"/>
        <v>1</v>
      </c>
      <c r="D8" t="s">
        <v>668</v>
      </c>
      <c r="G8">
        <v>0</v>
      </c>
      <c r="H8" s="1">
        <v>1.8</v>
      </c>
      <c r="I8">
        <v>0</v>
      </c>
      <c r="J8" s="1">
        <v>7</v>
      </c>
      <c r="K8">
        <v>0</v>
      </c>
      <c r="L8" s="1">
        <v>8.8000000000000007</v>
      </c>
      <c r="M8">
        <v>0</v>
      </c>
      <c r="P8" t="s">
        <v>668</v>
      </c>
    </row>
    <row r="9" spans="1:16">
      <c r="A9">
        <v>6</v>
      </c>
      <c r="B9" s="1" t="s">
        <v>27</v>
      </c>
      <c r="C9" t="str">
        <f t="shared" si="0"/>
        <v>1</v>
      </c>
      <c r="D9" t="s">
        <v>690</v>
      </c>
      <c r="G9">
        <v>0</v>
      </c>
      <c r="H9" s="1">
        <v>0.14000000000000001</v>
      </c>
      <c r="I9">
        <v>0</v>
      </c>
      <c r="J9" s="1">
        <v>6.8</v>
      </c>
      <c r="K9">
        <v>0</v>
      </c>
      <c r="L9" s="1">
        <v>6.8</v>
      </c>
      <c r="M9">
        <v>0</v>
      </c>
      <c r="P9" t="s">
        <v>690</v>
      </c>
    </row>
    <row r="10" spans="1:16">
      <c r="A10">
        <v>7</v>
      </c>
      <c r="B10" s="1" t="s">
        <v>28</v>
      </c>
      <c r="C10" t="str">
        <f t="shared" si="0"/>
        <v>1</v>
      </c>
      <c r="D10" t="s">
        <v>679</v>
      </c>
      <c r="G10">
        <v>0</v>
      </c>
      <c r="H10" s="1">
        <v>2.5</v>
      </c>
      <c r="I10">
        <v>0</v>
      </c>
      <c r="J10" s="1">
        <v>5.4</v>
      </c>
      <c r="K10">
        <v>0</v>
      </c>
      <c r="L10" s="1">
        <v>7.9</v>
      </c>
      <c r="M10">
        <v>0</v>
      </c>
      <c r="P10" t="s">
        <v>679</v>
      </c>
    </row>
    <row r="11" spans="1:16">
      <c r="A11">
        <v>8</v>
      </c>
      <c r="B11" s="1" t="s">
        <v>29</v>
      </c>
      <c r="C11" t="str">
        <f t="shared" si="0"/>
        <v>1</v>
      </c>
      <c r="D11" t="s">
        <v>680</v>
      </c>
      <c r="G11">
        <v>0</v>
      </c>
      <c r="H11" s="1">
        <v>0.36</v>
      </c>
      <c r="I11">
        <v>0</v>
      </c>
      <c r="J11" s="1">
        <v>5.8</v>
      </c>
      <c r="K11">
        <v>0</v>
      </c>
      <c r="L11" s="1">
        <v>5.8</v>
      </c>
      <c r="M11">
        <v>0</v>
      </c>
      <c r="P11" t="s">
        <v>680</v>
      </c>
    </row>
    <row r="12" spans="1:16">
      <c r="A12">
        <v>9</v>
      </c>
      <c r="B12" s="1" t="s">
        <v>30</v>
      </c>
      <c r="C12" t="str">
        <f t="shared" si="0"/>
        <v>1</v>
      </c>
      <c r="D12" t="s">
        <v>681</v>
      </c>
      <c r="G12">
        <v>0</v>
      </c>
      <c r="H12" s="1">
        <v>0.04</v>
      </c>
      <c r="I12">
        <v>0</v>
      </c>
      <c r="J12" s="1">
        <v>5.8</v>
      </c>
      <c r="K12">
        <v>0</v>
      </c>
      <c r="L12" s="1">
        <v>5.8</v>
      </c>
      <c r="M12">
        <v>0</v>
      </c>
      <c r="P12" t="s">
        <v>681</v>
      </c>
    </row>
    <row r="13" spans="1:16">
      <c r="A13">
        <v>10</v>
      </c>
      <c r="B13" s="1" t="s">
        <v>31</v>
      </c>
      <c r="C13" t="str">
        <f t="shared" si="0"/>
        <v>1</v>
      </c>
      <c r="D13" t="s">
        <v>682</v>
      </c>
      <c r="G13">
        <v>0</v>
      </c>
      <c r="H13" s="1">
        <v>2</v>
      </c>
      <c r="I13">
        <v>0</v>
      </c>
      <c r="J13" s="1">
        <v>9.9</v>
      </c>
      <c r="K13">
        <v>0</v>
      </c>
      <c r="L13" s="1">
        <v>11.9</v>
      </c>
      <c r="M13">
        <v>0</v>
      </c>
      <c r="P13" t="s">
        <v>682</v>
      </c>
    </row>
    <row r="14" spans="1:16">
      <c r="A14">
        <v>11</v>
      </c>
      <c r="B14" s="1" t="s">
        <v>32</v>
      </c>
      <c r="C14" t="str">
        <f t="shared" si="0"/>
        <v>1</v>
      </c>
      <c r="D14" t="s">
        <v>675</v>
      </c>
      <c r="G14">
        <v>0</v>
      </c>
      <c r="H14" s="1">
        <v>0.26</v>
      </c>
      <c r="I14">
        <v>0</v>
      </c>
      <c r="J14" s="1">
        <v>13</v>
      </c>
      <c r="K14">
        <v>0</v>
      </c>
      <c r="L14" s="1">
        <v>13</v>
      </c>
      <c r="M14">
        <v>0</v>
      </c>
      <c r="P14" t="s">
        <v>675</v>
      </c>
    </row>
    <row r="15" spans="1:16">
      <c r="A15">
        <v>12</v>
      </c>
      <c r="B15" s="1" t="s">
        <v>33</v>
      </c>
      <c r="C15" t="str">
        <f t="shared" si="0"/>
        <v>1</v>
      </c>
      <c r="D15" t="s">
        <v>676</v>
      </c>
      <c r="G15">
        <v>0</v>
      </c>
      <c r="H15" s="1">
        <v>4.5</v>
      </c>
      <c r="I15">
        <v>0</v>
      </c>
      <c r="J15" s="1">
        <v>14</v>
      </c>
      <c r="K15">
        <v>0</v>
      </c>
      <c r="L15" s="1">
        <v>18.5</v>
      </c>
      <c r="M15">
        <v>0</v>
      </c>
      <c r="P15" t="s">
        <v>676</v>
      </c>
    </row>
    <row r="16" spans="1:16">
      <c r="A16">
        <v>13</v>
      </c>
      <c r="B16" s="1" t="s">
        <v>34</v>
      </c>
      <c r="C16" t="str">
        <f t="shared" si="0"/>
        <v>1</v>
      </c>
      <c r="D16" t="s">
        <v>677</v>
      </c>
      <c r="G16">
        <v>0</v>
      </c>
      <c r="H16" s="1">
        <v>0.15</v>
      </c>
      <c r="I16">
        <v>0</v>
      </c>
      <c r="J16" s="1">
        <v>11</v>
      </c>
      <c r="K16">
        <v>0</v>
      </c>
      <c r="L16" s="1">
        <v>11</v>
      </c>
      <c r="M16">
        <v>0</v>
      </c>
      <c r="P16" t="s">
        <v>677</v>
      </c>
    </row>
    <row r="17" spans="1:18">
      <c r="A17">
        <v>14</v>
      </c>
      <c r="B17" s="1" t="s">
        <v>35</v>
      </c>
      <c r="C17" t="str">
        <f t="shared" si="0"/>
        <v>1</v>
      </c>
      <c r="D17" t="s">
        <v>678</v>
      </c>
      <c r="G17">
        <v>0</v>
      </c>
      <c r="H17" s="1">
        <v>0.38</v>
      </c>
      <c r="I17">
        <v>0</v>
      </c>
      <c r="J17" s="1">
        <v>9.1</v>
      </c>
      <c r="K17">
        <v>0</v>
      </c>
      <c r="L17" s="1">
        <v>9.1</v>
      </c>
      <c r="M17">
        <v>0</v>
      </c>
      <c r="P17" t="s">
        <v>678</v>
      </c>
    </row>
    <row r="18" spans="1:18">
      <c r="A18">
        <v>15</v>
      </c>
      <c r="B18" s="1" t="s">
        <v>36</v>
      </c>
      <c r="C18" t="str">
        <f t="shared" si="0"/>
        <v>1</v>
      </c>
      <c r="D18" t="s">
        <v>683</v>
      </c>
      <c r="G18">
        <v>0</v>
      </c>
      <c r="H18" s="1">
        <v>3.3</v>
      </c>
      <c r="I18">
        <v>0</v>
      </c>
      <c r="J18" s="1">
        <v>6.6</v>
      </c>
      <c r="K18">
        <v>0</v>
      </c>
      <c r="L18" s="1">
        <v>9.9</v>
      </c>
      <c r="M18">
        <v>0</v>
      </c>
      <c r="P18" t="s">
        <v>683</v>
      </c>
    </row>
    <row r="19" spans="1:18">
      <c r="A19">
        <v>16</v>
      </c>
      <c r="B19" s="1" t="s">
        <v>37</v>
      </c>
      <c r="C19" t="str">
        <f t="shared" si="0"/>
        <v>1</v>
      </c>
      <c r="D19" t="s">
        <v>684</v>
      </c>
      <c r="G19">
        <v>0</v>
      </c>
      <c r="H19" s="1">
        <v>0.27</v>
      </c>
      <c r="I19">
        <v>0</v>
      </c>
      <c r="J19" s="1">
        <v>6.8</v>
      </c>
      <c r="K19">
        <v>0</v>
      </c>
      <c r="L19" s="1">
        <v>6.8</v>
      </c>
      <c r="M19">
        <v>0</v>
      </c>
      <c r="P19" t="s">
        <v>684</v>
      </c>
    </row>
    <row r="20" spans="1:18">
      <c r="A20">
        <v>17</v>
      </c>
      <c r="B20" s="1" t="s">
        <v>38</v>
      </c>
      <c r="C20" t="str">
        <f t="shared" si="0"/>
        <v>1</v>
      </c>
      <c r="D20" t="s">
        <v>685</v>
      </c>
      <c r="G20">
        <v>0</v>
      </c>
      <c r="H20" s="1">
        <v>1.2</v>
      </c>
      <c r="I20">
        <v>0</v>
      </c>
      <c r="J20" s="1">
        <v>16</v>
      </c>
      <c r="K20">
        <v>0</v>
      </c>
      <c r="L20" s="1">
        <v>16</v>
      </c>
      <c r="M20">
        <v>0</v>
      </c>
      <c r="P20" t="s">
        <v>685</v>
      </c>
    </row>
    <row r="21" spans="1:18">
      <c r="A21">
        <v>18</v>
      </c>
      <c r="B21" s="1" t="s">
        <v>39</v>
      </c>
      <c r="C21" t="str">
        <f t="shared" si="0"/>
        <v>1</v>
      </c>
      <c r="D21" t="s">
        <v>686</v>
      </c>
      <c r="G21">
        <v>0</v>
      </c>
      <c r="H21" s="1">
        <v>4.7</v>
      </c>
      <c r="I21">
        <v>0</v>
      </c>
      <c r="J21" s="1">
        <v>6.5</v>
      </c>
      <c r="K21">
        <v>0</v>
      </c>
      <c r="L21" s="1">
        <v>11.2</v>
      </c>
      <c r="M21">
        <v>0</v>
      </c>
      <c r="P21" t="s">
        <v>686</v>
      </c>
      <c r="R21" t="s">
        <v>699</v>
      </c>
    </row>
    <row r="22" spans="1:18">
      <c r="A22">
        <v>19</v>
      </c>
      <c r="B22" s="1" t="s">
        <v>40</v>
      </c>
      <c r="C22" t="str">
        <f t="shared" si="0"/>
        <v>1</v>
      </c>
      <c r="D22" t="s">
        <v>669</v>
      </c>
      <c r="G22">
        <v>0</v>
      </c>
      <c r="H22" s="1">
        <v>1.5</v>
      </c>
      <c r="I22">
        <v>0</v>
      </c>
      <c r="J22" s="1">
        <v>7.6</v>
      </c>
      <c r="K22">
        <v>0</v>
      </c>
      <c r="L22" s="1">
        <v>9.1</v>
      </c>
      <c r="M22">
        <v>0</v>
      </c>
      <c r="P22" t="s">
        <v>669</v>
      </c>
    </row>
    <row r="23" spans="1:18">
      <c r="A23">
        <v>20</v>
      </c>
      <c r="B23" s="1" t="s">
        <v>41</v>
      </c>
      <c r="C23" t="str">
        <f t="shared" si="0"/>
        <v>1</v>
      </c>
      <c r="D23" t="s">
        <v>670</v>
      </c>
      <c r="G23">
        <v>0</v>
      </c>
      <c r="H23" s="1">
        <v>0.15</v>
      </c>
      <c r="I23">
        <v>0</v>
      </c>
      <c r="J23" s="1">
        <v>6.8</v>
      </c>
      <c r="K23">
        <v>0</v>
      </c>
      <c r="L23" s="1">
        <v>6.8</v>
      </c>
      <c r="M23">
        <v>0</v>
      </c>
      <c r="P23" t="s">
        <v>670</v>
      </c>
    </row>
    <row r="24" spans="1:18">
      <c r="A24">
        <v>21</v>
      </c>
      <c r="B24" s="1" t="s">
        <v>42</v>
      </c>
      <c r="C24" t="str">
        <f t="shared" si="0"/>
        <v>1</v>
      </c>
      <c r="D24" t="s">
        <v>671</v>
      </c>
      <c r="G24">
        <v>0</v>
      </c>
      <c r="H24" s="1">
        <v>0.11</v>
      </c>
      <c r="I24">
        <v>0</v>
      </c>
      <c r="J24" s="1">
        <v>9.3000000000000007</v>
      </c>
      <c r="K24">
        <v>0</v>
      </c>
      <c r="L24" s="1">
        <v>9.3000000000000007</v>
      </c>
      <c r="M24">
        <v>0</v>
      </c>
      <c r="P24" t="s">
        <v>671</v>
      </c>
    </row>
    <row r="25" spans="1:18">
      <c r="A25">
        <v>22</v>
      </c>
      <c r="B25" s="1" t="s">
        <v>43</v>
      </c>
      <c r="C25" t="str">
        <f t="shared" si="0"/>
        <v>1</v>
      </c>
      <c r="D25" t="s">
        <v>672</v>
      </c>
      <c r="G25">
        <v>0</v>
      </c>
      <c r="H25" s="1">
        <v>3.1</v>
      </c>
      <c r="I25">
        <v>0</v>
      </c>
      <c r="J25" s="1">
        <v>5.9</v>
      </c>
      <c r="K25">
        <v>0</v>
      </c>
      <c r="L25" s="1">
        <v>9</v>
      </c>
      <c r="M25">
        <v>0</v>
      </c>
      <c r="P25" t="s">
        <v>672</v>
      </c>
    </row>
    <row r="26" spans="1:18">
      <c r="A26">
        <v>23</v>
      </c>
      <c r="B26" s="1" t="s">
        <v>44</v>
      </c>
      <c r="C26" t="str">
        <f t="shared" si="0"/>
        <v>1</v>
      </c>
      <c r="D26" t="s">
        <v>687</v>
      </c>
      <c r="G26">
        <v>0</v>
      </c>
      <c r="H26" s="1">
        <v>0.32</v>
      </c>
      <c r="I26">
        <v>0</v>
      </c>
      <c r="J26" s="1">
        <v>10</v>
      </c>
      <c r="K26">
        <v>0</v>
      </c>
      <c r="L26" s="1">
        <v>10</v>
      </c>
      <c r="M26">
        <v>0</v>
      </c>
      <c r="P26" t="s">
        <v>687</v>
      </c>
    </row>
    <row r="27" spans="1:18">
      <c r="A27">
        <v>24</v>
      </c>
      <c r="B27" s="1" t="s">
        <v>45</v>
      </c>
      <c r="C27" t="str">
        <f t="shared" si="0"/>
        <v>1</v>
      </c>
      <c r="D27" t="s">
        <v>688</v>
      </c>
      <c r="G27">
        <v>0</v>
      </c>
      <c r="H27" s="1">
        <v>2.4</v>
      </c>
      <c r="I27">
        <v>0</v>
      </c>
      <c r="J27" s="1">
        <v>16</v>
      </c>
      <c r="K27">
        <v>0</v>
      </c>
      <c r="L27" s="1">
        <v>18.399999999999999</v>
      </c>
      <c r="M27">
        <v>0</v>
      </c>
      <c r="P27" t="s">
        <v>688</v>
      </c>
    </row>
    <row r="28" spans="1:18">
      <c r="A28">
        <v>25</v>
      </c>
      <c r="B28" s="1" t="s">
        <v>46</v>
      </c>
      <c r="C28" t="str">
        <f t="shared" si="0"/>
        <v>2</v>
      </c>
      <c r="D28" t="s">
        <v>677</v>
      </c>
      <c r="G28">
        <v>0</v>
      </c>
      <c r="H28" s="1">
        <v>0.86</v>
      </c>
      <c r="I28">
        <v>0</v>
      </c>
      <c r="J28" s="1">
        <v>14</v>
      </c>
      <c r="K28">
        <v>0</v>
      </c>
      <c r="L28" s="1">
        <v>14</v>
      </c>
      <c r="M28">
        <v>0</v>
      </c>
      <c r="P28" t="s">
        <v>677</v>
      </c>
    </row>
    <row r="29" spans="1:18">
      <c r="A29">
        <v>26</v>
      </c>
      <c r="B29" s="1" t="s">
        <v>47</v>
      </c>
      <c r="C29" t="str">
        <f t="shared" si="0"/>
        <v>2</v>
      </c>
      <c r="D29" t="s">
        <v>678</v>
      </c>
      <c r="G29">
        <v>0</v>
      </c>
      <c r="H29" s="1">
        <v>8</v>
      </c>
      <c r="I29">
        <v>0</v>
      </c>
      <c r="J29" s="1">
        <v>5.3</v>
      </c>
      <c r="K29">
        <v>0</v>
      </c>
      <c r="L29" s="1">
        <v>13.3</v>
      </c>
      <c r="M29">
        <v>0</v>
      </c>
      <c r="P29" t="s">
        <v>678</v>
      </c>
    </row>
    <row r="30" spans="1:18">
      <c r="A30">
        <v>27</v>
      </c>
      <c r="B30" s="1" t="s">
        <v>48</v>
      </c>
      <c r="C30" t="str">
        <f t="shared" si="0"/>
        <v>2</v>
      </c>
      <c r="D30" t="s">
        <v>684</v>
      </c>
      <c r="G30">
        <v>0</v>
      </c>
      <c r="H30" s="1">
        <v>9.5</v>
      </c>
      <c r="I30">
        <v>0</v>
      </c>
      <c r="J30" s="1">
        <v>8.5</v>
      </c>
      <c r="K30">
        <v>0</v>
      </c>
      <c r="L30" s="1">
        <v>18</v>
      </c>
      <c r="M30">
        <v>0</v>
      </c>
      <c r="P30" t="s">
        <v>684</v>
      </c>
    </row>
    <row r="31" spans="1:18">
      <c r="A31">
        <v>28</v>
      </c>
      <c r="B31" s="1" t="s">
        <v>49</v>
      </c>
      <c r="C31" t="str">
        <f t="shared" si="0"/>
        <v>2</v>
      </c>
      <c r="D31" t="s">
        <v>685</v>
      </c>
      <c r="G31">
        <v>0</v>
      </c>
      <c r="H31" s="1">
        <v>2.5</v>
      </c>
      <c r="I31">
        <v>0</v>
      </c>
      <c r="J31" s="1">
        <v>11</v>
      </c>
      <c r="K31">
        <v>0</v>
      </c>
      <c r="L31" s="1">
        <v>13.5</v>
      </c>
      <c r="M31">
        <v>0</v>
      </c>
      <c r="P31" t="s">
        <v>685</v>
      </c>
    </row>
    <row r="32" spans="1:18">
      <c r="A32">
        <v>29</v>
      </c>
      <c r="B32" s="1" t="s">
        <v>50</v>
      </c>
      <c r="C32" t="str">
        <f t="shared" si="0"/>
        <v>2</v>
      </c>
      <c r="D32" t="s">
        <v>686</v>
      </c>
      <c r="G32">
        <v>0</v>
      </c>
      <c r="H32" s="1">
        <v>0.08</v>
      </c>
      <c r="I32">
        <v>0</v>
      </c>
      <c r="J32" s="1">
        <v>6.7</v>
      </c>
      <c r="K32">
        <v>0</v>
      </c>
      <c r="L32" s="1">
        <v>6.7</v>
      </c>
      <c r="M32">
        <v>0</v>
      </c>
      <c r="P32" t="s">
        <v>686</v>
      </c>
    </row>
    <row r="33" spans="1:16">
      <c r="A33">
        <v>30</v>
      </c>
      <c r="B33" s="1" t="s">
        <v>51</v>
      </c>
      <c r="C33" t="str">
        <f t="shared" si="0"/>
        <v>2</v>
      </c>
      <c r="D33" t="s">
        <v>683</v>
      </c>
      <c r="G33">
        <v>0</v>
      </c>
      <c r="H33" s="1">
        <v>0.75</v>
      </c>
      <c r="I33">
        <v>0</v>
      </c>
      <c r="J33" s="1">
        <v>7.5</v>
      </c>
      <c r="K33">
        <v>0</v>
      </c>
      <c r="L33" s="1">
        <v>7.5</v>
      </c>
      <c r="M33">
        <v>0</v>
      </c>
      <c r="P33" t="s">
        <v>683</v>
      </c>
    </row>
    <row r="34" spans="1:16">
      <c r="A34">
        <v>31</v>
      </c>
      <c r="B34" s="1" t="s">
        <v>52</v>
      </c>
      <c r="C34" t="str">
        <f t="shared" si="0"/>
        <v>2</v>
      </c>
      <c r="D34" t="s">
        <v>673</v>
      </c>
      <c r="G34">
        <v>0</v>
      </c>
      <c r="H34" s="1">
        <v>0.41</v>
      </c>
      <c r="I34">
        <v>0</v>
      </c>
      <c r="J34" s="1">
        <v>4.0999999999999996</v>
      </c>
      <c r="K34">
        <v>0</v>
      </c>
      <c r="L34" s="1">
        <v>4.0999999999999996</v>
      </c>
      <c r="M34">
        <v>0</v>
      </c>
      <c r="P34" t="s">
        <v>673</v>
      </c>
    </row>
    <row r="35" spans="1:16">
      <c r="A35">
        <v>32</v>
      </c>
      <c r="B35" s="1" t="s">
        <v>53</v>
      </c>
      <c r="C35" t="str">
        <f t="shared" si="0"/>
        <v>2</v>
      </c>
      <c r="D35" t="s">
        <v>689</v>
      </c>
      <c r="G35">
        <v>0</v>
      </c>
      <c r="H35" s="1">
        <v>4</v>
      </c>
      <c r="I35">
        <v>0</v>
      </c>
      <c r="J35" s="1">
        <v>8.1999999999999993</v>
      </c>
      <c r="K35">
        <v>0</v>
      </c>
      <c r="L35" s="1">
        <v>12.2</v>
      </c>
      <c r="M35">
        <v>0</v>
      </c>
      <c r="P35" t="s">
        <v>689</v>
      </c>
    </row>
    <row r="36" spans="1:16">
      <c r="A36">
        <v>33</v>
      </c>
      <c r="B36" s="1" t="s">
        <v>54</v>
      </c>
      <c r="C36" t="str">
        <f t="shared" ref="C36:C67" si="1">LEFT(B36,1)</f>
        <v>2</v>
      </c>
      <c r="D36" t="s">
        <v>690</v>
      </c>
      <c r="G36">
        <v>0</v>
      </c>
      <c r="H36" s="1">
        <v>7.3</v>
      </c>
      <c r="I36">
        <v>0</v>
      </c>
      <c r="J36" s="1">
        <v>6.8</v>
      </c>
      <c r="K36">
        <v>0</v>
      </c>
      <c r="L36" s="1">
        <v>14.1</v>
      </c>
      <c r="M36">
        <v>0</v>
      </c>
      <c r="P36" t="s">
        <v>690</v>
      </c>
    </row>
    <row r="37" spans="1:16">
      <c r="A37">
        <v>34</v>
      </c>
      <c r="B37" s="1" t="s">
        <v>55</v>
      </c>
      <c r="C37" t="str">
        <f t="shared" si="1"/>
        <v>2</v>
      </c>
      <c r="D37" t="s">
        <v>668</v>
      </c>
      <c r="G37">
        <v>0</v>
      </c>
      <c r="H37" s="1">
        <v>0.38</v>
      </c>
      <c r="I37">
        <v>0</v>
      </c>
      <c r="J37" s="1">
        <v>5.9</v>
      </c>
      <c r="K37">
        <v>0</v>
      </c>
      <c r="L37" s="1">
        <v>5.9</v>
      </c>
      <c r="M37">
        <v>0</v>
      </c>
      <c r="P37" t="s">
        <v>668</v>
      </c>
    </row>
    <row r="38" spans="1:16">
      <c r="A38">
        <v>35</v>
      </c>
      <c r="B38" s="1" t="s">
        <v>56</v>
      </c>
      <c r="C38" t="str">
        <f t="shared" si="1"/>
        <v>2</v>
      </c>
      <c r="D38" t="s">
        <v>665</v>
      </c>
      <c r="G38">
        <v>0</v>
      </c>
      <c r="H38" s="1">
        <v>0.57999999999999996</v>
      </c>
      <c r="I38">
        <v>0</v>
      </c>
      <c r="J38" s="1">
        <v>3.9</v>
      </c>
      <c r="K38">
        <v>0</v>
      </c>
      <c r="L38" s="1">
        <v>3.9</v>
      </c>
      <c r="M38">
        <v>0</v>
      </c>
      <c r="P38" t="s">
        <v>665</v>
      </c>
    </row>
    <row r="39" spans="1:16">
      <c r="A39">
        <v>36</v>
      </c>
      <c r="B39" s="1" t="s">
        <v>57</v>
      </c>
      <c r="C39" t="str">
        <f t="shared" si="1"/>
        <v>2</v>
      </c>
      <c r="D39" t="s">
        <v>667</v>
      </c>
      <c r="G39">
        <v>0</v>
      </c>
      <c r="H39" s="1">
        <v>0.52</v>
      </c>
      <c r="I39">
        <v>0</v>
      </c>
      <c r="J39" s="1">
        <v>4.5999999999999996</v>
      </c>
      <c r="K39">
        <v>0</v>
      </c>
      <c r="L39" s="1">
        <v>4.5999999999999996</v>
      </c>
      <c r="M39">
        <v>0</v>
      </c>
      <c r="P39" t="s">
        <v>667</v>
      </c>
    </row>
    <row r="40" spans="1:16">
      <c r="A40">
        <v>37</v>
      </c>
      <c r="B40" s="1" t="s">
        <v>58</v>
      </c>
      <c r="C40" t="str">
        <f t="shared" si="1"/>
        <v>2</v>
      </c>
      <c r="D40" t="s">
        <v>669</v>
      </c>
      <c r="G40">
        <v>0</v>
      </c>
      <c r="H40" s="1">
        <v>0.52</v>
      </c>
      <c r="I40">
        <v>0</v>
      </c>
      <c r="J40" s="1">
        <v>3</v>
      </c>
      <c r="K40">
        <v>0</v>
      </c>
      <c r="L40" s="1">
        <v>3</v>
      </c>
      <c r="M40">
        <v>0</v>
      </c>
      <c r="P40" t="s">
        <v>669</v>
      </c>
    </row>
    <row r="41" spans="1:16">
      <c r="A41">
        <v>38</v>
      </c>
      <c r="B41" s="1" t="s">
        <v>59</v>
      </c>
      <c r="C41" t="str">
        <f t="shared" si="1"/>
        <v>2</v>
      </c>
      <c r="D41" t="s">
        <v>671</v>
      </c>
      <c r="G41">
        <v>0</v>
      </c>
      <c r="H41" s="1">
        <v>0.32</v>
      </c>
      <c r="I41">
        <v>0</v>
      </c>
      <c r="J41" s="1">
        <v>5.4</v>
      </c>
      <c r="K41">
        <v>0</v>
      </c>
      <c r="L41" s="1">
        <v>5.4</v>
      </c>
      <c r="M41">
        <v>0</v>
      </c>
      <c r="P41" t="s">
        <v>671</v>
      </c>
    </row>
    <row r="42" spans="1:16">
      <c r="A42">
        <v>39</v>
      </c>
      <c r="B42" s="1" t="s">
        <v>60</v>
      </c>
      <c r="C42" t="str">
        <f t="shared" si="1"/>
        <v>2</v>
      </c>
      <c r="D42" t="s">
        <v>688</v>
      </c>
      <c r="G42">
        <v>0</v>
      </c>
      <c r="H42" s="1">
        <v>3.5</v>
      </c>
      <c r="I42">
        <v>0</v>
      </c>
      <c r="J42" s="1">
        <v>11</v>
      </c>
      <c r="K42">
        <v>0</v>
      </c>
      <c r="L42" s="1">
        <v>14.5</v>
      </c>
      <c r="M42">
        <v>0</v>
      </c>
      <c r="P42" t="s">
        <v>688</v>
      </c>
    </row>
    <row r="43" spans="1:16">
      <c r="A43">
        <v>40</v>
      </c>
      <c r="B43" s="1" t="s">
        <v>61</v>
      </c>
      <c r="C43" t="str">
        <f t="shared" si="1"/>
        <v>2</v>
      </c>
      <c r="D43" t="s">
        <v>670</v>
      </c>
      <c r="G43">
        <v>0</v>
      </c>
      <c r="H43" s="1">
        <v>0.52</v>
      </c>
      <c r="I43">
        <v>0</v>
      </c>
      <c r="J43" s="1">
        <v>3.7</v>
      </c>
      <c r="K43">
        <v>0</v>
      </c>
      <c r="L43" s="1">
        <v>3.7</v>
      </c>
      <c r="M43">
        <v>0</v>
      </c>
      <c r="P43" t="s">
        <v>670</v>
      </c>
    </row>
    <row r="44" spans="1:16">
      <c r="A44">
        <v>41</v>
      </c>
      <c r="B44" s="1" t="s">
        <v>62</v>
      </c>
      <c r="C44" t="str">
        <f t="shared" si="1"/>
        <v>2</v>
      </c>
      <c r="D44" t="s">
        <v>672</v>
      </c>
      <c r="G44">
        <v>0</v>
      </c>
      <c r="H44" s="1">
        <v>0.56000000000000005</v>
      </c>
      <c r="I44">
        <v>0</v>
      </c>
      <c r="J44" s="1">
        <v>4.5999999999999996</v>
      </c>
      <c r="K44">
        <v>0</v>
      </c>
      <c r="L44" s="1">
        <v>4.5999999999999996</v>
      </c>
      <c r="M44">
        <v>0</v>
      </c>
      <c r="P44" t="s">
        <v>672</v>
      </c>
    </row>
    <row r="45" spans="1:16">
      <c r="A45">
        <v>42</v>
      </c>
      <c r="B45" s="1" t="s">
        <v>63</v>
      </c>
      <c r="C45" t="str">
        <f t="shared" si="1"/>
        <v>2</v>
      </c>
      <c r="D45" t="s">
        <v>687</v>
      </c>
      <c r="G45">
        <v>0</v>
      </c>
      <c r="H45" s="1">
        <v>1.7</v>
      </c>
      <c r="I45">
        <v>0</v>
      </c>
      <c r="J45" s="1">
        <v>12</v>
      </c>
      <c r="K45">
        <v>0</v>
      </c>
      <c r="L45" s="1">
        <v>13.7</v>
      </c>
      <c r="M45">
        <v>0</v>
      </c>
      <c r="P45" t="s">
        <v>687</v>
      </c>
    </row>
    <row r="46" spans="1:16">
      <c r="A46">
        <v>43</v>
      </c>
      <c r="B46" s="1" t="s">
        <v>64</v>
      </c>
      <c r="C46" t="str">
        <f t="shared" si="1"/>
        <v>2</v>
      </c>
      <c r="D46" t="s">
        <v>675</v>
      </c>
      <c r="G46">
        <v>0</v>
      </c>
      <c r="H46" s="1">
        <v>0.33</v>
      </c>
      <c r="I46">
        <v>0</v>
      </c>
      <c r="J46" s="1">
        <v>29</v>
      </c>
      <c r="K46">
        <v>0</v>
      </c>
      <c r="L46" s="1">
        <v>29</v>
      </c>
      <c r="M46">
        <v>0</v>
      </c>
      <c r="P46" t="s">
        <v>64</v>
      </c>
    </row>
    <row r="47" spans="1:16">
      <c r="A47">
        <v>44</v>
      </c>
      <c r="B47" s="1" t="s">
        <v>65</v>
      </c>
      <c r="C47" t="str">
        <f t="shared" si="1"/>
        <v>2</v>
      </c>
      <c r="D47" t="s">
        <v>679</v>
      </c>
      <c r="G47">
        <v>0</v>
      </c>
      <c r="H47" s="1">
        <v>0.51</v>
      </c>
      <c r="I47">
        <v>0</v>
      </c>
      <c r="J47" s="1">
        <v>7.3</v>
      </c>
      <c r="K47">
        <v>0</v>
      </c>
      <c r="L47" s="1">
        <v>7.3</v>
      </c>
      <c r="M47">
        <v>0</v>
      </c>
      <c r="P47" t="s">
        <v>679</v>
      </c>
    </row>
    <row r="48" spans="1:16">
      <c r="A48">
        <v>45</v>
      </c>
      <c r="B48" s="1" t="s">
        <v>66</v>
      </c>
      <c r="C48" t="str">
        <f t="shared" si="1"/>
        <v>2</v>
      </c>
      <c r="D48" t="s">
        <v>691</v>
      </c>
      <c r="G48">
        <v>0</v>
      </c>
      <c r="H48" s="1">
        <v>0.44</v>
      </c>
      <c r="I48">
        <v>0</v>
      </c>
      <c r="J48" s="1">
        <v>10</v>
      </c>
      <c r="K48">
        <v>0</v>
      </c>
      <c r="L48" s="1">
        <v>10</v>
      </c>
      <c r="M48">
        <v>0</v>
      </c>
      <c r="P48" t="s">
        <v>66</v>
      </c>
    </row>
    <row r="49" spans="1:16">
      <c r="A49">
        <v>46</v>
      </c>
      <c r="B49" s="1" t="s">
        <v>67</v>
      </c>
      <c r="C49" t="str">
        <f t="shared" si="1"/>
        <v>2</v>
      </c>
      <c r="D49" t="s">
        <v>681</v>
      </c>
      <c r="G49">
        <v>0</v>
      </c>
      <c r="H49" s="1">
        <v>0.76</v>
      </c>
      <c r="I49">
        <v>0</v>
      </c>
      <c r="J49" s="1">
        <v>6</v>
      </c>
      <c r="K49">
        <v>0</v>
      </c>
      <c r="L49" s="1">
        <v>6</v>
      </c>
      <c r="M49">
        <v>0</v>
      </c>
      <c r="P49" t="s">
        <v>681</v>
      </c>
    </row>
    <row r="50" spans="1:16">
      <c r="A50">
        <v>47</v>
      </c>
      <c r="B50" s="1" t="s">
        <v>68</v>
      </c>
      <c r="C50" t="str">
        <f t="shared" si="1"/>
        <v>2</v>
      </c>
      <c r="D50" t="s">
        <v>682</v>
      </c>
      <c r="G50">
        <v>0</v>
      </c>
      <c r="H50" s="1">
        <v>29</v>
      </c>
      <c r="I50">
        <v>0</v>
      </c>
      <c r="J50" s="1">
        <v>13</v>
      </c>
      <c r="K50">
        <v>0</v>
      </c>
      <c r="L50" s="1">
        <v>42</v>
      </c>
      <c r="M50">
        <v>0</v>
      </c>
      <c r="P50" t="s">
        <v>682</v>
      </c>
    </row>
    <row r="51" spans="1:16">
      <c r="A51">
        <v>48</v>
      </c>
      <c r="B51" s="1" t="s">
        <v>69</v>
      </c>
      <c r="C51" t="str">
        <f t="shared" si="1"/>
        <v>2</v>
      </c>
      <c r="D51" t="s">
        <v>680</v>
      </c>
      <c r="G51">
        <v>0</v>
      </c>
      <c r="H51" s="1">
        <v>0.44</v>
      </c>
      <c r="I51">
        <v>0</v>
      </c>
      <c r="J51" s="1">
        <v>7.4</v>
      </c>
      <c r="K51">
        <v>0</v>
      </c>
      <c r="L51" s="1">
        <v>7.4</v>
      </c>
      <c r="M51">
        <v>0</v>
      </c>
      <c r="P51" t="s">
        <v>680</v>
      </c>
    </row>
    <row r="52" spans="1:16">
      <c r="A52">
        <v>49</v>
      </c>
      <c r="B52" s="1" t="s">
        <v>70</v>
      </c>
      <c r="C52" t="str">
        <f t="shared" si="1"/>
        <v>3</v>
      </c>
      <c r="D52" t="s">
        <v>668</v>
      </c>
      <c r="G52">
        <v>0</v>
      </c>
      <c r="H52" s="1">
        <v>0.26</v>
      </c>
      <c r="I52">
        <v>0</v>
      </c>
      <c r="J52" s="1">
        <v>3.8</v>
      </c>
      <c r="K52">
        <v>0</v>
      </c>
      <c r="L52" s="1">
        <v>3.8</v>
      </c>
      <c r="M52">
        <v>0</v>
      </c>
      <c r="P52" t="s">
        <v>668</v>
      </c>
    </row>
    <row r="53" spans="1:16">
      <c r="A53">
        <v>50</v>
      </c>
      <c r="B53" s="1" t="s">
        <v>71</v>
      </c>
      <c r="C53" t="str">
        <f t="shared" si="1"/>
        <v>3</v>
      </c>
      <c r="D53" t="s">
        <v>667</v>
      </c>
      <c r="G53">
        <v>0</v>
      </c>
      <c r="H53" s="1">
        <v>2.7</v>
      </c>
      <c r="I53">
        <v>0</v>
      </c>
      <c r="J53" s="1">
        <v>4</v>
      </c>
      <c r="K53">
        <v>0</v>
      </c>
      <c r="L53" s="1">
        <v>6.7</v>
      </c>
      <c r="M53">
        <v>0</v>
      </c>
      <c r="P53" t="s">
        <v>667</v>
      </c>
    </row>
    <row r="54" spans="1:16">
      <c r="A54">
        <v>51</v>
      </c>
      <c r="B54" s="1" t="s">
        <v>72</v>
      </c>
      <c r="C54" t="str">
        <f t="shared" si="1"/>
        <v>3</v>
      </c>
      <c r="D54" t="s">
        <v>690</v>
      </c>
      <c r="G54">
        <v>0</v>
      </c>
      <c r="H54" s="1">
        <v>0.39</v>
      </c>
      <c r="I54">
        <v>0</v>
      </c>
      <c r="J54" s="1">
        <v>7.6</v>
      </c>
      <c r="K54">
        <v>0</v>
      </c>
      <c r="L54" s="1">
        <v>7.6</v>
      </c>
      <c r="M54">
        <v>0</v>
      </c>
      <c r="P54" t="s">
        <v>690</v>
      </c>
    </row>
    <row r="55" spans="1:16">
      <c r="A55">
        <v>52</v>
      </c>
      <c r="B55" s="1" t="s">
        <v>73</v>
      </c>
      <c r="C55" t="str">
        <f t="shared" si="1"/>
        <v>3</v>
      </c>
      <c r="D55" t="s">
        <v>673</v>
      </c>
      <c r="G55">
        <v>0</v>
      </c>
      <c r="H55" s="1">
        <v>3.4</v>
      </c>
      <c r="I55">
        <v>0</v>
      </c>
      <c r="J55" s="1">
        <v>4.3</v>
      </c>
      <c r="K55">
        <v>0</v>
      </c>
      <c r="L55" s="1">
        <v>7.7</v>
      </c>
      <c r="M55">
        <v>0</v>
      </c>
      <c r="P55" t="s">
        <v>673</v>
      </c>
    </row>
    <row r="56" spans="1:16">
      <c r="A56">
        <v>53</v>
      </c>
      <c r="B56" s="1" t="s">
        <v>74</v>
      </c>
      <c r="C56" t="str">
        <f t="shared" si="1"/>
        <v>3</v>
      </c>
      <c r="D56" t="s">
        <v>665</v>
      </c>
      <c r="G56">
        <v>0</v>
      </c>
      <c r="H56" s="1">
        <v>3.4</v>
      </c>
      <c r="I56">
        <v>0</v>
      </c>
      <c r="J56" s="1">
        <v>8.3000000000000007</v>
      </c>
      <c r="K56">
        <v>0</v>
      </c>
      <c r="L56" s="1">
        <v>11.7</v>
      </c>
      <c r="M56">
        <v>0</v>
      </c>
      <c r="P56" t="s">
        <v>665</v>
      </c>
    </row>
    <row r="57" spans="1:16">
      <c r="A57">
        <v>54</v>
      </c>
      <c r="B57" s="1" t="s">
        <v>75</v>
      </c>
      <c r="C57" t="str">
        <f t="shared" si="1"/>
        <v>3</v>
      </c>
      <c r="D57" t="s">
        <v>689</v>
      </c>
      <c r="G57">
        <v>0</v>
      </c>
      <c r="H57" s="1">
        <v>2.7</v>
      </c>
      <c r="I57">
        <v>0</v>
      </c>
      <c r="J57" s="1">
        <v>10</v>
      </c>
      <c r="K57">
        <v>0</v>
      </c>
      <c r="L57" s="1">
        <v>12.7</v>
      </c>
      <c r="M57">
        <v>0</v>
      </c>
      <c r="P57" t="s">
        <v>689</v>
      </c>
    </row>
    <row r="58" spans="1:16">
      <c r="A58">
        <v>55</v>
      </c>
      <c r="B58" s="1" t="s">
        <v>76</v>
      </c>
      <c r="C58" t="str">
        <f t="shared" si="1"/>
        <v>3</v>
      </c>
      <c r="D58" t="s">
        <v>677</v>
      </c>
      <c r="G58">
        <v>0</v>
      </c>
      <c r="H58" s="1">
        <v>0.74</v>
      </c>
      <c r="I58">
        <v>0</v>
      </c>
      <c r="J58" s="1">
        <v>13</v>
      </c>
      <c r="K58">
        <v>0</v>
      </c>
      <c r="L58" s="1">
        <v>13</v>
      </c>
      <c r="M58">
        <v>0</v>
      </c>
      <c r="P58" t="s">
        <v>677</v>
      </c>
    </row>
    <row r="59" spans="1:16">
      <c r="A59">
        <v>56</v>
      </c>
      <c r="B59" s="1" t="s">
        <v>77</v>
      </c>
      <c r="C59" t="str">
        <f t="shared" si="1"/>
        <v>3</v>
      </c>
      <c r="D59" t="s">
        <v>685</v>
      </c>
      <c r="G59">
        <v>0</v>
      </c>
      <c r="H59" s="1">
        <v>3.8</v>
      </c>
      <c r="I59">
        <v>0</v>
      </c>
      <c r="J59" s="1">
        <v>11</v>
      </c>
      <c r="K59">
        <v>0</v>
      </c>
      <c r="L59" s="1">
        <v>14.8</v>
      </c>
      <c r="M59">
        <v>0</v>
      </c>
      <c r="P59" t="s">
        <v>685</v>
      </c>
    </row>
    <row r="60" spans="1:16">
      <c r="A60">
        <v>57</v>
      </c>
      <c r="B60" s="1" t="s">
        <v>78</v>
      </c>
      <c r="C60" t="str">
        <f t="shared" si="1"/>
        <v>3</v>
      </c>
      <c r="D60" t="s">
        <v>683</v>
      </c>
      <c r="G60">
        <v>0</v>
      </c>
      <c r="H60" s="1">
        <v>0.71</v>
      </c>
      <c r="I60">
        <v>0</v>
      </c>
      <c r="J60" s="1">
        <v>6.7</v>
      </c>
      <c r="K60">
        <v>0</v>
      </c>
      <c r="L60" s="1">
        <v>6.7</v>
      </c>
      <c r="M60">
        <v>0</v>
      </c>
      <c r="P60" t="s">
        <v>683</v>
      </c>
    </row>
    <row r="61" spans="1:16">
      <c r="A61">
        <v>58</v>
      </c>
      <c r="B61" s="1" t="s">
        <v>79</v>
      </c>
      <c r="C61" t="str">
        <f t="shared" si="1"/>
        <v>3</v>
      </c>
      <c r="D61" t="s">
        <v>678</v>
      </c>
      <c r="G61">
        <v>0</v>
      </c>
      <c r="H61" s="1">
        <v>0.63</v>
      </c>
      <c r="I61">
        <v>0</v>
      </c>
      <c r="J61" s="1">
        <v>8.3000000000000007</v>
      </c>
      <c r="K61">
        <v>0</v>
      </c>
      <c r="L61" s="1">
        <v>8.3000000000000007</v>
      </c>
      <c r="M61">
        <v>0</v>
      </c>
      <c r="P61" t="s">
        <v>678</v>
      </c>
    </row>
    <row r="62" spans="1:16">
      <c r="A62">
        <v>59</v>
      </c>
      <c r="B62" s="1" t="s">
        <v>80</v>
      </c>
      <c r="C62" t="str">
        <f t="shared" si="1"/>
        <v>3</v>
      </c>
      <c r="D62" t="s">
        <v>684</v>
      </c>
      <c r="G62">
        <v>0</v>
      </c>
      <c r="H62" s="1">
        <v>0.66</v>
      </c>
      <c r="I62">
        <v>0</v>
      </c>
      <c r="J62" s="1">
        <v>6.7</v>
      </c>
      <c r="K62">
        <v>0</v>
      </c>
      <c r="L62" s="1">
        <v>6.7</v>
      </c>
      <c r="M62">
        <v>0</v>
      </c>
      <c r="P62" t="s">
        <v>684</v>
      </c>
    </row>
    <row r="63" spans="1:16">
      <c r="A63">
        <v>60</v>
      </c>
      <c r="B63" s="1" t="s">
        <v>81</v>
      </c>
      <c r="C63" t="str">
        <f t="shared" si="1"/>
        <v>3</v>
      </c>
      <c r="D63" t="s">
        <v>686</v>
      </c>
      <c r="G63">
        <v>0</v>
      </c>
      <c r="H63" s="1">
        <v>0.52</v>
      </c>
      <c r="I63">
        <v>0</v>
      </c>
      <c r="J63" s="1">
        <v>7.6</v>
      </c>
      <c r="K63">
        <v>0</v>
      </c>
      <c r="L63" s="1">
        <v>7.6</v>
      </c>
      <c r="M63">
        <v>0</v>
      </c>
      <c r="P63" t="s">
        <v>686</v>
      </c>
    </row>
    <row r="64" spans="1:16">
      <c r="A64">
        <v>61</v>
      </c>
      <c r="B64" s="1" t="s">
        <v>82</v>
      </c>
      <c r="C64" t="str">
        <f t="shared" si="1"/>
        <v>3</v>
      </c>
      <c r="D64" t="s">
        <v>679</v>
      </c>
      <c r="G64">
        <v>0</v>
      </c>
      <c r="H64" s="1">
        <v>0.47</v>
      </c>
      <c r="I64">
        <v>0</v>
      </c>
      <c r="J64" s="1">
        <v>4.9000000000000004</v>
      </c>
      <c r="K64">
        <v>0</v>
      </c>
      <c r="L64" s="1">
        <v>4.9000000000000004</v>
      </c>
      <c r="M64">
        <v>0</v>
      </c>
      <c r="P64" t="s">
        <v>679</v>
      </c>
    </row>
    <row r="65" spans="1:16">
      <c r="A65">
        <v>62</v>
      </c>
      <c r="B65" s="1" t="s">
        <v>83</v>
      </c>
      <c r="C65" t="str">
        <f t="shared" si="1"/>
        <v>3</v>
      </c>
      <c r="D65" t="s">
        <v>681</v>
      </c>
      <c r="G65">
        <v>0</v>
      </c>
      <c r="H65" s="1">
        <v>0.56999999999999995</v>
      </c>
      <c r="I65">
        <v>0</v>
      </c>
      <c r="J65" s="1">
        <v>5.3</v>
      </c>
      <c r="K65">
        <v>0</v>
      </c>
      <c r="L65" s="1">
        <v>5.3</v>
      </c>
      <c r="M65">
        <v>0</v>
      </c>
      <c r="P65" t="s">
        <v>681</v>
      </c>
    </row>
    <row r="66" spans="1:16">
      <c r="A66">
        <v>63</v>
      </c>
      <c r="B66" s="1" t="s">
        <v>84</v>
      </c>
      <c r="C66" t="str">
        <f t="shared" si="1"/>
        <v>3</v>
      </c>
      <c r="D66" t="s">
        <v>675</v>
      </c>
      <c r="G66">
        <v>0</v>
      </c>
      <c r="H66" s="1">
        <v>0.65</v>
      </c>
      <c r="I66">
        <v>0</v>
      </c>
      <c r="J66" s="1">
        <v>23</v>
      </c>
      <c r="K66">
        <v>0</v>
      </c>
      <c r="L66" s="1">
        <v>23</v>
      </c>
      <c r="M66">
        <v>0</v>
      </c>
      <c r="P66" t="s">
        <v>675</v>
      </c>
    </row>
    <row r="67" spans="1:16">
      <c r="A67">
        <v>64</v>
      </c>
      <c r="B67" s="1" t="s">
        <v>85</v>
      </c>
      <c r="C67" t="str">
        <f t="shared" si="1"/>
        <v>3</v>
      </c>
      <c r="D67" t="s">
        <v>682</v>
      </c>
      <c r="G67">
        <v>0</v>
      </c>
      <c r="H67" s="1">
        <v>0.59</v>
      </c>
      <c r="I67">
        <v>0</v>
      </c>
      <c r="J67" s="1">
        <v>5</v>
      </c>
      <c r="K67">
        <v>0</v>
      </c>
      <c r="L67" s="1">
        <v>5</v>
      </c>
      <c r="M67">
        <v>0</v>
      </c>
      <c r="P67" t="s">
        <v>682</v>
      </c>
    </row>
    <row r="68" spans="1:16">
      <c r="A68">
        <v>65</v>
      </c>
      <c r="B68" s="1" t="s">
        <v>86</v>
      </c>
      <c r="C68" t="str">
        <f t="shared" ref="C68:C99" si="2">LEFT(B68,1)</f>
        <v>3</v>
      </c>
      <c r="D68" t="s">
        <v>691</v>
      </c>
      <c r="G68">
        <v>0</v>
      </c>
      <c r="H68" s="1">
        <v>1.1000000000000001</v>
      </c>
      <c r="I68">
        <v>0</v>
      </c>
      <c r="J68" s="1">
        <v>9.5</v>
      </c>
      <c r="K68">
        <v>0</v>
      </c>
      <c r="L68" s="1">
        <v>9.5</v>
      </c>
      <c r="M68">
        <v>0</v>
      </c>
      <c r="P68" t="s">
        <v>691</v>
      </c>
    </row>
    <row r="69" spans="1:16">
      <c r="A69">
        <v>66</v>
      </c>
      <c r="B69" s="1" t="s">
        <v>87</v>
      </c>
      <c r="C69" t="str">
        <f t="shared" si="2"/>
        <v>3</v>
      </c>
      <c r="D69" t="s">
        <v>680</v>
      </c>
      <c r="G69">
        <v>0</v>
      </c>
      <c r="H69" s="1">
        <v>0.51</v>
      </c>
      <c r="I69">
        <v>0</v>
      </c>
      <c r="J69" s="1">
        <v>6.9</v>
      </c>
      <c r="K69">
        <v>0</v>
      </c>
      <c r="L69" s="1">
        <v>6.9</v>
      </c>
      <c r="M69">
        <v>0</v>
      </c>
      <c r="P69" t="s">
        <v>680</v>
      </c>
    </row>
    <row r="70" spans="1:16">
      <c r="A70">
        <v>67</v>
      </c>
      <c r="B70" s="1" t="s">
        <v>88</v>
      </c>
      <c r="C70" t="str">
        <f t="shared" si="2"/>
        <v>3</v>
      </c>
      <c r="D70" t="s">
        <v>669</v>
      </c>
      <c r="G70">
        <v>0</v>
      </c>
      <c r="H70" s="1">
        <v>0.32</v>
      </c>
      <c r="I70">
        <v>0</v>
      </c>
      <c r="J70" s="1">
        <v>6.5</v>
      </c>
      <c r="K70">
        <v>0</v>
      </c>
      <c r="L70" s="1">
        <v>6.5</v>
      </c>
      <c r="M70">
        <v>0</v>
      </c>
      <c r="P70" t="s">
        <v>669</v>
      </c>
    </row>
    <row r="71" spans="1:16">
      <c r="A71">
        <v>68</v>
      </c>
      <c r="B71" s="1" t="s">
        <v>89</v>
      </c>
      <c r="C71" t="str">
        <f t="shared" si="2"/>
        <v>3</v>
      </c>
      <c r="D71" t="s">
        <v>672</v>
      </c>
      <c r="G71">
        <v>0</v>
      </c>
      <c r="H71" s="1">
        <v>0.3</v>
      </c>
      <c r="I71">
        <v>0</v>
      </c>
      <c r="J71" s="1">
        <v>5.8</v>
      </c>
      <c r="K71">
        <v>0</v>
      </c>
      <c r="L71" s="1">
        <v>5.8</v>
      </c>
      <c r="M71">
        <v>0</v>
      </c>
      <c r="P71" t="s">
        <v>672</v>
      </c>
    </row>
    <row r="72" spans="1:16">
      <c r="A72">
        <v>69</v>
      </c>
      <c r="B72" s="1" t="s">
        <v>90</v>
      </c>
      <c r="C72" t="str">
        <f t="shared" si="2"/>
        <v>3</v>
      </c>
      <c r="D72" t="s">
        <v>670</v>
      </c>
      <c r="G72">
        <v>0</v>
      </c>
      <c r="H72" s="1">
        <v>0.38</v>
      </c>
      <c r="I72">
        <v>0</v>
      </c>
      <c r="J72" s="1">
        <v>7.9</v>
      </c>
      <c r="K72">
        <v>0</v>
      </c>
      <c r="L72" s="1">
        <v>7.9</v>
      </c>
      <c r="M72">
        <v>0</v>
      </c>
      <c r="P72" t="s">
        <v>670</v>
      </c>
    </row>
    <row r="73" spans="1:16">
      <c r="A73">
        <v>70</v>
      </c>
      <c r="B73" s="1" t="s">
        <v>91</v>
      </c>
      <c r="C73" t="str">
        <f t="shared" si="2"/>
        <v>3</v>
      </c>
      <c r="D73" t="s">
        <v>687</v>
      </c>
      <c r="G73">
        <v>0</v>
      </c>
      <c r="H73" s="1">
        <v>0.41</v>
      </c>
      <c r="I73">
        <v>0</v>
      </c>
      <c r="J73" s="1">
        <v>13</v>
      </c>
      <c r="K73">
        <v>0</v>
      </c>
      <c r="L73" s="1">
        <v>13</v>
      </c>
      <c r="M73">
        <v>0</v>
      </c>
      <c r="P73" t="s">
        <v>687</v>
      </c>
    </row>
    <row r="74" spans="1:16">
      <c r="A74">
        <v>71</v>
      </c>
      <c r="B74" s="1" t="s">
        <v>92</v>
      </c>
      <c r="C74" t="str">
        <f t="shared" si="2"/>
        <v>3</v>
      </c>
      <c r="D74" t="s">
        <v>671</v>
      </c>
      <c r="G74">
        <v>0</v>
      </c>
      <c r="H74" s="1">
        <v>0.8</v>
      </c>
      <c r="I74">
        <v>0</v>
      </c>
      <c r="J74" s="1">
        <v>10</v>
      </c>
      <c r="K74">
        <v>0</v>
      </c>
      <c r="L74" s="1">
        <v>10</v>
      </c>
      <c r="M74">
        <v>0</v>
      </c>
      <c r="P74" t="s">
        <v>671</v>
      </c>
    </row>
    <row r="75" spans="1:16">
      <c r="A75">
        <v>72</v>
      </c>
      <c r="B75" s="1" t="s">
        <v>93</v>
      </c>
      <c r="C75" t="str">
        <f t="shared" si="2"/>
        <v>3</v>
      </c>
      <c r="D75" t="s">
        <v>688</v>
      </c>
      <c r="G75">
        <v>0</v>
      </c>
      <c r="H75" s="1">
        <v>0.65</v>
      </c>
      <c r="I75">
        <v>0</v>
      </c>
      <c r="J75" s="1">
        <v>15</v>
      </c>
      <c r="K75">
        <v>0</v>
      </c>
      <c r="L75" s="1">
        <v>15</v>
      </c>
      <c r="M75">
        <v>0</v>
      </c>
      <c r="P75" t="s">
        <v>688</v>
      </c>
    </row>
    <row r="76" spans="1:16">
      <c r="A76">
        <v>73</v>
      </c>
      <c r="B76" s="1" t="s">
        <v>94</v>
      </c>
      <c r="C76" t="str">
        <f t="shared" si="2"/>
        <v>4</v>
      </c>
      <c r="D76" t="s">
        <v>687</v>
      </c>
      <c r="G76">
        <v>0</v>
      </c>
      <c r="H76" s="1">
        <v>0.8</v>
      </c>
      <c r="I76">
        <v>0</v>
      </c>
      <c r="J76" s="1">
        <v>8.4</v>
      </c>
      <c r="K76">
        <v>0</v>
      </c>
      <c r="L76" s="1">
        <v>8.4</v>
      </c>
      <c r="M76">
        <v>0</v>
      </c>
      <c r="P76" t="s">
        <v>687</v>
      </c>
    </row>
    <row r="77" spans="1:16">
      <c r="A77">
        <v>74</v>
      </c>
      <c r="B77" s="1" t="s">
        <v>95</v>
      </c>
      <c r="C77" t="str">
        <f t="shared" si="2"/>
        <v>4</v>
      </c>
      <c r="D77" t="s">
        <v>669</v>
      </c>
      <c r="G77">
        <v>0</v>
      </c>
      <c r="H77" s="1">
        <v>0.39</v>
      </c>
      <c r="I77">
        <v>0</v>
      </c>
      <c r="J77" s="1">
        <v>7</v>
      </c>
      <c r="K77">
        <v>0</v>
      </c>
      <c r="L77" s="1">
        <v>7</v>
      </c>
      <c r="M77">
        <v>0</v>
      </c>
      <c r="P77" t="s">
        <v>669</v>
      </c>
    </row>
    <row r="78" spans="1:16">
      <c r="A78">
        <v>75</v>
      </c>
      <c r="B78" s="1" t="s">
        <v>96</v>
      </c>
      <c r="C78" t="str">
        <f t="shared" si="2"/>
        <v>4</v>
      </c>
      <c r="D78" t="s">
        <v>671</v>
      </c>
      <c r="G78">
        <v>0</v>
      </c>
      <c r="H78" s="1">
        <v>0.49</v>
      </c>
      <c r="I78">
        <v>0</v>
      </c>
      <c r="J78" s="1">
        <v>4.8</v>
      </c>
      <c r="K78">
        <v>0</v>
      </c>
      <c r="L78" s="1">
        <v>4.8</v>
      </c>
      <c r="M78">
        <v>0</v>
      </c>
      <c r="P78" t="s">
        <v>671</v>
      </c>
    </row>
    <row r="79" spans="1:16">
      <c r="A79">
        <v>76</v>
      </c>
      <c r="B79" s="1" t="s">
        <v>97</v>
      </c>
      <c r="C79" t="str">
        <f t="shared" si="2"/>
        <v>4</v>
      </c>
      <c r="D79" t="s">
        <v>688</v>
      </c>
      <c r="G79">
        <v>0</v>
      </c>
      <c r="H79" s="1">
        <v>0.47</v>
      </c>
      <c r="I79">
        <v>0</v>
      </c>
      <c r="J79" s="1">
        <v>10</v>
      </c>
      <c r="K79">
        <v>0</v>
      </c>
      <c r="L79" s="1">
        <v>10</v>
      </c>
      <c r="M79">
        <v>0</v>
      </c>
      <c r="P79" t="s">
        <v>688</v>
      </c>
    </row>
    <row r="80" spans="1:16">
      <c r="A80">
        <v>77</v>
      </c>
      <c r="B80" s="1" t="s">
        <v>98</v>
      </c>
      <c r="C80" t="str">
        <f t="shared" si="2"/>
        <v>4</v>
      </c>
      <c r="D80" t="s">
        <v>672</v>
      </c>
      <c r="G80">
        <v>0</v>
      </c>
      <c r="H80" s="1">
        <v>0.43</v>
      </c>
      <c r="I80">
        <v>0</v>
      </c>
      <c r="J80" s="1">
        <v>6.4</v>
      </c>
      <c r="K80">
        <v>0</v>
      </c>
      <c r="L80" s="1">
        <v>6.4</v>
      </c>
      <c r="M80">
        <v>0</v>
      </c>
      <c r="P80" t="s">
        <v>672</v>
      </c>
    </row>
    <row r="81" spans="1:16">
      <c r="A81">
        <v>78</v>
      </c>
      <c r="B81" s="1" t="s">
        <v>99</v>
      </c>
      <c r="C81" t="str">
        <f t="shared" si="2"/>
        <v>4</v>
      </c>
      <c r="D81" t="s">
        <v>670</v>
      </c>
      <c r="G81">
        <v>0</v>
      </c>
      <c r="H81" s="1">
        <v>0.56000000000000005</v>
      </c>
      <c r="I81">
        <v>0</v>
      </c>
      <c r="J81" s="1">
        <v>9.8000000000000007</v>
      </c>
      <c r="K81">
        <v>0</v>
      </c>
      <c r="L81" s="1">
        <v>9.8000000000000007</v>
      </c>
      <c r="M81">
        <v>0</v>
      </c>
      <c r="P81" t="s">
        <v>670</v>
      </c>
    </row>
    <row r="82" spans="1:16">
      <c r="A82">
        <v>79</v>
      </c>
      <c r="B82" s="1" t="s">
        <v>100</v>
      </c>
      <c r="C82" t="str">
        <f t="shared" si="2"/>
        <v>4</v>
      </c>
      <c r="D82" t="s">
        <v>680</v>
      </c>
      <c r="G82">
        <v>0</v>
      </c>
      <c r="H82" s="1">
        <v>0.26</v>
      </c>
      <c r="I82">
        <v>0</v>
      </c>
      <c r="J82" s="1">
        <v>9.1</v>
      </c>
      <c r="K82">
        <v>0</v>
      </c>
      <c r="L82" s="1">
        <v>9.1</v>
      </c>
      <c r="M82">
        <v>0</v>
      </c>
      <c r="P82" t="s">
        <v>680</v>
      </c>
    </row>
    <row r="83" spans="1:16">
      <c r="A83">
        <v>80</v>
      </c>
      <c r="B83" s="1" t="s">
        <v>101</v>
      </c>
      <c r="C83" t="str">
        <f t="shared" si="2"/>
        <v>4</v>
      </c>
      <c r="D83" t="s">
        <v>675</v>
      </c>
      <c r="G83">
        <v>0</v>
      </c>
      <c r="H83" s="1">
        <v>2.6</v>
      </c>
      <c r="I83">
        <v>0</v>
      </c>
      <c r="J83" s="1">
        <v>20</v>
      </c>
      <c r="K83">
        <v>0</v>
      </c>
      <c r="L83" s="1">
        <v>22.6</v>
      </c>
      <c r="M83">
        <v>0</v>
      </c>
      <c r="P83" t="s">
        <v>675</v>
      </c>
    </row>
    <row r="84" spans="1:16">
      <c r="A84">
        <v>81</v>
      </c>
      <c r="B84" s="1" t="s">
        <v>102</v>
      </c>
      <c r="C84" t="str">
        <f t="shared" si="2"/>
        <v>4</v>
      </c>
      <c r="D84" t="s">
        <v>682</v>
      </c>
      <c r="G84">
        <v>0</v>
      </c>
      <c r="H84" s="1">
        <v>4.3</v>
      </c>
      <c r="I84">
        <v>0</v>
      </c>
      <c r="J84" s="1">
        <v>9.1</v>
      </c>
      <c r="K84">
        <v>0</v>
      </c>
      <c r="L84" s="1">
        <v>13.4</v>
      </c>
      <c r="M84">
        <v>0</v>
      </c>
      <c r="P84" t="s">
        <v>682</v>
      </c>
    </row>
    <row r="85" spans="1:16">
      <c r="A85">
        <v>82</v>
      </c>
      <c r="B85" s="1" t="s">
        <v>103</v>
      </c>
      <c r="C85" t="str">
        <f t="shared" si="2"/>
        <v>4</v>
      </c>
      <c r="D85" t="s">
        <v>679</v>
      </c>
      <c r="G85">
        <v>0</v>
      </c>
      <c r="H85" s="1">
        <v>2.9</v>
      </c>
      <c r="I85">
        <v>0</v>
      </c>
      <c r="J85" s="1">
        <v>5.6</v>
      </c>
      <c r="K85">
        <v>0</v>
      </c>
      <c r="L85" s="1">
        <v>8.5</v>
      </c>
      <c r="M85">
        <v>0</v>
      </c>
      <c r="P85" t="s">
        <v>679</v>
      </c>
    </row>
    <row r="86" spans="1:16">
      <c r="A86">
        <v>83</v>
      </c>
      <c r="B86" s="1" t="s">
        <v>104</v>
      </c>
      <c r="C86" t="str">
        <f t="shared" si="2"/>
        <v>4</v>
      </c>
      <c r="D86" t="s">
        <v>681</v>
      </c>
      <c r="G86">
        <v>0</v>
      </c>
      <c r="H86" s="1">
        <v>0</v>
      </c>
      <c r="I86">
        <v>0</v>
      </c>
      <c r="J86" s="1">
        <v>7.8</v>
      </c>
      <c r="K86">
        <v>0</v>
      </c>
      <c r="L86" s="1">
        <v>7.8</v>
      </c>
      <c r="M86">
        <v>0</v>
      </c>
      <c r="P86" t="s">
        <v>681</v>
      </c>
    </row>
    <row r="87" spans="1:16">
      <c r="A87">
        <v>84</v>
      </c>
      <c r="B87" s="1" t="s">
        <v>105</v>
      </c>
      <c r="C87" t="str">
        <f t="shared" si="2"/>
        <v>4</v>
      </c>
      <c r="D87" t="s">
        <v>691</v>
      </c>
      <c r="G87">
        <v>0</v>
      </c>
      <c r="H87" s="1">
        <v>0</v>
      </c>
      <c r="I87">
        <v>0</v>
      </c>
      <c r="J87" s="1">
        <v>9.1</v>
      </c>
      <c r="K87">
        <v>0</v>
      </c>
      <c r="L87" s="1">
        <v>9.1</v>
      </c>
      <c r="M87">
        <v>0</v>
      </c>
      <c r="P87" t="s">
        <v>691</v>
      </c>
    </row>
    <row r="88" spans="1:16">
      <c r="A88">
        <v>85</v>
      </c>
      <c r="B88" s="1" t="s">
        <v>106</v>
      </c>
      <c r="C88" t="str">
        <f t="shared" si="2"/>
        <v>4</v>
      </c>
      <c r="D88" t="s">
        <v>678</v>
      </c>
      <c r="G88">
        <v>0</v>
      </c>
      <c r="H88" s="1">
        <v>0</v>
      </c>
      <c r="I88">
        <v>0</v>
      </c>
      <c r="J88" s="1">
        <v>8.5</v>
      </c>
      <c r="K88">
        <v>0</v>
      </c>
      <c r="L88" s="1">
        <v>8.5</v>
      </c>
      <c r="M88">
        <v>0</v>
      </c>
      <c r="P88" t="s">
        <v>678</v>
      </c>
    </row>
    <row r="89" spans="1:16">
      <c r="A89">
        <v>86</v>
      </c>
      <c r="B89" s="1" t="s">
        <v>107</v>
      </c>
      <c r="C89" t="str">
        <f t="shared" si="2"/>
        <v>4</v>
      </c>
      <c r="D89" t="s">
        <v>677</v>
      </c>
      <c r="G89">
        <v>0</v>
      </c>
      <c r="H89" s="1">
        <v>0.31</v>
      </c>
      <c r="I89">
        <v>0</v>
      </c>
      <c r="J89" s="1">
        <v>10</v>
      </c>
      <c r="K89">
        <v>0</v>
      </c>
      <c r="L89" s="1">
        <v>10</v>
      </c>
      <c r="M89">
        <v>0</v>
      </c>
      <c r="P89" t="s">
        <v>677</v>
      </c>
    </row>
    <row r="90" spans="1:16">
      <c r="A90">
        <v>87</v>
      </c>
      <c r="B90" s="1" t="s">
        <v>108</v>
      </c>
      <c r="C90" t="str">
        <f t="shared" si="2"/>
        <v>4</v>
      </c>
      <c r="D90" t="s">
        <v>685</v>
      </c>
      <c r="G90">
        <v>0</v>
      </c>
      <c r="H90" s="1">
        <v>1.6</v>
      </c>
      <c r="I90">
        <v>0</v>
      </c>
      <c r="J90" s="1">
        <v>8.4</v>
      </c>
      <c r="K90">
        <v>0</v>
      </c>
      <c r="L90" s="1">
        <v>10</v>
      </c>
      <c r="M90">
        <v>0</v>
      </c>
      <c r="P90" t="s">
        <v>685</v>
      </c>
    </row>
    <row r="91" spans="1:16">
      <c r="A91">
        <v>88</v>
      </c>
      <c r="B91" s="1" t="s">
        <v>109</v>
      </c>
      <c r="C91" t="str">
        <f t="shared" si="2"/>
        <v>4</v>
      </c>
      <c r="D91" t="s">
        <v>686</v>
      </c>
      <c r="G91">
        <v>0</v>
      </c>
      <c r="H91" s="1">
        <v>2.4</v>
      </c>
      <c r="I91">
        <v>0</v>
      </c>
      <c r="J91" s="1">
        <v>7.2</v>
      </c>
      <c r="K91">
        <v>0</v>
      </c>
      <c r="L91" s="1">
        <v>9.6</v>
      </c>
      <c r="M91">
        <v>0</v>
      </c>
      <c r="P91" t="s">
        <v>686</v>
      </c>
    </row>
    <row r="92" spans="1:16">
      <c r="A92">
        <v>89</v>
      </c>
      <c r="B92" s="1" t="s">
        <v>110</v>
      </c>
      <c r="C92" t="str">
        <f t="shared" si="2"/>
        <v>4</v>
      </c>
      <c r="D92" t="s">
        <v>683</v>
      </c>
      <c r="G92">
        <v>0</v>
      </c>
      <c r="H92" s="1">
        <v>0.92</v>
      </c>
      <c r="I92">
        <v>0</v>
      </c>
      <c r="J92" s="1">
        <v>6.2</v>
      </c>
      <c r="K92">
        <v>0</v>
      </c>
      <c r="L92" s="1">
        <v>6.2</v>
      </c>
      <c r="M92">
        <v>0</v>
      </c>
      <c r="P92" t="s">
        <v>683</v>
      </c>
    </row>
    <row r="93" spans="1:16">
      <c r="A93">
        <v>90</v>
      </c>
      <c r="B93" s="1" t="s">
        <v>111</v>
      </c>
      <c r="C93" t="str">
        <f t="shared" si="2"/>
        <v>4</v>
      </c>
      <c r="D93" t="s">
        <v>684</v>
      </c>
      <c r="G93">
        <v>0</v>
      </c>
      <c r="H93" s="1">
        <v>1.4</v>
      </c>
      <c r="I93">
        <v>0</v>
      </c>
      <c r="J93" s="1">
        <v>7.5</v>
      </c>
      <c r="K93">
        <v>0</v>
      </c>
      <c r="L93" s="1">
        <v>7.5</v>
      </c>
      <c r="M93">
        <v>0</v>
      </c>
      <c r="P93" t="s">
        <v>684</v>
      </c>
    </row>
    <row r="94" spans="1:16">
      <c r="A94">
        <v>91</v>
      </c>
      <c r="B94" s="1" t="s">
        <v>112</v>
      </c>
      <c r="C94" t="str">
        <f t="shared" si="2"/>
        <v>4</v>
      </c>
      <c r="D94" t="s">
        <v>690</v>
      </c>
      <c r="G94">
        <v>0</v>
      </c>
      <c r="H94" s="1">
        <v>0.72</v>
      </c>
      <c r="I94">
        <v>0</v>
      </c>
      <c r="J94" s="1">
        <v>9.1</v>
      </c>
      <c r="K94">
        <v>0</v>
      </c>
      <c r="L94" s="1">
        <v>9.1</v>
      </c>
      <c r="M94">
        <v>0</v>
      </c>
      <c r="P94" t="s">
        <v>690</v>
      </c>
    </row>
    <row r="95" spans="1:16">
      <c r="A95">
        <v>92</v>
      </c>
      <c r="B95" s="1" t="s">
        <v>113</v>
      </c>
      <c r="C95" t="str">
        <f t="shared" si="2"/>
        <v>4</v>
      </c>
      <c r="D95" t="s">
        <v>668</v>
      </c>
      <c r="G95">
        <v>0</v>
      </c>
      <c r="H95" s="1">
        <v>2.2000000000000002</v>
      </c>
      <c r="I95">
        <v>0</v>
      </c>
      <c r="J95" s="1">
        <v>6.4</v>
      </c>
      <c r="K95">
        <v>0</v>
      </c>
      <c r="L95" s="1">
        <v>8.6</v>
      </c>
      <c r="M95">
        <v>0</v>
      </c>
      <c r="P95" t="s">
        <v>668</v>
      </c>
    </row>
    <row r="96" spans="1:16">
      <c r="A96">
        <v>93</v>
      </c>
      <c r="B96" s="1" t="s">
        <v>114</v>
      </c>
      <c r="C96" t="str">
        <f t="shared" si="2"/>
        <v>4</v>
      </c>
      <c r="D96" t="s">
        <v>667</v>
      </c>
      <c r="G96">
        <v>0</v>
      </c>
      <c r="H96" s="1">
        <v>0</v>
      </c>
      <c r="I96">
        <v>0</v>
      </c>
      <c r="J96" s="1">
        <v>5.0999999999999996</v>
      </c>
      <c r="K96">
        <v>0</v>
      </c>
      <c r="L96" s="1">
        <v>5.0999999999999996</v>
      </c>
      <c r="M96">
        <v>0</v>
      </c>
      <c r="P96" t="s">
        <v>667</v>
      </c>
    </row>
    <row r="97" spans="1:17">
      <c r="A97">
        <v>94</v>
      </c>
      <c r="B97" s="1" t="s">
        <v>115</v>
      </c>
      <c r="C97" t="str">
        <f t="shared" si="2"/>
        <v>4</v>
      </c>
      <c r="D97" t="s">
        <v>673</v>
      </c>
      <c r="G97">
        <v>0</v>
      </c>
      <c r="H97" s="1">
        <v>0</v>
      </c>
      <c r="I97">
        <v>0</v>
      </c>
      <c r="J97" s="1">
        <v>6.4</v>
      </c>
      <c r="K97">
        <v>0</v>
      </c>
      <c r="L97" s="1">
        <v>6.4</v>
      </c>
      <c r="M97">
        <v>0</v>
      </c>
      <c r="P97" t="s">
        <v>673</v>
      </c>
    </row>
    <row r="98" spans="1:17">
      <c r="A98">
        <v>95</v>
      </c>
      <c r="B98" s="1" t="s">
        <v>116</v>
      </c>
      <c r="C98" t="str">
        <f t="shared" si="2"/>
        <v>4</v>
      </c>
      <c r="D98" t="s">
        <v>665</v>
      </c>
      <c r="G98">
        <v>0</v>
      </c>
      <c r="H98" s="1">
        <v>0</v>
      </c>
      <c r="I98">
        <v>0</v>
      </c>
      <c r="J98" s="1">
        <v>4.3</v>
      </c>
      <c r="K98">
        <v>0</v>
      </c>
      <c r="L98" s="1">
        <v>4.3</v>
      </c>
      <c r="M98">
        <v>0</v>
      </c>
      <c r="P98" t="s">
        <v>665</v>
      </c>
    </row>
    <row r="99" spans="1:17" s="28" customFormat="1">
      <c r="A99" s="28">
        <v>96</v>
      </c>
      <c r="B99" s="25" t="s">
        <v>117</v>
      </c>
      <c r="C99" s="28" t="str">
        <f t="shared" si="2"/>
        <v>4</v>
      </c>
      <c r="D99" s="28" t="s">
        <v>689</v>
      </c>
      <c r="G99" s="28">
        <v>0</v>
      </c>
      <c r="H99" s="25">
        <v>0</v>
      </c>
      <c r="I99" s="28">
        <v>0</v>
      </c>
      <c r="J99" s="25">
        <v>10</v>
      </c>
      <c r="K99" s="28">
        <v>0</v>
      </c>
      <c r="L99" s="25">
        <v>10</v>
      </c>
      <c r="M99" s="28">
        <v>0</v>
      </c>
      <c r="P99" s="28" t="s">
        <v>689</v>
      </c>
    </row>
    <row r="100" spans="1:17">
      <c r="A100">
        <v>97</v>
      </c>
      <c r="B100" s="1" t="s">
        <v>22</v>
      </c>
      <c r="C100" t="str">
        <f t="shared" ref="C100:C131" si="3">LEFT(B100,1)</f>
        <v>1</v>
      </c>
      <c r="D100" t="s">
        <v>665</v>
      </c>
      <c r="G100">
        <v>0</v>
      </c>
      <c r="H100" s="1">
        <v>0</v>
      </c>
      <c r="I100">
        <v>0</v>
      </c>
      <c r="J100" s="1">
        <v>3.5</v>
      </c>
      <c r="K100">
        <v>0</v>
      </c>
      <c r="L100" s="1">
        <v>3.5</v>
      </c>
      <c r="M100">
        <v>0</v>
      </c>
      <c r="P100" t="s">
        <v>665</v>
      </c>
      <c r="Q100" t="s">
        <v>700</v>
      </c>
    </row>
    <row r="101" spans="1:17">
      <c r="A101">
        <v>98</v>
      </c>
      <c r="B101" s="1" t="s">
        <v>118</v>
      </c>
      <c r="C101" t="str">
        <f t="shared" si="3"/>
        <v>1</v>
      </c>
      <c r="D101" t="s">
        <v>673</v>
      </c>
      <c r="G101">
        <v>0</v>
      </c>
      <c r="H101" s="1">
        <v>0</v>
      </c>
      <c r="I101">
        <v>0</v>
      </c>
      <c r="J101" s="1">
        <v>7.1</v>
      </c>
      <c r="K101">
        <v>0</v>
      </c>
      <c r="L101" s="1">
        <v>7.1</v>
      </c>
      <c r="M101">
        <v>0</v>
      </c>
      <c r="P101" t="s">
        <v>673</v>
      </c>
    </row>
    <row r="102" spans="1:17">
      <c r="A102">
        <v>99</v>
      </c>
      <c r="B102" s="1" t="s">
        <v>119</v>
      </c>
      <c r="C102" t="str">
        <f t="shared" si="3"/>
        <v>1</v>
      </c>
      <c r="D102" t="s">
        <v>689</v>
      </c>
      <c r="G102">
        <v>0</v>
      </c>
      <c r="H102" s="1">
        <v>0</v>
      </c>
      <c r="I102">
        <v>0</v>
      </c>
      <c r="J102" s="1">
        <v>6.9</v>
      </c>
      <c r="K102">
        <v>0</v>
      </c>
      <c r="L102" s="1">
        <v>6.9</v>
      </c>
      <c r="M102">
        <v>0</v>
      </c>
      <c r="P102" t="s">
        <v>689</v>
      </c>
    </row>
    <row r="103" spans="1:17">
      <c r="A103">
        <v>100</v>
      </c>
      <c r="B103" s="1" t="s">
        <v>25</v>
      </c>
      <c r="C103" t="str">
        <f t="shared" si="3"/>
        <v>1</v>
      </c>
      <c r="D103" t="s">
        <v>667</v>
      </c>
      <c r="G103">
        <v>0</v>
      </c>
      <c r="H103" s="1">
        <v>0</v>
      </c>
      <c r="I103">
        <v>0</v>
      </c>
      <c r="J103" s="1">
        <v>5.8</v>
      </c>
      <c r="K103">
        <v>0</v>
      </c>
      <c r="L103" s="1">
        <v>5.8</v>
      </c>
      <c r="M103">
        <v>0</v>
      </c>
      <c r="P103" t="s">
        <v>667</v>
      </c>
    </row>
    <row r="104" spans="1:17">
      <c r="A104">
        <v>101</v>
      </c>
      <c r="B104" s="1" t="s">
        <v>26</v>
      </c>
      <c r="C104" t="str">
        <f t="shared" si="3"/>
        <v>1</v>
      </c>
      <c r="D104" t="s">
        <v>668</v>
      </c>
      <c r="G104">
        <v>0</v>
      </c>
      <c r="H104" s="1">
        <v>0</v>
      </c>
      <c r="I104">
        <v>0</v>
      </c>
      <c r="J104" s="1">
        <v>5.3</v>
      </c>
      <c r="K104">
        <v>0</v>
      </c>
      <c r="L104" s="1">
        <v>5.3</v>
      </c>
      <c r="M104">
        <v>0</v>
      </c>
      <c r="P104" t="s">
        <v>668</v>
      </c>
    </row>
    <row r="105" spans="1:17">
      <c r="A105">
        <v>102</v>
      </c>
      <c r="B105" s="1" t="s">
        <v>27</v>
      </c>
      <c r="C105" t="str">
        <f t="shared" si="3"/>
        <v>1</v>
      </c>
      <c r="D105" t="s">
        <v>690</v>
      </c>
      <c r="G105">
        <v>0</v>
      </c>
      <c r="H105" s="1">
        <v>0</v>
      </c>
      <c r="I105">
        <v>0</v>
      </c>
      <c r="J105" s="1">
        <v>8.3000000000000007</v>
      </c>
      <c r="K105">
        <v>0</v>
      </c>
      <c r="L105" s="1">
        <v>8.3000000000000007</v>
      </c>
      <c r="M105">
        <v>0</v>
      </c>
      <c r="P105" t="s">
        <v>690</v>
      </c>
    </row>
    <row r="106" spans="1:17">
      <c r="A106">
        <v>103</v>
      </c>
      <c r="B106" s="1" t="s">
        <v>28</v>
      </c>
      <c r="C106" t="str">
        <f t="shared" si="3"/>
        <v>1</v>
      </c>
      <c r="D106" t="s">
        <v>679</v>
      </c>
      <c r="G106">
        <v>0</v>
      </c>
      <c r="H106" s="1">
        <v>0</v>
      </c>
      <c r="I106">
        <v>0</v>
      </c>
      <c r="J106" s="1">
        <v>4.4000000000000004</v>
      </c>
      <c r="K106">
        <v>0</v>
      </c>
      <c r="L106" s="1">
        <v>4.4000000000000004</v>
      </c>
      <c r="M106">
        <v>0</v>
      </c>
      <c r="P106" t="s">
        <v>679</v>
      </c>
    </row>
    <row r="107" spans="1:17">
      <c r="A107">
        <v>104</v>
      </c>
      <c r="B107" s="1" t="s">
        <v>29</v>
      </c>
      <c r="C107" t="str">
        <f t="shared" si="3"/>
        <v>1</v>
      </c>
      <c r="D107" t="s">
        <v>680</v>
      </c>
      <c r="G107">
        <v>0</v>
      </c>
      <c r="H107" s="1">
        <v>3.4</v>
      </c>
      <c r="I107">
        <v>0</v>
      </c>
      <c r="J107" s="1">
        <v>5.4</v>
      </c>
      <c r="K107">
        <v>0</v>
      </c>
      <c r="L107" s="1">
        <v>8.8000000000000007</v>
      </c>
      <c r="M107">
        <v>0</v>
      </c>
      <c r="P107" t="s">
        <v>680</v>
      </c>
    </row>
    <row r="108" spans="1:17">
      <c r="A108">
        <v>105</v>
      </c>
      <c r="B108" s="1" t="s">
        <v>30</v>
      </c>
      <c r="C108" t="str">
        <f t="shared" si="3"/>
        <v>1</v>
      </c>
      <c r="D108" t="s">
        <v>681</v>
      </c>
      <c r="G108">
        <v>0</v>
      </c>
      <c r="H108" s="1">
        <v>2.2000000000000002</v>
      </c>
      <c r="I108">
        <v>0</v>
      </c>
      <c r="J108" s="1">
        <v>2.8</v>
      </c>
      <c r="K108">
        <v>0</v>
      </c>
      <c r="L108" s="1">
        <v>5</v>
      </c>
      <c r="M108">
        <v>0</v>
      </c>
      <c r="P108" t="s">
        <v>681</v>
      </c>
    </row>
    <row r="109" spans="1:17">
      <c r="A109">
        <v>106</v>
      </c>
      <c r="B109" s="1" t="s">
        <v>31</v>
      </c>
      <c r="C109" t="str">
        <f t="shared" si="3"/>
        <v>1</v>
      </c>
      <c r="D109" t="s">
        <v>682</v>
      </c>
      <c r="G109">
        <v>0</v>
      </c>
      <c r="H109" s="1">
        <v>1.5</v>
      </c>
      <c r="I109">
        <v>0</v>
      </c>
      <c r="J109" s="1">
        <v>7.1</v>
      </c>
      <c r="K109">
        <v>0</v>
      </c>
      <c r="L109" s="1">
        <v>8.6</v>
      </c>
      <c r="M109">
        <v>0</v>
      </c>
      <c r="P109" t="s">
        <v>682</v>
      </c>
    </row>
    <row r="110" spans="1:17">
      <c r="A110">
        <v>107</v>
      </c>
      <c r="B110" s="1" t="s">
        <v>32</v>
      </c>
      <c r="C110" t="str">
        <f t="shared" si="3"/>
        <v>1</v>
      </c>
      <c r="D110" t="s">
        <v>675</v>
      </c>
      <c r="G110">
        <v>0</v>
      </c>
      <c r="H110" s="1">
        <v>1.9</v>
      </c>
      <c r="I110">
        <v>0</v>
      </c>
      <c r="J110" s="1">
        <v>15</v>
      </c>
      <c r="K110">
        <v>0</v>
      </c>
      <c r="L110" s="1">
        <v>16.899999999999999</v>
      </c>
      <c r="M110">
        <v>0</v>
      </c>
      <c r="P110" t="s">
        <v>675</v>
      </c>
    </row>
    <row r="111" spans="1:17">
      <c r="A111">
        <v>108</v>
      </c>
      <c r="B111" s="1" t="s">
        <v>120</v>
      </c>
      <c r="C111" t="str">
        <f t="shared" si="3"/>
        <v>1</v>
      </c>
      <c r="D111" t="s">
        <v>691</v>
      </c>
      <c r="G111">
        <v>0</v>
      </c>
      <c r="H111" s="1">
        <v>2.7</v>
      </c>
      <c r="I111">
        <v>0</v>
      </c>
      <c r="J111" s="1">
        <v>11</v>
      </c>
      <c r="K111">
        <v>0</v>
      </c>
      <c r="L111" s="1">
        <v>13.7</v>
      </c>
      <c r="M111">
        <v>0</v>
      </c>
      <c r="P111" t="s">
        <v>691</v>
      </c>
    </row>
    <row r="112" spans="1:17">
      <c r="A112">
        <v>109</v>
      </c>
      <c r="B112" s="1" t="s">
        <v>34</v>
      </c>
      <c r="C112" t="str">
        <f t="shared" si="3"/>
        <v>1</v>
      </c>
      <c r="D112" t="s">
        <v>677</v>
      </c>
      <c r="G112">
        <v>0</v>
      </c>
      <c r="H112" s="1">
        <v>1.3</v>
      </c>
      <c r="I112">
        <v>0</v>
      </c>
      <c r="J112" s="1">
        <v>14</v>
      </c>
      <c r="K112">
        <v>0</v>
      </c>
      <c r="L112" s="1">
        <v>14</v>
      </c>
      <c r="M112">
        <v>0</v>
      </c>
      <c r="P112" t="s">
        <v>677</v>
      </c>
    </row>
    <row r="113" spans="1:16">
      <c r="A113">
        <v>110</v>
      </c>
      <c r="B113" s="1" t="s">
        <v>35</v>
      </c>
      <c r="C113" t="str">
        <f t="shared" si="3"/>
        <v>1</v>
      </c>
      <c r="D113" t="s">
        <v>678</v>
      </c>
      <c r="G113">
        <v>0</v>
      </c>
      <c r="H113" s="1">
        <v>2.1</v>
      </c>
      <c r="I113">
        <v>0</v>
      </c>
      <c r="J113" s="1">
        <v>5.3</v>
      </c>
      <c r="K113">
        <v>0</v>
      </c>
      <c r="L113" s="1">
        <v>7.4</v>
      </c>
      <c r="M113">
        <v>0</v>
      </c>
      <c r="P113" t="s">
        <v>678</v>
      </c>
    </row>
    <row r="114" spans="1:16">
      <c r="A114">
        <v>111</v>
      </c>
      <c r="B114" s="1" t="s">
        <v>121</v>
      </c>
      <c r="C114" t="str">
        <f t="shared" si="3"/>
        <v>1</v>
      </c>
      <c r="D114" t="s">
        <v>692</v>
      </c>
      <c r="G114">
        <v>0</v>
      </c>
      <c r="H114" s="1">
        <v>2</v>
      </c>
      <c r="I114">
        <v>0</v>
      </c>
      <c r="J114" s="1">
        <v>6.8</v>
      </c>
      <c r="K114">
        <v>0</v>
      </c>
      <c r="L114" s="1">
        <v>8.8000000000000007</v>
      </c>
      <c r="M114">
        <v>0</v>
      </c>
      <c r="P114" t="s">
        <v>692</v>
      </c>
    </row>
    <row r="115" spans="1:16">
      <c r="A115">
        <v>112</v>
      </c>
      <c r="B115" s="1" t="s">
        <v>37</v>
      </c>
      <c r="C115" t="str">
        <f t="shared" si="3"/>
        <v>1</v>
      </c>
      <c r="D115" t="s">
        <v>684</v>
      </c>
      <c r="G115">
        <v>0</v>
      </c>
      <c r="H115" s="1">
        <v>9.8000000000000007</v>
      </c>
      <c r="I115">
        <v>0</v>
      </c>
      <c r="J115" s="1">
        <v>12</v>
      </c>
      <c r="K115">
        <v>0</v>
      </c>
      <c r="L115" s="1">
        <v>21.8</v>
      </c>
      <c r="M115">
        <v>0</v>
      </c>
      <c r="P115" t="s">
        <v>684</v>
      </c>
    </row>
    <row r="116" spans="1:16">
      <c r="A116">
        <v>113</v>
      </c>
      <c r="B116" s="1" t="s">
        <v>38</v>
      </c>
      <c r="C116" t="str">
        <f t="shared" si="3"/>
        <v>1</v>
      </c>
      <c r="D116" t="s">
        <v>685</v>
      </c>
      <c r="G116">
        <v>0</v>
      </c>
      <c r="H116" s="1">
        <v>4.5</v>
      </c>
      <c r="I116">
        <v>0</v>
      </c>
      <c r="J116" s="1">
        <v>16</v>
      </c>
      <c r="K116">
        <v>0</v>
      </c>
      <c r="L116" s="1">
        <v>20.5</v>
      </c>
      <c r="M116">
        <v>0</v>
      </c>
      <c r="P116" t="s">
        <v>685</v>
      </c>
    </row>
    <row r="117" spans="1:16">
      <c r="A117">
        <v>114</v>
      </c>
      <c r="B117" s="1" t="s">
        <v>39</v>
      </c>
      <c r="C117" t="str">
        <f t="shared" si="3"/>
        <v>1</v>
      </c>
      <c r="D117" t="s">
        <v>686</v>
      </c>
      <c r="G117">
        <v>0</v>
      </c>
      <c r="H117" s="1">
        <v>3.1</v>
      </c>
      <c r="I117">
        <v>0</v>
      </c>
      <c r="J117" s="1">
        <v>4.5</v>
      </c>
      <c r="K117">
        <v>0</v>
      </c>
      <c r="L117" s="1">
        <v>7.6</v>
      </c>
      <c r="M117">
        <v>0</v>
      </c>
      <c r="P117" t="s">
        <v>686</v>
      </c>
    </row>
    <row r="118" spans="1:16">
      <c r="A118">
        <v>115</v>
      </c>
      <c r="B118" s="1" t="s">
        <v>40</v>
      </c>
      <c r="C118" t="str">
        <f t="shared" si="3"/>
        <v>1</v>
      </c>
      <c r="D118" t="s">
        <v>669</v>
      </c>
      <c r="G118">
        <v>0</v>
      </c>
      <c r="H118" s="1">
        <v>2.8</v>
      </c>
      <c r="I118">
        <v>0</v>
      </c>
      <c r="J118" s="1">
        <v>5</v>
      </c>
      <c r="K118">
        <v>0</v>
      </c>
      <c r="L118" s="1">
        <v>7.8</v>
      </c>
      <c r="M118">
        <v>0</v>
      </c>
      <c r="P118" t="s">
        <v>669</v>
      </c>
    </row>
    <row r="119" spans="1:16">
      <c r="A119">
        <v>116</v>
      </c>
      <c r="B119" s="1" t="s">
        <v>41</v>
      </c>
      <c r="C119" t="str">
        <f t="shared" si="3"/>
        <v>1</v>
      </c>
      <c r="D119" t="s">
        <v>670</v>
      </c>
      <c r="G119">
        <v>0</v>
      </c>
      <c r="H119" s="1">
        <v>1.8</v>
      </c>
      <c r="I119">
        <v>0</v>
      </c>
      <c r="J119" s="1">
        <v>5.6</v>
      </c>
      <c r="K119">
        <v>0</v>
      </c>
      <c r="L119" s="1">
        <v>7.4</v>
      </c>
      <c r="M119">
        <v>0</v>
      </c>
      <c r="P119" t="s">
        <v>670</v>
      </c>
    </row>
    <row r="120" spans="1:16">
      <c r="A120">
        <v>117</v>
      </c>
      <c r="B120" s="1" t="s">
        <v>42</v>
      </c>
      <c r="C120" t="str">
        <f t="shared" si="3"/>
        <v>1</v>
      </c>
      <c r="D120" t="s">
        <v>671</v>
      </c>
      <c r="G120">
        <v>0</v>
      </c>
      <c r="H120" s="1">
        <v>1.7</v>
      </c>
      <c r="I120">
        <v>0</v>
      </c>
      <c r="J120" s="1">
        <v>5.8</v>
      </c>
      <c r="K120">
        <v>0</v>
      </c>
      <c r="L120" s="1">
        <v>7.5</v>
      </c>
      <c r="M120">
        <v>0</v>
      </c>
      <c r="P120" t="s">
        <v>671</v>
      </c>
    </row>
    <row r="121" spans="1:16">
      <c r="A121">
        <v>118</v>
      </c>
      <c r="B121" s="1" t="s">
        <v>43</v>
      </c>
      <c r="C121" t="str">
        <f t="shared" si="3"/>
        <v>1</v>
      </c>
      <c r="D121" t="s">
        <v>672</v>
      </c>
      <c r="G121">
        <v>0</v>
      </c>
      <c r="H121" s="1">
        <v>3</v>
      </c>
      <c r="I121">
        <v>0</v>
      </c>
      <c r="J121" s="1">
        <v>7.1</v>
      </c>
      <c r="K121">
        <v>0</v>
      </c>
      <c r="L121" s="1">
        <v>10.1</v>
      </c>
      <c r="M121">
        <v>0</v>
      </c>
      <c r="P121" t="s">
        <v>672</v>
      </c>
    </row>
    <row r="122" spans="1:16">
      <c r="A122">
        <v>119</v>
      </c>
      <c r="B122" s="1" t="s">
        <v>44</v>
      </c>
      <c r="C122" t="str">
        <f t="shared" si="3"/>
        <v>1</v>
      </c>
      <c r="D122" t="s">
        <v>687</v>
      </c>
      <c r="G122">
        <v>0</v>
      </c>
      <c r="H122" s="1">
        <v>6.9</v>
      </c>
      <c r="I122">
        <v>0</v>
      </c>
      <c r="J122" s="1">
        <v>14</v>
      </c>
      <c r="K122">
        <v>0</v>
      </c>
      <c r="L122" s="1">
        <v>20.9</v>
      </c>
      <c r="M122">
        <v>0</v>
      </c>
      <c r="P122" t="s">
        <v>687</v>
      </c>
    </row>
    <row r="123" spans="1:16">
      <c r="A123">
        <v>120</v>
      </c>
      <c r="B123" s="1" t="s">
        <v>45</v>
      </c>
      <c r="C123" t="str">
        <f t="shared" si="3"/>
        <v>1</v>
      </c>
      <c r="D123" t="s">
        <v>688</v>
      </c>
      <c r="G123">
        <v>0</v>
      </c>
      <c r="H123" s="1">
        <v>1.5</v>
      </c>
      <c r="I123">
        <v>0</v>
      </c>
      <c r="J123" s="1">
        <v>14</v>
      </c>
      <c r="K123">
        <v>0</v>
      </c>
      <c r="L123" s="1">
        <v>15.5</v>
      </c>
      <c r="M123">
        <v>0</v>
      </c>
      <c r="P123" t="s">
        <v>688</v>
      </c>
    </row>
    <row r="124" spans="1:16">
      <c r="A124">
        <v>121</v>
      </c>
      <c r="B124" s="1" t="s">
        <v>46</v>
      </c>
      <c r="C124" t="str">
        <f t="shared" si="3"/>
        <v>2</v>
      </c>
      <c r="D124" t="s">
        <v>677</v>
      </c>
      <c r="G124">
        <v>0</v>
      </c>
      <c r="H124" s="1">
        <v>1.9</v>
      </c>
      <c r="I124">
        <v>0</v>
      </c>
      <c r="J124" s="1">
        <v>14</v>
      </c>
      <c r="K124">
        <v>0</v>
      </c>
      <c r="L124" s="1">
        <v>15.9</v>
      </c>
      <c r="M124">
        <v>0</v>
      </c>
      <c r="P124" t="s">
        <v>677</v>
      </c>
    </row>
    <row r="125" spans="1:16">
      <c r="A125">
        <v>122</v>
      </c>
      <c r="B125" s="1" t="s">
        <v>47</v>
      </c>
      <c r="C125" t="str">
        <f t="shared" si="3"/>
        <v>2</v>
      </c>
      <c r="D125" t="s">
        <v>678</v>
      </c>
      <c r="G125">
        <v>0</v>
      </c>
      <c r="H125" s="1">
        <v>1.7</v>
      </c>
      <c r="I125">
        <v>0</v>
      </c>
      <c r="J125" s="1">
        <v>5.5</v>
      </c>
      <c r="K125">
        <v>0</v>
      </c>
      <c r="L125" s="1">
        <v>7.2</v>
      </c>
      <c r="M125">
        <v>0</v>
      </c>
      <c r="P125" t="s">
        <v>678</v>
      </c>
    </row>
    <row r="126" spans="1:16">
      <c r="A126">
        <v>123</v>
      </c>
      <c r="B126" s="1" t="s">
        <v>122</v>
      </c>
      <c r="C126" t="str">
        <f t="shared" si="3"/>
        <v>2</v>
      </c>
      <c r="D126" t="s">
        <v>684</v>
      </c>
      <c r="G126">
        <v>0</v>
      </c>
      <c r="H126" s="1">
        <v>4.0999999999999996</v>
      </c>
      <c r="I126">
        <v>0</v>
      </c>
      <c r="J126" s="1">
        <v>23</v>
      </c>
      <c r="K126">
        <v>0</v>
      </c>
      <c r="L126" s="1">
        <v>27.1</v>
      </c>
      <c r="M126">
        <v>0</v>
      </c>
      <c r="P126" t="s">
        <v>684</v>
      </c>
    </row>
    <row r="127" spans="1:16">
      <c r="A127">
        <v>124</v>
      </c>
      <c r="B127" s="1" t="s">
        <v>49</v>
      </c>
      <c r="C127" t="str">
        <f t="shared" si="3"/>
        <v>2</v>
      </c>
      <c r="D127" t="s">
        <v>685</v>
      </c>
      <c r="G127">
        <v>0</v>
      </c>
      <c r="H127" s="1">
        <v>2.1</v>
      </c>
      <c r="I127">
        <v>0</v>
      </c>
      <c r="J127" s="1">
        <v>13</v>
      </c>
      <c r="K127">
        <v>0</v>
      </c>
      <c r="L127" s="1">
        <v>15.1</v>
      </c>
      <c r="M127">
        <v>0</v>
      </c>
      <c r="P127" t="s">
        <v>685</v>
      </c>
    </row>
    <row r="128" spans="1:16">
      <c r="A128">
        <v>125</v>
      </c>
      <c r="B128" s="1" t="s">
        <v>50</v>
      </c>
      <c r="C128" t="str">
        <f t="shared" si="3"/>
        <v>2</v>
      </c>
      <c r="D128" t="s">
        <v>686</v>
      </c>
      <c r="G128">
        <v>0</v>
      </c>
      <c r="H128" s="1">
        <v>2.2000000000000002</v>
      </c>
      <c r="I128">
        <v>0</v>
      </c>
      <c r="J128" s="1">
        <v>4.2</v>
      </c>
      <c r="K128">
        <v>0</v>
      </c>
      <c r="L128" s="1">
        <v>6.4</v>
      </c>
      <c r="M128">
        <v>0</v>
      </c>
      <c r="P128" t="s">
        <v>686</v>
      </c>
    </row>
    <row r="129" spans="1:16">
      <c r="A129">
        <v>126</v>
      </c>
      <c r="B129" s="1" t="s">
        <v>51</v>
      </c>
      <c r="C129" t="str">
        <f t="shared" si="3"/>
        <v>2</v>
      </c>
      <c r="D129" t="s">
        <v>683</v>
      </c>
      <c r="G129">
        <v>0</v>
      </c>
      <c r="H129" s="1">
        <v>2.8</v>
      </c>
      <c r="I129">
        <v>0</v>
      </c>
      <c r="J129" s="1">
        <v>7.2</v>
      </c>
      <c r="K129">
        <v>0</v>
      </c>
      <c r="L129" s="1">
        <v>10</v>
      </c>
      <c r="M129">
        <v>0</v>
      </c>
      <c r="P129" t="s">
        <v>683</v>
      </c>
    </row>
    <row r="130" spans="1:16">
      <c r="A130">
        <v>127</v>
      </c>
      <c r="B130" s="1" t="s">
        <v>52</v>
      </c>
      <c r="C130" t="str">
        <f t="shared" si="3"/>
        <v>2</v>
      </c>
      <c r="D130" t="s">
        <v>673</v>
      </c>
      <c r="G130">
        <v>0</v>
      </c>
      <c r="H130" s="1">
        <v>3.6</v>
      </c>
      <c r="I130">
        <v>0</v>
      </c>
      <c r="J130" s="1">
        <v>3.4</v>
      </c>
      <c r="K130">
        <v>0</v>
      </c>
      <c r="L130" s="1">
        <v>7</v>
      </c>
      <c r="M130">
        <v>0</v>
      </c>
      <c r="P130" t="s">
        <v>673</v>
      </c>
    </row>
    <row r="131" spans="1:16">
      <c r="A131">
        <v>128</v>
      </c>
      <c r="B131" s="1" t="s">
        <v>53</v>
      </c>
      <c r="C131" t="str">
        <f t="shared" si="3"/>
        <v>2</v>
      </c>
      <c r="D131" t="s">
        <v>689</v>
      </c>
      <c r="G131">
        <v>0</v>
      </c>
      <c r="H131" s="1">
        <v>2.1</v>
      </c>
      <c r="I131">
        <v>0</v>
      </c>
      <c r="J131" s="1">
        <v>4.5</v>
      </c>
      <c r="K131">
        <v>0</v>
      </c>
      <c r="L131" s="1">
        <v>6.6</v>
      </c>
      <c r="M131">
        <v>0</v>
      </c>
      <c r="P131" t="s">
        <v>689</v>
      </c>
    </row>
    <row r="132" spans="1:16">
      <c r="A132">
        <v>129</v>
      </c>
      <c r="B132" s="1" t="s">
        <v>54</v>
      </c>
      <c r="C132" t="str">
        <f t="shared" ref="C132:C163" si="4">LEFT(B132,1)</f>
        <v>2</v>
      </c>
      <c r="D132" t="s">
        <v>690</v>
      </c>
      <c r="G132">
        <v>0</v>
      </c>
      <c r="H132" s="1">
        <v>2.5</v>
      </c>
      <c r="I132">
        <v>0</v>
      </c>
      <c r="J132" s="1">
        <v>5.7</v>
      </c>
      <c r="K132">
        <v>0</v>
      </c>
      <c r="L132" s="1">
        <v>8.1999999999999993</v>
      </c>
      <c r="M132">
        <v>0</v>
      </c>
      <c r="P132" t="s">
        <v>690</v>
      </c>
    </row>
    <row r="133" spans="1:16">
      <c r="A133">
        <v>130</v>
      </c>
      <c r="B133" s="1" t="s">
        <v>55</v>
      </c>
      <c r="C133" t="str">
        <f t="shared" si="4"/>
        <v>2</v>
      </c>
      <c r="D133" t="s">
        <v>668</v>
      </c>
      <c r="G133">
        <v>0</v>
      </c>
      <c r="H133" s="25">
        <v>110</v>
      </c>
      <c r="I133">
        <v>0</v>
      </c>
      <c r="J133" s="1">
        <v>11</v>
      </c>
      <c r="K133">
        <v>0</v>
      </c>
      <c r="L133" s="25">
        <v>121</v>
      </c>
      <c r="M133">
        <v>0</v>
      </c>
      <c r="N133">
        <v>1</v>
      </c>
      <c r="P133" t="s">
        <v>668</v>
      </c>
    </row>
    <row r="134" spans="1:16">
      <c r="A134">
        <v>131</v>
      </c>
      <c r="B134" s="1" t="s">
        <v>56</v>
      </c>
      <c r="C134" t="str">
        <f t="shared" si="4"/>
        <v>2</v>
      </c>
      <c r="D134" t="s">
        <v>665</v>
      </c>
      <c r="G134">
        <v>0</v>
      </c>
      <c r="H134" s="1">
        <v>1.7</v>
      </c>
      <c r="I134">
        <v>0</v>
      </c>
      <c r="J134" s="1">
        <v>3.4</v>
      </c>
      <c r="K134">
        <v>0</v>
      </c>
      <c r="L134" s="1">
        <v>5.0999999999999996</v>
      </c>
      <c r="M134">
        <v>0</v>
      </c>
      <c r="P134" t="s">
        <v>665</v>
      </c>
    </row>
    <row r="135" spans="1:16">
      <c r="A135">
        <v>132</v>
      </c>
      <c r="B135" s="1" t="s">
        <v>57</v>
      </c>
      <c r="C135" t="str">
        <f t="shared" si="4"/>
        <v>2</v>
      </c>
      <c r="D135" t="s">
        <v>667</v>
      </c>
      <c r="G135">
        <v>0</v>
      </c>
      <c r="H135" s="1">
        <v>7.9</v>
      </c>
      <c r="I135">
        <v>0</v>
      </c>
      <c r="J135" s="1">
        <v>5.9</v>
      </c>
      <c r="K135">
        <v>0</v>
      </c>
      <c r="L135" s="1">
        <v>13.8</v>
      </c>
      <c r="M135">
        <v>0</v>
      </c>
      <c r="P135" t="s">
        <v>667</v>
      </c>
    </row>
    <row r="136" spans="1:16">
      <c r="A136">
        <v>133</v>
      </c>
      <c r="B136" s="1" t="s">
        <v>58</v>
      </c>
      <c r="C136" t="str">
        <f t="shared" si="4"/>
        <v>2</v>
      </c>
      <c r="D136" t="s">
        <v>669</v>
      </c>
      <c r="G136">
        <v>0</v>
      </c>
      <c r="H136" s="1">
        <v>1.9</v>
      </c>
      <c r="I136">
        <v>0</v>
      </c>
      <c r="J136" s="1">
        <v>2.7</v>
      </c>
      <c r="K136">
        <v>0</v>
      </c>
      <c r="L136" s="1">
        <v>4.5999999999999996</v>
      </c>
      <c r="M136">
        <v>0</v>
      </c>
      <c r="P136" t="s">
        <v>669</v>
      </c>
    </row>
    <row r="137" spans="1:16">
      <c r="A137">
        <v>134</v>
      </c>
      <c r="B137" s="1" t="s">
        <v>59</v>
      </c>
      <c r="C137" t="str">
        <f t="shared" si="4"/>
        <v>2</v>
      </c>
      <c r="D137" t="s">
        <v>671</v>
      </c>
      <c r="G137">
        <v>0</v>
      </c>
      <c r="H137" s="1">
        <v>2.5</v>
      </c>
      <c r="I137">
        <v>0</v>
      </c>
      <c r="J137" s="1">
        <v>4.4000000000000004</v>
      </c>
      <c r="K137">
        <v>0</v>
      </c>
      <c r="L137" s="1">
        <v>6.9</v>
      </c>
      <c r="M137">
        <v>0</v>
      </c>
      <c r="P137" t="s">
        <v>671</v>
      </c>
    </row>
    <row r="138" spans="1:16">
      <c r="A138">
        <v>135</v>
      </c>
      <c r="B138" s="1" t="s">
        <v>60</v>
      </c>
      <c r="C138" t="str">
        <f t="shared" si="4"/>
        <v>2</v>
      </c>
      <c r="D138" t="s">
        <v>688</v>
      </c>
      <c r="G138">
        <v>0</v>
      </c>
      <c r="H138" s="1">
        <v>1.5</v>
      </c>
      <c r="I138">
        <v>0</v>
      </c>
      <c r="J138" s="1">
        <v>12</v>
      </c>
      <c r="K138">
        <v>0</v>
      </c>
      <c r="L138" s="1">
        <v>13.5</v>
      </c>
      <c r="M138">
        <v>0</v>
      </c>
      <c r="P138" t="s">
        <v>688</v>
      </c>
    </row>
    <row r="139" spans="1:16">
      <c r="A139">
        <v>136</v>
      </c>
      <c r="B139" s="1" t="s">
        <v>61</v>
      </c>
      <c r="C139" t="str">
        <f t="shared" si="4"/>
        <v>2</v>
      </c>
      <c r="D139" t="s">
        <v>670</v>
      </c>
      <c r="G139">
        <v>0</v>
      </c>
      <c r="H139" s="1">
        <v>3.1</v>
      </c>
      <c r="I139">
        <v>0</v>
      </c>
      <c r="J139" s="1">
        <v>4.4000000000000004</v>
      </c>
      <c r="K139">
        <v>0</v>
      </c>
      <c r="L139" s="1">
        <v>7.5</v>
      </c>
      <c r="M139">
        <v>0</v>
      </c>
      <c r="P139" t="s">
        <v>670</v>
      </c>
    </row>
    <row r="140" spans="1:16">
      <c r="A140">
        <v>137</v>
      </c>
      <c r="B140" s="1" t="s">
        <v>62</v>
      </c>
      <c r="C140" t="str">
        <f t="shared" si="4"/>
        <v>2</v>
      </c>
      <c r="D140" t="s">
        <v>672</v>
      </c>
      <c r="G140">
        <v>0</v>
      </c>
      <c r="H140" s="1">
        <v>2.6</v>
      </c>
      <c r="I140">
        <v>0</v>
      </c>
      <c r="J140" s="1">
        <v>5.3</v>
      </c>
      <c r="K140">
        <v>0</v>
      </c>
      <c r="L140" s="1">
        <v>7.9</v>
      </c>
      <c r="M140">
        <v>0</v>
      </c>
      <c r="P140" t="s">
        <v>672</v>
      </c>
    </row>
    <row r="141" spans="1:16">
      <c r="A141">
        <v>138</v>
      </c>
      <c r="B141" s="1" t="s">
        <v>63</v>
      </c>
      <c r="C141" t="str">
        <f t="shared" si="4"/>
        <v>2</v>
      </c>
      <c r="D141" t="s">
        <v>687</v>
      </c>
      <c r="G141">
        <v>0</v>
      </c>
      <c r="H141" s="1">
        <v>2.6</v>
      </c>
      <c r="I141">
        <v>0</v>
      </c>
      <c r="J141" s="1">
        <v>14</v>
      </c>
      <c r="K141">
        <v>0</v>
      </c>
      <c r="L141" s="1">
        <v>16.600000000000001</v>
      </c>
      <c r="M141">
        <v>0</v>
      </c>
      <c r="P141" t="s">
        <v>687</v>
      </c>
    </row>
    <row r="142" spans="1:16">
      <c r="A142">
        <v>139</v>
      </c>
      <c r="B142" s="1" t="s">
        <v>60</v>
      </c>
      <c r="C142" t="str">
        <f t="shared" si="4"/>
        <v>2</v>
      </c>
      <c r="D142" t="s">
        <v>688</v>
      </c>
      <c r="G142">
        <v>0</v>
      </c>
      <c r="H142" s="1">
        <v>3</v>
      </c>
      <c r="I142">
        <v>0</v>
      </c>
      <c r="J142" s="1">
        <v>17</v>
      </c>
      <c r="K142">
        <v>0</v>
      </c>
      <c r="L142" s="1">
        <v>20</v>
      </c>
      <c r="M142">
        <v>0</v>
      </c>
      <c r="P142" t="s">
        <v>688</v>
      </c>
    </row>
    <row r="143" spans="1:16">
      <c r="A143">
        <v>140</v>
      </c>
      <c r="B143" s="1" t="s">
        <v>65</v>
      </c>
      <c r="C143" t="str">
        <f t="shared" si="4"/>
        <v>2</v>
      </c>
      <c r="D143" t="s">
        <v>679</v>
      </c>
      <c r="G143">
        <v>0</v>
      </c>
      <c r="H143" s="1">
        <v>2.4</v>
      </c>
      <c r="I143">
        <v>0</v>
      </c>
      <c r="J143" s="1">
        <v>3.3</v>
      </c>
      <c r="K143">
        <v>0</v>
      </c>
      <c r="L143" s="1">
        <v>5.7</v>
      </c>
      <c r="M143">
        <v>0</v>
      </c>
      <c r="P143" t="s">
        <v>679</v>
      </c>
    </row>
    <row r="144" spans="1:16">
      <c r="A144">
        <v>141</v>
      </c>
      <c r="B144" s="1" t="s">
        <v>66</v>
      </c>
      <c r="C144" t="str">
        <f t="shared" si="4"/>
        <v>2</v>
      </c>
      <c r="D144" t="s">
        <v>691</v>
      </c>
      <c r="G144">
        <v>0</v>
      </c>
      <c r="H144" s="1">
        <v>2.5</v>
      </c>
      <c r="I144">
        <v>0</v>
      </c>
      <c r="J144" s="1">
        <v>9.8000000000000007</v>
      </c>
      <c r="K144">
        <v>0</v>
      </c>
      <c r="L144" s="1">
        <v>12.3</v>
      </c>
      <c r="M144">
        <v>0</v>
      </c>
      <c r="P144" t="s">
        <v>691</v>
      </c>
    </row>
    <row r="145" spans="1:16">
      <c r="A145">
        <v>142</v>
      </c>
      <c r="B145" s="1" t="s">
        <v>67</v>
      </c>
      <c r="C145" t="str">
        <f t="shared" si="4"/>
        <v>2</v>
      </c>
      <c r="D145" t="s">
        <v>681</v>
      </c>
      <c r="G145">
        <v>0</v>
      </c>
      <c r="H145" s="1">
        <v>3.2</v>
      </c>
      <c r="I145">
        <v>0</v>
      </c>
      <c r="J145" s="1">
        <v>2.5</v>
      </c>
      <c r="K145">
        <v>0</v>
      </c>
      <c r="L145" s="1">
        <v>5.7</v>
      </c>
      <c r="M145">
        <v>0</v>
      </c>
      <c r="P145" t="s">
        <v>681</v>
      </c>
    </row>
    <row r="146" spans="1:16">
      <c r="A146">
        <v>143</v>
      </c>
      <c r="B146" s="1" t="s">
        <v>68</v>
      </c>
      <c r="C146" t="str">
        <f t="shared" si="4"/>
        <v>2</v>
      </c>
      <c r="D146" t="s">
        <v>682</v>
      </c>
      <c r="G146">
        <v>0</v>
      </c>
      <c r="H146" s="1">
        <v>1.9</v>
      </c>
      <c r="I146">
        <v>0</v>
      </c>
      <c r="J146" s="1">
        <v>4.2</v>
      </c>
      <c r="K146">
        <v>0</v>
      </c>
      <c r="L146" s="1">
        <v>6.1</v>
      </c>
      <c r="M146">
        <v>0</v>
      </c>
      <c r="P146" t="s">
        <v>682</v>
      </c>
    </row>
    <row r="147" spans="1:16">
      <c r="A147">
        <v>144</v>
      </c>
      <c r="B147" s="1" t="s">
        <v>69</v>
      </c>
      <c r="C147" t="str">
        <f t="shared" si="4"/>
        <v>2</v>
      </c>
      <c r="D147" t="s">
        <v>680</v>
      </c>
      <c r="G147">
        <v>0</v>
      </c>
      <c r="H147" s="1">
        <v>2.1</v>
      </c>
      <c r="I147">
        <v>0</v>
      </c>
      <c r="J147" s="1">
        <v>4.9000000000000004</v>
      </c>
      <c r="K147">
        <v>0</v>
      </c>
      <c r="L147" s="1">
        <v>7</v>
      </c>
      <c r="M147">
        <v>0</v>
      </c>
      <c r="P147" t="s">
        <v>680</v>
      </c>
    </row>
    <row r="148" spans="1:16">
      <c r="A148">
        <v>145</v>
      </c>
      <c r="B148" s="1" t="s">
        <v>70</v>
      </c>
      <c r="C148" t="str">
        <f t="shared" si="4"/>
        <v>3</v>
      </c>
      <c r="D148" t="s">
        <v>668</v>
      </c>
      <c r="G148">
        <v>0</v>
      </c>
      <c r="H148" s="1">
        <v>2.1</v>
      </c>
      <c r="I148">
        <v>0</v>
      </c>
      <c r="J148" s="1">
        <v>4.5999999999999996</v>
      </c>
      <c r="K148">
        <v>0</v>
      </c>
      <c r="L148" s="1">
        <v>6.7</v>
      </c>
      <c r="M148">
        <v>0</v>
      </c>
      <c r="P148" t="s">
        <v>668</v>
      </c>
    </row>
    <row r="149" spans="1:16">
      <c r="A149">
        <v>146</v>
      </c>
      <c r="B149" s="1" t="s">
        <v>71</v>
      </c>
      <c r="C149" t="str">
        <f t="shared" si="4"/>
        <v>3</v>
      </c>
      <c r="D149" t="s">
        <v>667</v>
      </c>
      <c r="G149">
        <v>0</v>
      </c>
      <c r="H149" s="1">
        <v>2.2000000000000002</v>
      </c>
      <c r="I149">
        <v>0</v>
      </c>
      <c r="J149" s="1">
        <v>5.9</v>
      </c>
      <c r="K149">
        <v>0</v>
      </c>
      <c r="L149" s="1">
        <v>8.1</v>
      </c>
      <c r="M149">
        <v>0</v>
      </c>
      <c r="P149" t="s">
        <v>667</v>
      </c>
    </row>
    <row r="150" spans="1:16">
      <c r="A150">
        <v>147</v>
      </c>
      <c r="B150" s="1" t="s">
        <v>72</v>
      </c>
      <c r="C150" t="str">
        <f t="shared" si="4"/>
        <v>3</v>
      </c>
      <c r="D150" t="s">
        <v>690</v>
      </c>
      <c r="G150">
        <v>0</v>
      </c>
      <c r="H150" s="1">
        <v>2</v>
      </c>
      <c r="I150">
        <v>0</v>
      </c>
      <c r="J150" s="1">
        <v>5.4</v>
      </c>
      <c r="K150">
        <v>0</v>
      </c>
      <c r="L150" s="1">
        <v>7.4</v>
      </c>
      <c r="M150">
        <v>0</v>
      </c>
      <c r="P150" t="s">
        <v>690</v>
      </c>
    </row>
    <row r="151" spans="1:16">
      <c r="A151">
        <v>148</v>
      </c>
      <c r="B151" s="1" t="s">
        <v>73</v>
      </c>
      <c r="C151" t="str">
        <f t="shared" si="4"/>
        <v>3</v>
      </c>
      <c r="D151" t="s">
        <v>673</v>
      </c>
      <c r="G151">
        <v>0</v>
      </c>
      <c r="H151" s="1">
        <v>4.3</v>
      </c>
      <c r="I151">
        <v>0</v>
      </c>
      <c r="J151" s="1">
        <v>7.1</v>
      </c>
      <c r="K151">
        <v>0</v>
      </c>
      <c r="L151" s="1">
        <v>11.4</v>
      </c>
      <c r="M151">
        <v>0</v>
      </c>
      <c r="P151" t="s">
        <v>673</v>
      </c>
    </row>
    <row r="152" spans="1:16">
      <c r="A152">
        <v>149</v>
      </c>
      <c r="B152" s="1" t="s">
        <v>74</v>
      </c>
      <c r="C152" t="str">
        <f t="shared" si="4"/>
        <v>3</v>
      </c>
      <c r="D152" t="s">
        <v>665</v>
      </c>
      <c r="G152">
        <v>0</v>
      </c>
      <c r="H152" s="1">
        <v>3.8</v>
      </c>
      <c r="I152">
        <v>0</v>
      </c>
      <c r="J152" s="1">
        <v>4.4000000000000004</v>
      </c>
      <c r="K152">
        <v>0</v>
      </c>
      <c r="L152" s="1">
        <v>8.1999999999999993</v>
      </c>
      <c r="M152">
        <v>0</v>
      </c>
      <c r="P152" t="s">
        <v>665</v>
      </c>
    </row>
    <row r="153" spans="1:16">
      <c r="A153">
        <v>150</v>
      </c>
      <c r="B153" s="1" t="s">
        <v>75</v>
      </c>
      <c r="C153" t="str">
        <f t="shared" si="4"/>
        <v>3</v>
      </c>
      <c r="D153" t="s">
        <v>689</v>
      </c>
      <c r="G153">
        <v>0</v>
      </c>
      <c r="H153" s="1">
        <v>2.1</v>
      </c>
      <c r="I153">
        <v>0</v>
      </c>
      <c r="J153" s="1">
        <v>7</v>
      </c>
      <c r="K153">
        <v>0</v>
      </c>
      <c r="L153" s="1">
        <v>9.1</v>
      </c>
      <c r="M153">
        <v>0</v>
      </c>
      <c r="P153" t="s">
        <v>689</v>
      </c>
    </row>
    <row r="154" spans="1:16">
      <c r="A154">
        <v>151</v>
      </c>
      <c r="B154" s="1" t="s">
        <v>76</v>
      </c>
      <c r="C154" t="str">
        <f t="shared" si="4"/>
        <v>3</v>
      </c>
      <c r="D154" t="s">
        <v>677</v>
      </c>
      <c r="G154">
        <v>0</v>
      </c>
      <c r="H154" s="1">
        <v>2.8</v>
      </c>
      <c r="I154">
        <v>0</v>
      </c>
      <c r="J154" s="1">
        <v>16</v>
      </c>
      <c r="K154">
        <v>0</v>
      </c>
      <c r="L154" s="1">
        <v>18.8</v>
      </c>
      <c r="M154">
        <v>0</v>
      </c>
      <c r="P154" t="s">
        <v>677</v>
      </c>
    </row>
    <row r="155" spans="1:16">
      <c r="A155">
        <v>152</v>
      </c>
      <c r="B155" s="1" t="s">
        <v>77</v>
      </c>
      <c r="C155" t="str">
        <f t="shared" si="4"/>
        <v>3</v>
      </c>
      <c r="D155" t="s">
        <v>685</v>
      </c>
      <c r="G155">
        <v>0</v>
      </c>
      <c r="H155" s="1">
        <v>3.1</v>
      </c>
      <c r="I155">
        <v>0</v>
      </c>
      <c r="J155" s="1">
        <v>11</v>
      </c>
      <c r="K155">
        <v>0</v>
      </c>
      <c r="L155" s="1">
        <v>14.1</v>
      </c>
      <c r="M155">
        <v>0</v>
      </c>
      <c r="P155" t="s">
        <v>685</v>
      </c>
    </row>
    <row r="156" spans="1:16">
      <c r="A156">
        <v>153</v>
      </c>
      <c r="B156" s="1" t="s">
        <v>78</v>
      </c>
      <c r="C156" t="str">
        <f t="shared" si="4"/>
        <v>3</v>
      </c>
      <c r="D156" t="s">
        <v>683</v>
      </c>
      <c r="G156">
        <v>0</v>
      </c>
      <c r="H156" s="1">
        <v>2.2999999999999998</v>
      </c>
      <c r="I156">
        <v>0</v>
      </c>
      <c r="J156" s="1">
        <v>3.9</v>
      </c>
      <c r="K156">
        <v>0</v>
      </c>
      <c r="L156" s="1">
        <v>6.2</v>
      </c>
      <c r="M156">
        <v>0</v>
      </c>
      <c r="P156" t="s">
        <v>683</v>
      </c>
    </row>
    <row r="157" spans="1:16">
      <c r="A157">
        <v>154</v>
      </c>
      <c r="B157" s="1" t="s">
        <v>79</v>
      </c>
      <c r="C157" t="str">
        <f t="shared" si="4"/>
        <v>3</v>
      </c>
      <c r="D157" t="s">
        <v>678</v>
      </c>
      <c r="G157">
        <v>0</v>
      </c>
      <c r="H157" s="1">
        <v>1.6</v>
      </c>
      <c r="I157">
        <v>0</v>
      </c>
      <c r="J157" s="1">
        <v>7.2</v>
      </c>
      <c r="K157">
        <v>0</v>
      </c>
      <c r="L157" s="1">
        <v>8.8000000000000007</v>
      </c>
      <c r="M157">
        <v>0</v>
      </c>
      <c r="P157" t="s">
        <v>678</v>
      </c>
    </row>
    <row r="158" spans="1:16">
      <c r="A158">
        <v>155</v>
      </c>
      <c r="B158" s="1" t="s">
        <v>80</v>
      </c>
      <c r="C158" t="str">
        <f t="shared" si="4"/>
        <v>3</v>
      </c>
      <c r="D158" t="s">
        <v>684</v>
      </c>
      <c r="G158">
        <v>0</v>
      </c>
      <c r="H158" s="1">
        <v>1.2</v>
      </c>
      <c r="I158">
        <v>0</v>
      </c>
      <c r="J158" s="1">
        <v>7.1</v>
      </c>
      <c r="K158">
        <v>0</v>
      </c>
      <c r="L158" s="1">
        <v>7.1</v>
      </c>
      <c r="M158">
        <v>0</v>
      </c>
      <c r="P158" t="s">
        <v>684</v>
      </c>
    </row>
    <row r="159" spans="1:16">
      <c r="A159">
        <v>156</v>
      </c>
      <c r="B159" s="1" t="s">
        <v>81</v>
      </c>
      <c r="C159" t="str">
        <f t="shared" si="4"/>
        <v>3</v>
      </c>
      <c r="D159" t="s">
        <v>686</v>
      </c>
      <c r="G159">
        <v>0</v>
      </c>
      <c r="H159" s="1">
        <v>3.1</v>
      </c>
      <c r="I159">
        <v>0</v>
      </c>
      <c r="J159" s="1">
        <v>5.7</v>
      </c>
      <c r="K159">
        <v>0</v>
      </c>
      <c r="L159" s="1">
        <v>8.8000000000000007</v>
      </c>
      <c r="M159">
        <v>0</v>
      </c>
      <c r="P159" t="s">
        <v>686</v>
      </c>
    </row>
    <row r="160" spans="1:16">
      <c r="A160">
        <v>157</v>
      </c>
      <c r="B160" s="1" t="s">
        <v>82</v>
      </c>
      <c r="C160" t="str">
        <f t="shared" si="4"/>
        <v>3</v>
      </c>
      <c r="D160" t="s">
        <v>679</v>
      </c>
      <c r="G160">
        <v>0</v>
      </c>
      <c r="H160" s="1">
        <v>1.7</v>
      </c>
      <c r="I160">
        <v>0</v>
      </c>
      <c r="J160" s="1">
        <v>6.4</v>
      </c>
      <c r="K160">
        <v>0</v>
      </c>
      <c r="L160" s="1">
        <v>8.1</v>
      </c>
      <c r="M160">
        <v>0</v>
      </c>
      <c r="P160" t="s">
        <v>679</v>
      </c>
    </row>
    <row r="161" spans="1:16">
      <c r="A161">
        <v>158</v>
      </c>
      <c r="B161" s="1" t="s">
        <v>83</v>
      </c>
      <c r="C161" t="str">
        <f t="shared" si="4"/>
        <v>3</v>
      </c>
      <c r="D161" t="s">
        <v>681</v>
      </c>
      <c r="G161">
        <v>0</v>
      </c>
      <c r="H161" s="1">
        <v>1.2</v>
      </c>
      <c r="I161">
        <v>0</v>
      </c>
      <c r="J161" s="1">
        <v>4</v>
      </c>
      <c r="K161">
        <v>0</v>
      </c>
      <c r="L161" s="1">
        <v>4</v>
      </c>
      <c r="M161">
        <v>0</v>
      </c>
      <c r="P161" t="s">
        <v>681</v>
      </c>
    </row>
    <row r="162" spans="1:16">
      <c r="A162">
        <v>159</v>
      </c>
      <c r="B162" s="1" t="s">
        <v>84</v>
      </c>
      <c r="C162" t="str">
        <f t="shared" si="4"/>
        <v>3</v>
      </c>
      <c r="D162" t="s">
        <v>675</v>
      </c>
      <c r="G162">
        <v>0</v>
      </c>
      <c r="H162" s="1">
        <v>3</v>
      </c>
      <c r="I162">
        <v>0</v>
      </c>
      <c r="J162" s="1">
        <v>14</v>
      </c>
      <c r="K162">
        <v>0</v>
      </c>
      <c r="L162" s="1">
        <v>17</v>
      </c>
      <c r="M162">
        <v>0</v>
      </c>
      <c r="P162" t="s">
        <v>675</v>
      </c>
    </row>
    <row r="163" spans="1:16">
      <c r="A163">
        <v>160</v>
      </c>
      <c r="B163" s="1" t="s">
        <v>85</v>
      </c>
      <c r="C163" t="str">
        <f t="shared" si="4"/>
        <v>3</v>
      </c>
      <c r="D163" t="s">
        <v>682</v>
      </c>
      <c r="G163">
        <v>0</v>
      </c>
      <c r="H163" s="1">
        <v>0.22</v>
      </c>
      <c r="I163">
        <v>0</v>
      </c>
      <c r="J163" s="1">
        <v>4</v>
      </c>
      <c r="K163">
        <v>0</v>
      </c>
      <c r="L163" s="1">
        <v>4</v>
      </c>
      <c r="M163">
        <v>0</v>
      </c>
      <c r="P163" t="s">
        <v>682</v>
      </c>
    </row>
    <row r="164" spans="1:16">
      <c r="A164">
        <v>161</v>
      </c>
      <c r="B164" s="1" t="s">
        <v>86</v>
      </c>
      <c r="C164" t="str">
        <f t="shared" ref="C164:C195" si="5">LEFT(B164,1)</f>
        <v>3</v>
      </c>
      <c r="D164" t="s">
        <v>691</v>
      </c>
      <c r="G164">
        <v>0</v>
      </c>
      <c r="H164" s="1">
        <v>0.25</v>
      </c>
      <c r="I164">
        <v>0</v>
      </c>
      <c r="J164" s="1">
        <v>11</v>
      </c>
      <c r="K164">
        <v>0</v>
      </c>
      <c r="L164" s="1">
        <v>11</v>
      </c>
      <c r="M164">
        <v>0</v>
      </c>
      <c r="P164" t="s">
        <v>691</v>
      </c>
    </row>
    <row r="165" spans="1:16">
      <c r="A165">
        <v>162</v>
      </c>
      <c r="B165" s="1" t="s">
        <v>87</v>
      </c>
      <c r="C165" t="str">
        <f t="shared" si="5"/>
        <v>3</v>
      </c>
      <c r="D165" t="s">
        <v>680</v>
      </c>
      <c r="G165">
        <v>0</v>
      </c>
      <c r="H165" s="1">
        <v>0.09</v>
      </c>
      <c r="I165">
        <v>0</v>
      </c>
      <c r="J165" s="1">
        <v>6.2</v>
      </c>
      <c r="K165">
        <v>0</v>
      </c>
      <c r="L165" s="1">
        <v>6.2</v>
      </c>
      <c r="M165">
        <v>0</v>
      </c>
      <c r="P165" t="s">
        <v>680</v>
      </c>
    </row>
    <row r="166" spans="1:16">
      <c r="A166">
        <v>163</v>
      </c>
      <c r="B166" s="1" t="s">
        <v>88</v>
      </c>
      <c r="C166" t="str">
        <f t="shared" si="5"/>
        <v>3</v>
      </c>
      <c r="D166" t="s">
        <v>669</v>
      </c>
      <c r="G166">
        <v>0</v>
      </c>
      <c r="H166" s="1">
        <v>0.06</v>
      </c>
      <c r="I166">
        <v>0</v>
      </c>
      <c r="J166" s="1">
        <v>4.5999999999999996</v>
      </c>
      <c r="K166">
        <v>0</v>
      </c>
      <c r="L166" s="1">
        <v>4.5999999999999996</v>
      </c>
      <c r="M166">
        <v>0</v>
      </c>
      <c r="P166" t="s">
        <v>669</v>
      </c>
    </row>
    <row r="167" spans="1:16">
      <c r="A167">
        <v>164</v>
      </c>
      <c r="B167" s="1" t="s">
        <v>89</v>
      </c>
      <c r="C167" t="str">
        <f t="shared" si="5"/>
        <v>3</v>
      </c>
      <c r="D167" t="s">
        <v>672</v>
      </c>
      <c r="G167">
        <v>0</v>
      </c>
      <c r="H167" s="1">
        <v>3.8</v>
      </c>
      <c r="I167">
        <v>0</v>
      </c>
      <c r="J167" s="1">
        <v>8.5</v>
      </c>
      <c r="K167">
        <v>0</v>
      </c>
      <c r="L167" s="1">
        <v>12.3</v>
      </c>
      <c r="M167">
        <v>0</v>
      </c>
      <c r="P167" t="s">
        <v>672</v>
      </c>
    </row>
    <row r="168" spans="1:16">
      <c r="A168">
        <v>165</v>
      </c>
      <c r="B168" s="1" t="s">
        <v>90</v>
      </c>
      <c r="C168" t="str">
        <f t="shared" si="5"/>
        <v>3</v>
      </c>
      <c r="D168" t="s">
        <v>670</v>
      </c>
      <c r="G168">
        <v>0</v>
      </c>
      <c r="H168" s="1">
        <v>0.23</v>
      </c>
      <c r="I168">
        <v>0</v>
      </c>
      <c r="J168" s="1">
        <v>6.8</v>
      </c>
      <c r="K168">
        <v>0</v>
      </c>
      <c r="L168" s="1">
        <v>6.8</v>
      </c>
      <c r="M168">
        <v>0</v>
      </c>
      <c r="P168" t="s">
        <v>670</v>
      </c>
    </row>
    <row r="169" spans="1:16">
      <c r="A169">
        <v>166</v>
      </c>
      <c r="B169" s="1" t="s">
        <v>91</v>
      </c>
      <c r="C169" t="str">
        <f t="shared" si="5"/>
        <v>3</v>
      </c>
      <c r="D169" t="s">
        <v>687</v>
      </c>
      <c r="G169">
        <v>0</v>
      </c>
      <c r="H169" s="1">
        <v>0.39</v>
      </c>
      <c r="I169">
        <v>0</v>
      </c>
      <c r="J169" s="1">
        <v>10</v>
      </c>
      <c r="K169">
        <v>0</v>
      </c>
      <c r="L169" s="1">
        <v>10</v>
      </c>
      <c r="M169">
        <v>0</v>
      </c>
      <c r="P169" t="s">
        <v>687</v>
      </c>
    </row>
    <row r="170" spans="1:16">
      <c r="A170">
        <v>167</v>
      </c>
      <c r="B170" s="1" t="s">
        <v>123</v>
      </c>
      <c r="C170" t="str">
        <f t="shared" si="5"/>
        <v>3</v>
      </c>
      <c r="D170" t="s">
        <v>671</v>
      </c>
      <c r="G170">
        <v>0</v>
      </c>
      <c r="H170" s="1">
        <v>0.46</v>
      </c>
      <c r="I170">
        <v>0</v>
      </c>
      <c r="J170" s="1">
        <v>8.5</v>
      </c>
      <c r="K170">
        <v>0</v>
      </c>
      <c r="L170" s="1">
        <v>8.5</v>
      </c>
      <c r="M170">
        <v>0</v>
      </c>
      <c r="P170" t="s">
        <v>671</v>
      </c>
    </row>
    <row r="171" spans="1:16">
      <c r="A171">
        <v>168</v>
      </c>
      <c r="B171" s="1" t="s">
        <v>93</v>
      </c>
      <c r="C171" t="str">
        <f t="shared" si="5"/>
        <v>3</v>
      </c>
      <c r="D171" t="s">
        <v>688</v>
      </c>
      <c r="G171">
        <v>0</v>
      </c>
      <c r="H171" s="1">
        <v>0</v>
      </c>
      <c r="I171">
        <v>0</v>
      </c>
      <c r="J171" s="1">
        <v>15</v>
      </c>
      <c r="K171">
        <v>0</v>
      </c>
      <c r="L171" s="1">
        <v>15</v>
      </c>
      <c r="M171">
        <v>0</v>
      </c>
      <c r="P171" t="s">
        <v>688</v>
      </c>
    </row>
    <row r="172" spans="1:16">
      <c r="A172">
        <v>169</v>
      </c>
      <c r="B172" s="1" t="s">
        <v>94</v>
      </c>
      <c r="C172" t="str">
        <f t="shared" si="5"/>
        <v>4</v>
      </c>
      <c r="D172" t="s">
        <v>687</v>
      </c>
      <c r="G172">
        <v>0</v>
      </c>
      <c r="H172" s="1">
        <v>0</v>
      </c>
      <c r="I172">
        <v>0</v>
      </c>
      <c r="J172" s="1">
        <v>9.4</v>
      </c>
      <c r="K172">
        <v>0</v>
      </c>
      <c r="L172" s="1">
        <v>9.4</v>
      </c>
      <c r="M172">
        <v>0</v>
      </c>
      <c r="P172" t="s">
        <v>687</v>
      </c>
    </row>
    <row r="173" spans="1:16">
      <c r="A173">
        <v>170</v>
      </c>
      <c r="B173" s="1" t="s">
        <v>95</v>
      </c>
      <c r="C173" t="str">
        <f t="shared" si="5"/>
        <v>4</v>
      </c>
      <c r="D173" t="s">
        <v>669</v>
      </c>
      <c r="G173">
        <v>0</v>
      </c>
      <c r="H173" s="1">
        <v>0</v>
      </c>
      <c r="I173">
        <v>0</v>
      </c>
      <c r="J173" s="1">
        <v>4.9000000000000004</v>
      </c>
      <c r="K173">
        <v>0</v>
      </c>
      <c r="L173" s="1">
        <v>4.9000000000000004</v>
      </c>
      <c r="M173">
        <v>0</v>
      </c>
      <c r="P173" t="s">
        <v>669</v>
      </c>
    </row>
    <row r="174" spans="1:16">
      <c r="A174">
        <v>171</v>
      </c>
      <c r="B174" s="1" t="s">
        <v>96</v>
      </c>
      <c r="C174" t="str">
        <f t="shared" si="5"/>
        <v>4</v>
      </c>
      <c r="D174" t="s">
        <v>671</v>
      </c>
      <c r="G174">
        <v>0</v>
      </c>
      <c r="H174" s="1">
        <v>0</v>
      </c>
      <c r="I174">
        <v>0</v>
      </c>
      <c r="J174" s="1">
        <v>5.3</v>
      </c>
      <c r="K174">
        <v>0</v>
      </c>
      <c r="L174" s="1">
        <v>5.3</v>
      </c>
      <c r="M174">
        <v>0</v>
      </c>
      <c r="P174" t="s">
        <v>671</v>
      </c>
    </row>
    <row r="175" spans="1:16">
      <c r="A175">
        <v>172</v>
      </c>
      <c r="B175" s="1" t="s">
        <v>97</v>
      </c>
      <c r="C175" t="str">
        <f t="shared" si="5"/>
        <v>4</v>
      </c>
      <c r="D175" t="s">
        <v>688</v>
      </c>
      <c r="G175">
        <v>0</v>
      </c>
      <c r="H175" s="1">
        <v>1.4</v>
      </c>
      <c r="I175">
        <v>0</v>
      </c>
      <c r="J175" s="1">
        <v>12</v>
      </c>
      <c r="K175">
        <v>0</v>
      </c>
      <c r="L175" s="1">
        <v>12</v>
      </c>
      <c r="M175">
        <v>0</v>
      </c>
      <c r="P175" t="s">
        <v>688</v>
      </c>
    </row>
    <row r="176" spans="1:16">
      <c r="A176">
        <v>173</v>
      </c>
      <c r="B176" s="1" t="s">
        <v>98</v>
      </c>
      <c r="C176" t="str">
        <f t="shared" si="5"/>
        <v>4</v>
      </c>
      <c r="D176" t="s">
        <v>672</v>
      </c>
      <c r="G176">
        <v>0</v>
      </c>
      <c r="H176" s="1">
        <v>0.35</v>
      </c>
      <c r="I176">
        <v>0</v>
      </c>
      <c r="J176" s="1">
        <v>3.7</v>
      </c>
      <c r="K176">
        <v>0</v>
      </c>
      <c r="L176" s="1">
        <v>3.7</v>
      </c>
      <c r="M176">
        <v>0</v>
      </c>
      <c r="P176" t="s">
        <v>672</v>
      </c>
    </row>
    <row r="177" spans="1:16">
      <c r="A177">
        <v>174</v>
      </c>
      <c r="B177" s="1" t="s">
        <v>99</v>
      </c>
      <c r="C177" t="str">
        <f t="shared" si="5"/>
        <v>4</v>
      </c>
      <c r="D177" t="s">
        <v>670</v>
      </c>
      <c r="G177">
        <v>0</v>
      </c>
      <c r="H177" s="1">
        <v>0.49</v>
      </c>
      <c r="I177">
        <v>0</v>
      </c>
      <c r="J177" s="1">
        <v>6</v>
      </c>
      <c r="K177">
        <v>0</v>
      </c>
      <c r="L177" s="1">
        <v>6</v>
      </c>
      <c r="M177">
        <v>0</v>
      </c>
      <c r="P177" t="s">
        <v>670</v>
      </c>
    </row>
    <row r="178" spans="1:16">
      <c r="A178">
        <v>175</v>
      </c>
      <c r="B178" s="1" t="s">
        <v>100</v>
      </c>
      <c r="C178" t="str">
        <f t="shared" si="5"/>
        <v>4</v>
      </c>
      <c r="D178" t="s">
        <v>680</v>
      </c>
      <c r="G178">
        <v>0</v>
      </c>
      <c r="H178" s="1">
        <v>0.35</v>
      </c>
      <c r="I178">
        <v>0</v>
      </c>
      <c r="J178" s="1">
        <v>5.4</v>
      </c>
      <c r="K178">
        <v>0</v>
      </c>
      <c r="L178" s="1">
        <v>5.4</v>
      </c>
      <c r="M178">
        <v>0</v>
      </c>
      <c r="P178" t="s">
        <v>680</v>
      </c>
    </row>
    <row r="179" spans="1:16">
      <c r="A179">
        <v>176</v>
      </c>
      <c r="B179" s="1" t="s">
        <v>101</v>
      </c>
      <c r="C179" t="str">
        <f t="shared" si="5"/>
        <v>4</v>
      </c>
      <c r="D179" t="s">
        <v>675</v>
      </c>
      <c r="G179">
        <v>0</v>
      </c>
      <c r="H179" s="1">
        <v>0.24</v>
      </c>
      <c r="I179">
        <v>0</v>
      </c>
      <c r="J179" s="1">
        <v>20</v>
      </c>
      <c r="K179">
        <v>0</v>
      </c>
      <c r="L179" s="1">
        <v>20</v>
      </c>
      <c r="M179">
        <v>0</v>
      </c>
      <c r="P179" t="s">
        <v>675</v>
      </c>
    </row>
    <row r="180" spans="1:16">
      <c r="A180">
        <v>177</v>
      </c>
      <c r="B180" s="1" t="s">
        <v>124</v>
      </c>
      <c r="C180" t="str">
        <f t="shared" si="5"/>
        <v>4</v>
      </c>
      <c r="D180" t="s">
        <v>682</v>
      </c>
      <c r="G180">
        <v>0</v>
      </c>
      <c r="H180" s="1">
        <v>0.42</v>
      </c>
      <c r="I180">
        <v>0</v>
      </c>
      <c r="J180" s="1">
        <v>4</v>
      </c>
      <c r="K180">
        <v>0</v>
      </c>
      <c r="L180" s="1">
        <v>4</v>
      </c>
      <c r="M180">
        <v>0</v>
      </c>
      <c r="P180" t="s">
        <v>682</v>
      </c>
    </row>
    <row r="181" spans="1:16">
      <c r="A181">
        <v>178</v>
      </c>
      <c r="B181" s="1" t="s">
        <v>103</v>
      </c>
      <c r="C181" t="str">
        <f t="shared" si="5"/>
        <v>4</v>
      </c>
      <c r="D181" t="s">
        <v>679</v>
      </c>
      <c r="G181">
        <v>0</v>
      </c>
      <c r="H181" s="1">
        <v>0.34</v>
      </c>
      <c r="I181">
        <v>0</v>
      </c>
      <c r="J181" s="1">
        <v>4.8</v>
      </c>
      <c r="K181">
        <v>0</v>
      </c>
      <c r="L181" s="1">
        <v>4.8</v>
      </c>
      <c r="M181">
        <v>0</v>
      </c>
      <c r="P181" t="s">
        <v>679</v>
      </c>
    </row>
    <row r="182" spans="1:16">
      <c r="A182">
        <v>179</v>
      </c>
      <c r="B182" s="1" t="s">
        <v>104</v>
      </c>
      <c r="C182" t="str">
        <f t="shared" si="5"/>
        <v>4</v>
      </c>
      <c r="D182" t="s">
        <v>681</v>
      </c>
      <c r="G182">
        <v>0</v>
      </c>
      <c r="H182" s="1">
        <v>0.22</v>
      </c>
      <c r="I182">
        <v>0</v>
      </c>
      <c r="J182" s="1">
        <v>6.4</v>
      </c>
      <c r="K182">
        <v>0</v>
      </c>
      <c r="L182" s="1">
        <v>6.4</v>
      </c>
      <c r="M182">
        <v>0</v>
      </c>
      <c r="P182" t="s">
        <v>681</v>
      </c>
    </row>
    <row r="183" spans="1:16">
      <c r="A183">
        <v>180</v>
      </c>
      <c r="B183" s="1" t="s">
        <v>105</v>
      </c>
      <c r="C183" t="str">
        <f t="shared" si="5"/>
        <v>4</v>
      </c>
      <c r="D183" t="s">
        <v>691</v>
      </c>
      <c r="G183">
        <v>0</v>
      </c>
      <c r="H183" s="1">
        <v>2.8</v>
      </c>
      <c r="I183">
        <v>0</v>
      </c>
      <c r="J183" s="1">
        <v>9.4</v>
      </c>
      <c r="K183">
        <v>0</v>
      </c>
      <c r="L183" s="1">
        <v>12.2</v>
      </c>
      <c r="M183">
        <v>0</v>
      </c>
      <c r="P183" t="s">
        <v>691</v>
      </c>
    </row>
    <row r="184" spans="1:16">
      <c r="A184">
        <v>181</v>
      </c>
      <c r="B184" s="1" t="s">
        <v>106</v>
      </c>
      <c r="C184" t="str">
        <f t="shared" si="5"/>
        <v>4</v>
      </c>
      <c r="D184" t="s">
        <v>678</v>
      </c>
      <c r="G184">
        <v>0</v>
      </c>
      <c r="H184" s="1">
        <v>0.18</v>
      </c>
      <c r="I184">
        <v>0</v>
      </c>
      <c r="J184" s="1">
        <v>6.6</v>
      </c>
      <c r="K184">
        <v>0</v>
      </c>
      <c r="L184" s="1">
        <v>6.6</v>
      </c>
      <c r="M184">
        <v>0</v>
      </c>
      <c r="P184" t="s">
        <v>678</v>
      </c>
    </row>
    <row r="185" spans="1:16">
      <c r="A185">
        <v>182</v>
      </c>
      <c r="B185" s="1" t="s">
        <v>107</v>
      </c>
      <c r="C185" t="str">
        <f t="shared" si="5"/>
        <v>4</v>
      </c>
      <c r="D185" t="s">
        <v>677</v>
      </c>
      <c r="G185">
        <v>0</v>
      </c>
      <c r="H185" s="1">
        <v>0</v>
      </c>
      <c r="I185">
        <v>0</v>
      </c>
      <c r="J185" s="1">
        <v>16</v>
      </c>
      <c r="K185">
        <v>0</v>
      </c>
      <c r="L185" s="1">
        <v>16</v>
      </c>
      <c r="M185">
        <v>0</v>
      </c>
      <c r="P185" t="s">
        <v>677</v>
      </c>
    </row>
    <row r="186" spans="1:16">
      <c r="A186">
        <v>183</v>
      </c>
      <c r="B186" s="1" t="s">
        <v>108</v>
      </c>
      <c r="C186" t="str">
        <f t="shared" si="5"/>
        <v>4</v>
      </c>
      <c r="D186" t="s">
        <v>685</v>
      </c>
      <c r="G186">
        <v>0</v>
      </c>
      <c r="H186" s="1">
        <v>0.26</v>
      </c>
      <c r="I186">
        <v>0</v>
      </c>
      <c r="J186" s="1">
        <v>11</v>
      </c>
      <c r="K186">
        <v>0</v>
      </c>
      <c r="L186" s="1">
        <v>11</v>
      </c>
      <c r="M186">
        <v>0</v>
      </c>
      <c r="P186" t="s">
        <v>685</v>
      </c>
    </row>
    <row r="187" spans="1:16">
      <c r="A187">
        <v>184</v>
      </c>
      <c r="B187" s="1" t="s">
        <v>109</v>
      </c>
      <c r="C187" t="str">
        <f t="shared" si="5"/>
        <v>4</v>
      </c>
      <c r="D187" t="s">
        <v>686</v>
      </c>
      <c r="G187">
        <v>0</v>
      </c>
      <c r="H187" s="1">
        <v>1</v>
      </c>
      <c r="I187">
        <v>0</v>
      </c>
      <c r="J187" s="1">
        <v>6.4</v>
      </c>
      <c r="K187">
        <v>0</v>
      </c>
      <c r="L187" s="1">
        <v>6.4</v>
      </c>
      <c r="M187">
        <v>0</v>
      </c>
      <c r="P187" t="s">
        <v>686</v>
      </c>
    </row>
    <row r="188" spans="1:16">
      <c r="A188">
        <v>185</v>
      </c>
      <c r="B188" s="1" t="s">
        <v>110</v>
      </c>
      <c r="C188" t="str">
        <f t="shared" si="5"/>
        <v>4</v>
      </c>
      <c r="D188" t="s">
        <v>683</v>
      </c>
      <c r="G188">
        <v>0</v>
      </c>
      <c r="H188" s="1">
        <v>0.95</v>
      </c>
      <c r="I188">
        <v>0</v>
      </c>
      <c r="J188" s="1">
        <v>5.2</v>
      </c>
      <c r="K188">
        <v>0</v>
      </c>
      <c r="L188" s="1">
        <v>5.2</v>
      </c>
      <c r="M188">
        <v>0</v>
      </c>
      <c r="P188" t="s">
        <v>683</v>
      </c>
    </row>
    <row r="189" spans="1:16">
      <c r="A189">
        <v>186</v>
      </c>
      <c r="B189" s="1" t="s">
        <v>111</v>
      </c>
      <c r="C189" t="str">
        <f t="shared" si="5"/>
        <v>4</v>
      </c>
      <c r="D189" t="s">
        <v>684</v>
      </c>
      <c r="G189">
        <v>0</v>
      </c>
      <c r="H189" s="1">
        <v>0.63</v>
      </c>
      <c r="I189">
        <v>0</v>
      </c>
      <c r="J189" s="1">
        <v>3.8</v>
      </c>
      <c r="K189">
        <v>0</v>
      </c>
      <c r="L189" s="1">
        <v>3.8</v>
      </c>
      <c r="M189">
        <v>0</v>
      </c>
      <c r="P189" t="s">
        <v>684</v>
      </c>
    </row>
    <row r="190" spans="1:16">
      <c r="A190">
        <v>187</v>
      </c>
      <c r="B190" s="1" t="s">
        <v>112</v>
      </c>
      <c r="C190" t="str">
        <f t="shared" si="5"/>
        <v>4</v>
      </c>
      <c r="D190" t="s">
        <v>690</v>
      </c>
      <c r="G190">
        <v>0</v>
      </c>
      <c r="H190" s="1">
        <v>0.54</v>
      </c>
      <c r="I190">
        <v>0</v>
      </c>
      <c r="J190" s="1">
        <v>8.5</v>
      </c>
      <c r="K190">
        <v>0</v>
      </c>
      <c r="L190" s="1">
        <v>8.5</v>
      </c>
      <c r="M190">
        <v>0</v>
      </c>
      <c r="P190" t="s">
        <v>690</v>
      </c>
    </row>
    <row r="191" spans="1:16">
      <c r="A191">
        <v>188</v>
      </c>
      <c r="B191" s="1" t="s">
        <v>113</v>
      </c>
      <c r="C191" t="str">
        <f t="shared" si="5"/>
        <v>4</v>
      </c>
      <c r="D191" t="s">
        <v>668</v>
      </c>
      <c r="G191">
        <v>0</v>
      </c>
      <c r="H191" s="1">
        <v>0.38</v>
      </c>
      <c r="I191">
        <v>0</v>
      </c>
      <c r="J191" s="1">
        <v>6.8</v>
      </c>
      <c r="K191">
        <v>0</v>
      </c>
      <c r="L191" s="1">
        <v>6.8</v>
      </c>
      <c r="M191">
        <v>0</v>
      </c>
      <c r="P191" t="s">
        <v>668</v>
      </c>
    </row>
    <row r="192" spans="1:16">
      <c r="A192">
        <v>189</v>
      </c>
      <c r="B192" s="1" t="s">
        <v>114</v>
      </c>
      <c r="C192" t="str">
        <f t="shared" si="5"/>
        <v>4</v>
      </c>
      <c r="D192" t="s">
        <v>667</v>
      </c>
      <c r="G192">
        <v>0</v>
      </c>
      <c r="H192" s="1">
        <v>0.31</v>
      </c>
      <c r="I192">
        <v>0</v>
      </c>
      <c r="J192" s="1">
        <v>5.5</v>
      </c>
      <c r="K192">
        <v>0</v>
      </c>
      <c r="L192" s="1">
        <v>5.5</v>
      </c>
      <c r="M192">
        <v>0</v>
      </c>
      <c r="P192" t="s">
        <v>667</v>
      </c>
    </row>
    <row r="193" spans="1:16">
      <c r="A193">
        <v>190</v>
      </c>
      <c r="B193" s="1" t="s">
        <v>115</v>
      </c>
      <c r="C193" t="str">
        <f t="shared" si="5"/>
        <v>4</v>
      </c>
      <c r="D193" t="s">
        <v>673</v>
      </c>
      <c r="G193">
        <v>0</v>
      </c>
      <c r="H193" s="1">
        <v>3.5</v>
      </c>
      <c r="I193">
        <v>0</v>
      </c>
      <c r="J193" s="1">
        <v>8</v>
      </c>
      <c r="K193">
        <v>0</v>
      </c>
      <c r="L193" s="1">
        <v>11.5</v>
      </c>
      <c r="M193">
        <v>0</v>
      </c>
      <c r="P193" t="s">
        <v>673</v>
      </c>
    </row>
    <row r="194" spans="1:16">
      <c r="A194">
        <v>191</v>
      </c>
      <c r="B194" s="1" t="s">
        <v>116</v>
      </c>
      <c r="C194" t="str">
        <f t="shared" si="5"/>
        <v>4</v>
      </c>
      <c r="D194" t="s">
        <v>665</v>
      </c>
      <c r="G194">
        <v>0</v>
      </c>
      <c r="H194" s="1">
        <v>1.1000000000000001</v>
      </c>
      <c r="I194">
        <v>0</v>
      </c>
      <c r="J194" s="1">
        <v>11</v>
      </c>
      <c r="K194">
        <v>0</v>
      </c>
      <c r="L194" s="1">
        <v>11</v>
      </c>
      <c r="M194">
        <v>0</v>
      </c>
      <c r="P194" t="s">
        <v>665</v>
      </c>
    </row>
    <row r="195" spans="1:16">
      <c r="A195">
        <v>192</v>
      </c>
      <c r="B195" s="1" t="s">
        <v>117</v>
      </c>
      <c r="C195" t="str">
        <f t="shared" si="5"/>
        <v>4</v>
      </c>
      <c r="D195" t="s">
        <v>689</v>
      </c>
      <c r="G195">
        <v>0</v>
      </c>
      <c r="H195" s="1">
        <v>7.7</v>
      </c>
      <c r="I195">
        <v>0</v>
      </c>
      <c r="J195" s="1">
        <v>13</v>
      </c>
      <c r="K195">
        <v>0</v>
      </c>
      <c r="L195" s="1">
        <v>20.7</v>
      </c>
      <c r="M195">
        <v>0</v>
      </c>
      <c r="P195" t="s">
        <v>689</v>
      </c>
    </row>
    <row r="197" spans="1:16">
      <c r="G197" t="s">
        <v>694</v>
      </c>
      <c r="H197" s="1">
        <f>MIN(Table1[ammN])</f>
        <v>0</v>
      </c>
      <c r="I197" s="1"/>
      <c r="J197" s="1">
        <f>MIN(Table1[nitN])</f>
        <v>2.5</v>
      </c>
      <c r="K197" s="1"/>
      <c r="L197" s="1">
        <f>MIN(Table1[liuN])</f>
        <v>3</v>
      </c>
    </row>
    <row r="198" spans="1:16">
      <c r="G198" t="s">
        <v>695</v>
      </c>
      <c r="H198" s="1">
        <f>MAX(Table1[ammN])</f>
        <v>110</v>
      </c>
      <c r="I198" s="1"/>
      <c r="J198" s="1">
        <f>MAX(Table1[nitN])</f>
        <v>29</v>
      </c>
      <c r="K198" s="1"/>
      <c r="L198" s="1">
        <f>MAX(Table1[liuN])</f>
        <v>121</v>
      </c>
    </row>
    <row r="199" spans="1:16">
      <c r="G199" t="s">
        <v>696</v>
      </c>
      <c r="H199" s="1">
        <f>AVERAGE(Table1[ammN])</f>
        <v>2.301458333333334</v>
      </c>
      <c r="I199" s="1"/>
      <c r="J199" s="1">
        <f>AVERAGE(Table1[nitN])</f>
        <v>8.1098958333333382</v>
      </c>
      <c r="K199" s="1"/>
      <c r="L199" s="1">
        <f>AVERAGE(Table1[liuN])</f>
        <v>10.182812499999997</v>
      </c>
    </row>
    <row r="200" spans="1:16">
      <c r="G200" t="s">
        <v>697</v>
      </c>
      <c r="H200" s="1">
        <f>MEDIAN(Table1[ammN])</f>
        <v>0.89</v>
      </c>
      <c r="I200" s="1"/>
      <c r="J200" s="1">
        <f>MEDIAN(Table1[nitN])</f>
        <v>6.85</v>
      </c>
      <c r="K200" s="1"/>
      <c r="L200" s="1">
        <f>MEDIAN(Table1[liuN])</f>
        <v>8.1499999999999986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opLeftCell="A91" workbookViewId="0">
      <selection activeCell="H100" sqref="H100:M115"/>
    </sheetView>
  </sheetViews>
  <sheetFormatPr defaultRowHeight="14.4"/>
  <cols>
    <col min="1" max="1" width="15.33203125" bestFit="1" customWidth="1"/>
    <col min="2" max="2" width="15.33203125" style="2" bestFit="1" customWidth="1"/>
    <col min="3" max="4" width="8" bestFit="1" customWidth="1"/>
    <col min="5" max="5" width="7.33203125" bestFit="1" customWidth="1"/>
    <col min="6" max="6" width="9.44140625" bestFit="1" customWidth="1"/>
    <col min="8" max="8" width="6.44140625" style="1" bestFit="1" customWidth="1"/>
    <col min="9" max="9" width="9.33203125" bestFit="1" customWidth="1"/>
    <col min="10" max="10" width="4.6640625" style="1" bestFit="1" customWidth="1"/>
    <col min="11" max="11" width="7.33203125" bestFit="1" customWidth="1"/>
    <col min="12" max="12" width="5" style="1" bestFit="1" customWidth="1"/>
    <col min="13" max="13" width="7" bestFit="1" customWidth="1"/>
  </cols>
  <sheetData>
    <row r="1" spans="1:13">
      <c r="A1" t="s">
        <v>238</v>
      </c>
      <c r="H1" s="1" t="s">
        <v>21</v>
      </c>
      <c r="J1" s="1" t="s">
        <v>21</v>
      </c>
      <c r="L1" s="1" t="s">
        <v>21</v>
      </c>
    </row>
    <row r="2" spans="1:13">
      <c r="A2" t="s">
        <v>1</v>
      </c>
      <c r="B2" s="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 t="s">
        <v>8</v>
      </c>
      <c r="I2" t="s">
        <v>9</v>
      </c>
      <c r="J2" s="1" t="s">
        <v>10</v>
      </c>
      <c r="K2" t="s">
        <v>11</v>
      </c>
      <c r="L2" s="1" t="s">
        <v>12</v>
      </c>
      <c r="M2" t="s">
        <v>13</v>
      </c>
    </row>
    <row r="3" spans="1:13">
      <c r="A3" t="s">
        <v>14</v>
      </c>
      <c r="B3" s="2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 t="s">
        <v>8</v>
      </c>
      <c r="I3" t="s">
        <v>9</v>
      </c>
      <c r="J3" s="1" t="s">
        <v>10</v>
      </c>
      <c r="K3" t="s">
        <v>11</v>
      </c>
      <c r="L3" s="1" t="s">
        <v>12</v>
      </c>
      <c r="M3" t="s">
        <v>13</v>
      </c>
    </row>
    <row r="4" spans="1:13">
      <c r="A4">
        <v>1</v>
      </c>
      <c r="B4" s="2" t="s">
        <v>128</v>
      </c>
      <c r="G4">
        <v>0</v>
      </c>
      <c r="H4" s="1">
        <v>0.61</v>
      </c>
      <c r="I4">
        <v>0</v>
      </c>
      <c r="J4" s="1">
        <v>4.5</v>
      </c>
      <c r="K4">
        <v>0</v>
      </c>
      <c r="L4" s="1">
        <v>4.5</v>
      </c>
      <c r="M4">
        <v>0</v>
      </c>
    </row>
    <row r="5" spans="1:13">
      <c r="A5">
        <v>2</v>
      </c>
      <c r="B5" s="2" t="s">
        <v>129</v>
      </c>
      <c r="G5">
        <v>0</v>
      </c>
      <c r="H5" s="1">
        <v>0</v>
      </c>
      <c r="I5">
        <v>0</v>
      </c>
      <c r="J5" s="1">
        <v>3.6</v>
      </c>
      <c r="K5">
        <v>0</v>
      </c>
      <c r="L5" s="1">
        <v>3.6</v>
      </c>
      <c r="M5">
        <v>0</v>
      </c>
    </row>
    <row r="6" spans="1:13">
      <c r="A6">
        <v>3</v>
      </c>
      <c r="B6" s="2" t="s">
        <v>130</v>
      </c>
      <c r="G6">
        <v>0</v>
      </c>
      <c r="H6" s="1">
        <v>0</v>
      </c>
      <c r="I6">
        <v>0</v>
      </c>
      <c r="J6" s="1">
        <v>4</v>
      </c>
      <c r="K6">
        <v>0</v>
      </c>
      <c r="L6" s="1">
        <v>4</v>
      </c>
      <c r="M6">
        <v>0</v>
      </c>
    </row>
    <row r="7" spans="1:13">
      <c r="A7">
        <v>4</v>
      </c>
      <c r="B7" s="2" t="s">
        <v>131</v>
      </c>
      <c r="G7">
        <v>0</v>
      </c>
      <c r="H7" s="1">
        <v>0</v>
      </c>
      <c r="I7">
        <v>0</v>
      </c>
      <c r="J7" s="1">
        <v>2.6</v>
      </c>
      <c r="K7">
        <v>0</v>
      </c>
      <c r="L7" s="1">
        <v>2.6</v>
      </c>
      <c r="M7">
        <v>0</v>
      </c>
    </row>
    <row r="8" spans="1:13">
      <c r="A8">
        <v>5</v>
      </c>
      <c r="B8" s="2" t="s">
        <v>132</v>
      </c>
      <c r="G8">
        <v>0</v>
      </c>
      <c r="H8" s="1">
        <v>0</v>
      </c>
      <c r="I8">
        <v>0</v>
      </c>
      <c r="J8" s="1">
        <v>5.2</v>
      </c>
      <c r="K8">
        <v>0</v>
      </c>
      <c r="L8" s="1">
        <v>5.2</v>
      </c>
      <c r="M8">
        <v>0</v>
      </c>
    </row>
    <row r="9" spans="1:13">
      <c r="A9">
        <v>6</v>
      </c>
      <c r="B9" s="2" t="s">
        <v>133</v>
      </c>
      <c r="G9">
        <v>0</v>
      </c>
      <c r="H9" s="1">
        <v>0</v>
      </c>
      <c r="I9">
        <v>0</v>
      </c>
      <c r="J9" s="1">
        <v>4.3</v>
      </c>
      <c r="K9">
        <v>0</v>
      </c>
      <c r="L9" s="1">
        <v>4.3</v>
      </c>
      <c r="M9">
        <v>0</v>
      </c>
    </row>
    <row r="10" spans="1:13">
      <c r="A10">
        <v>7</v>
      </c>
      <c r="B10" s="2" t="s">
        <v>134</v>
      </c>
      <c r="G10">
        <v>0</v>
      </c>
      <c r="H10" s="1">
        <v>0</v>
      </c>
      <c r="I10">
        <v>0</v>
      </c>
      <c r="J10" s="1">
        <v>4.5</v>
      </c>
      <c r="K10">
        <v>0</v>
      </c>
      <c r="L10" s="1">
        <v>4.5</v>
      </c>
      <c r="M10">
        <v>0</v>
      </c>
    </row>
    <row r="11" spans="1:13">
      <c r="A11">
        <v>8</v>
      </c>
      <c r="B11" s="2" t="s">
        <v>135</v>
      </c>
      <c r="G11">
        <v>0</v>
      </c>
      <c r="H11" s="1">
        <v>0</v>
      </c>
      <c r="I11">
        <v>0</v>
      </c>
      <c r="J11" s="1">
        <v>4.2</v>
      </c>
      <c r="K11">
        <v>0</v>
      </c>
      <c r="L11" s="1">
        <v>4.2</v>
      </c>
      <c r="M11">
        <v>0</v>
      </c>
    </row>
    <row r="12" spans="1:13">
      <c r="A12">
        <v>9</v>
      </c>
      <c r="B12" s="2" t="s">
        <v>136</v>
      </c>
      <c r="G12">
        <v>0</v>
      </c>
      <c r="H12" s="1">
        <v>0</v>
      </c>
      <c r="I12">
        <v>0</v>
      </c>
      <c r="J12" s="1">
        <v>3.5</v>
      </c>
      <c r="K12">
        <v>0</v>
      </c>
      <c r="L12" s="1">
        <v>3.5</v>
      </c>
      <c r="M12">
        <v>0</v>
      </c>
    </row>
    <row r="13" spans="1:13">
      <c r="A13">
        <v>10</v>
      </c>
      <c r="B13" s="2" t="s">
        <v>137</v>
      </c>
      <c r="G13">
        <v>0</v>
      </c>
      <c r="H13" s="1">
        <v>0</v>
      </c>
      <c r="I13">
        <v>0</v>
      </c>
      <c r="J13" s="1">
        <v>4.2</v>
      </c>
      <c r="K13">
        <v>0</v>
      </c>
      <c r="L13" s="1">
        <v>4.2</v>
      </c>
      <c r="M13">
        <v>0</v>
      </c>
    </row>
    <row r="14" spans="1:13">
      <c r="A14">
        <v>11</v>
      </c>
      <c r="B14" s="2" t="s">
        <v>138</v>
      </c>
      <c r="G14">
        <v>0</v>
      </c>
      <c r="H14" s="1">
        <v>0</v>
      </c>
      <c r="I14">
        <v>0</v>
      </c>
      <c r="J14" s="1">
        <v>15</v>
      </c>
      <c r="K14">
        <v>0</v>
      </c>
      <c r="L14" s="1">
        <v>15</v>
      </c>
      <c r="M14">
        <v>0</v>
      </c>
    </row>
    <row r="15" spans="1:13">
      <c r="A15">
        <v>12</v>
      </c>
      <c r="B15" s="2" t="s">
        <v>139</v>
      </c>
      <c r="G15">
        <v>0</v>
      </c>
      <c r="H15" s="1">
        <v>0</v>
      </c>
      <c r="I15">
        <v>0</v>
      </c>
      <c r="J15" s="1">
        <v>8.3000000000000007</v>
      </c>
      <c r="K15">
        <v>0</v>
      </c>
      <c r="L15" s="1">
        <v>8.3000000000000007</v>
      </c>
      <c r="M15">
        <v>0</v>
      </c>
    </row>
    <row r="16" spans="1:13">
      <c r="A16">
        <v>13</v>
      </c>
      <c r="B16" s="2" t="s">
        <v>140</v>
      </c>
      <c r="G16">
        <v>0</v>
      </c>
      <c r="H16" s="1">
        <v>4.8</v>
      </c>
      <c r="I16">
        <v>0</v>
      </c>
      <c r="J16" s="1">
        <v>9.8000000000000007</v>
      </c>
      <c r="K16">
        <v>0</v>
      </c>
      <c r="L16" s="1">
        <v>14.6</v>
      </c>
      <c r="M16">
        <v>0</v>
      </c>
    </row>
    <row r="17" spans="1:13">
      <c r="A17">
        <v>14</v>
      </c>
      <c r="B17" s="2" t="s">
        <v>141</v>
      </c>
      <c r="G17">
        <v>0</v>
      </c>
      <c r="H17" s="1">
        <v>0</v>
      </c>
      <c r="I17">
        <v>0</v>
      </c>
      <c r="J17" s="1">
        <v>6.4</v>
      </c>
      <c r="K17">
        <v>0</v>
      </c>
      <c r="L17" s="1">
        <v>6.4</v>
      </c>
      <c r="M17">
        <v>0</v>
      </c>
    </row>
    <row r="18" spans="1:13">
      <c r="A18">
        <v>15</v>
      </c>
      <c r="B18" s="2" t="s">
        <v>142</v>
      </c>
      <c r="G18">
        <v>0</v>
      </c>
      <c r="H18" s="1">
        <v>0.35</v>
      </c>
      <c r="I18">
        <v>0</v>
      </c>
      <c r="J18" s="1">
        <v>4.7</v>
      </c>
      <c r="K18">
        <v>0</v>
      </c>
      <c r="L18" s="1">
        <v>4.7</v>
      </c>
      <c r="M18">
        <v>0</v>
      </c>
    </row>
    <row r="19" spans="1:13">
      <c r="A19">
        <v>16</v>
      </c>
      <c r="B19" s="2" t="s">
        <v>143</v>
      </c>
      <c r="G19">
        <v>0</v>
      </c>
      <c r="H19" s="1">
        <v>0</v>
      </c>
      <c r="I19">
        <v>0</v>
      </c>
      <c r="J19" s="1">
        <v>5.7</v>
      </c>
      <c r="K19">
        <v>0</v>
      </c>
      <c r="L19" s="1">
        <v>5.7</v>
      </c>
      <c r="M19">
        <v>0</v>
      </c>
    </row>
    <row r="20" spans="1:13">
      <c r="A20">
        <v>17</v>
      </c>
      <c r="B20" s="2" t="s">
        <v>144</v>
      </c>
      <c r="G20">
        <v>0</v>
      </c>
      <c r="H20" s="1">
        <v>0</v>
      </c>
      <c r="I20">
        <v>0</v>
      </c>
      <c r="J20" s="1">
        <v>9.8000000000000007</v>
      </c>
      <c r="K20">
        <v>0</v>
      </c>
      <c r="L20" s="1">
        <v>9.8000000000000007</v>
      </c>
      <c r="M20">
        <v>0</v>
      </c>
    </row>
    <row r="21" spans="1:13">
      <c r="A21">
        <v>18</v>
      </c>
      <c r="B21" s="2" t="s">
        <v>145</v>
      </c>
      <c r="G21">
        <v>0</v>
      </c>
      <c r="H21" s="1">
        <v>0</v>
      </c>
      <c r="I21">
        <v>0</v>
      </c>
      <c r="J21" s="1">
        <v>3.9</v>
      </c>
      <c r="K21">
        <v>0</v>
      </c>
      <c r="L21" s="1">
        <v>3.9</v>
      </c>
      <c r="M21">
        <v>0</v>
      </c>
    </row>
    <row r="22" spans="1:13">
      <c r="A22">
        <v>19</v>
      </c>
      <c r="B22" s="2" t="s">
        <v>146</v>
      </c>
      <c r="G22">
        <v>0</v>
      </c>
      <c r="H22" s="1">
        <v>0.15</v>
      </c>
      <c r="I22">
        <v>0</v>
      </c>
      <c r="J22" s="1">
        <v>5.0999999999999996</v>
      </c>
      <c r="K22">
        <v>0</v>
      </c>
      <c r="L22" s="1">
        <v>5.0999999999999996</v>
      </c>
      <c r="M22">
        <v>0</v>
      </c>
    </row>
    <row r="23" spans="1:13">
      <c r="A23">
        <v>20</v>
      </c>
      <c r="B23" s="2" t="s">
        <v>147</v>
      </c>
      <c r="G23">
        <v>0</v>
      </c>
      <c r="H23" s="1">
        <v>0</v>
      </c>
      <c r="I23">
        <v>0</v>
      </c>
      <c r="J23" s="1">
        <v>5.2</v>
      </c>
      <c r="K23">
        <v>0</v>
      </c>
      <c r="L23" s="1">
        <v>5.2</v>
      </c>
      <c r="M23">
        <v>0</v>
      </c>
    </row>
    <row r="24" spans="1:13">
      <c r="A24">
        <v>21</v>
      </c>
      <c r="B24" s="2" t="s">
        <v>148</v>
      </c>
      <c r="G24">
        <v>0</v>
      </c>
      <c r="H24" s="1">
        <v>2.2999999999999998</v>
      </c>
      <c r="I24">
        <v>0</v>
      </c>
      <c r="J24" s="1">
        <v>5.4</v>
      </c>
      <c r="K24">
        <v>0</v>
      </c>
      <c r="L24" s="1">
        <v>7.7</v>
      </c>
      <c r="M24">
        <v>0</v>
      </c>
    </row>
    <row r="25" spans="1:13">
      <c r="A25">
        <v>22</v>
      </c>
      <c r="B25" s="2" t="s">
        <v>149</v>
      </c>
      <c r="G25">
        <v>0</v>
      </c>
      <c r="H25" s="1">
        <v>0</v>
      </c>
      <c r="I25">
        <v>0</v>
      </c>
      <c r="J25" s="1">
        <v>3.9</v>
      </c>
      <c r="K25">
        <v>0</v>
      </c>
      <c r="L25" s="1">
        <v>3.9</v>
      </c>
      <c r="M25">
        <v>0</v>
      </c>
    </row>
    <row r="26" spans="1:13">
      <c r="A26">
        <v>23</v>
      </c>
      <c r="B26" s="2" t="s">
        <v>150</v>
      </c>
      <c r="G26">
        <v>0</v>
      </c>
      <c r="H26" s="1">
        <v>0</v>
      </c>
      <c r="I26">
        <v>0</v>
      </c>
      <c r="J26" s="1">
        <v>9</v>
      </c>
      <c r="K26">
        <v>0</v>
      </c>
      <c r="L26" s="1">
        <v>9</v>
      </c>
      <c r="M26">
        <v>0</v>
      </c>
    </row>
    <row r="27" spans="1:13">
      <c r="A27">
        <v>24</v>
      </c>
      <c r="B27" s="2" t="s">
        <v>151</v>
      </c>
      <c r="G27">
        <v>0</v>
      </c>
      <c r="H27" s="1">
        <v>0</v>
      </c>
      <c r="I27">
        <v>0</v>
      </c>
      <c r="J27" s="1">
        <v>9.9</v>
      </c>
      <c r="K27">
        <v>0</v>
      </c>
      <c r="L27" s="1">
        <v>9.9</v>
      </c>
      <c r="M27">
        <v>0</v>
      </c>
    </row>
    <row r="28" spans="1:13">
      <c r="A28">
        <v>25</v>
      </c>
      <c r="B28" s="2" t="s">
        <v>152</v>
      </c>
      <c r="G28">
        <v>0</v>
      </c>
      <c r="H28" s="1">
        <v>0.12</v>
      </c>
      <c r="I28">
        <v>0</v>
      </c>
      <c r="J28" s="1">
        <v>12</v>
      </c>
      <c r="K28">
        <v>0</v>
      </c>
      <c r="L28" s="1">
        <v>12</v>
      </c>
      <c r="M28">
        <v>0</v>
      </c>
    </row>
    <row r="29" spans="1:13">
      <c r="A29">
        <v>26</v>
      </c>
      <c r="B29" s="2" t="s">
        <v>153</v>
      </c>
      <c r="G29">
        <v>0</v>
      </c>
      <c r="H29" s="1">
        <v>0.53</v>
      </c>
      <c r="I29">
        <v>0</v>
      </c>
      <c r="J29" s="1">
        <v>5.4</v>
      </c>
      <c r="K29">
        <v>0</v>
      </c>
      <c r="L29" s="1">
        <v>5.4</v>
      </c>
      <c r="M29">
        <v>0</v>
      </c>
    </row>
    <row r="30" spans="1:13">
      <c r="A30">
        <v>27</v>
      </c>
      <c r="B30" s="2" t="s">
        <v>154</v>
      </c>
      <c r="G30">
        <v>0</v>
      </c>
      <c r="H30" s="1">
        <v>0</v>
      </c>
      <c r="I30">
        <v>0</v>
      </c>
      <c r="J30" s="1">
        <v>3.6</v>
      </c>
      <c r="K30">
        <v>0</v>
      </c>
      <c r="L30" s="1">
        <v>3.6</v>
      </c>
      <c r="M30">
        <v>0</v>
      </c>
    </row>
    <row r="31" spans="1:13">
      <c r="A31">
        <v>28</v>
      </c>
      <c r="B31" s="2" t="s">
        <v>155</v>
      </c>
      <c r="G31">
        <v>0</v>
      </c>
      <c r="H31" s="1">
        <v>0.4</v>
      </c>
      <c r="I31">
        <v>0</v>
      </c>
      <c r="J31" s="1">
        <v>6.9</v>
      </c>
      <c r="K31">
        <v>0</v>
      </c>
      <c r="L31" s="1">
        <v>6.9</v>
      </c>
      <c r="M31">
        <v>0</v>
      </c>
    </row>
    <row r="32" spans="1:13">
      <c r="A32">
        <v>29</v>
      </c>
      <c r="B32" s="2" t="s">
        <v>156</v>
      </c>
      <c r="G32">
        <v>0</v>
      </c>
      <c r="H32" s="1">
        <v>0.89</v>
      </c>
      <c r="I32">
        <v>0</v>
      </c>
      <c r="J32" s="1">
        <v>3.7</v>
      </c>
      <c r="K32">
        <v>0</v>
      </c>
      <c r="L32" s="1">
        <v>3.7</v>
      </c>
      <c r="M32">
        <v>0</v>
      </c>
    </row>
    <row r="33" spans="1:13">
      <c r="A33">
        <v>30</v>
      </c>
      <c r="B33" s="2" t="s">
        <v>157</v>
      </c>
      <c r="G33">
        <v>0</v>
      </c>
      <c r="H33" s="1">
        <v>0.4</v>
      </c>
      <c r="I33">
        <v>0</v>
      </c>
      <c r="J33" s="1">
        <v>4</v>
      </c>
      <c r="K33">
        <v>0</v>
      </c>
      <c r="L33" s="1">
        <v>4</v>
      </c>
      <c r="M33">
        <v>0</v>
      </c>
    </row>
    <row r="34" spans="1:13">
      <c r="A34">
        <v>31</v>
      </c>
      <c r="B34" s="2" t="s">
        <v>158</v>
      </c>
      <c r="G34">
        <v>0</v>
      </c>
      <c r="H34" s="1">
        <v>0</v>
      </c>
      <c r="I34">
        <v>0</v>
      </c>
      <c r="J34" s="1">
        <v>3.1</v>
      </c>
      <c r="K34">
        <v>0</v>
      </c>
      <c r="L34" s="1">
        <v>3.1</v>
      </c>
      <c r="M34">
        <v>0</v>
      </c>
    </row>
    <row r="35" spans="1:13">
      <c r="A35">
        <v>32</v>
      </c>
      <c r="B35" s="2" t="s">
        <v>159</v>
      </c>
      <c r="G35">
        <v>0</v>
      </c>
      <c r="H35" s="1">
        <v>2.8</v>
      </c>
      <c r="I35">
        <v>0</v>
      </c>
      <c r="J35" s="1">
        <v>5.8</v>
      </c>
      <c r="K35">
        <v>0</v>
      </c>
      <c r="L35" s="1">
        <v>8.6</v>
      </c>
      <c r="M35">
        <v>0</v>
      </c>
    </row>
    <row r="36" spans="1:13">
      <c r="A36">
        <v>33</v>
      </c>
      <c r="B36" s="2" t="s">
        <v>160</v>
      </c>
      <c r="G36">
        <v>0</v>
      </c>
      <c r="H36" s="1">
        <v>0.77</v>
      </c>
      <c r="I36">
        <v>0</v>
      </c>
      <c r="J36" s="1">
        <v>4.8</v>
      </c>
      <c r="K36">
        <v>0</v>
      </c>
      <c r="L36" s="1">
        <v>4.8</v>
      </c>
      <c r="M36">
        <v>0</v>
      </c>
    </row>
    <row r="37" spans="1:13">
      <c r="A37">
        <v>34</v>
      </c>
      <c r="B37" s="2" t="s">
        <v>161</v>
      </c>
      <c r="G37">
        <v>0</v>
      </c>
      <c r="H37" s="1">
        <v>0.05</v>
      </c>
      <c r="I37">
        <v>0</v>
      </c>
      <c r="J37" s="1">
        <v>3.5</v>
      </c>
      <c r="K37">
        <v>0</v>
      </c>
      <c r="L37" s="1">
        <v>3.5</v>
      </c>
      <c r="M37">
        <v>0</v>
      </c>
    </row>
    <row r="38" spans="1:13">
      <c r="A38">
        <v>35</v>
      </c>
      <c r="B38" s="2" t="s">
        <v>162</v>
      </c>
      <c r="G38">
        <v>0</v>
      </c>
      <c r="H38" s="1">
        <v>0.75</v>
      </c>
      <c r="I38">
        <v>0</v>
      </c>
      <c r="J38" s="1">
        <v>4</v>
      </c>
      <c r="K38">
        <v>0</v>
      </c>
      <c r="L38" s="1">
        <v>4</v>
      </c>
      <c r="M38">
        <v>0</v>
      </c>
    </row>
    <row r="39" spans="1:13">
      <c r="A39">
        <v>36</v>
      </c>
      <c r="B39" s="2" t="s">
        <v>163</v>
      </c>
      <c r="G39">
        <v>0</v>
      </c>
      <c r="H39" s="1">
        <v>1.4</v>
      </c>
      <c r="I39">
        <v>0</v>
      </c>
      <c r="J39" s="1">
        <v>3.4</v>
      </c>
      <c r="K39">
        <v>0</v>
      </c>
      <c r="L39" s="1">
        <v>3.4</v>
      </c>
      <c r="M39">
        <v>0</v>
      </c>
    </row>
    <row r="40" spans="1:13">
      <c r="A40">
        <v>37</v>
      </c>
      <c r="B40" s="2" t="s">
        <v>164</v>
      </c>
      <c r="G40">
        <v>0</v>
      </c>
      <c r="H40" s="1">
        <v>0.18</v>
      </c>
      <c r="I40">
        <v>0</v>
      </c>
      <c r="J40" s="1">
        <v>4.3</v>
      </c>
      <c r="K40">
        <v>0</v>
      </c>
      <c r="L40" s="1">
        <v>4.3</v>
      </c>
      <c r="M40">
        <v>0</v>
      </c>
    </row>
    <row r="41" spans="1:13">
      <c r="A41">
        <v>38</v>
      </c>
      <c r="B41" s="2" t="s">
        <v>165</v>
      </c>
      <c r="G41">
        <v>0</v>
      </c>
      <c r="H41" s="1">
        <v>1.8</v>
      </c>
      <c r="I41">
        <v>0</v>
      </c>
      <c r="J41" s="1">
        <v>5.0999999999999996</v>
      </c>
      <c r="K41">
        <v>0</v>
      </c>
      <c r="L41" s="1">
        <v>6.9</v>
      </c>
      <c r="M41">
        <v>0</v>
      </c>
    </row>
    <row r="42" spans="1:13">
      <c r="A42">
        <v>39</v>
      </c>
      <c r="B42" s="2" t="s">
        <v>166</v>
      </c>
      <c r="G42">
        <v>0</v>
      </c>
      <c r="H42" s="1">
        <v>1.4</v>
      </c>
      <c r="I42">
        <v>0</v>
      </c>
      <c r="J42" s="1">
        <v>7.7</v>
      </c>
      <c r="K42">
        <v>0</v>
      </c>
      <c r="L42" s="1">
        <v>7.7</v>
      </c>
      <c r="M42">
        <v>0</v>
      </c>
    </row>
    <row r="43" spans="1:13">
      <c r="A43">
        <v>40</v>
      </c>
      <c r="B43" s="2" t="s">
        <v>167</v>
      </c>
      <c r="G43">
        <v>0</v>
      </c>
      <c r="H43" s="1">
        <v>0</v>
      </c>
      <c r="I43">
        <v>0</v>
      </c>
      <c r="J43" s="1">
        <v>5.3</v>
      </c>
      <c r="K43">
        <v>0</v>
      </c>
      <c r="L43" s="1">
        <v>5.3</v>
      </c>
      <c r="M43">
        <v>0</v>
      </c>
    </row>
    <row r="44" spans="1:13">
      <c r="A44">
        <v>41</v>
      </c>
      <c r="B44" s="2" t="s">
        <v>168</v>
      </c>
      <c r="G44">
        <v>0</v>
      </c>
      <c r="H44" s="1">
        <v>0.31</v>
      </c>
      <c r="I44">
        <v>0</v>
      </c>
      <c r="J44" s="1">
        <v>5.2</v>
      </c>
      <c r="K44">
        <v>0</v>
      </c>
      <c r="L44" s="1">
        <v>5.2</v>
      </c>
      <c r="M44">
        <v>0</v>
      </c>
    </row>
    <row r="45" spans="1:13">
      <c r="A45">
        <v>42</v>
      </c>
      <c r="B45" s="2" t="s">
        <v>169</v>
      </c>
      <c r="G45">
        <v>0</v>
      </c>
      <c r="H45" s="1">
        <v>0</v>
      </c>
      <c r="I45">
        <v>0</v>
      </c>
      <c r="J45" s="1">
        <v>10</v>
      </c>
      <c r="K45">
        <v>0</v>
      </c>
      <c r="L45" s="1">
        <v>10</v>
      </c>
      <c r="M45">
        <v>0</v>
      </c>
    </row>
    <row r="46" spans="1:13">
      <c r="A46">
        <v>43</v>
      </c>
      <c r="B46" s="2" t="s">
        <v>170</v>
      </c>
      <c r="G46">
        <v>0</v>
      </c>
      <c r="H46" s="1">
        <v>0.1</v>
      </c>
      <c r="I46">
        <v>0</v>
      </c>
      <c r="J46" s="1">
        <v>11</v>
      </c>
      <c r="K46">
        <v>0</v>
      </c>
      <c r="L46" s="1">
        <v>11</v>
      </c>
      <c r="M46">
        <v>0</v>
      </c>
    </row>
    <row r="47" spans="1:13">
      <c r="A47">
        <v>44</v>
      </c>
      <c r="B47" s="2" t="s">
        <v>171</v>
      </c>
      <c r="G47">
        <v>0</v>
      </c>
      <c r="H47" s="1">
        <v>0.11</v>
      </c>
      <c r="I47">
        <v>0</v>
      </c>
      <c r="J47" s="1">
        <v>4.2</v>
      </c>
      <c r="K47">
        <v>0</v>
      </c>
      <c r="L47" s="1">
        <v>4.2</v>
      </c>
      <c r="M47">
        <v>0</v>
      </c>
    </row>
    <row r="48" spans="1:13">
      <c r="A48">
        <v>45</v>
      </c>
      <c r="B48" s="2" t="s">
        <v>172</v>
      </c>
      <c r="G48">
        <v>0</v>
      </c>
      <c r="H48" s="1">
        <v>0</v>
      </c>
      <c r="I48">
        <v>0</v>
      </c>
      <c r="J48" s="1">
        <v>6.6</v>
      </c>
      <c r="K48">
        <v>0</v>
      </c>
      <c r="L48" s="1">
        <v>6.6</v>
      </c>
      <c r="M48">
        <v>0</v>
      </c>
    </row>
    <row r="49" spans="1:13">
      <c r="A49">
        <v>46</v>
      </c>
      <c r="B49" s="2" t="s">
        <v>173</v>
      </c>
      <c r="G49">
        <v>0</v>
      </c>
      <c r="H49" s="1">
        <v>2.4</v>
      </c>
      <c r="I49">
        <v>0</v>
      </c>
      <c r="J49" s="1">
        <v>6</v>
      </c>
      <c r="K49">
        <v>0</v>
      </c>
      <c r="L49" s="1">
        <v>8.4</v>
      </c>
      <c r="M49">
        <v>0</v>
      </c>
    </row>
    <row r="50" spans="1:13">
      <c r="A50">
        <v>47</v>
      </c>
      <c r="B50" s="2" t="s">
        <v>174</v>
      </c>
      <c r="G50">
        <v>0</v>
      </c>
      <c r="H50" s="1">
        <v>1.1000000000000001</v>
      </c>
      <c r="I50">
        <v>0</v>
      </c>
      <c r="J50" s="1">
        <v>3.7</v>
      </c>
      <c r="K50">
        <v>0</v>
      </c>
      <c r="L50" s="1">
        <v>3.7</v>
      </c>
      <c r="M50">
        <v>0</v>
      </c>
    </row>
    <row r="51" spans="1:13">
      <c r="A51">
        <v>48</v>
      </c>
      <c r="B51" s="2" t="s">
        <v>175</v>
      </c>
      <c r="G51">
        <v>0</v>
      </c>
      <c r="H51" s="1">
        <v>0.33</v>
      </c>
      <c r="I51">
        <v>0</v>
      </c>
      <c r="J51" s="1">
        <v>5.5</v>
      </c>
      <c r="K51">
        <v>0</v>
      </c>
      <c r="L51" s="1">
        <v>5.5</v>
      </c>
      <c r="M51">
        <v>0</v>
      </c>
    </row>
    <row r="52" spans="1:13">
      <c r="A52">
        <v>49</v>
      </c>
      <c r="B52" s="2" t="s">
        <v>176</v>
      </c>
      <c r="G52">
        <v>0</v>
      </c>
      <c r="H52" s="1">
        <v>0.82</v>
      </c>
      <c r="I52">
        <v>0</v>
      </c>
      <c r="J52" s="1">
        <v>4</v>
      </c>
      <c r="K52">
        <v>0</v>
      </c>
      <c r="L52" s="1">
        <v>4</v>
      </c>
      <c r="M52">
        <v>0</v>
      </c>
    </row>
    <row r="53" spans="1:13">
      <c r="A53">
        <v>50</v>
      </c>
      <c r="B53" s="2" t="s">
        <v>177</v>
      </c>
      <c r="G53">
        <v>0</v>
      </c>
      <c r="H53" s="1">
        <v>0.81</v>
      </c>
      <c r="I53">
        <v>0</v>
      </c>
      <c r="J53" s="1">
        <v>5</v>
      </c>
      <c r="K53">
        <v>0</v>
      </c>
      <c r="L53" s="1">
        <v>5</v>
      </c>
      <c r="M53">
        <v>0</v>
      </c>
    </row>
    <row r="54" spans="1:13">
      <c r="A54">
        <v>51</v>
      </c>
      <c r="B54" s="2" t="s">
        <v>178</v>
      </c>
      <c r="G54">
        <v>0</v>
      </c>
      <c r="H54" s="1">
        <v>0.55000000000000004</v>
      </c>
      <c r="I54">
        <v>0</v>
      </c>
      <c r="J54" s="1">
        <v>5.8</v>
      </c>
      <c r="K54">
        <v>0</v>
      </c>
      <c r="L54" s="1">
        <v>5.8</v>
      </c>
      <c r="M54">
        <v>0</v>
      </c>
    </row>
    <row r="55" spans="1:13">
      <c r="A55">
        <v>52</v>
      </c>
      <c r="B55" s="2" t="s">
        <v>179</v>
      </c>
      <c r="G55">
        <v>0</v>
      </c>
      <c r="H55" s="1">
        <v>0.99</v>
      </c>
      <c r="I55">
        <v>0</v>
      </c>
      <c r="J55" s="1">
        <v>3.7</v>
      </c>
      <c r="K55">
        <v>0</v>
      </c>
      <c r="L55" s="1">
        <v>3.7</v>
      </c>
      <c r="M55">
        <v>0</v>
      </c>
    </row>
    <row r="56" spans="1:13">
      <c r="A56">
        <v>53</v>
      </c>
      <c r="B56" s="2" t="s">
        <v>180</v>
      </c>
      <c r="G56">
        <v>0</v>
      </c>
      <c r="H56" s="1">
        <v>0.7</v>
      </c>
      <c r="I56">
        <v>0</v>
      </c>
      <c r="J56" s="1">
        <v>3.3</v>
      </c>
      <c r="K56">
        <v>0</v>
      </c>
      <c r="L56" s="1">
        <v>3.3</v>
      </c>
      <c r="M56">
        <v>0</v>
      </c>
    </row>
    <row r="57" spans="1:13">
      <c r="A57">
        <v>54</v>
      </c>
      <c r="B57" s="2" t="s">
        <v>181</v>
      </c>
      <c r="G57">
        <v>0</v>
      </c>
      <c r="H57" s="1">
        <v>0.76</v>
      </c>
      <c r="I57">
        <v>0</v>
      </c>
      <c r="J57" s="1">
        <v>6.6</v>
      </c>
      <c r="K57">
        <v>0</v>
      </c>
      <c r="L57" s="1">
        <v>6.6</v>
      </c>
      <c r="M57">
        <v>0</v>
      </c>
    </row>
    <row r="58" spans="1:13">
      <c r="A58">
        <v>55</v>
      </c>
      <c r="B58" s="2" t="s">
        <v>182</v>
      </c>
      <c r="G58">
        <v>0</v>
      </c>
      <c r="H58" s="1">
        <v>2.9</v>
      </c>
      <c r="I58">
        <v>0</v>
      </c>
      <c r="J58" s="1">
        <v>9.1</v>
      </c>
      <c r="K58">
        <v>0</v>
      </c>
      <c r="L58" s="1">
        <v>12</v>
      </c>
      <c r="M58">
        <v>0</v>
      </c>
    </row>
    <row r="59" spans="1:13">
      <c r="A59">
        <v>56</v>
      </c>
      <c r="B59" s="2" t="s">
        <v>183</v>
      </c>
      <c r="G59">
        <v>0</v>
      </c>
      <c r="H59" s="1">
        <v>1.1000000000000001</v>
      </c>
      <c r="I59">
        <v>0</v>
      </c>
      <c r="J59" s="1">
        <v>7.9</v>
      </c>
      <c r="K59">
        <v>0</v>
      </c>
      <c r="L59" s="1">
        <v>7.9</v>
      </c>
      <c r="M59">
        <v>0</v>
      </c>
    </row>
    <row r="60" spans="1:13">
      <c r="A60">
        <v>57</v>
      </c>
      <c r="B60" s="2" t="s">
        <v>184</v>
      </c>
      <c r="G60">
        <v>0</v>
      </c>
      <c r="H60" s="1">
        <v>1.9</v>
      </c>
      <c r="I60">
        <v>0</v>
      </c>
      <c r="J60" s="1">
        <v>5.6</v>
      </c>
      <c r="K60">
        <v>0</v>
      </c>
      <c r="L60" s="1">
        <v>7.5</v>
      </c>
      <c r="M60">
        <v>0</v>
      </c>
    </row>
    <row r="61" spans="1:13">
      <c r="A61">
        <v>58</v>
      </c>
      <c r="B61" s="2" t="s">
        <v>185</v>
      </c>
      <c r="G61">
        <v>0</v>
      </c>
      <c r="H61" s="1">
        <v>4.8</v>
      </c>
      <c r="I61">
        <v>0</v>
      </c>
      <c r="J61" s="1">
        <v>5.5</v>
      </c>
      <c r="K61">
        <v>0</v>
      </c>
      <c r="L61" s="1">
        <v>10.3</v>
      </c>
      <c r="M61">
        <v>0</v>
      </c>
    </row>
    <row r="62" spans="1:13">
      <c r="A62">
        <v>59</v>
      </c>
      <c r="B62" s="2" t="s">
        <v>186</v>
      </c>
      <c r="G62">
        <v>0</v>
      </c>
      <c r="H62" s="1">
        <v>0.2</v>
      </c>
      <c r="I62">
        <v>0</v>
      </c>
      <c r="J62" s="1">
        <v>4.5999999999999996</v>
      </c>
      <c r="K62">
        <v>0</v>
      </c>
      <c r="L62" s="1">
        <v>4.5999999999999996</v>
      </c>
      <c r="M62">
        <v>0</v>
      </c>
    </row>
    <row r="63" spans="1:13">
      <c r="A63">
        <v>60</v>
      </c>
      <c r="B63" s="2" t="s">
        <v>187</v>
      </c>
      <c r="G63">
        <v>0</v>
      </c>
      <c r="H63" s="1">
        <v>1.8</v>
      </c>
      <c r="I63">
        <v>0</v>
      </c>
      <c r="J63" s="1">
        <v>4.7</v>
      </c>
      <c r="K63">
        <v>0</v>
      </c>
      <c r="L63" s="1">
        <v>6.5</v>
      </c>
      <c r="M63">
        <v>0</v>
      </c>
    </row>
    <row r="64" spans="1:13">
      <c r="A64">
        <v>61</v>
      </c>
      <c r="B64" s="2" t="s">
        <v>188</v>
      </c>
      <c r="G64">
        <v>0</v>
      </c>
      <c r="H64" s="1">
        <v>0.69</v>
      </c>
      <c r="I64">
        <v>0</v>
      </c>
      <c r="J64" s="1">
        <v>4.4000000000000004</v>
      </c>
      <c r="K64">
        <v>0</v>
      </c>
      <c r="L64" s="1">
        <v>4.4000000000000004</v>
      </c>
      <c r="M64">
        <v>0</v>
      </c>
    </row>
    <row r="65" spans="1:13">
      <c r="A65">
        <v>62</v>
      </c>
      <c r="B65" s="2" t="s">
        <v>189</v>
      </c>
      <c r="G65">
        <v>0</v>
      </c>
      <c r="H65" s="1">
        <v>1.2</v>
      </c>
      <c r="I65">
        <v>0</v>
      </c>
      <c r="J65" s="1">
        <v>5</v>
      </c>
      <c r="K65">
        <v>0</v>
      </c>
      <c r="L65" s="1">
        <v>5</v>
      </c>
      <c r="M65">
        <v>0</v>
      </c>
    </row>
    <row r="66" spans="1:13">
      <c r="A66">
        <v>63</v>
      </c>
      <c r="B66" s="2" t="s">
        <v>190</v>
      </c>
      <c r="G66">
        <v>0</v>
      </c>
      <c r="H66" s="1">
        <v>1.1000000000000001</v>
      </c>
      <c r="I66">
        <v>0</v>
      </c>
      <c r="J66" s="1">
        <v>12</v>
      </c>
      <c r="K66">
        <v>0</v>
      </c>
      <c r="L66" s="1">
        <v>12</v>
      </c>
      <c r="M66">
        <v>0</v>
      </c>
    </row>
    <row r="67" spans="1:13">
      <c r="A67">
        <v>64</v>
      </c>
      <c r="B67" s="2" t="s">
        <v>191</v>
      </c>
      <c r="G67">
        <v>0</v>
      </c>
      <c r="H67" s="1">
        <v>0.66</v>
      </c>
      <c r="I67">
        <v>0</v>
      </c>
      <c r="J67" s="1">
        <v>3.5</v>
      </c>
      <c r="K67">
        <v>0</v>
      </c>
      <c r="L67" s="1">
        <v>3.5</v>
      </c>
      <c r="M67">
        <v>0</v>
      </c>
    </row>
    <row r="68" spans="1:13">
      <c r="A68">
        <v>65</v>
      </c>
      <c r="B68" s="2" t="s">
        <v>192</v>
      </c>
      <c r="G68">
        <v>0</v>
      </c>
      <c r="H68" s="1">
        <v>0.89</v>
      </c>
      <c r="I68">
        <v>0</v>
      </c>
      <c r="J68" s="1">
        <v>8.8000000000000007</v>
      </c>
      <c r="K68">
        <v>0</v>
      </c>
      <c r="L68" s="1">
        <v>8.8000000000000007</v>
      </c>
      <c r="M68">
        <v>0</v>
      </c>
    </row>
    <row r="69" spans="1:13">
      <c r="A69">
        <v>66</v>
      </c>
      <c r="B69" s="2" t="s">
        <v>193</v>
      </c>
      <c r="G69">
        <v>0</v>
      </c>
      <c r="H69" s="1">
        <v>0.95</v>
      </c>
      <c r="I69">
        <v>0</v>
      </c>
      <c r="J69" s="1">
        <v>4.8</v>
      </c>
      <c r="K69">
        <v>0</v>
      </c>
      <c r="L69" s="1">
        <v>4.8</v>
      </c>
      <c r="M69">
        <v>0</v>
      </c>
    </row>
    <row r="70" spans="1:13">
      <c r="A70">
        <v>67</v>
      </c>
      <c r="B70" s="2" t="s">
        <v>194</v>
      </c>
      <c r="G70">
        <v>0</v>
      </c>
      <c r="H70" s="1">
        <v>0.86</v>
      </c>
      <c r="I70">
        <v>0</v>
      </c>
      <c r="J70" s="1">
        <v>5.5</v>
      </c>
      <c r="K70">
        <v>0</v>
      </c>
      <c r="L70" s="1">
        <v>5.5</v>
      </c>
      <c r="M70">
        <v>0</v>
      </c>
    </row>
    <row r="71" spans="1:13">
      <c r="A71">
        <v>68</v>
      </c>
      <c r="B71" s="2" t="s">
        <v>195</v>
      </c>
      <c r="G71">
        <v>0</v>
      </c>
      <c r="H71" s="1">
        <v>0.7</v>
      </c>
      <c r="I71">
        <v>0</v>
      </c>
      <c r="J71" s="1">
        <v>3</v>
      </c>
      <c r="K71">
        <v>0</v>
      </c>
      <c r="L71" s="1">
        <v>3</v>
      </c>
      <c r="M71">
        <v>0</v>
      </c>
    </row>
    <row r="72" spans="1:13">
      <c r="A72">
        <v>69</v>
      </c>
      <c r="B72" s="2" t="s">
        <v>196</v>
      </c>
      <c r="G72">
        <v>0</v>
      </c>
      <c r="H72" s="1">
        <v>0.86</v>
      </c>
      <c r="I72">
        <v>0</v>
      </c>
      <c r="J72" s="1">
        <v>1.8</v>
      </c>
      <c r="K72">
        <v>0</v>
      </c>
      <c r="L72" s="1">
        <v>1.8</v>
      </c>
      <c r="M72">
        <v>0</v>
      </c>
    </row>
    <row r="73" spans="1:13">
      <c r="A73">
        <v>70</v>
      </c>
      <c r="B73" s="2" t="s">
        <v>197</v>
      </c>
      <c r="G73">
        <v>0</v>
      </c>
      <c r="H73" s="1">
        <v>0.89</v>
      </c>
      <c r="I73">
        <v>0</v>
      </c>
      <c r="J73" s="1">
        <v>7.5</v>
      </c>
      <c r="K73">
        <v>0</v>
      </c>
      <c r="L73" s="1">
        <v>7.5</v>
      </c>
      <c r="M73">
        <v>0</v>
      </c>
    </row>
    <row r="74" spans="1:13">
      <c r="A74">
        <v>71</v>
      </c>
      <c r="B74" s="2" t="s">
        <v>198</v>
      </c>
      <c r="G74">
        <v>0</v>
      </c>
      <c r="H74" s="1">
        <v>1</v>
      </c>
      <c r="I74">
        <v>0</v>
      </c>
      <c r="J74" s="1">
        <v>5.0999999999999996</v>
      </c>
      <c r="K74">
        <v>0</v>
      </c>
      <c r="L74" s="1">
        <v>5.0999999999999996</v>
      </c>
      <c r="M74">
        <v>0</v>
      </c>
    </row>
    <row r="75" spans="1:13">
      <c r="A75">
        <v>72</v>
      </c>
      <c r="B75" s="2" t="s">
        <v>199</v>
      </c>
      <c r="G75">
        <v>0</v>
      </c>
      <c r="H75" s="1">
        <v>2.1</v>
      </c>
      <c r="I75">
        <v>0</v>
      </c>
      <c r="J75" s="1">
        <v>8.1</v>
      </c>
      <c r="K75">
        <v>0</v>
      </c>
      <c r="L75" s="1">
        <v>10.199999999999999</v>
      </c>
      <c r="M75">
        <v>0</v>
      </c>
    </row>
    <row r="76" spans="1:13">
      <c r="A76">
        <v>73</v>
      </c>
      <c r="B76" s="2" t="s">
        <v>200</v>
      </c>
      <c r="G76">
        <v>0</v>
      </c>
      <c r="H76" s="1">
        <v>2</v>
      </c>
      <c r="I76">
        <v>0</v>
      </c>
      <c r="J76" s="1">
        <v>6.1</v>
      </c>
      <c r="K76">
        <v>0</v>
      </c>
      <c r="L76" s="1">
        <v>8.1</v>
      </c>
      <c r="M76">
        <v>0</v>
      </c>
    </row>
    <row r="77" spans="1:13">
      <c r="A77">
        <v>74</v>
      </c>
      <c r="B77" s="2" t="s">
        <v>201</v>
      </c>
      <c r="G77">
        <v>0</v>
      </c>
      <c r="H77" s="1">
        <v>1.8</v>
      </c>
      <c r="I77">
        <v>0</v>
      </c>
      <c r="J77" s="1">
        <v>3.2</v>
      </c>
      <c r="K77">
        <v>0</v>
      </c>
      <c r="L77" s="1">
        <v>5</v>
      </c>
      <c r="M77">
        <v>0</v>
      </c>
    </row>
    <row r="78" spans="1:13">
      <c r="A78">
        <v>75</v>
      </c>
      <c r="B78" s="2" t="s">
        <v>202</v>
      </c>
      <c r="G78">
        <v>0</v>
      </c>
      <c r="H78" s="1">
        <v>1</v>
      </c>
      <c r="I78">
        <v>0</v>
      </c>
      <c r="J78" s="1">
        <v>3.4</v>
      </c>
      <c r="K78">
        <v>0</v>
      </c>
      <c r="L78" s="1">
        <v>3.4</v>
      </c>
      <c r="M78">
        <v>0</v>
      </c>
    </row>
    <row r="79" spans="1:13">
      <c r="A79">
        <v>76</v>
      </c>
      <c r="B79" s="2" t="s">
        <v>203</v>
      </c>
      <c r="G79">
        <v>0</v>
      </c>
      <c r="H79" s="1">
        <v>1.1000000000000001</v>
      </c>
      <c r="I79">
        <v>0</v>
      </c>
      <c r="J79" s="1">
        <v>4.5999999999999996</v>
      </c>
      <c r="K79">
        <v>0</v>
      </c>
      <c r="L79" s="1">
        <v>4.5999999999999996</v>
      </c>
      <c r="M79">
        <v>0</v>
      </c>
    </row>
    <row r="80" spans="1:13">
      <c r="A80">
        <v>77</v>
      </c>
      <c r="B80" s="2" t="s">
        <v>204</v>
      </c>
      <c r="G80">
        <v>0</v>
      </c>
      <c r="H80" s="1">
        <v>1.1000000000000001</v>
      </c>
      <c r="I80">
        <v>0</v>
      </c>
      <c r="J80" s="1">
        <v>4.9000000000000004</v>
      </c>
      <c r="K80">
        <v>0</v>
      </c>
      <c r="L80" s="1">
        <v>4.9000000000000004</v>
      </c>
      <c r="M80">
        <v>0</v>
      </c>
    </row>
    <row r="81" spans="1:13">
      <c r="A81">
        <v>78</v>
      </c>
      <c r="B81" s="2" t="s">
        <v>205</v>
      </c>
      <c r="G81">
        <v>0</v>
      </c>
      <c r="H81" s="1">
        <v>0.48</v>
      </c>
      <c r="I81">
        <v>0</v>
      </c>
      <c r="J81" s="1">
        <v>4.7</v>
      </c>
      <c r="K81">
        <v>0</v>
      </c>
      <c r="L81" s="1">
        <v>4.7</v>
      </c>
      <c r="M81">
        <v>0</v>
      </c>
    </row>
    <row r="82" spans="1:13">
      <c r="A82">
        <v>79</v>
      </c>
      <c r="B82" s="2" t="s">
        <v>206</v>
      </c>
      <c r="G82">
        <v>0</v>
      </c>
      <c r="H82" s="1">
        <v>1.2</v>
      </c>
      <c r="I82">
        <v>0</v>
      </c>
      <c r="J82" s="1">
        <v>5.4</v>
      </c>
      <c r="K82">
        <v>0</v>
      </c>
      <c r="L82" s="1">
        <v>5.4</v>
      </c>
      <c r="M82">
        <v>0</v>
      </c>
    </row>
    <row r="83" spans="1:13">
      <c r="A83">
        <v>80</v>
      </c>
      <c r="B83" s="2" t="s">
        <v>207</v>
      </c>
      <c r="G83">
        <v>0</v>
      </c>
      <c r="H83" s="1">
        <v>1.5</v>
      </c>
      <c r="I83">
        <v>0</v>
      </c>
      <c r="J83" s="1">
        <v>9.6</v>
      </c>
      <c r="K83">
        <v>0</v>
      </c>
      <c r="L83" s="1">
        <v>11.1</v>
      </c>
      <c r="M83">
        <v>0</v>
      </c>
    </row>
    <row r="84" spans="1:13">
      <c r="A84">
        <v>81</v>
      </c>
      <c r="B84" s="2" t="s">
        <v>208</v>
      </c>
      <c r="G84">
        <v>0</v>
      </c>
      <c r="H84" s="1">
        <v>0.04</v>
      </c>
      <c r="I84">
        <v>0</v>
      </c>
      <c r="J84" s="1">
        <v>4.5999999999999996</v>
      </c>
      <c r="K84">
        <v>0</v>
      </c>
      <c r="L84" s="1">
        <v>4.5999999999999996</v>
      </c>
      <c r="M84">
        <v>0</v>
      </c>
    </row>
    <row r="85" spans="1:13">
      <c r="A85">
        <v>82</v>
      </c>
      <c r="B85" s="2" t="s">
        <v>209</v>
      </c>
      <c r="G85">
        <v>0</v>
      </c>
      <c r="H85" s="1">
        <v>0.53</v>
      </c>
      <c r="I85">
        <v>0</v>
      </c>
      <c r="J85" s="1">
        <v>4.5999999999999996</v>
      </c>
      <c r="K85">
        <v>0</v>
      </c>
      <c r="L85" s="1">
        <v>4.5999999999999996</v>
      </c>
      <c r="M85">
        <v>0</v>
      </c>
    </row>
    <row r="86" spans="1:13">
      <c r="A86">
        <v>83</v>
      </c>
      <c r="B86" s="2" t="s">
        <v>210</v>
      </c>
      <c r="G86">
        <v>0</v>
      </c>
      <c r="H86" s="1">
        <v>1.8</v>
      </c>
      <c r="I86">
        <v>0</v>
      </c>
      <c r="J86" s="1">
        <v>3.8</v>
      </c>
      <c r="K86">
        <v>0</v>
      </c>
      <c r="L86" s="1">
        <v>5.6</v>
      </c>
      <c r="M86">
        <v>0</v>
      </c>
    </row>
    <row r="87" spans="1:13">
      <c r="A87">
        <v>84</v>
      </c>
      <c r="B87" s="2" t="s">
        <v>211</v>
      </c>
      <c r="G87">
        <v>0</v>
      </c>
      <c r="H87" s="1">
        <v>1.5</v>
      </c>
      <c r="I87">
        <v>0</v>
      </c>
      <c r="J87" s="1">
        <v>6.6</v>
      </c>
      <c r="K87">
        <v>0</v>
      </c>
      <c r="L87" s="1">
        <v>8.1</v>
      </c>
      <c r="M87">
        <v>0</v>
      </c>
    </row>
    <row r="88" spans="1:13">
      <c r="A88">
        <v>85</v>
      </c>
      <c r="B88" s="2" t="s">
        <v>212</v>
      </c>
      <c r="G88">
        <v>0</v>
      </c>
      <c r="H88" s="1">
        <v>0.05</v>
      </c>
      <c r="I88">
        <v>0</v>
      </c>
      <c r="J88" s="1">
        <v>5.2</v>
      </c>
      <c r="K88">
        <v>0</v>
      </c>
      <c r="L88" s="1">
        <v>5.2</v>
      </c>
      <c r="M88">
        <v>0</v>
      </c>
    </row>
    <row r="89" spans="1:13">
      <c r="A89">
        <v>86</v>
      </c>
      <c r="B89" s="2" t="s">
        <v>213</v>
      </c>
      <c r="G89">
        <v>0</v>
      </c>
      <c r="H89" s="1">
        <v>0.19</v>
      </c>
      <c r="I89">
        <v>0</v>
      </c>
      <c r="J89" s="1">
        <v>6.9</v>
      </c>
      <c r="K89">
        <v>0</v>
      </c>
      <c r="L89" s="1">
        <v>6.9</v>
      </c>
      <c r="M89">
        <v>0</v>
      </c>
    </row>
    <row r="90" spans="1:13">
      <c r="A90">
        <v>87</v>
      </c>
      <c r="B90" s="2" t="s">
        <v>214</v>
      </c>
      <c r="G90">
        <v>0</v>
      </c>
      <c r="H90" s="1">
        <v>0.15</v>
      </c>
      <c r="I90">
        <v>0</v>
      </c>
      <c r="J90" s="1">
        <v>8.4</v>
      </c>
      <c r="K90">
        <v>0</v>
      </c>
      <c r="L90" s="1">
        <v>8.4</v>
      </c>
      <c r="M90">
        <v>0</v>
      </c>
    </row>
    <row r="91" spans="1:13">
      <c r="A91">
        <v>88</v>
      </c>
      <c r="B91" s="2" t="s">
        <v>215</v>
      </c>
      <c r="G91">
        <v>0</v>
      </c>
      <c r="H91" s="1">
        <v>1.6</v>
      </c>
      <c r="I91">
        <v>0</v>
      </c>
      <c r="J91" s="1">
        <v>4</v>
      </c>
      <c r="K91">
        <v>0</v>
      </c>
      <c r="L91" s="1">
        <v>5.6</v>
      </c>
      <c r="M91">
        <v>0</v>
      </c>
    </row>
    <row r="92" spans="1:13">
      <c r="A92">
        <v>89</v>
      </c>
      <c r="B92" s="2" t="s">
        <v>216</v>
      </c>
      <c r="G92">
        <v>0</v>
      </c>
      <c r="H92" s="1">
        <v>0.8</v>
      </c>
      <c r="I92">
        <v>0</v>
      </c>
      <c r="J92" s="1">
        <v>4.7</v>
      </c>
      <c r="K92">
        <v>0</v>
      </c>
      <c r="L92" s="1">
        <v>4.7</v>
      </c>
      <c r="M92">
        <v>0</v>
      </c>
    </row>
    <row r="93" spans="1:13">
      <c r="A93">
        <v>90</v>
      </c>
      <c r="B93" s="2" t="s">
        <v>217</v>
      </c>
      <c r="G93">
        <v>0</v>
      </c>
      <c r="H93" s="1">
        <v>0.85</v>
      </c>
      <c r="I93">
        <v>0</v>
      </c>
      <c r="J93" s="1">
        <v>3.5</v>
      </c>
      <c r="K93">
        <v>0</v>
      </c>
      <c r="L93" s="1">
        <v>3.5</v>
      </c>
      <c r="M93">
        <v>0</v>
      </c>
    </row>
    <row r="94" spans="1:13">
      <c r="A94">
        <v>91</v>
      </c>
      <c r="B94" s="2" t="s">
        <v>218</v>
      </c>
      <c r="G94">
        <v>0</v>
      </c>
      <c r="H94" s="1">
        <v>0.82</v>
      </c>
      <c r="I94">
        <v>0</v>
      </c>
      <c r="J94" s="1">
        <v>7.4</v>
      </c>
      <c r="K94">
        <v>0</v>
      </c>
      <c r="L94" s="1">
        <v>7.4</v>
      </c>
      <c r="M94">
        <v>0</v>
      </c>
    </row>
    <row r="95" spans="1:13">
      <c r="A95">
        <v>92</v>
      </c>
      <c r="B95" s="2" t="s">
        <v>219</v>
      </c>
      <c r="G95">
        <v>0</v>
      </c>
      <c r="H95" s="1">
        <v>0.83</v>
      </c>
      <c r="I95">
        <v>0</v>
      </c>
      <c r="J95" s="1">
        <v>4.5999999999999996</v>
      </c>
      <c r="K95">
        <v>0</v>
      </c>
      <c r="L95" s="1">
        <v>4.5999999999999996</v>
      </c>
      <c r="M95">
        <v>0</v>
      </c>
    </row>
    <row r="96" spans="1:13">
      <c r="A96">
        <v>93</v>
      </c>
      <c r="B96" s="2" t="s">
        <v>220</v>
      </c>
      <c r="G96">
        <v>0</v>
      </c>
      <c r="H96" s="1">
        <v>0.96</v>
      </c>
      <c r="I96">
        <v>0</v>
      </c>
      <c r="J96" s="1">
        <v>5</v>
      </c>
      <c r="K96">
        <v>0</v>
      </c>
      <c r="L96" s="1">
        <v>5</v>
      </c>
      <c r="M96">
        <v>0</v>
      </c>
    </row>
    <row r="97" spans="1:13">
      <c r="A97">
        <v>94</v>
      </c>
      <c r="B97" s="2" t="s">
        <v>221</v>
      </c>
      <c r="G97">
        <v>0</v>
      </c>
      <c r="H97" s="1">
        <v>1.1000000000000001</v>
      </c>
      <c r="I97">
        <v>0</v>
      </c>
      <c r="J97" s="1">
        <v>4.9000000000000004</v>
      </c>
      <c r="K97">
        <v>0</v>
      </c>
      <c r="L97" s="1">
        <v>4.9000000000000004</v>
      </c>
      <c r="M97">
        <v>0</v>
      </c>
    </row>
    <row r="98" spans="1:13">
      <c r="A98">
        <v>95</v>
      </c>
      <c r="B98" s="2" t="s">
        <v>222</v>
      </c>
      <c r="G98">
        <v>0</v>
      </c>
      <c r="H98" s="1">
        <v>2.6</v>
      </c>
      <c r="I98">
        <v>0</v>
      </c>
      <c r="J98" s="1">
        <v>4.8</v>
      </c>
      <c r="K98">
        <v>0</v>
      </c>
      <c r="L98" s="1">
        <v>7.4</v>
      </c>
      <c r="M98">
        <v>0</v>
      </c>
    </row>
    <row r="99" spans="1:13">
      <c r="A99">
        <v>96</v>
      </c>
      <c r="B99" s="2" t="s">
        <v>223</v>
      </c>
      <c r="G99">
        <v>0</v>
      </c>
      <c r="H99" s="1">
        <v>1.2</v>
      </c>
      <c r="I99">
        <v>0</v>
      </c>
      <c r="J99" s="1">
        <v>10</v>
      </c>
      <c r="K99">
        <v>0</v>
      </c>
      <c r="L99" s="1">
        <v>10</v>
      </c>
      <c r="M99">
        <v>0</v>
      </c>
    </row>
    <row r="100" spans="1:13">
      <c r="A100">
        <v>97</v>
      </c>
      <c r="B100" s="2" t="s">
        <v>239</v>
      </c>
      <c r="G100">
        <v>0</v>
      </c>
      <c r="H100" s="1">
        <v>1.4</v>
      </c>
      <c r="I100">
        <v>0</v>
      </c>
      <c r="J100" s="1">
        <v>3.3</v>
      </c>
      <c r="K100">
        <v>0</v>
      </c>
      <c r="L100" s="1">
        <v>3.3</v>
      </c>
      <c r="M100">
        <v>0</v>
      </c>
    </row>
    <row r="101" spans="1:13">
      <c r="A101">
        <v>98</v>
      </c>
      <c r="B101" s="2" t="s">
        <v>240</v>
      </c>
      <c r="G101">
        <v>0</v>
      </c>
      <c r="H101" s="1">
        <v>1.3</v>
      </c>
      <c r="I101">
        <v>0</v>
      </c>
      <c r="J101" s="1">
        <v>4</v>
      </c>
      <c r="K101">
        <v>0</v>
      </c>
      <c r="L101" s="1">
        <v>4</v>
      </c>
      <c r="M101">
        <v>0</v>
      </c>
    </row>
    <row r="102" spans="1:13">
      <c r="A102">
        <v>99</v>
      </c>
      <c r="B102" s="2" t="s">
        <v>224</v>
      </c>
      <c r="G102">
        <v>0</v>
      </c>
      <c r="H102" s="1">
        <v>1.3</v>
      </c>
      <c r="I102">
        <v>0</v>
      </c>
      <c r="J102" s="1">
        <v>5.5</v>
      </c>
      <c r="K102">
        <v>0</v>
      </c>
      <c r="L102" s="1">
        <v>5.5</v>
      </c>
      <c r="M102">
        <v>0</v>
      </c>
    </row>
    <row r="103" spans="1:13">
      <c r="A103">
        <v>100</v>
      </c>
      <c r="B103" s="2" t="s">
        <v>225</v>
      </c>
      <c r="G103">
        <v>0</v>
      </c>
      <c r="H103" s="1">
        <v>1.4</v>
      </c>
      <c r="I103">
        <v>0</v>
      </c>
      <c r="J103" s="1">
        <v>10</v>
      </c>
      <c r="K103">
        <v>0</v>
      </c>
      <c r="L103" s="1">
        <v>10</v>
      </c>
      <c r="M103">
        <v>0</v>
      </c>
    </row>
    <row r="104" spans="1:13">
      <c r="A104">
        <v>101</v>
      </c>
      <c r="B104" s="2" t="s">
        <v>226</v>
      </c>
      <c r="G104">
        <v>0</v>
      </c>
      <c r="H104" s="1">
        <v>0.6</v>
      </c>
      <c r="I104">
        <v>0</v>
      </c>
      <c r="J104" s="1">
        <v>4.2</v>
      </c>
      <c r="K104">
        <v>0</v>
      </c>
      <c r="L104" s="1">
        <v>4.2</v>
      </c>
      <c r="M104">
        <v>0</v>
      </c>
    </row>
    <row r="105" spans="1:13">
      <c r="A105">
        <v>102</v>
      </c>
      <c r="B105" s="2" t="s">
        <v>227</v>
      </c>
      <c r="G105">
        <v>0</v>
      </c>
      <c r="H105" s="1">
        <v>1.7</v>
      </c>
      <c r="I105">
        <v>0</v>
      </c>
      <c r="J105" s="1">
        <v>5.5</v>
      </c>
      <c r="K105">
        <v>0</v>
      </c>
      <c r="L105" s="1">
        <v>7.2</v>
      </c>
      <c r="M105">
        <v>0</v>
      </c>
    </row>
    <row r="106" spans="1:13">
      <c r="A106">
        <v>103</v>
      </c>
      <c r="B106" s="2" t="s">
        <v>228</v>
      </c>
      <c r="G106">
        <v>0</v>
      </c>
      <c r="H106" s="1">
        <v>0.98</v>
      </c>
      <c r="I106">
        <v>0</v>
      </c>
      <c r="J106" s="1">
        <v>8</v>
      </c>
      <c r="K106">
        <v>0</v>
      </c>
      <c r="L106" s="1">
        <v>8</v>
      </c>
      <c r="M106">
        <v>0</v>
      </c>
    </row>
    <row r="107" spans="1:13">
      <c r="A107">
        <v>104</v>
      </c>
      <c r="B107" s="2" t="s">
        <v>229</v>
      </c>
      <c r="G107">
        <v>0</v>
      </c>
      <c r="H107" s="1">
        <v>1.2</v>
      </c>
      <c r="I107">
        <v>0</v>
      </c>
      <c r="J107" s="1">
        <v>4.9000000000000004</v>
      </c>
      <c r="K107">
        <v>0</v>
      </c>
      <c r="L107" s="1">
        <v>4.9000000000000004</v>
      </c>
      <c r="M107">
        <v>0</v>
      </c>
    </row>
    <row r="108" spans="1:13">
      <c r="A108">
        <v>105</v>
      </c>
      <c r="B108" s="2" t="s">
        <v>230</v>
      </c>
      <c r="G108">
        <v>0</v>
      </c>
      <c r="H108" s="1">
        <v>0.91</v>
      </c>
      <c r="I108">
        <v>0</v>
      </c>
      <c r="J108" s="1">
        <v>4.2</v>
      </c>
      <c r="K108">
        <v>0</v>
      </c>
      <c r="L108" s="1">
        <v>4.2</v>
      </c>
      <c r="M108">
        <v>0</v>
      </c>
    </row>
    <row r="109" spans="1:13">
      <c r="A109">
        <v>106</v>
      </c>
      <c r="B109" s="2" t="s">
        <v>231</v>
      </c>
      <c r="G109">
        <v>0</v>
      </c>
      <c r="H109" s="1">
        <v>1.4</v>
      </c>
      <c r="I109">
        <v>0</v>
      </c>
      <c r="J109" s="1">
        <v>7.8</v>
      </c>
      <c r="K109">
        <v>0</v>
      </c>
      <c r="L109" s="1">
        <v>7.8</v>
      </c>
      <c r="M109">
        <v>0</v>
      </c>
    </row>
    <row r="110" spans="1:13">
      <c r="A110">
        <v>107</v>
      </c>
      <c r="B110" s="2" t="s">
        <v>232</v>
      </c>
      <c r="G110">
        <v>0</v>
      </c>
      <c r="H110" s="1">
        <v>1.6</v>
      </c>
      <c r="I110">
        <v>0</v>
      </c>
      <c r="J110" s="1">
        <v>6.1</v>
      </c>
      <c r="K110">
        <v>0</v>
      </c>
      <c r="L110" s="1">
        <v>7.7</v>
      </c>
      <c r="M110">
        <v>0</v>
      </c>
    </row>
    <row r="111" spans="1:13">
      <c r="A111">
        <v>108</v>
      </c>
      <c r="B111" s="2" t="s">
        <v>233</v>
      </c>
      <c r="G111">
        <v>0</v>
      </c>
      <c r="H111" s="1">
        <v>1.3</v>
      </c>
      <c r="I111">
        <v>0</v>
      </c>
      <c r="J111" s="1">
        <v>6.1</v>
      </c>
      <c r="K111">
        <v>0</v>
      </c>
      <c r="L111" s="1">
        <v>6.1</v>
      </c>
      <c r="M111">
        <v>0</v>
      </c>
    </row>
    <row r="112" spans="1:13">
      <c r="A112">
        <v>109</v>
      </c>
      <c r="B112" s="2" t="s">
        <v>234</v>
      </c>
      <c r="G112">
        <v>0</v>
      </c>
      <c r="H112" s="1">
        <v>1.1000000000000001</v>
      </c>
      <c r="I112">
        <v>0</v>
      </c>
      <c r="J112" s="1">
        <v>9.1999999999999993</v>
      </c>
      <c r="K112">
        <v>0</v>
      </c>
      <c r="L112" s="1">
        <v>9.1999999999999993</v>
      </c>
      <c r="M112">
        <v>0</v>
      </c>
    </row>
    <row r="113" spans="1:13">
      <c r="A113">
        <v>110</v>
      </c>
      <c r="B113" s="2" t="s">
        <v>235</v>
      </c>
      <c r="G113">
        <v>0</v>
      </c>
      <c r="H113" s="1">
        <v>1.7</v>
      </c>
      <c r="I113">
        <v>0</v>
      </c>
      <c r="J113" s="1">
        <v>6.1</v>
      </c>
      <c r="K113">
        <v>0</v>
      </c>
      <c r="L113" s="1">
        <v>7.8</v>
      </c>
      <c r="M113">
        <v>0</v>
      </c>
    </row>
    <row r="114" spans="1:13">
      <c r="A114">
        <v>111</v>
      </c>
      <c r="B114" s="2" t="s">
        <v>236</v>
      </c>
      <c r="G114">
        <v>0</v>
      </c>
      <c r="H114" s="1">
        <v>2.2000000000000002</v>
      </c>
      <c r="I114">
        <v>0</v>
      </c>
      <c r="J114" s="1">
        <v>6.9</v>
      </c>
      <c r="K114">
        <v>0</v>
      </c>
      <c r="L114" s="1">
        <v>9.1</v>
      </c>
      <c r="M114">
        <v>0</v>
      </c>
    </row>
    <row r="115" spans="1:13">
      <c r="A115">
        <v>112</v>
      </c>
      <c r="B115" s="2" t="s">
        <v>237</v>
      </c>
      <c r="G115">
        <v>0</v>
      </c>
      <c r="H115" s="1">
        <v>0.71</v>
      </c>
      <c r="I115">
        <v>0</v>
      </c>
      <c r="J115" s="1">
        <v>5.2</v>
      </c>
      <c r="K115">
        <v>0</v>
      </c>
      <c r="L115" s="1">
        <v>5.2</v>
      </c>
      <c r="M11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B82" workbookViewId="0">
      <selection activeCell="U4" sqref="U4:W99"/>
    </sheetView>
  </sheetViews>
  <sheetFormatPr defaultRowHeight="14.4"/>
  <sheetData>
    <row r="1" spans="1:23">
      <c r="G1" t="s">
        <v>238</v>
      </c>
      <c r="H1" s="2"/>
      <c r="N1" s="1" t="s">
        <v>21</v>
      </c>
      <c r="P1" s="1" t="s">
        <v>21</v>
      </c>
      <c r="R1" s="1" t="s">
        <v>21</v>
      </c>
    </row>
    <row r="2" spans="1:23">
      <c r="G2" t="s">
        <v>1</v>
      </c>
      <c r="H2" s="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1" t="s">
        <v>8</v>
      </c>
      <c r="O2" t="s">
        <v>9</v>
      </c>
      <c r="P2" s="1" t="s">
        <v>10</v>
      </c>
      <c r="Q2" t="s">
        <v>11</v>
      </c>
      <c r="R2" s="1" t="s">
        <v>12</v>
      </c>
      <c r="S2" t="s">
        <v>13</v>
      </c>
    </row>
    <row r="3" spans="1:23" ht="15" thickBot="1">
      <c r="A3" s="29" t="s">
        <v>125</v>
      </c>
      <c r="B3" s="29" t="s">
        <v>706</v>
      </c>
      <c r="C3" s="39" t="s">
        <v>707</v>
      </c>
      <c r="D3" s="29" t="s">
        <v>708</v>
      </c>
      <c r="E3" s="29" t="s">
        <v>725</v>
      </c>
      <c r="F3" s="29" t="s">
        <v>726</v>
      </c>
      <c r="G3" t="s">
        <v>14</v>
      </c>
      <c r="H3" s="2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s="1" t="s">
        <v>8</v>
      </c>
      <c r="O3" t="s">
        <v>9</v>
      </c>
      <c r="P3" s="1" t="s">
        <v>10</v>
      </c>
      <c r="Q3" t="s">
        <v>11</v>
      </c>
      <c r="R3" s="1" t="s">
        <v>12</v>
      </c>
      <c r="S3" t="s">
        <v>13</v>
      </c>
    </row>
    <row r="4" spans="1:23" ht="15" thickTop="1">
      <c r="A4">
        <v>1</v>
      </c>
      <c r="B4" t="s">
        <v>22</v>
      </c>
      <c r="C4" s="33">
        <v>1</v>
      </c>
      <c r="D4" t="s">
        <v>665</v>
      </c>
      <c r="E4" s="1" t="s">
        <v>715</v>
      </c>
      <c r="F4" s="1" t="s">
        <v>716</v>
      </c>
      <c r="G4">
        <v>1</v>
      </c>
      <c r="H4" t="s">
        <v>929</v>
      </c>
      <c r="N4" t="s">
        <v>879</v>
      </c>
      <c r="P4" t="s">
        <v>1041</v>
      </c>
      <c r="R4" t="s">
        <v>1041</v>
      </c>
      <c r="U4" t="s">
        <v>879</v>
      </c>
      <c r="V4" t="s">
        <v>1041</v>
      </c>
      <c r="W4" t="s">
        <v>1041</v>
      </c>
    </row>
    <row r="5" spans="1:23">
      <c r="A5">
        <v>2</v>
      </c>
      <c r="B5" t="s">
        <v>23</v>
      </c>
      <c r="C5" s="33">
        <v>1</v>
      </c>
      <c r="D5" t="s">
        <v>666</v>
      </c>
      <c r="E5" s="1" t="s">
        <v>715</v>
      </c>
      <c r="F5" s="1" t="s">
        <v>717</v>
      </c>
      <c r="G5">
        <v>2</v>
      </c>
      <c r="H5" t="s">
        <v>930</v>
      </c>
      <c r="N5" t="s">
        <v>880</v>
      </c>
      <c r="P5" t="s">
        <v>894</v>
      </c>
      <c r="R5" t="s">
        <v>894</v>
      </c>
      <c r="U5" t="s">
        <v>880</v>
      </c>
      <c r="V5" t="s">
        <v>894</v>
      </c>
      <c r="W5" t="s">
        <v>894</v>
      </c>
    </row>
    <row r="6" spans="1:23">
      <c r="A6">
        <v>3</v>
      </c>
      <c r="B6" t="s">
        <v>24</v>
      </c>
      <c r="C6" s="33">
        <v>1</v>
      </c>
      <c r="D6" t="s">
        <v>689</v>
      </c>
      <c r="E6" s="1" t="s">
        <v>715</v>
      </c>
      <c r="F6" s="1" t="s">
        <v>724</v>
      </c>
      <c r="G6">
        <v>3</v>
      </c>
      <c r="H6" t="s">
        <v>931</v>
      </c>
      <c r="N6" t="s">
        <v>881</v>
      </c>
      <c r="P6" t="s">
        <v>1042</v>
      </c>
      <c r="R6" t="s">
        <v>1079</v>
      </c>
      <c r="U6" t="s">
        <v>881</v>
      </c>
      <c r="V6" t="s">
        <v>1042</v>
      </c>
      <c r="W6" t="s">
        <v>1079</v>
      </c>
    </row>
    <row r="7" spans="1:23">
      <c r="A7">
        <v>4</v>
      </c>
      <c r="B7" t="s">
        <v>25</v>
      </c>
      <c r="C7" s="33">
        <v>1</v>
      </c>
      <c r="D7" t="s">
        <v>667</v>
      </c>
      <c r="E7" s="1" t="s">
        <v>715</v>
      </c>
      <c r="F7" s="1" t="s">
        <v>718</v>
      </c>
      <c r="G7">
        <v>4</v>
      </c>
      <c r="H7" t="s">
        <v>932</v>
      </c>
      <c r="N7" t="s">
        <v>882</v>
      </c>
      <c r="P7" t="s">
        <v>1043</v>
      </c>
      <c r="R7" t="s">
        <v>1043</v>
      </c>
      <c r="U7" t="s">
        <v>882</v>
      </c>
      <c r="V7" t="s">
        <v>1043</v>
      </c>
      <c r="W7" t="s">
        <v>1043</v>
      </c>
    </row>
    <row r="8" spans="1:23">
      <c r="A8">
        <v>5</v>
      </c>
      <c r="B8" t="s">
        <v>26</v>
      </c>
      <c r="C8" s="33">
        <v>1</v>
      </c>
      <c r="D8" t="s">
        <v>668</v>
      </c>
      <c r="E8" s="1" t="s">
        <v>715</v>
      </c>
      <c r="F8" s="1" t="s">
        <v>719</v>
      </c>
      <c r="G8">
        <v>5</v>
      </c>
      <c r="H8" t="s">
        <v>933</v>
      </c>
      <c r="N8" t="s">
        <v>883</v>
      </c>
      <c r="P8" t="s">
        <v>887</v>
      </c>
      <c r="R8" t="s">
        <v>1080</v>
      </c>
      <c r="U8" t="s">
        <v>883</v>
      </c>
      <c r="V8" t="s">
        <v>887</v>
      </c>
      <c r="W8" t="s">
        <v>1080</v>
      </c>
    </row>
    <row r="9" spans="1:23">
      <c r="A9">
        <v>6</v>
      </c>
      <c r="B9" t="s">
        <v>27</v>
      </c>
      <c r="C9" s="33">
        <v>1</v>
      </c>
      <c r="D9" t="s">
        <v>690</v>
      </c>
      <c r="E9" s="1" t="s">
        <v>715</v>
      </c>
      <c r="F9" s="1" t="s">
        <v>723</v>
      </c>
      <c r="G9">
        <v>6</v>
      </c>
      <c r="H9" t="s">
        <v>934</v>
      </c>
      <c r="N9" t="s">
        <v>884</v>
      </c>
      <c r="P9" t="s">
        <v>1044</v>
      </c>
      <c r="R9" t="s">
        <v>1044</v>
      </c>
      <c r="U9" t="s">
        <v>884</v>
      </c>
      <c r="V9" t="s">
        <v>1044</v>
      </c>
      <c r="W9" t="s">
        <v>1044</v>
      </c>
    </row>
    <row r="10" spans="1:23">
      <c r="A10">
        <v>7</v>
      </c>
      <c r="B10" t="s">
        <v>28</v>
      </c>
      <c r="C10" s="33">
        <v>1</v>
      </c>
      <c r="D10" t="s">
        <v>679</v>
      </c>
      <c r="E10" s="1" t="s">
        <v>720</v>
      </c>
      <c r="F10" s="1" t="s">
        <v>719</v>
      </c>
      <c r="G10">
        <v>7</v>
      </c>
      <c r="H10" t="s">
        <v>935</v>
      </c>
      <c r="N10" t="s">
        <v>885</v>
      </c>
      <c r="P10" t="s">
        <v>1045</v>
      </c>
      <c r="R10" t="s">
        <v>1081</v>
      </c>
      <c r="U10" t="s">
        <v>885</v>
      </c>
      <c r="V10" t="s">
        <v>1045</v>
      </c>
      <c r="W10" t="s">
        <v>1081</v>
      </c>
    </row>
    <row r="11" spans="1:23">
      <c r="A11">
        <v>8</v>
      </c>
      <c r="B11" t="s">
        <v>29</v>
      </c>
      <c r="C11" s="33">
        <v>1</v>
      </c>
      <c r="D11" t="s">
        <v>680</v>
      </c>
      <c r="E11" s="1" t="s">
        <v>720</v>
      </c>
      <c r="F11" s="1" t="s">
        <v>717</v>
      </c>
      <c r="G11">
        <v>8</v>
      </c>
      <c r="H11" t="s">
        <v>936</v>
      </c>
      <c r="N11" t="s">
        <v>886</v>
      </c>
      <c r="P11" t="s">
        <v>1046</v>
      </c>
      <c r="R11" t="s">
        <v>1046</v>
      </c>
      <c r="U11" t="s">
        <v>886</v>
      </c>
      <c r="V11" t="s">
        <v>1046</v>
      </c>
      <c r="W11" t="s">
        <v>1046</v>
      </c>
    </row>
    <row r="12" spans="1:23">
      <c r="A12">
        <v>9</v>
      </c>
      <c r="B12" t="s">
        <v>30</v>
      </c>
      <c r="C12" s="33">
        <v>1</v>
      </c>
      <c r="D12" t="s">
        <v>681</v>
      </c>
      <c r="E12" s="1" t="s">
        <v>720</v>
      </c>
      <c r="F12" s="1" t="s">
        <v>716</v>
      </c>
      <c r="G12">
        <v>9</v>
      </c>
      <c r="H12" t="s">
        <v>937</v>
      </c>
      <c r="N12" t="s">
        <v>887</v>
      </c>
      <c r="P12" t="s">
        <v>1047</v>
      </c>
      <c r="R12" t="s">
        <v>1079</v>
      </c>
      <c r="U12" t="s">
        <v>887</v>
      </c>
      <c r="V12" t="s">
        <v>1047</v>
      </c>
      <c r="W12" t="s">
        <v>1079</v>
      </c>
    </row>
    <row r="13" spans="1:23">
      <c r="A13">
        <v>10</v>
      </c>
      <c r="B13" t="s">
        <v>31</v>
      </c>
      <c r="C13" s="40">
        <v>1</v>
      </c>
      <c r="D13" t="s">
        <v>682</v>
      </c>
      <c r="E13" s="1" t="s">
        <v>720</v>
      </c>
      <c r="F13" s="1" t="s">
        <v>718</v>
      </c>
      <c r="G13">
        <v>10</v>
      </c>
      <c r="H13" t="s">
        <v>938</v>
      </c>
      <c r="N13" t="s">
        <v>888</v>
      </c>
      <c r="P13" t="s">
        <v>1041</v>
      </c>
      <c r="R13" t="s">
        <v>1047</v>
      </c>
      <c r="U13" t="s">
        <v>888</v>
      </c>
      <c r="V13" t="s">
        <v>1041</v>
      </c>
      <c r="W13" t="s">
        <v>1047</v>
      </c>
    </row>
    <row r="14" spans="1:23">
      <c r="A14">
        <v>11</v>
      </c>
      <c r="B14" t="s">
        <v>32</v>
      </c>
      <c r="C14" s="40">
        <v>1</v>
      </c>
      <c r="D14" t="s">
        <v>675</v>
      </c>
      <c r="E14" s="1" t="s">
        <v>720</v>
      </c>
      <c r="F14" s="1" t="s">
        <v>724</v>
      </c>
      <c r="G14">
        <v>11</v>
      </c>
      <c r="H14" t="s">
        <v>939</v>
      </c>
      <c r="N14" t="s">
        <v>889</v>
      </c>
      <c r="P14" t="s">
        <v>1048</v>
      </c>
      <c r="R14" t="s">
        <v>927</v>
      </c>
      <c r="U14" t="s">
        <v>889</v>
      </c>
      <c r="V14" t="s">
        <v>1048</v>
      </c>
      <c r="W14" t="s">
        <v>927</v>
      </c>
    </row>
    <row r="15" spans="1:23">
      <c r="A15">
        <v>12</v>
      </c>
      <c r="B15" t="s">
        <v>33</v>
      </c>
      <c r="C15" s="33">
        <v>1</v>
      </c>
      <c r="D15" t="s">
        <v>676</v>
      </c>
      <c r="E15" s="1" t="s">
        <v>720</v>
      </c>
      <c r="F15" s="1" t="s">
        <v>723</v>
      </c>
      <c r="G15">
        <v>12</v>
      </c>
      <c r="H15" t="s">
        <v>940</v>
      </c>
      <c r="N15" t="s">
        <v>884</v>
      </c>
      <c r="P15" t="s">
        <v>1049</v>
      </c>
      <c r="R15" t="s">
        <v>1049</v>
      </c>
      <c r="U15" t="s">
        <v>884</v>
      </c>
      <c r="V15" t="s">
        <v>1049</v>
      </c>
      <c r="W15" t="s">
        <v>1049</v>
      </c>
    </row>
    <row r="16" spans="1:23">
      <c r="A16">
        <v>13</v>
      </c>
      <c r="B16" t="s">
        <v>34</v>
      </c>
      <c r="C16" s="33">
        <v>1</v>
      </c>
      <c r="D16" t="s">
        <v>677</v>
      </c>
      <c r="E16" s="1" t="s">
        <v>721</v>
      </c>
      <c r="F16" s="1" t="s">
        <v>724</v>
      </c>
      <c r="G16">
        <v>13</v>
      </c>
      <c r="H16" t="s">
        <v>941</v>
      </c>
      <c r="N16" t="s">
        <v>890</v>
      </c>
      <c r="P16" t="s">
        <v>1050</v>
      </c>
      <c r="R16" t="s">
        <v>1082</v>
      </c>
      <c r="U16" t="s">
        <v>890</v>
      </c>
      <c r="V16" t="s">
        <v>1050</v>
      </c>
      <c r="W16" t="s">
        <v>1082</v>
      </c>
    </row>
    <row r="17" spans="1:23">
      <c r="A17">
        <v>14</v>
      </c>
      <c r="B17" t="s">
        <v>35</v>
      </c>
      <c r="C17" s="33">
        <v>1</v>
      </c>
      <c r="D17" t="s">
        <v>678</v>
      </c>
      <c r="E17" s="1" t="s">
        <v>721</v>
      </c>
      <c r="F17" s="1" t="s">
        <v>717</v>
      </c>
      <c r="G17">
        <v>14</v>
      </c>
      <c r="H17" t="s">
        <v>942</v>
      </c>
      <c r="N17" t="s">
        <v>891</v>
      </c>
      <c r="P17" t="s">
        <v>927</v>
      </c>
      <c r="R17" t="s">
        <v>1083</v>
      </c>
      <c r="U17" t="s">
        <v>891</v>
      </c>
      <c r="V17" t="s">
        <v>927</v>
      </c>
      <c r="W17" t="s">
        <v>1083</v>
      </c>
    </row>
    <row r="18" spans="1:23">
      <c r="A18">
        <v>15</v>
      </c>
      <c r="B18" t="s">
        <v>36</v>
      </c>
      <c r="C18" s="33">
        <v>1</v>
      </c>
      <c r="D18" t="s">
        <v>683</v>
      </c>
      <c r="E18" s="1" t="s">
        <v>721</v>
      </c>
      <c r="F18" s="1" t="s">
        <v>719</v>
      </c>
      <c r="G18">
        <v>15</v>
      </c>
      <c r="H18" t="s">
        <v>943</v>
      </c>
      <c r="N18" t="s">
        <v>892</v>
      </c>
      <c r="P18" t="s">
        <v>1047</v>
      </c>
      <c r="R18" t="s">
        <v>1084</v>
      </c>
      <c r="U18" t="s">
        <v>892</v>
      </c>
      <c r="V18" t="s">
        <v>1047</v>
      </c>
      <c r="W18" t="s">
        <v>1084</v>
      </c>
    </row>
    <row r="19" spans="1:23">
      <c r="A19">
        <v>16</v>
      </c>
      <c r="B19" t="s">
        <v>37</v>
      </c>
      <c r="C19" s="33">
        <v>1</v>
      </c>
      <c r="D19" t="s">
        <v>684</v>
      </c>
      <c r="E19" s="1" t="s">
        <v>721</v>
      </c>
      <c r="F19" s="1" t="s">
        <v>718</v>
      </c>
      <c r="G19">
        <v>16</v>
      </c>
      <c r="H19" t="s">
        <v>944</v>
      </c>
      <c r="N19" t="s">
        <v>893</v>
      </c>
      <c r="P19" t="s">
        <v>1051</v>
      </c>
      <c r="R19" t="s">
        <v>1050</v>
      </c>
      <c r="U19" t="s">
        <v>893</v>
      </c>
      <c r="V19" t="s">
        <v>1051</v>
      </c>
      <c r="W19" t="s">
        <v>1050</v>
      </c>
    </row>
    <row r="20" spans="1:23">
      <c r="A20">
        <v>17</v>
      </c>
      <c r="B20" t="s">
        <v>38</v>
      </c>
      <c r="C20" s="33">
        <v>1</v>
      </c>
      <c r="D20" t="s">
        <v>685</v>
      </c>
      <c r="E20" s="1" t="s">
        <v>721</v>
      </c>
      <c r="F20" s="1" t="s">
        <v>723</v>
      </c>
      <c r="G20">
        <v>17</v>
      </c>
      <c r="H20" t="s">
        <v>945</v>
      </c>
      <c r="N20" t="s">
        <v>881</v>
      </c>
      <c r="P20" t="s">
        <v>1050</v>
      </c>
      <c r="R20" t="s">
        <v>1085</v>
      </c>
      <c r="U20" t="s">
        <v>881</v>
      </c>
      <c r="V20" t="s">
        <v>1050</v>
      </c>
      <c r="W20" t="s">
        <v>1085</v>
      </c>
    </row>
    <row r="21" spans="1:23">
      <c r="A21">
        <v>18</v>
      </c>
      <c r="B21" t="s">
        <v>39</v>
      </c>
      <c r="C21" s="33">
        <v>1</v>
      </c>
      <c r="D21" t="s">
        <v>686</v>
      </c>
      <c r="E21" s="1" t="s">
        <v>721</v>
      </c>
      <c r="F21" s="1" t="s">
        <v>716</v>
      </c>
      <c r="G21">
        <v>18</v>
      </c>
      <c r="H21" t="s">
        <v>946</v>
      </c>
      <c r="N21" t="s">
        <v>894</v>
      </c>
      <c r="P21" t="s">
        <v>1052</v>
      </c>
      <c r="R21" t="s">
        <v>1086</v>
      </c>
      <c r="U21" t="s">
        <v>894</v>
      </c>
      <c r="V21" t="s">
        <v>1052</v>
      </c>
      <c r="W21" t="s">
        <v>1086</v>
      </c>
    </row>
    <row r="22" spans="1:23">
      <c r="A22">
        <v>19</v>
      </c>
      <c r="B22" t="s">
        <v>40</v>
      </c>
      <c r="C22" s="33">
        <v>1</v>
      </c>
      <c r="D22" t="s">
        <v>669</v>
      </c>
      <c r="E22" s="1" t="s">
        <v>722</v>
      </c>
      <c r="F22" s="1" t="s">
        <v>719</v>
      </c>
      <c r="G22">
        <v>19</v>
      </c>
      <c r="H22" t="s">
        <v>947</v>
      </c>
      <c r="N22" t="s">
        <v>895</v>
      </c>
      <c r="P22" t="s">
        <v>1042</v>
      </c>
      <c r="R22" t="s">
        <v>1087</v>
      </c>
      <c r="U22" t="s">
        <v>895</v>
      </c>
      <c r="V22" t="s">
        <v>1042</v>
      </c>
      <c r="W22" t="s">
        <v>1087</v>
      </c>
    </row>
    <row r="23" spans="1:23">
      <c r="A23">
        <v>20</v>
      </c>
      <c r="B23" t="s">
        <v>41</v>
      </c>
      <c r="C23" s="33">
        <v>1</v>
      </c>
      <c r="D23" t="s">
        <v>670</v>
      </c>
      <c r="E23" s="1" t="s">
        <v>722</v>
      </c>
      <c r="F23" s="1" t="s">
        <v>716</v>
      </c>
      <c r="G23">
        <v>20</v>
      </c>
      <c r="H23" t="s">
        <v>948</v>
      </c>
      <c r="N23" t="s">
        <v>896</v>
      </c>
      <c r="P23" t="s">
        <v>915</v>
      </c>
      <c r="R23" t="s">
        <v>1048</v>
      </c>
      <c r="U23" t="s">
        <v>896</v>
      </c>
      <c r="V23" t="s">
        <v>915</v>
      </c>
      <c r="W23" t="s">
        <v>1048</v>
      </c>
    </row>
    <row r="24" spans="1:23">
      <c r="A24">
        <v>21</v>
      </c>
      <c r="B24" t="s">
        <v>42</v>
      </c>
      <c r="C24" s="33">
        <v>1</v>
      </c>
      <c r="D24" t="s">
        <v>671</v>
      </c>
      <c r="E24" s="1" t="s">
        <v>722</v>
      </c>
      <c r="F24" s="1" t="s">
        <v>717</v>
      </c>
      <c r="G24">
        <v>21</v>
      </c>
      <c r="H24" t="s">
        <v>949</v>
      </c>
      <c r="N24" t="s">
        <v>884</v>
      </c>
      <c r="P24" t="s">
        <v>892</v>
      </c>
      <c r="R24" t="s">
        <v>892</v>
      </c>
      <c r="U24" t="s">
        <v>884</v>
      </c>
      <c r="V24" t="s">
        <v>892</v>
      </c>
      <c r="W24" t="s">
        <v>892</v>
      </c>
    </row>
    <row r="25" spans="1:23">
      <c r="A25">
        <v>22</v>
      </c>
      <c r="B25" t="s">
        <v>43</v>
      </c>
      <c r="C25" s="33">
        <v>1</v>
      </c>
      <c r="D25" t="s">
        <v>672</v>
      </c>
      <c r="E25" s="1" t="s">
        <v>722</v>
      </c>
      <c r="F25" s="1" t="s">
        <v>718</v>
      </c>
      <c r="G25">
        <v>22</v>
      </c>
      <c r="H25" t="s">
        <v>950</v>
      </c>
      <c r="N25" t="s">
        <v>884</v>
      </c>
      <c r="P25" t="s">
        <v>1053</v>
      </c>
      <c r="R25" t="s">
        <v>1053</v>
      </c>
      <c r="U25" t="s">
        <v>884</v>
      </c>
      <c r="V25" t="s">
        <v>1053</v>
      </c>
      <c r="W25" t="s">
        <v>1053</v>
      </c>
    </row>
    <row r="26" spans="1:23">
      <c r="A26">
        <v>23</v>
      </c>
      <c r="B26" t="s">
        <v>44</v>
      </c>
      <c r="C26" s="33">
        <v>1</v>
      </c>
      <c r="D26" t="s">
        <v>687</v>
      </c>
      <c r="E26" s="1" t="s">
        <v>722</v>
      </c>
      <c r="F26" s="1" t="s">
        <v>723</v>
      </c>
      <c r="G26">
        <v>23</v>
      </c>
      <c r="H26" t="s">
        <v>951</v>
      </c>
      <c r="N26" t="s">
        <v>897</v>
      </c>
      <c r="P26" t="s">
        <v>927</v>
      </c>
      <c r="R26" t="s">
        <v>1088</v>
      </c>
      <c r="U26" t="s">
        <v>897</v>
      </c>
      <c r="V26" t="s">
        <v>927</v>
      </c>
      <c r="W26" t="s">
        <v>1088</v>
      </c>
    </row>
    <row r="27" spans="1:23">
      <c r="A27">
        <v>24</v>
      </c>
      <c r="B27" t="s">
        <v>45</v>
      </c>
      <c r="C27" s="33">
        <v>1</v>
      </c>
      <c r="D27" t="s">
        <v>688</v>
      </c>
      <c r="E27" s="1" t="s">
        <v>722</v>
      </c>
      <c r="F27" s="1" t="s">
        <v>724</v>
      </c>
      <c r="G27">
        <v>24</v>
      </c>
      <c r="H27" t="s">
        <v>952</v>
      </c>
      <c r="N27" t="s">
        <v>884</v>
      </c>
      <c r="P27" t="s">
        <v>927</v>
      </c>
      <c r="R27" t="s">
        <v>927</v>
      </c>
      <c r="U27" t="s">
        <v>884</v>
      </c>
      <c r="V27" t="s">
        <v>927</v>
      </c>
      <c r="W27" t="s">
        <v>927</v>
      </c>
    </row>
    <row r="28" spans="1:23">
      <c r="A28">
        <v>25</v>
      </c>
      <c r="B28" t="s">
        <v>46</v>
      </c>
      <c r="C28" s="33">
        <v>2</v>
      </c>
      <c r="D28" t="s">
        <v>677</v>
      </c>
      <c r="E28" s="1" t="s">
        <v>721</v>
      </c>
      <c r="F28" s="1" t="s">
        <v>724</v>
      </c>
      <c r="G28">
        <v>25</v>
      </c>
      <c r="H28" t="s">
        <v>953</v>
      </c>
      <c r="N28" t="s">
        <v>890</v>
      </c>
      <c r="P28" t="s">
        <v>1054</v>
      </c>
      <c r="R28" t="s">
        <v>1087</v>
      </c>
      <c r="U28" t="s">
        <v>890</v>
      </c>
      <c r="V28" t="s">
        <v>1054</v>
      </c>
      <c r="W28" t="s">
        <v>1087</v>
      </c>
    </row>
    <row r="29" spans="1:23">
      <c r="A29">
        <v>26</v>
      </c>
      <c r="B29" t="s">
        <v>47</v>
      </c>
      <c r="C29" s="33">
        <v>2</v>
      </c>
      <c r="D29" t="s">
        <v>678</v>
      </c>
      <c r="E29" s="1" t="s">
        <v>721</v>
      </c>
      <c r="F29" s="1" t="s">
        <v>717</v>
      </c>
      <c r="G29">
        <v>26</v>
      </c>
      <c r="H29" t="s">
        <v>954</v>
      </c>
      <c r="N29" t="s">
        <v>898</v>
      </c>
      <c r="P29" t="s">
        <v>927</v>
      </c>
      <c r="R29" t="s">
        <v>927</v>
      </c>
      <c r="U29" t="s">
        <v>898</v>
      </c>
      <c r="V29" t="s">
        <v>927</v>
      </c>
      <c r="W29" t="s">
        <v>927</v>
      </c>
    </row>
    <row r="30" spans="1:23">
      <c r="A30">
        <v>27</v>
      </c>
      <c r="B30" t="s">
        <v>48</v>
      </c>
      <c r="C30" s="33">
        <v>2</v>
      </c>
      <c r="D30" t="s">
        <v>684</v>
      </c>
      <c r="E30" s="1" t="s">
        <v>721</v>
      </c>
      <c r="F30" s="1" t="s">
        <v>718</v>
      </c>
      <c r="G30">
        <v>27</v>
      </c>
      <c r="H30" t="s">
        <v>955</v>
      </c>
      <c r="N30" t="s">
        <v>899</v>
      </c>
      <c r="P30" t="s">
        <v>1042</v>
      </c>
      <c r="R30" t="s">
        <v>1089</v>
      </c>
      <c r="U30" t="s">
        <v>899</v>
      </c>
      <c r="V30" t="s">
        <v>1042</v>
      </c>
      <c r="W30" t="s">
        <v>1089</v>
      </c>
    </row>
    <row r="31" spans="1:23">
      <c r="A31">
        <v>28</v>
      </c>
      <c r="B31" t="s">
        <v>49</v>
      </c>
      <c r="C31" s="33">
        <v>2</v>
      </c>
      <c r="D31" t="s">
        <v>685</v>
      </c>
      <c r="E31" s="1" t="s">
        <v>721</v>
      </c>
      <c r="F31" s="1" t="s">
        <v>723</v>
      </c>
      <c r="G31">
        <v>28</v>
      </c>
      <c r="H31" t="s">
        <v>956</v>
      </c>
      <c r="N31" t="s">
        <v>900</v>
      </c>
      <c r="P31" t="s">
        <v>921</v>
      </c>
      <c r="R31" t="s">
        <v>1090</v>
      </c>
      <c r="U31" t="s">
        <v>900</v>
      </c>
      <c r="V31" t="s">
        <v>921</v>
      </c>
      <c r="W31" t="s">
        <v>1090</v>
      </c>
    </row>
    <row r="32" spans="1:23">
      <c r="A32">
        <v>29</v>
      </c>
      <c r="B32" t="s">
        <v>50</v>
      </c>
      <c r="C32" s="33">
        <v>2</v>
      </c>
      <c r="D32" t="s">
        <v>686</v>
      </c>
      <c r="E32" s="1" t="s">
        <v>721</v>
      </c>
      <c r="F32" s="1" t="s">
        <v>716</v>
      </c>
      <c r="G32">
        <v>29</v>
      </c>
      <c r="H32" t="s">
        <v>957</v>
      </c>
      <c r="N32" t="s">
        <v>901</v>
      </c>
      <c r="P32" t="s">
        <v>1055</v>
      </c>
      <c r="R32" t="s">
        <v>1055</v>
      </c>
      <c r="U32" t="s">
        <v>901</v>
      </c>
      <c r="V32" t="s">
        <v>1055</v>
      </c>
      <c r="W32" t="s">
        <v>1055</v>
      </c>
    </row>
    <row r="33" spans="1:23">
      <c r="A33">
        <v>30</v>
      </c>
      <c r="B33" t="s">
        <v>51</v>
      </c>
      <c r="C33" s="33">
        <v>2</v>
      </c>
      <c r="D33" t="s">
        <v>683</v>
      </c>
      <c r="E33" s="1" t="s">
        <v>721</v>
      </c>
      <c r="F33" s="1" t="s">
        <v>719</v>
      </c>
      <c r="G33">
        <v>30</v>
      </c>
      <c r="H33" t="s">
        <v>958</v>
      </c>
      <c r="N33" t="s">
        <v>898</v>
      </c>
      <c r="P33" t="s">
        <v>904</v>
      </c>
      <c r="R33" t="s">
        <v>904</v>
      </c>
      <c r="U33" t="s">
        <v>898</v>
      </c>
      <c r="V33" t="s">
        <v>904</v>
      </c>
      <c r="W33" t="s">
        <v>904</v>
      </c>
    </row>
    <row r="34" spans="1:23">
      <c r="A34">
        <v>31</v>
      </c>
      <c r="B34" t="s">
        <v>52</v>
      </c>
      <c r="C34" s="33">
        <v>2</v>
      </c>
      <c r="D34" t="s">
        <v>673</v>
      </c>
      <c r="E34" s="1" t="s">
        <v>715</v>
      </c>
      <c r="F34" s="1" t="s">
        <v>717</v>
      </c>
      <c r="G34">
        <v>31</v>
      </c>
      <c r="H34" t="s">
        <v>959</v>
      </c>
      <c r="N34" t="s">
        <v>902</v>
      </c>
      <c r="P34" t="s">
        <v>1049</v>
      </c>
      <c r="R34" t="s">
        <v>1091</v>
      </c>
      <c r="U34" t="s">
        <v>902</v>
      </c>
      <c r="V34" t="s">
        <v>1049</v>
      </c>
      <c r="W34" t="s">
        <v>1091</v>
      </c>
    </row>
    <row r="35" spans="1:23">
      <c r="A35">
        <v>32</v>
      </c>
      <c r="B35" t="s">
        <v>53</v>
      </c>
      <c r="C35" s="33">
        <v>2</v>
      </c>
      <c r="D35" t="s">
        <v>689</v>
      </c>
      <c r="E35" s="1" t="s">
        <v>715</v>
      </c>
      <c r="F35" s="1" t="s">
        <v>724</v>
      </c>
      <c r="G35">
        <v>32</v>
      </c>
      <c r="H35" t="s">
        <v>960</v>
      </c>
      <c r="N35" t="s">
        <v>903</v>
      </c>
      <c r="P35" t="s">
        <v>1056</v>
      </c>
      <c r="R35" t="s">
        <v>1056</v>
      </c>
      <c r="U35" t="s">
        <v>903</v>
      </c>
      <c r="V35" t="s">
        <v>1056</v>
      </c>
      <c r="W35" t="s">
        <v>1056</v>
      </c>
    </row>
    <row r="36" spans="1:23">
      <c r="A36">
        <v>33</v>
      </c>
      <c r="B36" t="s">
        <v>54</v>
      </c>
      <c r="C36" s="33">
        <v>2</v>
      </c>
      <c r="D36" t="s">
        <v>690</v>
      </c>
      <c r="E36" s="1" t="s">
        <v>715</v>
      </c>
      <c r="F36" s="1" t="s">
        <v>723</v>
      </c>
      <c r="G36">
        <v>33</v>
      </c>
      <c r="H36" t="s">
        <v>961</v>
      </c>
      <c r="N36" t="s">
        <v>904</v>
      </c>
      <c r="P36" t="s">
        <v>921</v>
      </c>
      <c r="R36" t="s">
        <v>1092</v>
      </c>
      <c r="U36" t="s">
        <v>904</v>
      </c>
      <c r="V36" t="s">
        <v>921</v>
      </c>
      <c r="W36" t="s">
        <v>1092</v>
      </c>
    </row>
    <row r="37" spans="1:23">
      <c r="A37">
        <v>34</v>
      </c>
      <c r="B37" t="s">
        <v>55</v>
      </c>
      <c r="C37" s="33">
        <v>2</v>
      </c>
      <c r="D37" t="s">
        <v>668</v>
      </c>
      <c r="E37" s="1" t="s">
        <v>715</v>
      </c>
      <c r="F37" s="1" t="s">
        <v>719</v>
      </c>
      <c r="G37">
        <v>34</v>
      </c>
      <c r="H37" t="s">
        <v>962</v>
      </c>
      <c r="N37" t="s">
        <v>898</v>
      </c>
      <c r="P37" t="s">
        <v>1057</v>
      </c>
      <c r="R37" t="s">
        <v>1057</v>
      </c>
      <c r="U37" t="s">
        <v>898</v>
      </c>
      <c r="V37" t="s">
        <v>1057</v>
      </c>
      <c r="W37" t="s">
        <v>1057</v>
      </c>
    </row>
    <row r="38" spans="1:23">
      <c r="A38">
        <v>35</v>
      </c>
      <c r="B38" t="s">
        <v>56</v>
      </c>
      <c r="C38" s="33">
        <v>2</v>
      </c>
      <c r="D38" t="s">
        <v>665</v>
      </c>
      <c r="E38" s="1" t="s">
        <v>715</v>
      </c>
      <c r="F38" s="1" t="s">
        <v>716</v>
      </c>
      <c r="G38">
        <v>35</v>
      </c>
      <c r="H38" t="s">
        <v>963</v>
      </c>
      <c r="N38" t="s">
        <v>891</v>
      </c>
      <c r="P38" t="s">
        <v>1055</v>
      </c>
      <c r="R38" t="s">
        <v>1061</v>
      </c>
      <c r="U38" t="s">
        <v>891</v>
      </c>
      <c r="V38" t="s">
        <v>1055</v>
      </c>
      <c r="W38" t="s">
        <v>1061</v>
      </c>
    </row>
    <row r="39" spans="1:23">
      <c r="A39">
        <v>36</v>
      </c>
      <c r="B39" t="s">
        <v>57</v>
      </c>
      <c r="C39" s="33">
        <v>2</v>
      </c>
      <c r="D39" t="s">
        <v>667</v>
      </c>
      <c r="E39" s="1" t="s">
        <v>715</v>
      </c>
      <c r="F39" s="1" t="s">
        <v>718</v>
      </c>
      <c r="G39">
        <v>36</v>
      </c>
      <c r="H39" t="s">
        <v>964</v>
      </c>
      <c r="N39" t="s">
        <v>888</v>
      </c>
      <c r="P39" t="s">
        <v>1058</v>
      </c>
      <c r="R39" t="s">
        <v>1061</v>
      </c>
      <c r="U39" t="s">
        <v>888</v>
      </c>
      <c r="V39" t="s">
        <v>1058</v>
      </c>
      <c r="W39" t="s">
        <v>1061</v>
      </c>
    </row>
    <row r="40" spans="1:23">
      <c r="A40">
        <v>37</v>
      </c>
      <c r="B40" t="s">
        <v>58</v>
      </c>
      <c r="C40" s="33">
        <v>2</v>
      </c>
      <c r="D40" t="s">
        <v>669</v>
      </c>
      <c r="E40" s="1" t="s">
        <v>722</v>
      </c>
      <c r="F40" s="1" t="s">
        <v>719</v>
      </c>
      <c r="G40">
        <v>37</v>
      </c>
      <c r="H40" t="s">
        <v>965</v>
      </c>
      <c r="N40" t="s">
        <v>884</v>
      </c>
      <c r="P40" t="s">
        <v>1056</v>
      </c>
      <c r="R40" t="s">
        <v>1056</v>
      </c>
      <c r="U40" t="s">
        <v>884</v>
      </c>
      <c r="V40" t="s">
        <v>1056</v>
      </c>
      <c r="W40" t="s">
        <v>1056</v>
      </c>
    </row>
    <row r="41" spans="1:23">
      <c r="A41">
        <v>38</v>
      </c>
      <c r="B41" t="s">
        <v>59</v>
      </c>
      <c r="C41" s="33">
        <v>2</v>
      </c>
      <c r="D41" t="s">
        <v>671</v>
      </c>
      <c r="E41" s="1" t="s">
        <v>722</v>
      </c>
      <c r="F41" s="1" t="s">
        <v>717</v>
      </c>
      <c r="G41">
        <v>38</v>
      </c>
      <c r="H41" t="s">
        <v>966</v>
      </c>
      <c r="N41" t="s">
        <v>881</v>
      </c>
      <c r="P41" t="s">
        <v>927</v>
      </c>
      <c r="R41" t="s">
        <v>1093</v>
      </c>
      <c r="U41" t="s">
        <v>881</v>
      </c>
      <c r="V41" t="s">
        <v>927</v>
      </c>
      <c r="W41" t="s">
        <v>1093</v>
      </c>
    </row>
    <row r="42" spans="1:23">
      <c r="A42">
        <v>39</v>
      </c>
      <c r="B42" t="s">
        <v>60</v>
      </c>
      <c r="C42" s="33">
        <v>2</v>
      </c>
      <c r="D42" t="s">
        <v>688</v>
      </c>
      <c r="E42" s="1" t="s">
        <v>722</v>
      </c>
      <c r="F42" s="1" t="s">
        <v>724</v>
      </c>
      <c r="G42">
        <v>39</v>
      </c>
      <c r="H42" t="s">
        <v>967</v>
      </c>
      <c r="N42" t="s">
        <v>905</v>
      </c>
      <c r="P42" t="s">
        <v>1050</v>
      </c>
      <c r="R42" t="s">
        <v>1050</v>
      </c>
      <c r="U42" t="s">
        <v>905</v>
      </c>
      <c r="V42" t="s">
        <v>1050</v>
      </c>
      <c r="W42" t="s">
        <v>1050</v>
      </c>
    </row>
    <row r="43" spans="1:23">
      <c r="A43">
        <v>40</v>
      </c>
      <c r="B43" t="s">
        <v>61</v>
      </c>
      <c r="C43" s="33">
        <v>2</v>
      </c>
      <c r="D43" t="s">
        <v>670</v>
      </c>
      <c r="E43" s="1" t="s">
        <v>722</v>
      </c>
      <c r="F43" s="1" t="s">
        <v>716</v>
      </c>
      <c r="G43">
        <v>40</v>
      </c>
      <c r="H43" t="s">
        <v>968</v>
      </c>
      <c r="N43" t="s">
        <v>898</v>
      </c>
      <c r="P43" t="s">
        <v>1059</v>
      </c>
      <c r="R43" t="s">
        <v>1059</v>
      </c>
      <c r="U43" t="s">
        <v>898</v>
      </c>
      <c r="V43" t="s">
        <v>1059</v>
      </c>
      <c r="W43" t="s">
        <v>1059</v>
      </c>
    </row>
    <row r="44" spans="1:23">
      <c r="A44">
        <v>41</v>
      </c>
      <c r="B44" t="s">
        <v>62</v>
      </c>
      <c r="C44" s="33">
        <v>2</v>
      </c>
      <c r="D44" t="s">
        <v>672</v>
      </c>
      <c r="E44" s="1" t="s">
        <v>722</v>
      </c>
      <c r="F44" s="1" t="s">
        <v>718</v>
      </c>
      <c r="G44">
        <v>41</v>
      </c>
      <c r="H44" t="s">
        <v>969</v>
      </c>
      <c r="N44" t="s">
        <v>898</v>
      </c>
      <c r="P44" t="s">
        <v>1050</v>
      </c>
      <c r="R44" t="s">
        <v>1050</v>
      </c>
      <c r="U44" t="s">
        <v>898</v>
      </c>
      <c r="V44" t="s">
        <v>1050</v>
      </c>
      <c r="W44" t="s">
        <v>1050</v>
      </c>
    </row>
    <row r="45" spans="1:23">
      <c r="A45">
        <v>42</v>
      </c>
      <c r="B45" t="s">
        <v>63</v>
      </c>
      <c r="C45" s="33">
        <v>2</v>
      </c>
      <c r="D45" t="s">
        <v>687</v>
      </c>
      <c r="E45" s="1" t="s">
        <v>722</v>
      </c>
      <c r="F45" s="1" t="s">
        <v>723</v>
      </c>
      <c r="G45">
        <v>42</v>
      </c>
      <c r="H45" t="s">
        <v>970</v>
      </c>
      <c r="N45" t="s">
        <v>905</v>
      </c>
      <c r="P45" t="s">
        <v>927</v>
      </c>
      <c r="R45" t="s">
        <v>927</v>
      </c>
      <c r="U45" t="s">
        <v>905</v>
      </c>
      <c r="V45" t="s">
        <v>927</v>
      </c>
      <c r="W45" t="s">
        <v>927</v>
      </c>
    </row>
    <row r="46" spans="1:23">
      <c r="A46">
        <v>43</v>
      </c>
      <c r="B46" t="s">
        <v>64</v>
      </c>
      <c r="C46" s="33">
        <v>2</v>
      </c>
      <c r="D46" t="s">
        <v>675</v>
      </c>
      <c r="E46" s="1" t="s">
        <v>720</v>
      </c>
      <c r="F46" s="1" t="s">
        <v>724</v>
      </c>
      <c r="G46">
        <v>43</v>
      </c>
      <c r="H46" t="s">
        <v>971</v>
      </c>
      <c r="N46" t="s">
        <v>888</v>
      </c>
      <c r="P46" t="s">
        <v>1060</v>
      </c>
      <c r="R46" t="s">
        <v>1042</v>
      </c>
      <c r="U46" t="s">
        <v>888</v>
      </c>
      <c r="V46" t="s">
        <v>1060</v>
      </c>
      <c r="W46" t="s">
        <v>1042</v>
      </c>
    </row>
    <row r="47" spans="1:23">
      <c r="A47">
        <v>44</v>
      </c>
      <c r="B47" t="s">
        <v>65</v>
      </c>
      <c r="C47" s="33">
        <v>2</v>
      </c>
      <c r="D47" t="s">
        <v>679</v>
      </c>
      <c r="E47" s="1" t="s">
        <v>720</v>
      </c>
      <c r="F47" s="1" t="s">
        <v>719</v>
      </c>
      <c r="G47">
        <v>44</v>
      </c>
      <c r="H47" t="s">
        <v>972</v>
      </c>
      <c r="N47" t="s">
        <v>906</v>
      </c>
      <c r="P47" t="s">
        <v>1042</v>
      </c>
      <c r="R47" t="s">
        <v>1094</v>
      </c>
      <c r="U47" t="s">
        <v>906</v>
      </c>
      <c r="V47" t="s">
        <v>1042</v>
      </c>
      <c r="W47" t="s">
        <v>1094</v>
      </c>
    </row>
    <row r="48" spans="1:23">
      <c r="A48">
        <v>45</v>
      </c>
      <c r="B48" t="s">
        <v>66</v>
      </c>
      <c r="C48" s="33">
        <v>2</v>
      </c>
      <c r="D48" t="s">
        <v>691</v>
      </c>
      <c r="E48" s="1" t="s">
        <v>720</v>
      </c>
      <c r="F48" s="1" t="s">
        <v>723</v>
      </c>
      <c r="G48">
        <v>45</v>
      </c>
      <c r="H48" t="s">
        <v>973</v>
      </c>
      <c r="N48" t="s">
        <v>884</v>
      </c>
      <c r="P48" t="s">
        <v>1061</v>
      </c>
      <c r="R48" t="s">
        <v>1061</v>
      </c>
      <c r="U48" t="s">
        <v>884</v>
      </c>
      <c r="V48" t="s">
        <v>1061</v>
      </c>
      <c r="W48" t="s">
        <v>1061</v>
      </c>
    </row>
    <row r="49" spans="1:23">
      <c r="A49">
        <v>46</v>
      </c>
      <c r="B49" t="s">
        <v>67</v>
      </c>
      <c r="C49" s="33">
        <v>2</v>
      </c>
      <c r="D49" t="s">
        <v>681</v>
      </c>
      <c r="E49" s="1" t="s">
        <v>720</v>
      </c>
      <c r="F49" s="1" t="s">
        <v>716</v>
      </c>
      <c r="G49">
        <v>46</v>
      </c>
      <c r="H49" t="s">
        <v>974</v>
      </c>
      <c r="N49" t="s">
        <v>879</v>
      </c>
      <c r="P49" t="s">
        <v>1062</v>
      </c>
      <c r="R49" t="s">
        <v>1062</v>
      </c>
      <c r="U49" t="s">
        <v>879</v>
      </c>
      <c r="V49" t="s">
        <v>1062</v>
      </c>
      <c r="W49" t="s">
        <v>1062</v>
      </c>
    </row>
    <row r="50" spans="1:23">
      <c r="A50">
        <v>47</v>
      </c>
      <c r="B50" t="s">
        <v>68</v>
      </c>
      <c r="C50" s="33">
        <v>2</v>
      </c>
      <c r="D50" t="s">
        <v>682</v>
      </c>
      <c r="E50" s="1" t="s">
        <v>720</v>
      </c>
      <c r="F50" s="1" t="s">
        <v>718</v>
      </c>
      <c r="G50">
        <v>47</v>
      </c>
      <c r="H50" t="s">
        <v>975</v>
      </c>
      <c r="N50" t="s">
        <v>905</v>
      </c>
      <c r="P50" t="s">
        <v>1063</v>
      </c>
      <c r="R50" t="s">
        <v>1063</v>
      </c>
      <c r="U50" t="s">
        <v>905</v>
      </c>
      <c r="V50" t="s">
        <v>1063</v>
      </c>
      <c r="W50" t="s">
        <v>1063</v>
      </c>
    </row>
    <row r="51" spans="1:23">
      <c r="A51">
        <v>48</v>
      </c>
      <c r="B51" t="s">
        <v>69</v>
      </c>
      <c r="C51" s="33">
        <v>2</v>
      </c>
      <c r="D51" t="s">
        <v>680</v>
      </c>
      <c r="E51" s="1" t="s">
        <v>720</v>
      </c>
      <c r="F51" s="1" t="s">
        <v>717</v>
      </c>
      <c r="G51">
        <v>48</v>
      </c>
      <c r="H51" t="s">
        <v>976</v>
      </c>
      <c r="N51" t="s">
        <v>905</v>
      </c>
      <c r="P51" t="s">
        <v>1048</v>
      </c>
      <c r="R51" t="s">
        <v>1048</v>
      </c>
      <c r="U51" t="s">
        <v>905</v>
      </c>
      <c r="V51" t="s">
        <v>1048</v>
      </c>
      <c r="W51" t="s">
        <v>1048</v>
      </c>
    </row>
    <row r="52" spans="1:23">
      <c r="A52">
        <v>49</v>
      </c>
      <c r="B52" t="s">
        <v>70</v>
      </c>
      <c r="C52" s="33">
        <v>3</v>
      </c>
      <c r="D52" t="s">
        <v>668</v>
      </c>
      <c r="E52" s="1" t="s">
        <v>715</v>
      </c>
      <c r="F52" s="1" t="s">
        <v>719</v>
      </c>
      <c r="G52">
        <v>49</v>
      </c>
      <c r="H52" t="s">
        <v>977</v>
      </c>
      <c r="N52" t="s">
        <v>882</v>
      </c>
      <c r="P52" t="s">
        <v>918</v>
      </c>
      <c r="R52" t="s">
        <v>918</v>
      </c>
      <c r="U52" t="s">
        <v>882</v>
      </c>
      <c r="V52" t="s">
        <v>918</v>
      </c>
      <c r="W52" t="s">
        <v>918</v>
      </c>
    </row>
    <row r="53" spans="1:23">
      <c r="A53">
        <v>50</v>
      </c>
      <c r="B53" t="s">
        <v>71</v>
      </c>
      <c r="C53" s="33">
        <v>3</v>
      </c>
      <c r="D53" t="s">
        <v>667</v>
      </c>
      <c r="E53" s="1" t="s">
        <v>715</v>
      </c>
      <c r="F53" s="1" t="s">
        <v>718</v>
      </c>
      <c r="G53">
        <v>50</v>
      </c>
      <c r="H53" t="s">
        <v>978</v>
      </c>
      <c r="N53" t="s">
        <v>893</v>
      </c>
      <c r="P53" t="s">
        <v>1064</v>
      </c>
      <c r="R53" t="s">
        <v>1095</v>
      </c>
      <c r="U53" t="s">
        <v>893</v>
      </c>
      <c r="V53" t="s">
        <v>1064</v>
      </c>
      <c r="W53" t="s">
        <v>1095</v>
      </c>
    </row>
    <row r="54" spans="1:23">
      <c r="A54">
        <v>51</v>
      </c>
      <c r="B54" t="s">
        <v>72</v>
      </c>
      <c r="C54" s="33">
        <v>3</v>
      </c>
      <c r="D54" t="s">
        <v>690</v>
      </c>
      <c r="E54" s="1" t="s">
        <v>715</v>
      </c>
      <c r="F54" s="1" t="s">
        <v>723</v>
      </c>
      <c r="G54">
        <v>51</v>
      </c>
      <c r="H54" t="s">
        <v>979</v>
      </c>
      <c r="N54" t="s">
        <v>886</v>
      </c>
      <c r="P54" t="s">
        <v>1042</v>
      </c>
      <c r="R54" t="s">
        <v>1042</v>
      </c>
      <c r="U54" t="s">
        <v>886</v>
      </c>
      <c r="V54" t="s">
        <v>1042</v>
      </c>
      <c r="W54" t="s">
        <v>1042</v>
      </c>
    </row>
    <row r="55" spans="1:23">
      <c r="A55">
        <v>52</v>
      </c>
      <c r="B55" t="s">
        <v>73</v>
      </c>
      <c r="C55" s="33">
        <v>3</v>
      </c>
      <c r="D55" t="s">
        <v>673</v>
      </c>
      <c r="E55" s="1" t="s">
        <v>715</v>
      </c>
      <c r="F55" s="1" t="s">
        <v>717</v>
      </c>
      <c r="G55">
        <v>52</v>
      </c>
      <c r="H55" t="s">
        <v>980</v>
      </c>
      <c r="N55" t="s">
        <v>907</v>
      </c>
      <c r="P55" t="s">
        <v>1042</v>
      </c>
      <c r="R55" t="s">
        <v>1042</v>
      </c>
      <c r="U55" t="s">
        <v>907</v>
      </c>
      <c r="V55" t="s">
        <v>1042</v>
      </c>
      <c r="W55" t="s">
        <v>1042</v>
      </c>
    </row>
    <row r="56" spans="1:23">
      <c r="A56">
        <v>53</v>
      </c>
      <c r="B56" t="s">
        <v>74</v>
      </c>
      <c r="C56" s="33">
        <v>3</v>
      </c>
      <c r="D56" t="s">
        <v>665</v>
      </c>
      <c r="E56" s="1" t="s">
        <v>715</v>
      </c>
      <c r="F56" s="1" t="s">
        <v>716</v>
      </c>
      <c r="G56">
        <v>53</v>
      </c>
      <c r="H56" t="s">
        <v>981</v>
      </c>
      <c r="N56" t="s">
        <v>908</v>
      </c>
      <c r="P56" t="s">
        <v>1051</v>
      </c>
      <c r="R56" t="s">
        <v>1096</v>
      </c>
      <c r="U56" t="s">
        <v>908</v>
      </c>
      <c r="V56" t="s">
        <v>1051</v>
      </c>
      <c r="W56" t="s">
        <v>1096</v>
      </c>
    </row>
    <row r="57" spans="1:23">
      <c r="A57">
        <v>54</v>
      </c>
      <c r="B57" t="s">
        <v>75</v>
      </c>
      <c r="C57" s="33">
        <v>3</v>
      </c>
      <c r="D57" t="s">
        <v>689</v>
      </c>
      <c r="E57" s="1" t="s">
        <v>715</v>
      </c>
      <c r="F57" s="1" t="s">
        <v>724</v>
      </c>
      <c r="G57">
        <v>54</v>
      </c>
      <c r="H57" t="s">
        <v>982</v>
      </c>
      <c r="N57" t="s">
        <v>887</v>
      </c>
      <c r="P57" t="s">
        <v>921</v>
      </c>
      <c r="R57" t="s">
        <v>1097</v>
      </c>
      <c r="U57" t="s">
        <v>887</v>
      </c>
      <c r="V57" t="s">
        <v>921</v>
      </c>
      <c r="W57" t="s">
        <v>1097</v>
      </c>
    </row>
    <row r="58" spans="1:23">
      <c r="A58">
        <v>55</v>
      </c>
      <c r="B58" t="s">
        <v>76</v>
      </c>
      <c r="C58" s="33">
        <v>3</v>
      </c>
      <c r="D58" t="s">
        <v>677</v>
      </c>
      <c r="E58" s="1" t="s">
        <v>721</v>
      </c>
      <c r="F58" s="1" t="s">
        <v>724</v>
      </c>
      <c r="G58">
        <v>55</v>
      </c>
      <c r="H58" t="s">
        <v>983</v>
      </c>
      <c r="N58" t="s">
        <v>888</v>
      </c>
      <c r="P58" t="s">
        <v>1050</v>
      </c>
      <c r="R58" t="s">
        <v>921</v>
      </c>
      <c r="U58" t="s">
        <v>888</v>
      </c>
      <c r="V58" t="s">
        <v>1050</v>
      </c>
      <c r="W58" t="s">
        <v>921</v>
      </c>
    </row>
    <row r="59" spans="1:23">
      <c r="A59">
        <v>56</v>
      </c>
      <c r="B59" t="s">
        <v>77</v>
      </c>
      <c r="C59" s="33">
        <v>3</v>
      </c>
      <c r="D59" t="s">
        <v>685</v>
      </c>
      <c r="E59" s="1" t="s">
        <v>721</v>
      </c>
      <c r="F59" s="1" t="s">
        <v>723</v>
      </c>
      <c r="G59">
        <v>56</v>
      </c>
      <c r="H59" t="s">
        <v>984</v>
      </c>
      <c r="N59" t="s">
        <v>909</v>
      </c>
      <c r="P59" t="s">
        <v>927</v>
      </c>
      <c r="R59" t="s">
        <v>927</v>
      </c>
      <c r="U59" t="s">
        <v>909</v>
      </c>
      <c r="V59" t="s">
        <v>927</v>
      </c>
      <c r="W59" t="s">
        <v>927</v>
      </c>
    </row>
    <row r="60" spans="1:23">
      <c r="A60">
        <v>57</v>
      </c>
      <c r="B60" t="s">
        <v>78</v>
      </c>
      <c r="C60" s="33">
        <v>3</v>
      </c>
      <c r="D60" t="s">
        <v>683</v>
      </c>
      <c r="E60" s="1" t="s">
        <v>721</v>
      </c>
      <c r="F60" s="1" t="s">
        <v>719</v>
      </c>
      <c r="G60">
        <v>57</v>
      </c>
      <c r="H60" t="s">
        <v>985</v>
      </c>
      <c r="N60" t="s">
        <v>905</v>
      </c>
      <c r="P60" t="s">
        <v>1050</v>
      </c>
      <c r="R60" t="s">
        <v>1050</v>
      </c>
      <c r="U60" t="s">
        <v>905</v>
      </c>
      <c r="V60" t="s">
        <v>1050</v>
      </c>
      <c r="W60" t="s">
        <v>1050</v>
      </c>
    </row>
    <row r="61" spans="1:23">
      <c r="A61">
        <v>58</v>
      </c>
      <c r="B61" t="s">
        <v>79</v>
      </c>
      <c r="C61" s="33">
        <v>3</v>
      </c>
      <c r="D61" t="s">
        <v>678</v>
      </c>
      <c r="E61" s="1" t="s">
        <v>721</v>
      </c>
      <c r="F61" s="1" t="s">
        <v>717</v>
      </c>
      <c r="G61">
        <v>58</v>
      </c>
      <c r="H61" t="s">
        <v>986</v>
      </c>
      <c r="N61" t="s">
        <v>910</v>
      </c>
      <c r="P61" t="s">
        <v>1050</v>
      </c>
      <c r="R61" t="s">
        <v>1094</v>
      </c>
      <c r="U61" t="s">
        <v>910</v>
      </c>
      <c r="V61" t="s">
        <v>1050</v>
      </c>
      <c r="W61" t="s">
        <v>1094</v>
      </c>
    </row>
    <row r="62" spans="1:23">
      <c r="A62">
        <v>59</v>
      </c>
      <c r="B62" t="s">
        <v>80</v>
      </c>
      <c r="C62" s="33">
        <v>3</v>
      </c>
      <c r="D62" t="s">
        <v>684</v>
      </c>
      <c r="E62" s="1" t="s">
        <v>721</v>
      </c>
      <c r="F62" s="1" t="s">
        <v>718</v>
      </c>
      <c r="G62">
        <v>59</v>
      </c>
      <c r="H62" t="s">
        <v>987</v>
      </c>
      <c r="N62" t="s">
        <v>879</v>
      </c>
      <c r="P62" t="s">
        <v>1065</v>
      </c>
      <c r="R62" t="s">
        <v>1065</v>
      </c>
      <c r="U62" t="s">
        <v>879</v>
      </c>
      <c r="V62" t="s">
        <v>1065</v>
      </c>
      <c r="W62" t="s">
        <v>1065</v>
      </c>
    </row>
    <row r="63" spans="1:23">
      <c r="A63">
        <v>60</v>
      </c>
      <c r="B63" t="s">
        <v>81</v>
      </c>
      <c r="C63" s="33">
        <v>3</v>
      </c>
      <c r="D63" t="s">
        <v>686</v>
      </c>
      <c r="E63" s="1" t="s">
        <v>721</v>
      </c>
      <c r="F63" s="1" t="s">
        <v>716</v>
      </c>
      <c r="G63">
        <v>60</v>
      </c>
      <c r="H63" t="s">
        <v>988</v>
      </c>
      <c r="N63" t="s">
        <v>897</v>
      </c>
      <c r="P63" t="s">
        <v>1049</v>
      </c>
      <c r="R63" t="s">
        <v>1087</v>
      </c>
      <c r="U63" t="s">
        <v>897</v>
      </c>
      <c r="V63" t="s">
        <v>1049</v>
      </c>
      <c r="W63" t="s">
        <v>1087</v>
      </c>
    </row>
    <row r="64" spans="1:23">
      <c r="A64">
        <v>61</v>
      </c>
      <c r="B64" t="s">
        <v>82</v>
      </c>
      <c r="C64" s="33">
        <v>3</v>
      </c>
      <c r="D64" t="s">
        <v>679</v>
      </c>
      <c r="E64" s="1" t="s">
        <v>720</v>
      </c>
      <c r="F64" s="1" t="s">
        <v>719</v>
      </c>
      <c r="G64">
        <v>61</v>
      </c>
      <c r="H64" t="s">
        <v>989</v>
      </c>
      <c r="N64" t="s">
        <v>911</v>
      </c>
      <c r="P64" t="s">
        <v>1061</v>
      </c>
      <c r="R64" t="s">
        <v>1098</v>
      </c>
      <c r="U64" t="s">
        <v>911</v>
      </c>
      <c r="V64" t="s">
        <v>1061</v>
      </c>
      <c r="W64" t="s">
        <v>1098</v>
      </c>
    </row>
    <row r="65" spans="1:23">
      <c r="A65">
        <v>62</v>
      </c>
      <c r="B65" t="s">
        <v>83</v>
      </c>
      <c r="C65" s="33">
        <v>3</v>
      </c>
      <c r="D65" t="s">
        <v>681</v>
      </c>
      <c r="E65" s="1" t="s">
        <v>720</v>
      </c>
      <c r="F65" s="1" t="s">
        <v>716</v>
      </c>
      <c r="G65">
        <v>62</v>
      </c>
      <c r="H65" t="s">
        <v>990</v>
      </c>
      <c r="N65" t="s">
        <v>912</v>
      </c>
      <c r="P65" t="s">
        <v>1066</v>
      </c>
      <c r="R65" t="s">
        <v>1066</v>
      </c>
      <c r="U65" t="s">
        <v>912</v>
      </c>
      <c r="V65" t="s">
        <v>1066</v>
      </c>
      <c r="W65" t="s">
        <v>1066</v>
      </c>
    </row>
    <row r="66" spans="1:23">
      <c r="A66">
        <v>63</v>
      </c>
      <c r="B66" t="s">
        <v>84</v>
      </c>
      <c r="C66" s="33">
        <v>3</v>
      </c>
      <c r="D66" t="s">
        <v>675</v>
      </c>
      <c r="E66" s="1" t="s">
        <v>720</v>
      </c>
      <c r="F66" s="1" t="s">
        <v>724</v>
      </c>
      <c r="G66">
        <v>63</v>
      </c>
      <c r="H66" t="s">
        <v>991</v>
      </c>
      <c r="N66" t="s">
        <v>901</v>
      </c>
      <c r="P66" t="s">
        <v>1067</v>
      </c>
      <c r="R66" t="s">
        <v>1067</v>
      </c>
      <c r="U66" t="s">
        <v>901</v>
      </c>
      <c r="V66" t="s">
        <v>1067</v>
      </c>
      <c r="W66" t="s">
        <v>1067</v>
      </c>
    </row>
    <row r="67" spans="1:23">
      <c r="A67">
        <v>64</v>
      </c>
      <c r="B67" t="s">
        <v>85</v>
      </c>
      <c r="C67" s="33">
        <v>3</v>
      </c>
      <c r="D67" t="s">
        <v>682</v>
      </c>
      <c r="E67" s="1" t="s">
        <v>720</v>
      </c>
      <c r="F67" s="1" t="s">
        <v>718</v>
      </c>
      <c r="G67">
        <v>64</v>
      </c>
      <c r="H67" t="s">
        <v>992</v>
      </c>
      <c r="N67" t="s">
        <v>884</v>
      </c>
      <c r="P67" t="s">
        <v>894</v>
      </c>
      <c r="R67" t="s">
        <v>894</v>
      </c>
      <c r="U67" t="s">
        <v>884</v>
      </c>
      <c r="V67" t="s">
        <v>894</v>
      </c>
      <c r="W67" t="s">
        <v>894</v>
      </c>
    </row>
    <row r="68" spans="1:23">
      <c r="A68">
        <v>65</v>
      </c>
      <c r="B68" t="s">
        <v>86</v>
      </c>
      <c r="C68" s="33">
        <v>3</v>
      </c>
      <c r="D68" t="s">
        <v>691</v>
      </c>
      <c r="E68" s="1" t="s">
        <v>720</v>
      </c>
      <c r="F68" s="1" t="s">
        <v>723</v>
      </c>
      <c r="G68">
        <v>65</v>
      </c>
      <c r="H68" t="s">
        <v>993</v>
      </c>
      <c r="N68" t="s">
        <v>913</v>
      </c>
      <c r="P68" t="s">
        <v>1063</v>
      </c>
      <c r="R68" t="s">
        <v>1099</v>
      </c>
      <c r="U68" t="s">
        <v>913</v>
      </c>
      <c r="V68" t="s">
        <v>1063</v>
      </c>
      <c r="W68" t="s">
        <v>1099</v>
      </c>
    </row>
    <row r="69" spans="1:23">
      <c r="A69">
        <v>66</v>
      </c>
      <c r="B69" t="s">
        <v>87</v>
      </c>
      <c r="C69" s="33">
        <v>3</v>
      </c>
      <c r="D69" t="s">
        <v>680</v>
      </c>
      <c r="E69" s="1" t="s">
        <v>720</v>
      </c>
      <c r="F69" s="1" t="s">
        <v>717</v>
      </c>
      <c r="G69">
        <v>66</v>
      </c>
      <c r="H69" t="s">
        <v>994</v>
      </c>
      <c r="N69" t="s">
        <v>913</v>
      </c>
      <c r="P69" t="s">
        <v>927</v>
      </c>
      <c r="R69" t="s">
        <v>1100</v>
      </c>
      <c r="U69" t="s">
        <v>913</v>
      </c>
      <c r="V69" t="s">
        <v>927</v>
      </c>
      <c r="W69" t="s">
        <v>1100</v>
      </c>
    </row>
    <row r="70" spans="1:23">
      <c r="A70">
        <v>67</v>
      </c>
      <c r="B70" t="s">
        <v>88</v>
      </c>
      <c r="C70" s="33">
        <v>3</v>
      </c>
      <c r="D70" t="s">
        <v>669</v>
      </c>
      <c r="E70" s="1" t="s">
        <v>722</v>
      </c>
      <c r="F70" s="1" t="s">
        <v>719</v>
      </c>
      <c r="G70">
        <v>67</v>
      </c>
      <c r="H70" t="s">
        <v>995</v>
      </c>
      <c r="N70" t="s">
        <v>883</v>
      </c>
      <c r="P70" t="s">
        <v>921</v>
      </c>
      <c r="R70" t="s">
        <v>1068</v>
      </c>
      <c r="U70" t="s">
        <v>883</v>
      </c>
      <c r="V70" t="s">
        <v>921</v>
      </c>
      <c r="W70" t="s">
        <v>1068</v>
      </c>
    </row>
    <row r="71" spans="1:23">
      <c r="A71">
        <v>68</v>
      </c>
      <c r="B71" t="s">
        <v>89</v>
      </c>
      <c r="C71" s="33">
        <v>3</v>
      </c>
      <c r="D71" t="s">
        <v>672</v>
      </c>
      <c r="E71" s="1" t="s">
        <v>722</v>
      </c>
      <c r="F71" s="1" t="s">
        <v>718</v>
      </c>
      <c r="G71">
        <v>68</v>
      </c>
      <c r="H71" t="s">
        <v>996</v>
      </c>
      <c r="N71" t="s">
        <v>914</v>
      </c>
      <c r="P71" t="s">
        <v>1068</v>
      </c>
      <c r="R71" t="s">
        <v>1101</v>
      </c>
      <c r="U71" t="s">
        <v>914</v>
      </c>
      <c r="V71" t="s">
        <v>1068</v>
      </c>
      <c r="W71" t="s">
        <v>1101</v>
      </c>
    </row>
    <row r="72" spans="1:23">
      <c r="A72">
        <v>69</v>
      </c>
      <c r="B72" t="s">
        <v>90</v>
      </c>
      <c r="C72" s="33">
        <v>3</v>
      </c>
      <c r="D72" t="s">
        <v>670</v>
      </c>
      <c r="E72" s="1" t="s">
        <v>722</v>
      </c>
      <c r="F72" s="1" t="s">
        <v>716</v>
      </c>
      <c r="G72">
        <v>69</v>
      </c>
      <c r="H72" t="s">
        <v>997</v>
      </c>
      <c r="N72" t="s">
        <v>883</v>
      </c>
      <c r="P72" t="s">
        <v>1054</v>
      </c>
      <c r="R72" t="s">
        <v>1091</v>
      </c>
      <c r="U72" t="s">
        <v>883</v>
      </c>
      <c r="V72" t="s">
        <v>1054</v>
      </c>
      <c r="W72" t="s">
        <v>1091</v>
      </c>
    </row>
    <row r="73" spans="1:23">
      <c r="A73">
        <v>70</v>
      </c>
      <c r="B73" t="s">
        <v>91</v>
      </c>
      <c r="C73" s="33">
        <v>3</v>
      </c>
      <c r="D73" t="s">
        <v>687</v>
      </c>
      <c r="E73" s="1" t="s">
        <v>722</v>
      </c>
      <c r="F73" s="1" t="s">
        <v>723</v>
      </c>
      <c r="G73">
        <v>70</v>
      </c>
      <c r="H73" t="s">
        <v>998</v>
      </c>
      <c r="N73" t="s">
        <v>915</v>
      </c>
      <c r="P73" t="s">
        <v>1050</v>
      </c>
      <c r="R73" t="s">
        <v>1102</v>
      </c>
      <c r="U73" t="s">
        <v>915</v>
      </c>
      <c r="V73" t="s">
        <v>1050</v>
      </c>
      <c r="W73" t="s">
        <v>1102</v>
      </c>
    </row>
    <row r="74" spans="1:23">
      <c r="A74">
        <v>71</v>
      </c>
      <c r="B74" t="s">
        <v>92</v>
      </c>
      <c r="C74" s="33">
        <v>3</v>
      </c>
      <c r="D74" t="s">
        <v>671</v>
      </c>
      <c r="E74" s="1" t="s">
        <v>722</v>
      </c>
      <c r="F74" s="1" t="s">
        <v>717</v>
      </c>
      <c r="G74">
        <v>71</v>
      </c>
      <c r="H74" t="s">
        <v>999</v>
      </c>
      <c r="N74" t="s">
        <v>883</v>
      </c>
      <c r="P74" t="s">
        <v>1042</v>
      </c>
      <c r="R74" t="s">
        <v>921</v>
      </c>
      <c r="U74" t="s">
        <v>883</v>
      </c>
      <c r="V74" t="s">
        <v>1042</v>
      </c>
      <c r="W74" t="s">
        <v>921</v>
      </c>
    </row>
    <row r="75" spans="1:23">
      <c r="A75">
        <v>72</v>
      </c>
      <c r="B75" t="s">
        <v>93</v>
      </c>
      <c r="C75" s="33">
        <v>3</v>
      </c>
      <c r="D75" t="s">
        <v>688</v>
      </c>
      <c r="E75" s="1" t="s">
        <v>722</v>
      </c>
      <c r="F75" s="1" t="s">
        <v>724</v>
      </c>
      <c r="G75">
        <v>72</v>
      </c>
      <c r="H75" t="s">
        <v>1000</v>
      </c>
      <c r="N75" t="s">
        <v>893</v>
      </c>
      <c r="P75" t="s">
        <v>1069</v>
      </c>
      <c r="R75" t="s">
        <v>1103</v>
      </c>
      <c r="U75" t="s">
        <v>893</v>
      </c>
      <c r="V75" t="s">
        <v>1069</v>
      </c>
      <c r="W75" t="s">
        <v>1103</v>
      </c>
    </row>
    <row r="76" spans="1:23">
      <c r="A76">
        <v>73</v>
      </c>
      <c r="B76" t="s">
        <v>94</v>
      </c>
      <c r="C76" s="33">
        <v>4</v>
      </c>
      <c r="D76" t="s">
        <v>687</v>
      </c>
      <c r="E76" s="1" t="s">
        <v>722</v>
      </c>
      <c r="F76" s="1" t="s">
        <v>723</v>
      </c>
      <c r="G76">
        <v>73</v>
      </c>
      <c r="H76" t="s">
        <v>1001</v>
      </c>
      <c r="N76" t="s">
        <v>916</v>
      </c>
      <c r="P76" t="s">
        <v>1054</v>
      </c>
      <c r="R76" t="s">
        <v>1104</v>
      </c>
      <c r="U76" t="s">
        <v>916</v>
      </c>
      <c r="V76" t="s">
        <v>1054</v>
      </c>
      <c r="W76" t="s">
        <v>1104</v>
      </c>
    </row>
    <row r="77" spans="1:23">
      <c r="A77">
        <v>74</v>
      </c>
      <c r="B77" t="s">
        <v>95</v>
      </c>
      <c r="C77" s="33">
        <v>4</v>
      </c>
      <c r="D77" t="s">
        <v>669</v>
      </c>
      <c r="E77" s="1" t="s">
        <v>722</v>
      </c>
      <c r="F77" s="1" t="s">
        <v>719</v>
      </c>
      <c r="G77">
        <v>74</v>
      </c>
      <c r="H77" t="s">
        <v>1002</v>
      </c>
      <c r="N77" t="s">
        <v>916</v>
      </c>
      <c r="P77" t="s">
        <v>1070</v>
      </c>
      <c r="R77" t="s">
        <v>1081</v>
      </c>
      <c r="U77" t="s">
        <v>916</v>
      </c>
      <c r="V77" t="s">
        <v>1070</v>
      </c>
      <c r="W77" t="s">
        <v>1081</v>
      </c>
    </row>
    <row r="78" spans="1:23">
      <c r="A78">
        <v>75</v>
      </c>
      <c r="B78" t="s">
        <v>96</v>
      </c>
      <c r="C78" s="33">
        <v>4</v>
      </c>
      <c r="D78" t="s">
        <v>671</v>
      </c>
      <c r="E78" s="1" t="s">
        <v>722</v>
      </c>
      <c r="F78" s="1" t="s">
        <v>717</v>
      </c>
      <c r="G78">
        <v>75</v>
      </c>
      <c r="H78" t="s">
        <v>1003</v>
      </c>
      <c r="N78" t="s">
        <v>917</v>
      </c>
      <c r="P78" t="s">
        <v>1057</v>
      </c>
      <c r="R78" t="s">
        <v>1051</v>
      </c>
      <c r="U78" t="s">
        <v>917</v>
      </c>
      <c r="V78" t="s">
        <v>1057</v>
      </c>
      <c r="W78" t="s">
        <v>1051</v>
      </c>
    </row>
    <row r="79" spans="1:23">
      <c r="A79">
        <v>76</v>
      </c>
      <c r="B79" t="s">
        <v>97</v>
      </c>
      <c r="C79" s="33">
        <v>4</v>
      </c>
      <c r="D79" t="s">
        <v>688</v>
      </c>
      <c r="E79" s="1" t="s">
        <v>722</v>
      </c>
      <c r="F79" s="1" t="s">
        <v>724</v>
      </c>
      <c r="G79">
        <v>76</v>
      </c>
      <c r="H79" t="s">
        <v>1004</v>
      </c>
      <c r="N79" t="s">
        <v>918</v>
      </c>
      <c r="P79" t="s">
        <v>921</v>
      </c>
      <c r="R79" t="s">
        <v>1105</v>
      </c>
      <c r="U79" t="s">
        <v>918</v>
      </c>
      <c r="V79" t="s">
        <v>921</v>
      </c>
      <c r="W79" t="s">
        <v>1105</v>
      </c>
    </row>
    <row r="80" spans="1:23">
      <c r="A80">
        <v>77</v>
      </c>
      <c r="B80" t="s">
        <v>98</v>
      </c>
      <c r="C80" s="33">
        <v>4</v>
      </c>
      <c r="D80" t="s">
        <v>672</v>
      </c>
      <c r="E80" s="1" t="s">
        <v>722</v>
      </c>
      <c r="F80" s="1" t="s">
        <v>718</v>
      </c>
      <c r="G80">
        <v>77</v>
      </c>
      <c r="H80" t="s">
        <v>1005</v>
      </c>
      <c r="N80" t="s">
        <v>919</v>
      </c>
      <c r="P80" t="s">
        <v>1071</v>
      </c>
      <c r="R80" t="s">
        <v>1077</v>
      </c>
      <c r="U80" t="s">
        <v>919</v>
      </c>
      <c r="V80" t="s">
        <v>1071</v>
      </c>
      <c r="W80" t="s">
        <v>1077</v>
      </c>
    </row>
    <row r="81" spans="1:23">
      <c r="A81">
        <v>78</v>
      </c>
      <c r="B81" t="s">
        <v>99</v>
      </c>
      <c r="C81" s="33">
        <v>4</v>
      </c>
      <c r="D81" t="s">
        <v>670</v>
      </c>
      <c r="E81" s="1" t="s">
        <v>722</v>
      </c>
      <c r="F81" s="1" t="s">
        <v>716</v>
      </c>
      <c r="G81">
        <v>78</v>
      </c>
      <c r="H81" t="s">
        <v>1006</v>
      </c>
      <c r="N81" t="s">
        <v>896</v>
      </c>
      <c r="P81" t="s">
        <v>1050</v>
      </c>
      <c r="R81" t="s">
        <v>1106</v>
      </c>
      <c r="U81" t="s">
        <v>896</v>
      </c>
      <c r="V81" t="s">
        <v>1050</v>
      </c>
      <c r="W81" t="s">
        <v>1106</v>
      </c>
    </row>
    <row r="82" spans="1:23">
      <c r="A82">
        <v>79</v>
      </c>
      <c r="B82" t="s">
        <v>100</v>
      </c>
      <c r="C82" s="33">
        <v>4</v>
      </c>
      <c r="D82" t="s">
        <v>680</v>
      </c>
      <c r="E82" s="1" t="s">
        <v>720</v>
      </c>
      <c r="F82" s="1" t="s">
        <v>717</v>
      </c>
      <c r="G82">
        <v>79</v>
      </c>
      <c r="H82" t="s">
        <v>1007</v>
      </c>
      <c r="N82" t="s">
        <v>886</v>
      </c>
      <c r="P82" t="s">
        <v>1042</v>
      </c>
      <c r="R82" t="s">
        <v>1042</v>
      </c>
      <c r="U82" t="s">
        <v>886</v>
      </c>
      <c r="V82" t="s">
        <v>1042</v>
      </c>
      <c r="W82" t="s">
        <v>1042</v>
      </c>
    </row>
    <row r="83" spans="1:23">
      <c r="A83">
        <v>80</v>
      </c>
      <c r="B83" t="s">
        <v>101</v>
      </c>
      <c r="C83" s="33">
        <v>4</v>
      </c>
      <c r="D83" t="s">
        <v>675</v>
      </c>
      <c r="E83" s="1" t="s">
        <v>720</v>
      </c>
      <c r="F83" s="1" t="s">
        <v>724</v>
      </c>
      <c r="G83">
        <v>80</v>
      </c>
      <c r="H83" t="s">
        <v>1008</v>
      </c>
      <c r="N83" t="s">
        <v>893</v>
      </c>
      <c r="P83" t="s">
        <v>921</v>
      </c>
      <c r="R83" t="s">
        <v>1107</v>
      </c>
      <c r="U83" t="s">
        <v>893</v>
      </c>
      <c r="V83" t="s">
        <v>921</v>
      </c>
      <c r="W83" t="s">
        <v>1107</v>
      </c>
    </row>
    <row r="84" spans="1:23">
      <c r="A84">
        <v>81</v>
      </c>
      <c r="B84" t="s">
        <v>102</v>
      </c>
      <c r="C84" s="33">
        <v>4</v>
      </c>
      <c r="D84" t="s">
        <v>682</v>
      </c>
      <c r="E84" s="1" t="s">
        <v>720</v>
      </c>
      <c r="F84" s="1" t="s">
        <v>718</v>
      </c>
      <c r="G84">
        <v>81</v>
      </c>
      <c r="H84" t="s">
        <v>1009</v>
      </c>
      <c r="N84" t="s">
        <v>890</v>
      </c>
      <c r="P84" t="s">
        <v>1042</v>
      </c>
      <c r="R84" t="s">
        <v>1108</v>
      </c>
      <c r="U84" t="s">
        <v>890</v>
      </c>
      <c r="V84" t="s">
        <v>1042</v>
      </c>
      <c r="W84" t="s">
        <v>1108</v>
      </c>
    </row>
    <row r="85" spans="1:23">
      <c r="A85">
        <v>82</v>
      </c>
      <c r="B85" t="s">
        <v>103</v>
      </c>
      <c r="C85" s="33">
        <v>4</v>
      </c>
      <c r="D85" t="s">
        <v>679</v>
      </c>
      <c r="E85" s="1" t="s">
        <v>720</v>
      </c>
      <c r="F85" s="1" t="s">
        <v>719</v>
      </c>
      <c r="G85">
        <v>82</v>
      </c>
      <c r="H85" t="s">
        <v>1010</v>
      </c>
      <c r="N85" t="s">
        <v>891</v>
      </c>
      <c r="P85" t="s">
        <v>1050</v>
      </c>
      <c r="R85" t="s">
        <v>1109</v>
      </c>
      <c r="U85" t="s">
        <v>891</v>
      </c>
      <c r="V85" t="s">
        <v>1050</v>
      </c>
      <c r="W85" t="s">
        <v>1109</v>
      </c>
    </row>
    <row r="86" spans="1:23">
      <c r="A86">
        <v>83</v>
      </c>
      <c r="B86" t="s">
        <v>104</v>
      </c>
      <c r="C86" s="33">
        <v>4</v>
      </c>
      <c r="D86" t="s">
        <v>681</v>
      </c>
      <c r="E86" s="1" t="s">
        <v>720</v>
      </c>
      <c r="F86" s="1" t="s">
        <v>716</v>
      </c>
      <c r="G86">
        <v>83</v>
      </c>
      <c r="H86" t="s">
        <v>1011</v>
      </c>
      <c r="N86" t="s">
        <v>898</v>
      </c>
      <c r="P86" t="s">
        <v>1072</v>
      </c>
      <c r="R86" t="s">
        <v>1072</v>
      </c>
      <c r="U86" t="s">
        <v>898</v>
      </c>
      <c r="V86" t="s">
        <v>1072</v>
      </c>
      <c r="W86" t="s">
        <v>1072</v>
      </c>
    </row>
    <row r="87" spans="1:23">
      <c r="A87">
        <v>84</v>
      </c>
      <c r="B87" t="s">
        <v>105</v>
      </c>
      <c r="C87" s="33">
        <v>4</v>
      </c>
      <c r="D87" t="s">
        <v>691</v>
      </c>
      <c r="E87" s="1" t="s">
        <v>720</v>
      </c>
      <c r="F87" s="1" t="s">
        <v>723</v>
      </c>
      <c r="G87">
        <v>84</v>
      </c>
      <c r="H87" t="s">
        <v>1012</v>
      </c>
      <c r="N87" t="s">
        <v>920</v>
      </c>
      <c r="P87" t="s">
        <v>921</v>
      </c>
      <c r="R87" t="s">
        <v>1110</v>
      </c>
      <c r="U87" t="s">
        <v>920</v>
      </c>
      <c r="V87" t="s">
        <v>921</v>
      </c>
      <c r="W87" t="s">
        <v>1110</v>
      </c>
    </row>
    <row r="88" spans="1:23">
      <c r="A88">
        <v>85</v>
      </c>
      <c r="B88" t="s">
        <v>106</v>
      </c>
      <c r="C88" s="33">
        <v>4</v>
      </c>
      <c r="D88" t="s">
        <v>678</v>
      </c>
      <c r="E88" s="1" t="s">
        <v>721</v>
      </c>
      <c r="F88" s="1" t="s">
        <v>717</v>
      </c>
      <c r="G88">
        <v>85</v>
      </c>
      <c r="H88" t="s">
        <v>1013</v>
      </c>
      <c r="N88" t="s">
        <v>921</v>
      </c>
      <c r="P88" t="s">
        <v>900</v>
      </c>
      <c r="R88" t="s">
        <v>1090</v>
      </c>
      <c r="U88" t="s">
        <v>921</v>
      </c>
      <c r="V88" t="s">
        <v>900</v>
      </c>
      <c r="W88" t="s">
        <v>1090</v>
      </c>
    </row>
    <row r="89" spans="1:23">
      <c r="A89">
        <v>86</v>
      </c>
      <c r="B89" t="s">
        <v>107</v>
      </c>
      <c r="C89" s="33">
        <v>4</v>
      </c>
      <c r="D89" t="s">
        <v>677</v>
      </c>
      <c r="E89" s="1" t="s">
        <v>721</v>
      </c>
      <c r="F89" s="1" t="s">
        <v>724</v>
      </c>
      <c r="G89">
        <v>86</v>
      </c>
      <c r="H89" t="s">
        <v>1014</v>
      </c>
      <c r="N89" t="s">
        <v>913</v>
      </c>
      <c r="P89" t="s">
        <v>927</v>
      </c>
      <c r="R89" t="s">
        <v>1100</v>
      </c>
      <c r="U89" t="s">
        <v>913</v>
      </c>
      <c r="V89" t="s">
        <v>927</v>
      </c>
      <c r="W89" t="s">
        <v>1100</v>
      </c>
    </row>
    <row r="90" spans="1:23">
      <c r="A90">
        <v>87</v>
      </c>
      <c r="B90" t="s">
        <v>108</v>
      </c>
      <c r="C90" s="33">
        <v>4</v>
      </c>
      <c r="D90" t="s">
        <v>685</v>
      </c>
      <c r="E90" s="1" t="s">
        <v>721</v>
      </c>
      <c r="F90" s="1" t="s">
        <v>723</v>
      </c>
      <c r="G90">
        <v>87</v>
      </c>
      <c r="H90" t="s">
        <v>1015</v>
      </c>
      <c r="N90" t="s">
        <v>922</v>
      </c>
      <c r="P90" t="s">
        <v>927</v>
      </c>
      <c r="R90" t="s">
        <v>927</v>
      </c>
      <c r="U90" t="s">
        <v>922</v>
      </c>
      <c r="V90" t="s">
        <v>927</v>
      </c>
      <c r="W90" t="s">
        <v>927</v>
      </c>
    </row>
    <row r="91" spans="1:23">
      <c r="A91">
        <v>88</v>
      </c>
      <c r="B91" t="s">
        <v>109</v>
      </c>
      <c r="C91" s="33">
        <v>4</v>
      </c>
      <c r="D91" t="s">
        <v>686</v>
      </c>
      <c r="E91" s="1" t="s">
        <v>721</v>
      </c>
      <c r="F91" s="1" t="s">
        <v>716</v>
      </c>
      <c r="G91">
        <v>88</v>
      </c>
      <c r="H91" t="s">
        <v>1016</v>
      </c>
      <c r="N91" t="s">
        <v>916</v>
      </c>
      <c r="P91" t="s">
        <v>921</v>
      </c>
      <c r="R91" t="s">
        <v>1084</v>
      </c>
      <c r="U91" t="s">
        <v>916</v>
      </c>
      <c r="V91" t="s">
        <v>921</v>
      </c>
      <c r="W91" t="s">
        <v>1084</v>
      </c>
    </row>
    <row r="92" spans="1:23">
      <c r="A92">
        <v>89</v>
      </c>
      <c r="B92" t="s">
        <v>110</v>
      </c>
      <c r="C92" s="33">
        <v>4</v>
      </c>
      <c r="D92" t="s">
        <v>683</v>
      </c>
      <c r="E92" s="1" t="s">
        <v>721</v>
      </c>
      <c r="F92" s="1" t="s">
        <v>719</v>
      </c>
      <c r="G92">
        <v>89</v>
      </c>
      <c r="H92" t="s">
        <v>1017</v>
      </c>
      <c r="N92" t="s">
        <v>895</v>
      </c>
      <c r="P92" t="s">
        <v>1050</v>
      </c>
      <c r="R92" t="s">
        <v>1111</v>
      </c>
      <c r="U92" t="s">
        <v>895</v>
      </c>
      <c r="V92" t="s">
        <v>1050</v>
      </c>
      <c r="W92" t="s">
        <v>1111</v>
      </c>
    </row>
    <row r="93" spans="1:23">
      <c r="A93">
        <v>90</v>
      </c>
      <c r="B93" t="s">
        <v>111</v>
      </c>
      <c r="C93" s="33">
        <v>4</v>
      </c>
      <c r="D93" t="s">
        <v>684</v>
      </c>
      <c r="E93" s="1" t="s">
        <v>721</v>
      </c>
      <c r="F93" s="1" t="s">
        <v>718</v>
      </c>
      <c r="G93">
        <v>90</v>
      </c>
      <c r="H93" t="s">
        <v>1018</v>
      </c>
      <c r="N93" t="s">
        <v>898</v>
      </c>
      <c r="P93" t="s">
        <v>1073</v>
      </c>
      <c r="R93" t="s">
        <v>1073</v>
      </c>
      <c r="U93" t="s">
        <v>898</v>
      </c>
      <c r="V93" t="s">
        <v>1073</v>
      </c>
      <c r="W93" t="s">
        <v>1073</v>
      </c>
    </row>
    <row r="94" spans="1:23">
      <c r="A94">
        <v>91</v>
      </c>
      <c r="B94" t="s">
        <v>112</v>
      </c>
      <c r="C94" s="33">
        <v>4</v>
      </c>
      <c r="D94" t="s">
        <v>690</v>
      </c>
      <c r="E94" s="1" t="s">
        <v>715</v>
      </c>
      <c r="F94" s="1" t="s">
        <v>723</v>
      </c>
      <c r="G94">
        <v>91</v>
      </c>
      <c r="H94" t="s">
        <v>1019</v>
      </c>
      <c r="N94" t="s">
        <v>895</v>
      </c>
      <c r="P94" t="s">
        <v>1074</v>
      </c>
      <c r="R94" t="s">
        <v>1112</v>
      </c>
      <c r="U94" t="s">
        <v>895</v>
      </c>
      <c r="V94" t="s">
        <v>1074</v>
      </c>
      <c r="W94" t="s">
        <v>1112</v>
      </c>
    </row>
    <row r="95" spans="1:23">
      <c r="A95">
        <v>92</v>
      </c>
      <c r="B95" t="s">
        <v>113</v>
      </c>
      <c r="C95" s="33">
        <v>4</v>
      </c>
      <c r="D95" t="s">
        <v>668</v>
      </c>
      <c r="E95" s="1" t="s">
        <v>715</v>
      </c>
      <c r="F95" s="1" t="s">
        <v>719</v>
      </c>
      <c r="G95">
        <v>92</v>
      </c>
      <c r="H95" t="s">
        <v>1020</v>
      </c>
      <c r="N95" t="s">
        <v>923</v>
      </c>
      <c r="P95" t="s">
        <v>1074</v>
      </c>
      <c r="R95" t="s">
        <v>1113</v>
      </c>
      <c r="U95" t="s">
        <v>923</v>
      </c>
      <c r="V95" t="s">
        <v>1074</v>
      </c>
      <c r="W95" t="s">
        <v>1113</v>
      </c>
    </row>
    <row r="96" spans="1:23">
      <c r="A96">
        <v>93</v>
      </c>
      <c r="B96" t="s">
        <v>114</v>
      </c>
      <c r="C96" s="33">
        <v>4</v>
      </c>
      <c r="D96" t="s">
        <v>667</v>
      </c>
      <c r="E96" s="1" t="s">
        <v>715</v>
      </c>
      <c r="F96" s="1" t="s">
        <v>718</v>
      </c>
      <c r="G96">
        <v>93</v>
      </c>
      <c r="H96" t="s">
        <v>1021</v>
      </c>
      <c r="N96" t="s">
        <v>924</v>
      </c>
      <c r="P96" t="s">
        <v>921</v>
      </c>
      <c r="R96" t="s">
        <v>1114</v>
      </c>
      <c r="U96" t="s">
        <v>924</v>
      </c>
      <c r="V96" t="s">
        <v>921</v>
      </c>
      <c r="W96" t="s">
        <v>1114</v>
      </c>
    </row>
    <row r="97" spans="1:23">
      <c r="A97">
        <v>94</v>
      </c>
      <c r="B97" t="s">
        <v>115</v>
      </c>
      <c r="C97" s="33">
        <v>4</v>
      </c>
      <c r="D97" t="s">
        <v>673</v>
      </c>
      <c r="E97" s="1" t="s">
        <v>715</v>
      </c>
      <c r="F97" s="1" t="s">
        <v>717</v>
      </c>
      <c r="G97">
        <v>94</v>
      </c>
      <c r="H97" t="s">
        <v>1022</v>
      </c>
      <c r="N97" t="s">
        <v>905</v>
      </c>
      <c r="P97" t="s">
        <v>921</v>
      </c>
      <c r="R97" t="s">
        <v>921</v>
      </c>
      <c r="U97" t="s">
        <v>905</v>
      </c>
      <c r="V97" t="s">
        <v>921</v>
      </c>
      <c r="W97" t="s">
        <v>921</v>
      </c>
    </row>
    <row r="98" spans="1:23">
      <c r="A98">
        <v>95</v>
      </c>
      <c r="B98" t="s">
        <v>116</v>
      </c>
      <c r="C98" s="33">
        <v>4</v>
      </c>
      <c r="D98" t="s">
        <v>665</v>
      </c>
      <c r="E98" s="1" t="s">
        <v>715</v>
      </c>
      <c r="F98" s="1" t="s">
        <v>716</v>
      </c>
      <c r="G98">
        <v>95</v>
      </c>
      <c r="H98" t="s">
        <v>1023</v>
      </c>
      <c r="N98" t="s">
        <v>893</v>
      </c>
      <c r="P98" t="s">
        <v>1050</v>
      </c>
      <c r="R98" t="s">
        <v>1115</v>
      </c>
      <c r="U98" t="s">
        <v>893</v>
      </c>
      <c r="V98" t="s">
        <v>1050</v>
      </c>
      <c r="W98" t="s">
        <v>1115</v>
      </c>
    </row>
    <row r="99" spans="1:23">
      <c r="A99">
        <v>96</v>
      </c>
      <c r="B99" t="s">
        <v>117</v>
      </c>
      <c r="C99" s="33">
        <v>4</v>
      </c>
      <c r="D99" t="s">
        <v>689</v>
      </c>
      <c r="E99" s="1" t="s">
        <v>715</v>
      </c>
      <c r="F99" s="1" t="s">
        <v>724</v>
      </c>
      <c r="G99">
        <v>96</v>
      </c>
      <c r="H99" t="s">
        <v>1024</v>
      </c>
      <c r="N99" t="s">
        <v>919</v>
      </c>
      <c r="P99" t="s">
        <v>1075</v>
      </c>
      <c r="R99" t="s">
        <v>1116</v>
      </c>
      <c r="U99" t="s">
        <v>919</v>
      </c>
      <c r="V99" t="s">
        <v>1075</v>
      </c>
      <c r="W99" t="s">
        <v>1116</v>
      </c>
    </row>
    <row r="100" spans="1:23">
      <c r="A100">
        <v>97</v>
      </c>
      <c r="B100" s="2" t="s">
        <v>239</v>
      </c>
      <c r="G100">
        <v>97</v>
      </c>
      <c r="H100" t="s">
        <v>1025</v>
      </c>
      <c r="N100" t="s">
        <v>905</v>
      </c>
      <c r="P100" t="s">
        <v>1045</v>
      </c>
      <c r="R100" t="s">
        <v>1045</v>
      </c>
    </row>
    <row r="101" spans="1:23">
      <c r="A101">
        <v>98</v>
      </c>
      <c r="B101" s="2" t="s">
        <v>240</v>
      </c>
      <c r="G101">
        <v>98</v>
      </c>
      <c r="H101" t="s">
        <v>1026</v>
      </c>
      <c r="N101" t="s">
        <v>886</v>
      </c>
      <c r="P101" t="s">
        <v>1042</v>
      </c>
      <c r="R101" t="s">
        <v>1042</v>
      </c>
    </row>
    <row r="102" spans="1:23">
      <c r="A102">
        <v>99</v>
      </c>
      <c r="B102" s="2" t="s">
        <v>224</v>
      </c>
      <c r="G102">
        <v>99</v>
      </c>
      <c r="H102" t="s">
        <v>1027</v>
      </c>
      <c r="N102" t="s">
        <v>925</v>
      </c>
      <c r="P102" t="s">
        <v>1045</v>
      </c>
      <c r="R102" t="s">
        <v>1045</v>
      </c>
    </row>
    <row r="103" spans="1:23">
      <c r="A103">
        <v>100</v>
      </c>
      <c r="B103" s="2" t="s">
        <v>225</v>
      </c>
      <c r="G103">
        <v>100</v>
      </c>
      <c r="H103" t="s">
        <v>1028</v>
      </c>
      <c r="N103" t="s">
        <v>906</v>
      </c>
      <c r="P103" t="s">
        <v>1076</v>
      </c>
      <c r="R103" t="s">
        <v>1117</v>
      </c>
    </row>
    <row r="104" spans="1:23">
      <c r="A104">
        <v>101</v>
      </c>
      <c r="B104" s="2" t="s">
        <v>226</v>
      </c>
      <c r="G104">
        <v>101</v>
      </c>
      <c r="H104" t="s">
        <v>1029</v>
      </c>
      <c r="N104" t="s">
        <v>926</v>
      </c>
      <c r="P104" t="s">
        <v>1042</v>
      </c>
      <c r="R104" t="s">
        <v>1118</v>
      </c>
    </row>
    <row r="105" spans="1:23">
      <c r="A105">
        <v>102</v>
      </c>
      <c r="B105" s="2" t="s">
        <v>227</v>
      </c>
      <c r="G105">
        <v>102</v>
      </c>
      <c r="H105" t="s">
        <v>1030</v>
      </c>
      <c r="N105" t="s">
        <v>905</v>
      </c>
      <c r="P105" t="s">
        <v>921</v>
      </c>
      <c r="R105" t="s">
        <v>921</v>
      </c>
    </row>
    <row r="106" spans="1:23">
      <c r="A106">
        <v>103</v>
      </c>
      <c r="B106" s="2" t="s">
        <v>228</v>
      </c>
      <c r="G106">
        <v>103</v>
      </c>
      <c r="H106" t="s">
        <v>1031</v>
      </c>
      <c r="N106" t="s">
        <v>927</v>
      </c>
      <c r="P106" t="s">
        <v>1074</v>
      </c>
      <c r="R106" t="s">
        <v>1119</v>
      </c>
    </row>
    <row r="107" spans="1:23">
      <c r="A107">
        <v>104</v>
      </c>
      <c r="B107" s="2" t="s">
        <v>229</v>
      </c>
      <c r="G107">
        <v>104</v>
      </c>
      <c r="H107" t="s">
        <v>1032</v>
      </c>
      <c r="N107" t="s">
        <v>919</v>
      </c>
      <c r="P107" t="s">
        <v>1046</v>
      </c>
      <c r="R107" t="s">
        <v>1054</v>
      </c>
    </row>
    <row r="108" spans="1:23">
      <c r="A108">
        <v>105</v>
      </c>
      <c r="B108" s="2" t="s">
        <v>230</v>
      </c>
      <c r="G108">
        <v>105</v>
      </c>
      <c r="H108" t="s">
        <v>1033</v>
      </c>
      <c r="N108" t="s">
        <v>891</v>
      </c>
      <c r="P108" t="s">
        <v>1042</v>
      </c>
      <c r="R108" t="s">
        <v>1120</v>
      </c>
    </row>
    <row r="109" spans="1:23">
      <c r="A109">
        <v>106</v>
      </c>
      <c r="B109" s="2" t="s">
        <v>231</v>
      </c>
      <c r="G109">
        <v>106</v>
      </c>
      <c r="H109" t="s">
        <v>1034</v>
      </c>
      <c r="N109" t="s">
        <v>880</v>
      </c>
      <c r="P109" t="s">
        <v>1047</v>
      </c>
      <c r="R109" t="s">
        <v>1047</v>
      </c>
    </row>
    <row r="110" spans="1:23">
      <c r="A110">
        <v>107</v>
      </c>
      <c r="B110" s="2" t="s">
        <v>232</v>
      </c>
      <c r="G110">
        <v>107</v>
      </c>
      <c r="H110" t="s">
        <v>1035</v>
      </c>
      <c r="N110" t="s">
        <v>905</v>
      </c>
      <c r="P110" t="s">
        <v>1072</v>
      </c>
      <c r="R110" t="s">
        <v>1072</v>
      </c>
    </row>
    <row r="111" spans="1:23">
      <c r="A111">
        <v>108</v>
      </c>
      <c r="B111" s="2" t="s">
        <v>233</v>
      </c>
      <c r="G111">
        <v>108</v>
      </c>
      <c r="H111" t="s">
        <v>1036</v>
      </c>
      <c r="N111" t="s">
        <v>910</v>
      </c>
      <c r="P111" t="s">
        <v>1042</v>
      </c>
      <c r="R111" t="s">
        <v>1081</v>
      </c>
    </row>
    <row r="112" spans="1:23">
      <c r="A112">
        <v>109</v>
      </c>
      <c r="B112" s="2" t="s">
        <v>234</v>
      </c>
      <c r="G112">
        <v>109</v>
      </c>
      <c r="H112" t="s">
        <v>1037</v>
      </c>
      <c r="N112" t="s">
        <v>891</v>
      </c>
      <c r="P112" t="s">
        <v>1077</v>
      </c>
      <c r="R112" t="s">
        <v>1121</v>
      </c>
    </row>
    <row r="113" spans="1:18">
      <c r="A113">
        <v>110</v>
      </c>
      <c r="B113" s="2" t="s">
        <v>235</v>
      </c>
      <c r="G113">
        <v>110</v>
      </c>
      <c r="H113" t="s">
        <v>1038</v>
      </c>
      <c r="N113" t="s">
        <v>928</v>
      </c>
      <c r="P113" t="s">
        <v>1078</v>
      </c>
      <c r="R113" t="s">
        <v>1078</v>
      </c>
    </row>
    <row r="114" spans="1:18">
      <c r="A114">
        <v>111</v>
      </c>
      <c r="B114" s="2" t="s">
        <v>236</v>
      </c>
      <c r="G114">
        <v>111</v>
      </c>
      <c r="H114" t="s">
        <v>1039</v>
      </c>
      <c r="N114" t="s">
        <v>890</v>
      </c>
      <c r="P114" t="s">
        <v>1049</v>
      </c>
      <c r="R114" t="s">
        <v>1122</v>
      </c>
    </row>
    <row r="115" spans="1:18">
      <c r="A115">
        <v>112</v>
      </c>
      <c r="B115" s="2" t="s">
        <v>237</v>
      </c>
      <c r="G115">
        <v>112</v>
      </c>
      <c r="H115" t="s">
        <v>1040</v>
      </c>
      <c r="N115" t="s">
        <v>884</v>
      </c>
      <c r="P115" t="s">
        <v>1051</v>
      </c>
      <c r="R115" t="s">
        <v>1051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workbookViewId="0">
      <selection activeCell="U4" sqref="U4:W99"/>
    </sheetView>
  </sheetViews>
  <sheetFormatPr defaultRowHeight="14.4"/>
  <sheetData>
    <row r="1" spans="1:23">
      <c r="G1" t="s">
        <v>238</v>
      </c>
      <c r="H1" s="2"/>
      <c r="N1" s="1" t="s">
        <v>21</v>
      </c>
      <c r="P1" s="1" t="s">
        <v>21</v>
      </c>
      <c r="R1" s="1" t="s">
        <v>21</v>
      </c>
    </row>
    <row r="2" spans="1:23">
      <c r="G2" t="s">
        <v>1</v>
      </c>
      <c r="H2" s="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s="1" t="s">
        <v>8</v>
      </c>
      <c r="O2" t="s">
        <v>9</v>
      </c>
      <c r="P2" s="1" t="s">
        <v>10</v>
      </c>
      <c r="Q2" t="s">
        <v>11</v>
      </c>
      <c r="R2" s="1" t="s">
        <v>12</v>
      </c>
      <c r="S2" t="s">
        <v>13</v>
      </c>
    </row>
    <row r="3" spans="1:23" ht="15" thickBot="1">
      <c r="A3" s="29" t="s">
        <v>125</v>
      </c>
      <c r="B3" s="29" t="s">
        <v>706</v>
      </c>
      <c r="C3" s="39" t="s">
        <v>707</v>
      </c>
      <c r="D3" s="29" t="s">
        <v>708</v>
      </c>
      <c r="E3" s="29" t="s">
        <v>725</v>
      </c>
      <c r="F3" s="29" t="s">
        <v>726</v>
      </c>
      <c r="G3" t="s">
        <v>14</v>
      </c>
      <c r="H3" s="2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s="1" t="s">
        <v>8</v>
      </c>
      <c r="O3" t="s">
        <v>9</v>
      </c>
      <c r="P3" s="1" t="s">
        <v>10</v>
      </c>
      <c r="Q3" t="s">
        <v>11</v>
      </c>
      <c r="R3" s="1" t="s">
        <v>12</v>
      </c>
      <c r="S3" t="s">
        <v>13</v>
      </c>
    </row>
    <row r="4" spans="1:23" ht="15" thickTop="1">
      <c r="A4">
        <v>1</v>
      </c>
      <c r="B4" t="s">
        <v>22</v>
      </c>
      <c r="C4" s="33">
        <v>1</v>
      </c>
      <c r="D4" t="s">
        <v>665</v>
      </c>
      <c r="E4" s="1" t="s">
        <v>715</v>
      </c>
      <c r="F4" s="1" t="s">
        <v>716</v>
      </c>
      <c r="G4">
        <v>1</v>
      </c>
      <c r="H4" t="s">
        <v>929</v>
      </c>
      <c r="N4" t="s">
        <v>890</v>
      </c>
      <c r="P4" t="s">
        <v>1074</v>
      </c>
      <c r="R4" t="s">
        <v>1123</v>
      </c>
      <c r="U4" t="s">
        <v>890</v>
      </c>
      <c r="V4" t="s">
        <v>1074</v>
      </c>
      <c r="W4" t="s">
        <v>1123</v>
      </c>
    </row>
    <row r="5" spans="1:23">
      <c r="A5">
        <v>2</v>
      </c>
      <c r="B5" t="s">
        <v>23</v>
      </c>
      <c r="C5" s="33">
        <v>1</v>
      </c>
      <c r="D5" t="s">
        <v>666</v>
      </c>
      <c r="E5" s="1" t="s">
        <v>715</v>
      </c>
      <c r="F5" s="1" t="s">
        <v>717</v>
      </c>
      <c r="G5">
        <v>2</v>
      </c>
      <c r="H5" t="s">
        <v>930</v>
      </c>
      <c r="N5" t="s">
        <v>910</v>
      </c>
      <c r="P5" t="s">
        <v>1042</v>
      </c>
      <c r="R5" t="s">
        <v>1081</v>
      </c>
      <c r="U5" t="s">
        <v>910</v>
      </c>
      <c r="V5" t="s">
        <v>1042</v>
      </c>
      <c r="W5" t="s">
        <v>1081</v>
      </c>
    </row>
    <row r="6" spans="1:23">
      <c r="A6">
        <v>3</v>
      </c>
      <c r="B6" t="s">
        <v>24</v>
      </c>
      <c r="C6" s="33">
        <v>1</v>
      </c>
      <c r="D6" t="s">
        <v>689</v>
      </c>
      <c r="E6" s="1" t="s">
        <v>715</v>
      </c>
      <c r="F6" s="1" t="s">
        <v>724</v>
      </c>
      <c r="G6">
        <v>3</v>
      </c>
      <c r="H6" t="s">
        <v>931</v>
      </c>
      <c r="N6" t="s">
        <v>886</v>
      </c>
      <c r="P6" t="s">
        <v>1069</v>
      </c>
      <c r="R6" t="s">
        <v>1069</v>
      </c>
      <c r="U6" t="s">
        <v>886</v>
      </c>
      <c r="V6" t="s">
        <v>1069</v>
      </c>
      <c r="W6" t="s">
        <v>1069</v>
      </c>
    </row>
    <row r="7" spans="1:23">
      <c r="A7">
        <v>4</v>
      </c>
      <c r="B7" t="s">
        <v>25</v>
      </c>
      <c r="C7" s="33">
        <v>1</v>
      </c>
      <c r="D7" t="s">
        <v>667</v>
      </c>
      <c r="E7" s="1" t="s">
        <v>715</v>
      </c>
      <c r="F7" s="1" t="s">
        <v>718</v>
      </c>
      <c r="G7">
        <v>4</v>
      </c>
      <c r="H7" t="s">
        <v>932</v>
      </c>
      <c r="N7" t="s">
        <v>895</v>
      </c>
      <c r="P7" t="s">
        <v>1077</v>
      </c>
      <c r="R7" t="s">
        <v>1124</v>
      </c>
      <c r="U7" t="s">
        <v>895</v>
      </c>
      <c r="V7" t="s">
        <v>1077</v>
      </c>
      <c r="W7" t="s">
        <v>1124</v>
      </c>
    </row>
    <row r="8" spans="1:23">
      <c r="A8">
        <v>5</v>
      </c>
      <c r="B8" t="s">
        <v>26</v>
      </c>
      <c r="C8" s="33">
        <v>1</v>
      </c>
      <c r="D8" t="s">
        <v>668</v>
      </c>
      <c r="E8" s="1" t="s">
        <v>715</v>
      </c>
      <c r="F8" s="1" t="s">
        <v>719</v>
      </c>
      <c r="G8">
        <v>5</v>
      </c>
      <c r="H8" t="s">
        <v>933</v>
      </c>
      <c r="N8" t="s">
        <v>884</v>
      </c>
      <c r="P8" t="s">
        <v>1050</v>
      </c>
      <c r="R8" t="s">
        <v>1050</v>
      </c>
      <c r="U8" t="s">
        <v>884</v>
      </c>
      <c r="V8" t="s">
        <v>1050</v>
      </c>
      <c r="W8" t="s">
        <v>1050</v>
      </c>
    </row>
    <row r="9" spans="1:23">
      <c r="A9">
        <v>6</v>
      </c>
      <c r="B9" t="s">
        <v>27</v>
      </c>
      <c r="C9" s="33">
        <v>1</v>
      </c>
      <c r="D9" t="s">
        <v>690</v>
      </c>
      <c r="E9" s="1" t="s">
        <v>715</v>
      </c>
      <c r="F9" s="1" t="s">
        <v>723</v>
      </c>
      <c r="G9">
        <v>6</v>
      </c>
      <c r="H9" t="s">
        <v>934</v>
      </c>
      <c r="N9" t="s">
        <v>905</v>
      </c>
      <c r="P9" t="s">
        <v>918</v>
      </c>
      <c r="R9" t="s">
        <v>918</v>
      </c>
      <c r="U9" t="s">
        <v>905</v>
      </c>
      <c r="V9" t="s">
        <v>918</v>
      </c>
      <c r="W9" t="s">
        <v>918</v>
      </c>
    </row>
    <row r="10" spans="1:23">
      <c r="A10">
        <v>7</v>
      </c>
      <c r="B10" t="s">
        <v>28</v>
      </c>
      <c r="C10" s="33">
        <v>1</v>
      </c>
      <c r="D10" t="s">
        <v>679</v>
      </c>
      <c r="E10" s="1" t="s">
        <v>720</v>
      </c>
      <c r="F10" s="1" t="s">
        <v>719</v>
      </c>
      <c r="G10">
        <v>7</v>
      </c>
      <c r="H10" t="s">
        <v>935</v>
      </c>
      <c r="N10" t="s">
        <v>917</v>
      </c>
      <c r="P10" t="s">
        <v>1054</v>
      </c>
      <c r="R10" t="s">
        <v>1081</v>
      </c>
      <c r="U10" t="s">
        <v>917</v>
      </c>
      <c r="V10" t="s">
        <v>1054</v>
      </c>
      <c r="W10" t="s">
        <v>1081</v>
      </c>
    </row>
    <row r="11" spans="1:23">
      <c r="A11">
        <v>8</v>
      </c>
      <c r="B11" t="s">
        <v>29</v>
      </c>
      <c r="C11" s="33">
        <v>1</v>
      </c>
      <c r="D11" t="s">
        <v>680</v>
      </c>
      <c r="E11" s="1" t="s">
        <v>720</v>
      </c>
      <c r="F11" s="1" t="s">
        <v>717</v>
      </c>
      <c r="G11">
        <v>8</v>
      </c>
      <c r="H11" t="s">
        <v>936</v>
      </c>
      <c r="N11" t="s">
        <v>902</v>
      </c>
      <c r="P11" t="s">
        <v>1048</v>
      </c>
      <c r="R11" t="s">
        <v>1104</v>
      </c>
      <c r="U11" t="s">
        <v>902</v>
      </c>
      <c r="V11" t="s">
        <v>1048</v>
      </c>
      <c r="W11" t="s">
        <v>1104</v>
      </c>
    </row>
    <row r="12" spans="1:23">
      <c r="A12">
        <v>9</v>
      </c>
      <c r="B12" t="s">
        <v>30</v>
      </c>
      <c r="C12" s="33">
        <v>1</v>
      </c>
      <c r="D12" t="s">
        <v>681</v>
      </c>
      <c r="E12" s="1" t="s">
        <v>720</v>
      </c>
      <c r="F12" s="1" t="s">
        <v>716</v>
      </c>
      <c r="G12">
        <v>9</v>
      </c>
      <c r="H12" t="s">
        <v>937</v>
      </c>
      <c r="N12" t="s">
        <v>913</v>
      </c>
      <c r="P12" t="s">
        <v>1059</v>
      </c>
      <c r="R12" t="s">
        <v>1121</v>
      </c>
      <c r="U12" t="s">
        <v>913</v>
      </c>
      <c r="V12" t="s">
        <v>1059</v>
      </c>
      <c r="W12" t="s">
        <v>1121</v>
      </c>
    </row>
    <row r="13" spans="1:23">
      <c r="A13">
        <v>10</v>
      </c>
      <c r="B13" t="s">
        <v>31</v>
      </c>
      <c r="C13" s="40">
        <v>1</v>
      </c>
      <c r="D13" t="s">
        <v>682</v>
      </c>
      <c r="E13" s="1" t="s">
        <v>720</v>
      </c>
      <c r="F13" s="1" t="s">
        <v>718</v>
      </c>
      <c r="G13">
        <v>10</v>
      </c>
      <c r="H13" t="s">
        <v>938</v>
      </c>
      <c r="N13" t="s">
        <v>895</v>
      </c>
      <c r="P13" t="s">
        <v>1125</v>
      </c>
      <c r="R13" t="s">
        <v>1056</v>
      </c>
      <c r="U13" t="s">
        <v>895</v>
      </c>
      <c r="V13" t="s">
        <v>1125</v>
      </c>
      <c r="W13" t="s">
        <v>1056</v>
      </c>
    </row>
    <row r="14" spans="1:23">
      <c r="A14">
        <v>11</v>
      </c>
      <c r="B14" t="s">
        <v>32</v>
      </c>
      <c r="C14" s="40">
        <v>1</v>
      </c>
      <c r="D14" t="s">
        <v>675</v>
      </c>
      <c r="E14" s="1" t="s">
        <v>720</v>
      </c>
      <c r="F14" s="1" t="s">
        <v>724</v>
      </c>
      <c r="G14">
        <v>11</v>
      </c>
      <c r="H14" t="s">
        <v>939</v>
      </c>
      <c r="N14" t="s">
        <v>905</v>
      </c>
      <c r="P14" t="s">
        <v>1050</v>
      </c>
      <c r="R14" t="s">
        <v>1050</v>
      </c>
      <c r="U14" t="s">
        <v>905</v>
      </c>
      <c r="V14" t="s">
        <v>1050</v>
      </c>
      <c r="W14" t="s">
        <v>1050</v>
      </c>
    </row>
    <row r="15" spans="1:23">
      <c r="A15">
        <v>12</v>
      </c>
      <c r="B15" t="s">
        <v>33</v>
      </c>
      <c r="C15" s="33">
        <v>1</v>
      </c>
      <c r="D15" t="s">
        <v>676</v>
      </c>
      <c r="E15" s="1" t="s">
        <v>720</v>
      </c>
      <c r="F15" s="1" t="s">
        <v>723</v>
      </c>
      <c r="G15">
        <v>12</v>
      </c>
      <c r="H15" t="s">
        <v>940</v>
      </c>
      <c r="N15" t="s">
        <v>886</v>
      </c>
      <c r="P15" t="s">
        <v>1126</v>
      </c>
      <c r="R15" t="s">
        <v>1126</v>
      </c>
      <c r="U15" t="s">
        <v>886</v>
      </c>
      <c r="V15" t="s">
        <v>1126</v>
      </c>
      <c r="W15" t="s">
        <v>1126</v>
      </c>
    </row>
    <row r="16" spans="1:23">
      <c r="A16">
        <v>13</v>
      </c>
      <c r="B16" t="s">
        <v>34</v>
      </c>
      <c r="C16" s="33">
        <v>1</v>
      </c>
      <c r="D16" t="s">
        <v>677</v>
      </c>
      <c r="E16" s="1" t="s">
        <v>721</v>
      </c>
      <c r="F16" s="1" t="s">
        <v>724</v>
      </c>
      <c r="G16">
        <v>13</v>
      </c>
      <c r="H16" t="s">
        <v>941</v>
      </c>
      <c r="N16" t="s">
        <v>1127</v>
      </c>
      <c r="P16" t="s">
        <v>1069</v>
      </c>
      <c r="R16" t="s">
        <v>1069</v>
      </c>
      <c r="U16" t="s">
        <v>1127</v>
      </c>
      <c r="V16" t="s">
        <v>1069</v>
      </c>
      <c r="W16" t="s">
        <v>1069</v>
      </c>
    </row>
    <row r="17" spans="1:23">
      <c r="A17">
        <v>14</v>
      </c>
      <c r="B17" t="s">
        <v>35</v>
      </c>
      <c r="C17" s="33">
        <v>1</v>
      </c>
      <c r="D17" t="s">
        <v>678</v>
      </c>
      <c r="E17" s="1" t="s">
        <v>721</v>
      </c>
      <c r="F17" s="1" t="s">
        <v>717</v>
      </c>
      <c r="G17">
        <v>14</v>
      </c>
      <c r="H17" t="s">
        <v>942</v>
      </c>
      <c r="N17" t="s">
        <v>887</v>
      </c>
      <c r="P17" t="s">
        <v>921</v>
      </c>
      <c r="R17" t="s">
        <v>1097</v>
      </c>
      <c r="U17" t="s">
        <v>887</v>
      </c>
      <c r="V17" t="s">
        <v>921</v>
      </c>
      <c r="W17" t="s">
        <v>1097</v>
      </c>
    </row>
    <row r="18" spans="1:23">
      <c r="A18">
        <v>15</v>
      </c>
      <c r="B18" t="s">
        <v>36</v>
      </c>
      <c r="C18" s="33">
        <v>1</v>
      </c>
      <c r="D18" t="s">
        <v>683</v>
      </c>
      <c r="E18" s="1" t="s">
        <v>721</v>
      </c>
      <c r="F18" s="1" t="s">
        <v>719</v>
      </c>
      <c r="G18">
        <v>15</v>
      </c>
      <c r="H18" t="s">
        <v>943</v>
      </c>
      <c r="N18" t="s">
        <v>879</v>
      </c>
      <c r="P18" t="s">
        <v>921</v>
      </c>
      <c r="R18" t="s">
        <v>921</v>
      </c>
      <c r="U18" t="s">
        <v>879</v>
      </c>
      <c r="V18" t="s">
        <v>921</v>
      </c>
      <c r="W18" t="s">
        <v>921</v>
      </c>
    </row>
    <row r="19" spans="1:23">
      <c r="A19">
        <v>16</v>
      </c>
      <c r="B19" t="s">
        <v>37</v>
      </c>
      <c r="C19" s="33">
        <v>1</v>
      </c>
      <c r="D19" t="s">
        <v>684</v>
      </c>
      <c r="E19" s="1" t="s">
        <v>721</v>
      </c>
      <c r="F19" s="1" t="s">
        <v>718</v>
      </c>
      <c r="G19">
        <v>16</v>
      </c>
      <c r="H19" t="s">
        <v>944</v>
      </c>
      <c r="N19" t="s">
        <v>1128</v>
      </c>
      <c r="P19" t="s">
        <v>1050</v>
      </c>
      <c r="R19" t="s">
        <v>1110</v>
      </c>
      <c r="U19" t="s">
        <v>1128</v>
      </c>
      <c r="V19" t="s">
        <v>1050</v>
      </c>
      <c r="W19" t="s">
        <v>1110</v>
      </c>
    </row>
    <row r="20" spans="1:23">
      <c r="A20">
        <v>17</v>
      </c>
      <c r="B20" t="s">
        <v>38</v>
      </c>
      <c r="C20" s="33">
        <v>1</v>
      </c>
      <c r="D20" t="s">
        <v>685</v>
      </c>
      <c r="E20" s="1" t="s">
        <v>721</v>
      </c>
      <c r="F20" s="1" t="s">
        <v>723</v>
      </c>
      <c r="G20">
        <v>17</v>
      </c>
      <c r="H20" t="s">
        <v>945</v>
      </c>
      <c r="N20" t="s">
        <v>1129</v>
      </c>
      <c r="P20" t="s">
        <v>1047</v>
      </c>
      <c r="R20" t="s">
        <v>1047</v>
      </c>
      <c r="U20" t="s">
        <v>1129</v>
      </c>
      <c r="V20" t="s">
        <v>1047</v>
      </c>
      <c r="W20" t="s">
        <v>1047</v>
      </c>
    </row>
    <row r="21" spans="1:23">
      <c r="A21">
        <v>18</v>
      </c>
      <c r="B21" t="s">
        <v>39</v>
      </c>
      <c r="C21" s="33">
        <v>1</v>
      </c>
      <c r="D21" t="s">
        <v>686</v>
      </c>
      <c r="E21" s="1" t="s">
        <v>721</v>
      </c>
      <c r="F21" s="1" t="s">
        <v>716</v>
      </c>
      <c r="G21">
        <v>18</v>
      </c>
      <c r="H21" t="s">
        <v>946</v>
      </c>
      <c r="N21" t="s">
        <v>887</v>
      </c>
      <c r="P21" t="s">
        <v>1056</v>
      </c>
      <c r="R21" t="s">
        <v>1091</v>
      </c>
      <c r="U21" t="s">
        <v>887</v>
      </c>
      <c r="V21" t="s">
        <v>1056</v>
      </c>
      <c r="W21" t="s">
        <v>1091</v>
      </c>
    </row>
    <row r="22" spans="1:23">
      <c r="A22">
        <v>19</v>
      </c>
      <c r="B22" t="s">
        <v>40</v>
      </c>
      <c r="C22" s="33">
        <v>1</v>
      </c>
      <c r="D22" t="s">
        <v>669</v>
      </c>
      <c r="E22" s="1" t="s">
        <v>722</v>
      </c>
      <c r="F22" s="1" t="s">
        <v>719</v>
      </c>
      <c r="G22">
        <v>19</v>
      </c>
      <c r="H22" t="s">
        <v>947</v>
      </c>
      <c r="N22" t="s">
        <v>898</v>
      </c>
      <c r="P22" t="s">
        <v>1050</v>
      </c>
      <c r="R22" t="s">
        <v>1050</v>
      </c>
      <c r="U22" t="s">
        <v>898</v>
      </c>
      <c r="V22" t="s">
        <v>1050</v>
      </c>
      <c r="W22" t="s">
        <v>1050</v>
      </c>
    </row>
    <row r="23" spans="1:23">
      <c r="A23">
        <v>20</v>
      </c>
      <c r="B23" t="s">
        <v>41</v>
      </c>
      <c r="C23" s="33">
        <v>1</v>
      </c>
      <c r="D23" t="s">
        <v>670</v>
      </c>
      <c r="E23" s="1" t="s">
        <v>722</v>
      </c>
      <c r="F23" s="1" t="s">
        <v>716</v>
      </c>
      <c r="G23">
        <v>20</v>
      </c>
      <c r="H23" t="s">
        <v>948</v>
      </c>
      <c r="N23" t="s">
        <v>1130</v>
      </c>
      <c r="P23" t="s">
        <v>927</v>
      </c>
      <c r="R23" t="s">
        <v>927</v>
      </c>
      <c r="U23" t="s">
        <v>1130</v>
      </c>
      <c r="V23" t="s">
        <v>927</v>
      </c>
      <c r="W23" t="s">
        <v>927</v>
      </c>
    </row>
    <row r="24" spans="1:23">
      <c r="A24">
        <v>21</v>
      </c>
      <c r="B24" t="s">
        <v>42</v>
      </c>
      <c r="C24" s="33">
        <v>1</v>
      </c>
      <c r="D24" t="s">
        <v>671</v>
      </c>
      <c r="E24" s="1" t="s">
        <v>722</v>
      </c>
      <c r="F24" s="1" t="s">
        <v>717</v>
      </c>
      <c r="G24">
        <v>21</v>
      </c>
      <c r="H24" t="s">
        <v>949</v>
      </c>
      <c r="N24" t="s">
        <v>905</v>
      </c>
      <c r="P24" t="s">
        <v>1042</v>
      </c>
      <c r="R24" t="s">
        <v>1042</v>
      </c>
      <c r="U24" t="s">
        <v>905</v>
      </c>
      <c r="V24" t="s">
        <v>1042</v>
      </c>
      <c r="W24" t="s">
        <v>1042</v>
      </c>
    </row>
    <row r="25" spans="1:23">
      <c r="A25">
        <v>22</v>
      </c>
      <c r="B25" t="s">
        <v>43</v>
      </c>
      <c r="C25" s="33">
        <v>1</v>
      </c>
      <c r="D25" t="s">
        <v>672</v>
      </c>
      <c r="E25" s="1" t="s">
        <v>722</v>
      </c>
      <c r="F25" s="1" t="s">
        <v>718</v>
      </c>
      <c r="G25">
        <v>22</v>
      </c>
      <c r="H25" t="s">
        <v>950</v>
      </c>
      <c r="N25" t="s">
        <v>1131</v>
      </c>
      <c r="P25" t="s">
        <v>1051</v>
      </c>
      <c r="R25" t="s">
        <v>1051</v>
      </c>
      <c r="U25" t="s">
        <v>1131</v>
      </c>
      <c r="V25" t="s">
        <v>1051</v>
      </c>
      <c r="W25" t="s">
        <v>1051</v>
      </c>
    </row>
    <row r="26" spans="1:23">
      <c r="A26">
        <v>23</v>
      </c>
      <c r="B26" t="s">
        <v>44</v>
      </c>
      <c r="C26" s="33">
        <v>1</v>
      </c>
      <c r="D26" t="s">
        <v>687</v>
      </c>
      <c r="E26" s="1" t="s">
        <v>722</v>
      </c>
      <c r="F26" s="1" t="s">
        <v>723</v>
      </c>
      <c r="G26">
        <v>23</v>
      </c>
      <c r="H26" t="s">
        <v>951</v>
      </c>
      <c r="N26" t="s">
        <v>884</v>
      </c>
      <c r="P26" t="s">
        <v>1053</v>
      </c>
      <c r="R26" t="s">
        <v>1053</v>
      </c>
      <c r="U26" t="s">
        <v>884</v>
      </c>
      <c r="V26" t="s">
        <v>1053</v>
      </c>
      <c r="W26" t="s">
        <v>1053</v>
      </c>
    </row>
    <row r="27" spans="1:23">
      <c r="A27">
        <v>24</v>
      </c>
      <c r="B27" t="s">
        <v>45</v>
      </c>
      <c r="C27" s="33">
        <v>1</v>
      </c>
      <c r="D27" t="s">
        <v>688</v>
      </c>
      <c r="E27" s="1" t="s">
        <v>722</v>
      </c>
      <c r="F27" s="1" t="s">
        <v>724</v>
      </c>
      <c r="G27">
        <v>24</v>
      </c>
      <c r="H27" t="s">
        <v>952</v>
      </c>
      <c r="N27" t="s">
        <v>909</v>
      </c>
      <c r="P27" t="s">
        <v>1052</v>
      </c>
      <c r="R27" t="s">
        <v>1052</v>
      </c>
      <c r="U27" t="s">
        <v>909</v>
      </c>
      <c r="V27" t="s">
        <v>1052</v>
      </c>
      <c r="W27" t="s">
        <v>1052</v>
      </c>
    </row>
    <row r="28" spans="1:23">
      <c r="A28">
        <v>25</v>
      </c>
      <c r="B28" t="s">
        <v>46</v>
      </c>
      <c r="C28" s="33">
        <v>2</v>
      </c>
      <c r="D28" t="s">
        <v>677</v>
      </c>
      <c r="E28" s="1" t="s">
        <v>721</v>
      </c>
      <c r="F28" s="1" t="s">
        <v>724</v>
      </c>
      <c r="G28">
        <v>25</v>
      </c>
      <c r="H28" t="s">
        <v>953</v>
      </c>
      <c r="N28" t="s">
        <v>1132</v>
      </c>
      <c r="P28" t="s">
        <v>1051</v>
      </c>
      <c r="R28" t="s">
        <v>1051</v>
      </c>
      <c r="U28" t="s">
        <v>1132</v>
      </c>
      <c r="V28" t="s">
        <v>1051</v>
      </c>
      <c r="W28" t="s">
        <v>1051</v>
      </c>
    </row>
    <row r="29" spans="1:23">
      <c r="A29">
        <v>26</v>
      </c>
      <c r="B29" t="s">
        <v>47</v>
      </c>
      <c r="C29" s="33">
        <v>2</v>
      </c>
      <c r="D29" t="s">
        <v>678</v>
      </c>
      <c r="E29" s="1" t="s">
        <v>721</v>
      </c>
      <c r="F29" s="1" t="s">
        <v>717</v>
      </c>
      <c r="G29">
        <v>26</v>
      </c>
      <c r="H29" t="s">
        <v>954</v>
      </c>
      <c r="N29" t="s">
        <v>1133</v>
      </c>
      <c r="P29" t="s">
        <v>1050</v>
      </c>
      <c r="R29" t="s">
        <v>1100</v>
      </c>
      <c r="U29" t="s">
        <v>1133</v>
      </c>
      <c r="V29" t="s">
        <v>1050</v>
      </c>
      <c r="W29" t="s">
        <v>1100</v>
      </c>
    </row>
    <row r="30" spans="1:23">
      <c r="A30">
        <v>27</v>
      </c>
      <c r="B30" t="s">
        <v>48</v>
      </c>
      <c r="C30" s="33">
        <v>2</v>
      </c>
      <c r="D30" t="s">
        <v>684</v>
      </c>
      <c r="E30" s="1" t="s">
        <v>721</v>
      </c>
      <c r="F30" s="1" t="s">
        <v>718</v>
      </c>
      <c r="G30">
        <v>27</v>
      </c>
      <c r="H30" t="s">
        <v>955</v>
      </c>
      <c r="N30" t="s">
        <v>1067</v>
      </c>
      <c r="P30" t="s">
        <v>921</v>
      </c>
      <c r="R30" t="s">
        <v>1134</v>
      </c>
      <c r="U30" t="s">
        <v>1067</v>
      </c>
      <c r="V30" t="s">
        <v>921</v>
      </c>
      <c r="W30" t="s">
        <v>1134</v>
      </c>
    </row>
    <row r="31" spans="1:23">
      <c r="A31">
        <v>28</v>
      </c>
      <c r="B31" t="s">
        <v>49</v>
      </c>
      <c r="C31" s="33">
        <v>2</v>
      </c>
      <c r="D31" t="s">
        <v>685</v>
      </c>
      <c r="E31" s="1" t="s">
        <v>721</v>
      </c>
      <c r="F31" s="1" t="s">
        <v>723</v>
      </c>
      <c r="G31">
        <v>28</v>
      </c>
      <c r="H31" t="s">
        <v>956</v>
      </c>
      <c r="N31" t="s">
        <v>905</v>
      </c>
      <c r="P31" t="s">
        <v>927</v>
      </c>
      <c r="R31" t="s">
        <v>927</v>
      </c>
      <c r="U31" t="s">
        <v>905</v>
      </c>
      <c r="V31" t="s">
        <v>927</v>
      </c>
      <c r="W31" t="s">
        <v>927</v>
      </c>
    </row>
    <row r="32" spans="1:23">
      <c r="A32">
        <v>29</v>
      </c>
      <c r="B32" t="s">
        <v>50</v>
      </c>
      <c r="C32" s="33">
        <v>2</v>
      </c>
      <c r="D32" t="s">
        <v>686</v>
      </c>
      <c r="E32" s="1" t="s">
        <v>721</v>
      </c>
      <c r="F32" s="1" t="s">
        <v>716</v>
      </c>
      <c r="G32">
        <v>29</v>
      </c>
      <c r="H32" t="s">
        <v>957</v>
      </c>
      <c r="N32" t="s">
        <v>891</v>
      </c>
      <c r="P32" t="s">
        <v>1050</v>
      </c>
      <c r="R32" t="s">
        <v>1109</v>
      </c>
      <c r="U32" t="s">
        <v>891</v>
      </c>
      <c r="V32" t="s">
        <v>1050</v>
      </c>
      <c r="W32" t="s">
        <v>1109</v>
      </c>
    </row>
    <row r="33" spans="1:23">
      <c r="A33">
        <v>30</v>
      </c>
      <c r="B33" t="s">
        <v>51</v>
      </c>
      <c r="C33" s="33">
        <v>2</v>
      </c>
      <c r="D33" t="s">
        <v>683</v>
      </c>
      <c r="E33" s="1" t="s">
        <v>721</v>
      </c>
      <c r="F33" s="1" t="s">
        <v>719</v>
      </c>
      <c r="G33">
        <v>30</v>
      </c>
      <c r="H33" t="s">
        <v>958</v>
      </c>
      <c r="N33" t="s">
        <v>1135</v>
      </c>
      <c r="P33" t="s">
        <v>921</v>
      </c>
      <c r="R33" t="s">
        <v>1136</v>
      </c>
      <c r="U33" t="s">
        <v>1135</v>
      </c>
      <c r="V33" t="s">
        <v>921</v>
      </c>
      <c r="W33" t="s">
        <v>1136</v>
      </c>
    </row>
    <row r="34" spans="1:23">
      <c r="A34">
        <v>31</v>
      </c>
      <c r="B34" t="s">
        <v>52</v>
      </c>
      <c r="C34" s="33">
        <v>2</v>
      </c>
      <c r="D34" t="s">
        <v>673</v>
      </c>
      <c r="E34" s="1" t="s">
        <v>715</v>
      </c>
      <c r="F34" s="1" t="s">
        <v>717</v>
      </c>
      <c r="G34">
        <v>31</v>
      </c>
      <c r="H34" t="s">
        <v>959</v>
      </c>
      <c r="N34" t="s">
        <v>886</v>
      </c>
      <c r="P34" t="s">
        <v>921</v>
      </c>
      <c r="R34" t="s">
        <v>921</v>
      </c>
      <c r="U34" t="s">
        <v>886</v>
      </c>
      <c r="V34" t="s">
        <v>921</v>
      </c>
      <c r="W34" t="s">
        <v>921</v>
      </c>
    </row>
    <row r="35" spans="1:23">
      <c r="A35">
        <v>32</v>
      </c>
      <c r="B35" t="s">
        <v>53</v>
      </c>
      <c r="C35" s="33">
        <v>2</v>
      </c>
      <c r="D35" t="s">
        <v>689</v>
      </c>
      <c r="E35" s="1" t="s">
        <v>715</v>
      </c>
      <c r="F35" s="1" t="s">
        <v>724</v>
      </c>
      <c r="G35">
        <v>32</v>
      </c>
      <c r="H35" t="s">
        <v>960</v>
      </c>
      <c r="N35" t="s">
        <v>902</v>
      </c>
      <c r="P35" t="s">
        <v>1050</v>
      </c>
      <c r="R35" t="s">
        <v>1118</v>
      </c>
      <c r="U35" t="s">
        <v>902</v>
      </c>
      <c r="V35" t="s">
        <v>1050</v>
      </c>
      <c r="W35" t="s">
        <v>1118</v>
      </c>
    </row>
    <row r="36" spans="1:23">
      <c r="A36">
        <v>33</v>
      </c>
      <c r="B36" t="s">
        <v>54</v>
      </c>
      <c r="C36" s="33">
        <v>2</v>
      </c>
      <c r="D36" t="s">
        <v>690</v>
      </c>
      <c r="E36" s="1" t="s">
        <v>715</v>
      </c>
      <c r="F36" s="1" t="s">
        <v>723</v>
      </c>
      <c r="G36">
        <v>33</v>
      </c>
      <c r="H36" t="s">
        <v>961</v>
      </c>
      <c r="N36" t="s">
        <v>919</v>
      </c>
      <c r="P36" t="s">
        <v>921</v>
      </c>
      <c r="R36" t="s">
        <v>1112</v>
      </c>
      <c r="U36" t="s">
        <v>919</v>
      </c>
      <c r="V36" t="s">
        <v>921</v>
      </c>
      <c r="W36" t="s">
        <v>1112</v>
      </c>
    </row>
    <row r="37" spans="1:23">
      <c r="A37">
        <v>34</v>
      </c>
      <c r="B37" t="s">
        <v>55</v>
      </c>
      <c r="C37" s="33">
        <v>2</v>
      </c>
      <c r="D37" t="s">
        <v>668</v>
      </c>
      <c r="E37" s="1" t="s">
        <v>715</v>
      </c>
      <c r="F37" s="1" t="s">
        <v>719</v>
      </c>
      <c r="G37">
        <v>34</v>
      </c>
      <c r="H37" t="s">
        <v>962</v>
      </c>
      <c r="N37" t="s">
        <v>890</v>
      </c>
      <c r="P37" t="s">
        <v>927</v>
      </c>
      <c r="R37" t="s">
        <v>1089</v>
      </c>
      <c r="U37" t="s">
        <v>890</v>
      </c>
      <c r="V37" t="s">
        <v>927</v>
      </c>
      <c r="W37" t="s">
        <v>1089</v>
      </c>
    </row>
    <row r="38" spans="1:23">
      <c r="A38">
        <v>35</v>
      </c>
      <c r="B38" t="s">
        <v>56</v>
      </c>
      <c r="C38" s="33">
        <v>2</v>
      </c>
      <c r="D38" t="s">
        <v>665</v>
      </c>
      <c r="E38" s="1" t="s">
        <v>715</v>
      </c>
      <c r="F38" s="1" t="s">
        <v>716</v>
      </c>
      <c r="G38">
        <v>35</v>
      </c>
      <c r="H38" t="s">
        <v>963</v>
      </c>
      <c r="N38" t="s">
        <v>913</v>
      </c>
      <c r="P38" t="s">
        <v>1076</v>
      </c>
      <c r="R38" t="s">
        <v>1137</v>
      </c>
      <c r="U38" t="s">
        <v>913</v>
      </c>
      <c r="V38" t="s">
        <v>1076</v>
      </c>
      <c r="W38" t="s">
        <v>1137</v>
      </c>
    </row>
    <row r="39" spans="1:23">
      <c r="A39">
        <v>36</v>
      </c>
      <c r="B39" t="s">
        <v>57</v>
      </c>
      <c r="C39" s="33">
        <v>2</v>
      </c>
      <c r="D39" t="s">
        <v>667</v>
      </c>
      <c r="E39" s="1" t="s">
        <v>715</v>
      </c>
      <c r="F39" s="1" t="s">
        <v>718</v>
      </c>
      <c r="G39">
        <v>36</v>
      </c>
      <c r="H39" t="s">
        <v>964</v>
      </c>
      <c r="N39" t="s">
        <v>1068</v>
      </c>
      <c r="P39" t="s">
        <v>927</v>
      </c>
      <c r="R39" t="s">
        <v>1138</v>
      </c>
      <c r="U39" t="s">
        <v>1068</v>
      </c>
      <c r="V39" t="s">
        <v>927</v>
      </c>
      <c r="W39" t="s">
        <v>1138</v>
      </c>
    </row>
    <row r="40" spans="1:23">
      <c r="A40">
        <v>37</v>
      </c>
      <c r="B40" t="s">
        <v>58</v>
      </c>
      <c r="C40" s="33">
        <v>2</v>
      </c>
      <c r="D40" t="s">
        <v>669</v>
      </c>
      <c r="E40" s="1" t="s">
        <v>722</v>
      </c>
      <c r="F40" s="1" t="s">
        <v>719</v>
      </c>
      <c r="G40">
        <v>37</v>
      </c>
      <c r="H40" t="s">
        <v>965</v>
      </c>
      <c r="N40" t="s">
        <v>895</v>
      </c>
      <c r="P40" t="s">
        <v>1074</v>
      </c>
      <c r="R40" t="s">
        <v>1112</v>
      </c>
      <c r="U40" t="s">
        <v>895</v>
      </c>
      <c r="V40" t="s">
        <v>1074</v>
      </c>
      <c r="W40" t="s">
        <v>1112</v>
      </c>
    </row>
    <row r="41" spans="1:23">
      <c r="A41">
        <v>38</v>
      </c>
      <c r="B41" t="s">
        <v>59</v>
      </c>
      <c r="C41" s="33">
        <v>2</v>
      </c>
      <c r="D41" t="s">
        <v>671</v>
      </c>
      <c r="E41" s="1" t="s">
        <v>722</v>
      </c>
      <c r="F41" s="1" t="s">
        <v>717</v>
      </c>
      <c r="G41">
        <v>38</v>
      </c>
      <c r="H41" t="s">
        <v>966</v>
      </c>
      <c r="N41" t="s">
        <v>1129</v>
      </c>
      <c r="P41" t="s">
        <v>921</v>
      </c>
      <c r="R41" t="s">
        <v>921</v>
      </c>
      <c r="U41" t="s">
        <v>1129</v>
      </c>
      <c r="V41" t="s">
        <v>921</v>
      </c>
      <c r="W41" t="s">
        <v>921</v>
      </c>
    </row>
    <row r="42" spans="1:23">
      <c r="A42">
        <v>39</v>
      </c>
      <c r="B42" t="s">
        <v>60</v>
      </c>
      <c r="C42" s="33">
        <v>2</v>
      </c>
      <c r="D42" t="s">
        <v>688</v>
      </c>
      <c r="E42" s="1" t="s">
        <v>722</v>
      </c>
      <c r="F42" s="1" t="s">
        <v>724</v>
      </c>
      <c r="G42">
        <v>39</v>
      </c>
      <c r="H42" t="s">
        <v>967</v>
      </c>
      <c r="N42" t="s">
        <v>884</v>
      </c>
      <c r="P42" t="s">
        <v>1050</v>
      </c>
      <c r="R42" t="s">
        <v>1050</v>
      </c>
      <c r="U42" t="s">
        <v>884</v>
      </c>
      <c r="V42" t="s">
        <v>1050</v>
      </c>
      <c r="W42" t="s">
        <v>1050</v>
      </c>
    </row>
    <row r="43" spans="1:23">
      <c r="A43">
        <v>40</v>
      </c>
      <c r="B43" t="s">
        <v>61</v>
      </c>
      <c r="C43" s="33">
        <v>2</v>
      </c>
      <c r="D43" t="s">
        <v>670</v>
      </c>
      <c r="E43" s="1" t="s">
        <v>722</v>
      </c>
      <c r="F43" s="1" t="s">
        <v>716</v>
      </c>
      <c r="G43">
        <v>40</v>
      </c>
      <c r="H43" t="s">
        <v>968</v>
      </c>
      <c r="N43" t="s">
        <v>897</v>
      </c>
      <c r="P43" t="s">
        <v>1074</v>
      </c>
      <c r="R43" t="s">
        <v>1139</v>
      </c>
      <c r="U43" t="s">
        <v>897</v>
      </c>
      <c r="V43" t="s">
        <v>1074</v>
      </c>
      <c r="W43" t="s">
        <v>1139</v>
      </c>
    </row>
    <row r="44" spans="1:23">
      <c r="A44">
        <v>41</v>
      </c>
      <c r="B44" t="s">
        <v>62</v>
      </c>
      <c r="C44" s="33">
        <v>2</v>
      </c>
      <c r="D44" t="s">
        <v>672</v>
      </c>
      <c r="E44" s="1" t="s">
        <v>722</v>
      </c>
      <c r="F44" s="1" t="s">
        <v>718</v>
      </c>
      <c r="G44">
        <v>41</v>
      </c>
      <c r="H44" t="s">
        <v>969</v>
      </c>
      <c r="N44" t="s">
        <v>889</v>
      </c>
      <c r="P44" t="s">
        <v>1074</v>
      </c>
      <c r="R44" t="s">
        <v>1102</v>
      </c>
      <c r="U44" t="s">
        <v>889</v>
      </c>
      <c r="V44" t="s">
        <v>1074</v>
      </c>
      <c r="W44" t="s">
        <v>1102</v>
      </c>
    </row>
    <row r="45" spans="1:23">
      <c r="A45">
        <v>42</v>
      </c>
      <c r="B45" t="s">
        <v>63</v>
      </c>
      <c r="C45" s="33">
        <v>2</v>
      </c>
      <c r="D45" t="s">
        <v>687</v>
      </c>
      <c r="E45" s="1" t="s">
        <v>722</v>
      </c>
      <c r="F45" s="1" t="s">
        <v>723</v>
      </c>
      <c r="G45">
        <v>42</v>
      </c>
      <c r="H45" t="s">
        <v>970</v>
      </c>
      <c r="N45" t="s">
        <v>884</v>
      </c>
      <c r="P45" t="s">
        <v>1050</v>
      </c>
      <c r="R45" t="s">
        <v>1050</v>
      </c>
      <c r="U45" t="s">
        <v>884</v>
      </c>
      <c r="V45" t="s">
        <v>1050</v>
      </c>
      <c r="W45" t="s">
        <v>1050</v>
      </c>
    </row>
    <row r="46" spans="1:23">
      <c r="A46">
        <v>43</v>
      </c>
      <c r="B46" t="s">
        <v>64</v>
      </c>
      <c r="C46" s="33">
        <v>2</v>
      </c>
      <c r="D46" t="s">
        <v>675</v>
      </c>
      <c r="E46" s="1" t="s">
        <v>720</v>
      </c>
      <c r="F46" s="1" t="s">
        <v>724</v>
      </c>
      <c r="G46">
        <v>43</v>
      </c>
      <c r="H46" t="s">
        <v>971</v>
      </c>
      <c r="N46" t="s">
        <v>905</v>
      </c>
      <c r="P46" t="s">
        <v>1047</v>
      </c>
      <c r="R46" t="s">
        <v>1047</v>
      </c>
      <c r="U46" t="s">
        <v>905</v>
      </c>
      <c r="V46" t="s">
        <v>1047</v>
      </c>
      <c r="W46" t="s">
        <v>1047</v>
      </c>
    </row>
    <row r="47" spans="1:23">
      <c r="A47">
        <v>44</v>
      </c>
      <c r="B47" t="s">
        <v>65</v>
      </c>
      <c r="C47" s="33">
        <v>2</v>
      </c>
      <c r="D47" t="s">
        <v>679</v>
      </c>
      <c r="E47" s="1" t="s">
        <v>720</v>
      </c>
      <c r="F47" s="1" t="s">
        <v>719</v>
      </c>
      <c r="G47">
        <v>44</v>
      </c>
      <c r="H47" t="s">
        <v>972</v>
      </c>
      <c r="N47" t="s">
        <v>886</v>
      </c>
      <c r="P47" t="s">
        <v>1077</v>
      </c>
      <c r="R47" t="s">
        <v>1077</v>
      </c>
      <c r="U47" t="s">
        <v>886</v>
      </c>
      <c r="V47" t="s">
        <v>1077</v>
      </c>
      <c r="W47" t="s">
        <v>1077</v>
      </c>
    </row>
    <row r="48" spans="1:23">
      <c r="A48">
        <v>45</v>
      </c>
      <c r="B48" t="s">
        <v>66</v>
      </c>
      <c r="C48" s="33">
        <v>2</v>
      </c>
      <c r="D48" t="s">
        <v>691</v>
      </c>
      <c r="E48" s="1" t="s">
        <v>720</v>
      </c>
      <c r="F48" s="1" t="s">
        <v>723</v>
      </c>
      <c r="G48">
        <v>45</v>
      </c>
      <c r="H48" t="s">
        <v>973</v>
      </c>
      <c r="N48" t="s">
        <v>905</v>
      </c>
      <c r="P48" t="s">
        <v>1125</v>
      </c>
      <c r="R48" t="s">
        <v>1125</v>
      </c>
      <c r="U48" t="s">
        <v>905</v>
      </c>
      <c r="V48" t="s">
        <v>1125</v>
      </c>
      <c r="W48" t="s">
        <v>1125</v>
      </c>
    </row>
    <row r="49" spans="1:23">
      <c r="A49">
        <v>46</v>
      </c>
      <c r="B49" t="s">
        <v>67</v>
      </c>
      <c r="C49" s="33">
        <v>2</v>
      </c>
      <c r="D49" t="s">
        <v>681</v>
      </c>
      <c r="E49" s="1" t="s">
        <v>720</v>
      </c>
      <c r="F49" s="1" t="s">
        <v>716</v>
      </c>
      <c r="G49">
        <v>46</v>
      </c>
      <c r="H49" t="s">
        <v>974</v>
      </c>
      <c r="N49" t="s">
        <v>898</v>
      </c>
      <c r="P49" t="s">
        <v>1070</v>
      </c>
      <c r="R49" t="s">
        <v>1070</v>
      </c>
      <c r="U49" t="s">
        <v>898</v>
      </c>
      <c r="V49" t="s">
        <v>1070</v>
      </c>
      <c r="W49" t="s">
        <v>1070</v>
      </c>
    </row>
    <row r="50" spans="1:23">
      <c r="A50">
        <v>47</v>
      </c>
      <c r="B50" t="s">
        <v>68</v>
      </c>
      <c r="C50" s="33">
        <v>2</v>
      </c>
      <c r="D50" t="s">
        <v>682</v>
      </c>
      <c r="E50" s="1" t="s">
        <v>720</v>
      </c>
      <c r="F50" s="1" t="s">
        <v>718</v>
      </c>
      <c r="G50">
        <v>47</v>
      </c>
      <c r="H50" t="s">
        <v>975</v>
      </c>
      <c r="N50" t="s">
        <v>910</v>
      </c>
      <c r="P50" t="s">
        <v>1044</v>
      </c>
      <c r="R50" t="s">
        <v>1121</v>
      </c>
      <c r="U50" t="s">
        <v>910</v>
      </c>
      <c r="V50" t="s">
        <v>1044</v>
      </c>
      <c r="W50" t="s">
        <v>1121</v>
      </c>
    </row>
    <row r="51" spans="1:23">
      <c r="A51">
        <v>48</v>
      </c>
      <c r="B51" t="s">
        <v>69</v>
      </c>
      <c r="C51" s="33">
        <v>2</v>
      </c>
      <c r="D51" t="s">
        <v>680</v>
      </c>
      <c r="E51" s="1" t="s">
        <v>720</v>
      </c>
      <c r="F51" s="1" t="s">
        <v>717</v>
      </c>
      <c r="G51">
        <v>48</v>
      </c>
      <c r="H51" t="s">
        <v>976</v>
      </c>
      <c r="N51" t="s">
        <v>890</v>
      </c>
      <c r="P51" t="s">
        <v>927</v>
      </c>
      <c r="R51" t="s">
        <v>1089</v>
      </c>
      <c r="U51" t="s">
        <v>890</v>
      </c>
      <c r="V51" t="s">
        <v>927</v>
      </c>
      <c r="W51" t="s">
        <v>1089</v>
      </c>
    </row>
    <row r="52" spans="1:23">
      <c r="A52">
        <v>49</v>
      </c>
      <c r="B52" t="s">
        <v>70</v>
      </c>
      <c r="C52" s="33">
        <v>3</v>
      </c>
      <c r="D52" t="s">
        <v>668</v>
      </c>
      <c r="E52" s="1" t="s">
        <v>715</v>
      </c>
      <c r="F52" s="1" t="s">
        <v>719</v>
      </c>
      <c r="G52">
        <v>49</v>
      </c>
      <c r="H52" t="s">
        <v>977</v>
      </c>
      <c r="N52" t="s">
        <v>913</v>
      </c>
      <c r="P52" t="s">
        <v>927</v>
      </c>
      <c r="R52" t="s">
        <v>1100</v>
      </c>
      <c r="U52" t="s">
        <v>913</v>
      </c>
      <c r="V52" t="s">
        <v>927</v>
      </c>
      <c r="W52" t="s">
        <v>1100</v>
      </c>
    </row>
    <row r="53" spans="1:23">
      <c r="A53">
        <v>50</v>
      </c>
      <c r="B53" t="s">
        <v>71</v>
      </c>
      <c r="C53" s="33">
        <v>3</v>
      </c>
      <c r="D53" t="s">
        <v>667</v>
      </c>
      <c r="E53" s="1" t="s">
        <v>715</v>
      </c>
      <c r="F53" s="1" t="s">
        <v>718</v>
      </c>
      <c r="G53">
        <v>50</v>
      </c>
      <c r="H53" t="s">
        <v>978</v>
      </c>
      <c r="N53" t="s">
        <v>890</v>
      </c>
      <c r="P53" t="s">
        <v>921</v>
      </c>
      <c r="R53" t="s">
        <v>1140</v>
      </c>
      <c r="U53" t="s">
        <v>890</v>
      </c>
      <c r="V53" t="s">
        <v>921</v>
      </c>
      <c r="W53" t="s">
        <v>1140</v>
      </c>
    </row>
    <row r="54" spans="1:23">
      <c r="A54">
        <v>51</v>
      </c>
      <c r="B54" t="s">
        <v>72</v>
      </c>
      <c r="C54" s="33">
        <v>3</v>
      </c>
      <c r="D54" t="s">
        <v>690</v>
      </c>
      <c r="E54" s="1" t="s">
        <v>715</v>
      </c>
      <c r="F54" s="1" t="s">
        <v>723</v>
      </c>
      <c r="G54">
        <v>51</v>
      </c>
      <c r="H54" t="s">
        <v>979</v>
      </c>
      <c r="N54" t="s">
        <v>890</v>
      </c>
      <c r="P54" t="s">
        <v>1050</v>
      </c>
      <c r="R54" t="s">
        <v>1082</v>
      </c>
      <c r="U54" t="s">
        <v>890</v>
      </c>
      <c r="V54" t="s">
        <v>1050</v>
      </c>
      <c r="W54" t="s">
        <v>1082</v>
      </c>
    </row>
    <row r="55" spans="1:23">
      <c r="A55">
        <v>52</v>
      </c>
      <c r="B55" t="s">
        <v>73</v>
      </c>
      <c r="C55" s="33">
        <v>3</v>
      </c>
      <c r="D55" t="s">
        <v>673</v>
      </c>
      <c r="E55" s="1" t="s">
        <v>715</v>
      </c>
      <c r="F55" s="1" t="s">
        <v>717</v>
      </c>
      <c r="G55">
        <v>52</v>
      </c>
      <c r="H55" t="s">
        <v>980</v>
      </c>
      <c r="N55" t="s">
        <v>881</v>
      </c>
      <c r="P55" t="s">
        <v>921</v>
      </c>
      <c r="R55" t="s">
        <v>1141</v>
      </c>
      <c r="U55" t="s">
        <v>881</v>
      </c>
      <c r="V55" t="s">
        <v>921</v>
      </c>
      <c r="W55" t="s">
        <v>1141</v>
      </c>
    </row>
    <row r="56" spans="1:23">
      <c r="A56">
        <v>53</v>
      </c>
      <c r="B56" t="s">
        <v>74</v>
      </c>
      <c r="C56" s="33">
        <v>3</v>
      </c>
      <c r="D56" t="s">
        <v>665</v>
      </c>
      <c r="E56" s="1" t="s">
        <v>715</v>
      </c>
      <c r="F56" s="1" t="s">
        <v>716</v>
      </c>
      <c r="G56">
        <v>53</v>
      </c>
      <c r="H56" t="s">
        <v>981</v>
      </c>
      <c r="N56" t="s">
        <v>881</v>
      </c>
      <c r="P56" t="s">
        <v>1074</v>
      </c>
      <c r="R56" t="s">
        <v>1097</v>
      </c>
      <c r="U56" t="s">
        <v>881</v>
      </c>
      <c r="V56" t="s">
        <v>1074</v>
      </c>
      <c r="W56" t="s">
        <v>1097</v>
      </c>
    </row>
    <row r="57" spans="1:23">
      <c r="A57">
        <v>54</v>
      </c>
      <c r="B57" t="s">
        <v>75</v>
      </c>
      <c r="C57" s="33">
        <v>3</v>
      </c>
      <c r="D57" t="s">
        <v>689</v>
      </c>
      <c r="E57" s="1" t="s">
        <v>715</v>
      </c>
      <c r="F57" s="1" t="s">
        <v>724</v>
      </c>
      <c r="G57">
        <v>54</v>
      </c>
      <c r="H57" t="s">
        <v>982</v>
      </c>
      <c r="N57" t="s">
        <v>884</v>
      </c>
      <c r="P57" t="s">
        <v>1050</v>
      </c>
      <c r="R57" t="s">
        <v>1050</v>
      </c>
      <c r="U57" t="s">
        <v>884</v>
      </c>
      <c r="V57" t="s">
        <v>1050</v>
      </c>
      <c r="W57" t="s">
        <v>1050</v>
      </c>
    </row>
    <row r="58" spans="1:23">
      <c r="A58">
        <v>55</v>
      </c>
      <c r="B58" t="s">
        <v>76</v>
      </c>
      <c r="C58" s="33">
        <v>3</v>
      </c>
      <c r="D58" t="s">
        <v>677</v>
      </c>
      <c r="E58" s="1" t="s">
        <v>721</v>
      </c>
      <c r="F58" s="1" t="s">
        <v>724</v>
      </c>
      <c r="G58">
        <v>55</v>
      </c>
      <c r="H58" t="s">
        <v>983</v>
      </c>
      <c r="N58" t="s">
        <v>884</v>
      </c>
      <c r="P58" t="s">
        <v>927</v>
      </c>
      <c r="R58" t="s">
        <v>927</v>
      </c>
      <c r="U58" t="s">
        <v>884</v>
      </c>
      <c r="V58" t="s">
        <v>927</v>
      </c>
      <c r="W58" t="s">
        <v>927</v>
      </c>
    </row>
    <row r="59" spans="1:23">
      <c r="A59">
        <v>56</v>
      </c>
      <c r="B59" t="s">
        <v>77</v>
      </c>
      <c r="C59" s="33">
        <v>3</v>
      </c>
      <c r="D59" t="s">
        <v>685</v>
      </c>
      <c r="E59" s="1" t="s">
        <v>721</v>
      </c>
      <c r="F59" s="1" t="s">
        <v>723</v>
      </c>
      <c r="G59">
        <v>56</v>
      </c>
      <c r="H59" t="s">
        <v>984</v>
      </c>
      <c r="N59" t="s">
        <v>895</v>
      </c>
      <c r="P59" t="s">
        <v>1050</v>
      </c>
      <c r="R59" t="s">
        <v>1111</v>
      </c>
      <c r="U59" t="s">
        <v>895</v>
      </c>
      <c r="V59" t="s">
        <v>1050</v>
      </c>
      <c r="W59" t="s">
        <v>1111</v>
      </c>
    </row>
    <row r="60" spans="1:23">
      <c r="A60">
        <v>57</v>
      </c>
      <c r="B60" t="s">
        <v>78</v>
      </c>
      <c r="C60" s="33">
        <v>3</v>
      </c>
      <c r="D60" t="s">
        <v>683</v>
      </c>
      <c r="E60" s="1" t="s">
        <v>721</v>
      </c>
      <c r="F60" s="1" t="s">
        <v>719</v>
      </c>
      <c r="G60">
        <v>57</v>
      </c>
      <c r="H60" t="s">
        <v>985</v>
      </c>
      <c r="N60" t="s">
        <v>895</v>
      </c>
      <c r="P60" t="s">
        <v>921</v>
      </c>
      <c r="R60" t="s">
        <v>1142</v>
      </c>
      <c r="U60" t="s">
        <v>895</v>
      </c>
      <c r="V60" t="s">
        <v>921</v>
      </c>
      <c r="W60" t="s">
        <v>1142</v>
      </c>
    </row>
    <row r="61" spans="1:23">
      <c r="A61">
        <v>58</v>
      </c>
      <c r="B61" t="s">
        <v>79</v>
      </c>
      <c r="C61" s="33">
        <v>3</v>
      </c>
      <c r="D61" t="s">
        <v>678</v>
      </c>
      <c r="E61" s="1" t="s">
        <v>721</v>
      </c>
      <c r="F61" s="1" t="s">
        <v>717</v>
      </c>
      <c r="G61">
        <v>58</v>
      </c>
      <c r="H61" t="s">
        <v>986</v>
      </c>
      <c r="N61" t="s">
        <v>897</v>
      </c>
      <c r="P61" t="s">
        <v>1050</v>
      </c>
      <c r="R61" t="s">
        <v>1091</v>
      </c>
      <c r="U61" t="s">
        <v>897</v>
      </c>
      <c r="V61" t="s">
        <v>1050</v>
      </c>
      <c r="W61" t="s">
        <v>1091</v>
      </c>
    </row>
    <row r="62" spans="1:23">
      <c r="A62">
        <v>59</v>
      </c>
      <c r="B62" t="s">
        <v>80</v>
      </c>
      <c r="C62" s="33">
        <v>3</v>
      </c>
      <c r="D62" t="s">
        <v>684</v>
      </c>
      <c r="E62" s="1" t="s">
        <v>721</v>
      </c>
      <c r="F62" s="1" t="s">
        <v>718</v>
      </c>
      <c r="G62">
        <v>59</v>
      </c>
      <c r="H62" t="s">
        <v>987</v>
      </c>
      <c r="N62" t="s">
        <v>893</v>
      </c>
      <c r="P62" t="s">
        <v>927</v>
      </c>
      <c r="R62" t="s">
        <v>1118</v>
      </c>
      <c r="U62" t="s">
        <v>893</v>
      </c>
      <c r="V62" t="s">
        <v>927</v>
      </c>
      <c r="W62" t="s">
        <v>1118</v>
      </c>
    </row>
    <row r="63" spans="1:23">
      <c r="A63">
        <v>60</v>
      </c>
      <c r="B63" t="s">
        <v>81</v>
      </c>
      <c r="C63" s="33">
        <v>3</v>
      </c>
      <c r="D63" t="s">
        <v>686</v>
      </c>
      <c r="E63" s="1" t="s">
        <v>721</v>
      </c>
      <c r="F63" s="1" t="s">
        <v>716</v>
      </c>
      <c r="G63">
        <v>60</v>
      </c>
      <c r="H63" t="s">
        <v>988</v>
      </c>
      <c r="N63" t="s">
        <v>1143</v>
      </c>
      <c r="P63" t="s">
        <v>921</v>
      </c>
      <c r="R63" t="s">
        <v>1144</v>
      </c>
      <c r="U63" t="s">
        <v>1143</v>
      </c>
      <c r="V63" t="s">
        <v>921</v>
      </c>
      <c r="W63" t="s">
        <v>1144</v>
      </c>
    </row>
    <row r="64" spans="1:23">
      <c r="A64">
        <v>61</v>
      </c>
      <c r="B64" t="s">
        <v>82</v>
      </c>
      <c r="C64" s="33">
        <v>3</v>
      </c>
      <c r="D64" t="s">
        <v>679</v>
      </c>
      <c r="E64" s="1" t="s">
        <v>720</v>
      </c>
      <c r="F64" s="1" t="s">
        <v>719</v>
      </c>
      <c r="G64">
        <v>61</v>
      </c>
      <c r="H64" t="s">
        <v>989</v>
      </c>
      <c r="N64" t="s">
        <v>899</v>
      </c>
      <c r="P64" t="s">
        <v>1076</v>
      </c>
      <c r="R64" t="s">
        <v>1145</v>
      </c>
      <c r="U64" t="s">
        <v>899</v>
      </c>
      <c r="V64" t="s">
        <v>1076</v>
      </c>
      <c r="W64" t="s">
        <v>1145</v>
      </c>
    </row>
    <row r="65" spans="1:23">
      <c r="A65">
        <v>62</v>
      </c>
      <c r="B65" t="s">
        <v>83</v>
      </c>
      <c r="C65" s="33">
        <v>3</v>
      </c>
      <c r="D65" t="s">
        <v>681</v>
      </c>
      <c r="E65" s="1" t="s">
        <v>720</v>
      </c>
      <c r="F65" s="1" t="s">
        <v>716</v>
      </c>
      <c r="G65">
        <v>62</v>
      </c>
      <c r="H65" t="s">
        <v>990</v>
      </c>
      <c r="N65" t="s">
        <v>890</v>
      </c>
      <c r="P65" t="s">
        <v>1050</v>
      </c>
      <c r="R65" t="s">
        <v>1082</v>
      </c>
      <c r="U65" t="s">
        <v>890</v>
      </c>
      <c r="V65" t="s">
        <v>1050</v>
      </c>
      <c r="W65" t="s">
        <v>1082</v>
      </c>
    </row>
    <row r="66" spans="1:23">
      <c r="A66">
        <v>63</v>
      </c>
      <c r="B66" t="s">
        <v>84</v>
      </c>
      <c r="C66" s="33">
        <v>3</v>
      </c>
      <c r="D66" t="s">
        <v>675</v>
      </c>
      <c r="E66" s="1" t="s">
        <v>720</v>
      </c>
      <c r="F66" s="1" t="s">
        <v>724</v>
      </c>
      <c r="G66">
        <v>63</v>
      </c>
      <c r="H66" t="s">
        <v>991</v>
      </c>
      <c r="N66" t="s">
        <v>905</v>
      </c>
      <c r="P66" t="s">
        <v>1048</v>
      </c>
      <c r="R66" t="s">
        <v>1048</v>
      </c>
      <c r="U66" t="s">
        <v>905</v>
      </c>
      <c r="V66" t="s">
        <v>1048</v>
      </c>
      <c r="W66" t="s">
        <v>1048</v>
      </c>
    </row>
    <row r="67" spans="1:23">
      <c r="A67">
        <v>64</v>
      </c>
      <c r="B67" t="s">
        <v>85</v>
      </c>
      <c r="C67" s="33">
        <v>3</v>
      </c>
      <c r="D67" t="s">
        <v>682</v>
      </c>
      <c r="E67" s="1" t="s">
        <v>720</v>
      </c>
      <c r="F67" s="1" t="s">
        <v>718</v>
      </c>
      <c r="G67">
        <v>64</v>
      </c>
      <c r="H67" t="s">
        <v>992</v>
      </c>
      <c r="N67" t="s">
        <v>919</v>
      </c>
      <c r="P67" t="s">
        <v>927</v>
      </c>
      <c r="R67" t="s">
        <v>1142</v>
      </c>
      <c r="U67" t="s">
        <v>919</v>
      </c>
      <c r="V67" t="s">
        <v>927</v>
      </c>
      <c r="W67" t="s">
        <v>1142</v>
      </c>
    </row>
    <row r="68" spans="1:23">
      <c r="A68">
        <v>65</v>
      </c>
      <c r="B68" t="s">
        <v>86</v>
      </c>
      <c r="C68" s="33">
        <v>3</v>
      </c>
      <c r="D68" t="s">
        <v>691</v>
      </c>
      <c r="E68" s="1" t="s">
        <v>720</v>
      </c>
      <c r="F68" s="1" t="s">
        <v>723</v>
      </c>
      <c r="G68">
        <v>65</v>
      </c>
      <c r="H68" t="s">
        <v>993</v>
      </c>
      <c r="N68" t="s">
        <v>924</v>
      </c>
      <c r="P68" t="s">
        <v>1050</v>
      </c>
      <c r="R68" t="s">
        <v>1123</v>
      </c>
      <c r="U68" t="s">
        <v>924</v>
      </c>
      <c r="V68" t="s">
        <v>1050</v>
      </c>
      <c r="W68" t="s">
        <v>1123</v>
      </c>
    </row>
    <row r="69" spans="1:23">
      <c r="A69">
        <v>66</v>
      </c>
      <c r="B69" t="s">
        <v>87</v>
      </c>
      <c r="C69" s="33">
        <v>3</v>
      </c>
      <c r="D69" t="s">
        <v>680</v>
      </c>
      <c r="E69" s="1" t="s">
        <v>720</v>
      </c>
      <c r="F69" s="1" t="s">
        <v>717</v>
      </c>
      <c r="G69">
        <v>66</v>
      </c>
      <c r="H69" t="s">
        <v>994</v>
      </c>
      <c r="N69" t="s">
        <v>895</v>
      </c>
      <c r="P69" t="s">
        <v>1076</v>
      </c>
      <c r="R69" t="s">
        <v>1146</v>
      </c>
      <c r="U69" t="s">
        <v>895</v>
      </c>
      <c r="V69" t="s">
        <v>1076</v>
      </c>
      <c r="W69" t="s">
        <v>1146</v>
      </c>
    </row>
    <row r="70" spans="1:23">
      <c r="A70">
        <v>67</v>
      </c>
      <c r="B70" t="s">
        <v>88</v>
      </c>
      <c r="C70" s="33">
        <v>3</v>
      </c>
      <c r="D70" t="s">
        <v>669</v>
      </c>
      <c r="E70" s="1" t="s">
        <v>722</v>
      </c>
      <c r="F70" s="1" t="s">
        <v>719</v>
      </c>
      <c r="G70">
        <v>67</v>
      </c>
      <c r="H70" t="s">
        <v>995</v>
      </c>
      <c r="N70" t="s">
        <v>905</v>
      </c>
      <c r="P70" t="s">
        <v>921</v>
      </c>
      <c r="R70" t="s">
        <v>921</v>
      </c>
      <c r="U70" t="s">
        <v>905</v>
      </c>
      <c r="V70" t="s">
        <v>921</v>
      </c>
      <c r="W70" t="s">
        <v>921</v>
      </c>
    </row>
    <row r="71" spans="1:23">
      <c r="A71">
        <v>68</v>
      </c>
      <c r="B71" t="s">
        <v>89</v>
      </c>
      <c r="C71" s="33">
        <v>3</v>
      </c>
      <c r="D71" t="s">
        <v>672</v>
      </c>
      <c r="E71" s="1" t="s">
        <v>722</v>
      </c>
      <c r="F71" s="1" t="s">
        <v>718</v>
      </c>
      <c r="G71">
        <v>68</v>
      </c>
      <c r="H71" t="s">
        <v>996</v>
      </c>
      <c r="N71" t="s">
        <v>916</v>
      </c>
      <c r="P71" t="s">
        <v>1050</v>
      </c>
      <c r="R71" t="s">
        <v>1083</v>
      </c>
      <c r="U71" t="s">
        <v>916</v>
      </c>
      <c r="V71" t="s">
        <v>1050</v>
      </c>
      <c r="W71" t="s">
        <v>1083</v>
      </c>
    </row>
    <row r="72" spans="1:23">
      <c r="A72">
        <v>69</v>
      </c>
      <c r="B72" t="s">
        <v>90</v>
      </c>
      <c r="C72" s="33">
        <v>3</v>
      </c>
      <c r="D72" t="s">
        <v>670</v>
      </c>
      <c r="E72" s="1" t="s">
        <v>722</v>
      </c>
      <c r="F72" s="1" t="s">
        <v>716</v>
      </c>
      <c r="G72">
        <v>69</v>
      </c>
      <c r="H72" t="s">
        <v>997</v>
      </c>
      <c r="N72" t="s">
        <v>890</v>
      </c>
      <c r="P72" t="s">
        <v>927</v>
      </c>
      <c r="R72" t="s">
        <v>1089</v>
      </c>
      <c r="U72" t="s">
        <v>890</v>
      </c>
      <c r="V72" t="s">
        <v>927</v>
      </c>
      <c r="W72" t="s">
        <v>1089</v>
      </c>
    </row>
    <row r="73" spans="1:23">
      <c r="A73">
        <v>70</v>
      </c>
      <c r="B73" t="s">
        <v>91</v>
      </c>
      <c r="C73" s="33">
        <v>3</v>
      </c>
      <c r="D73" t="s">
        <v>687</v>
      </c>
      <c r="E73" s="1" t="s">
        <v>722</v>
      </c>
      <c r="F73" s="1" t="s">
        <v>723</v>
      </c>
      <c r="G73">
        <v>70</v>
      </c>
      <c r="H73" t="s">
        <v>998</v>
      </c>
      <c r="N73" t="s">
        <v>893</v>
      </c>
      <c r="P73" t="s">
        <v>1054</v>
      </c>
      <c r="R73" t="s">
        <v>1079</v>
      </c>
      <c r="U73" t="s">
        <v>893</v>
      </c>
      <c r="V73" t="s">
        <v>1054</v>
      </c>
      <c r="W73" t="s">
        <v>1079</v>
      </c>
    </row>
    <row r="74" spans="1:23">
      <c r="A74">
        <v>71</v>
      </c>
      <c r="B74" t="s">
        <v>92</v>
      </c>
      <c r="C74" s="33">
        <v>3</v>
      </c>
      <c r="D74" t="s">
        <v>671</v>
      </c>
      <c r="E74" s="1" t="s">
        <v>722</v>
      </c>
      <c r="F74" s="1" t="s">
        <v>717</v>
      </c>
      <c r="G74">
        <v>71</v>
      </c>
      <c r="H74" t="s">
        <v>999</v>
      </c>
      <c r="N74" t="s">
        <v>895</v>
      </c>
      <c r="P74" t="s">
        <v>921</v>
      </c>
      <c r="R74" t="s">
        <v>1142</v>
      </c>
      <c r="U74" t="s">
        <v>895</v>
      </c>
      <c r="V74" t="s">
        <v>921</v>
      </c>
      <c r="W74" t="s">
        <v>1142</v>
      </c>
    </row>
    <row r="75" spans="1:23">
      <c r="A75">
        <v>72</v>
      </c>
      <c r="B75" t="s">
        <v>93</v>
      </c>
      <c r="C75" s="33">
        <v>3</v>
      </c>
      <c r="D75" t="s">
        <v>688</v>
      </c>
      <c r="E75" s="1" t="s">
        <v>722</v>
      </c>
      <c r="F75" s="1" t="s">
        <v>724</v>
      </c>
      <c r="G75">
        <v>72</v>
      </c>
      <c r="H75" t="s">
        <v>1000</v>
      </c>
      <c r="N75" t="s">
        <v>905</v>
      </c>
      <c r="P75" t="s">
        <v>927</v>
      </c>
      <c r="R75" t="s">
        <v>927</v>
      </c>
      <c r="U75" t="s">
        <v>905</v>
      </c>
      <c r="V75" t="s">
        <v>927</v>
      </c>
      <c r="W75" t="s">
        <v>927</v>
      </c>
    </row>
    <row r="76" spans="1:23">
      <c r="A76">
        <v>73</v>
      </c>
      <c r="B76" t="s">
        <v>94</v>
      </c>
      <c r="C76" s="33">
        <v>4</v>
      </c>
      <c r="D76" t="s">
        <v>687</v>
      </c>
      <c r="E76" s="1" t="s">
        <v>722</v>
      </c>
      <c r="F76" s="1" t="s">
        <v>723</v>
      </c>
      <c r="G76">
        <v>73</v>
      </c>
      <c r="H76" t="s">
        <v>1001</v>
      </c>
      <c r="N76" t="s">
        <v>897</v>
      </c>
      <c r="P76" t="s">
        <v>1042</v>
      </c>
      <c r="R76" t="s">
        <v>1147</v>
      </c>
      <c r="U76" t="s">
        <v>897</v>
      </c>
      <c r="V76" t="s">
        <v>1042</v>
      </c>
      <c r="W76" t="s">
        <v>1147</v>
      </c>
    </row>
    <row r="77" spans="1:23">
      <c r="A77">
        <v>74</v>
      </c>
      <c r="B77" t="s">
        <v>95</v>
      </c>
      <c r="C77" s="33">
        <v>4</v>
      </c>
      <c r="D77" t="s">
        <v>669</v>
      </c>
      <c r="E77" s="1" t="s">
        <v>722</v>
      </c>
      <c r="F77" s="1" t="s">
        <v>719</v>
      </c>
      <c r="G77">
        <v>74</v>
      </c>
      <c r="H77" t="s">
        <v>1002</v>
      </c>
      <c r="N77" t="s">
        <v>895</v>
      </c>
      <c r="P77" t="s">
        <v>1050</v>
      </c>
      <c r="R77" t="s">
        <v>1111</v>
      </c>
      <c r="U77" t="s">
        <v>895</v>
      </c>
      <c r="V77" t="s">
        <v>1050</v>
      </c>
      <c r="W77" t="s">
        <v>1111</v>
      </c>
    </row>
    <row r="78" spans="1:23">
      <c r="A78">
        <v>75</v>
      </c>
      <c r="B78" t="s">
        <v>96</v>
      </c>
      <c r="C78" s="33">
        <v>4</v>
      </c>
      <c r="D78" t="s">
        <v>671</v>
      </c>
      <c r="E78" s="1" t="s">
        <v>722</v>
      </c>
      <c r="F78" s="1" t="s">
        <v>717</v>
      </c>
      <c r="G78">
        <v>75</v>
      </c>
      <c r="H78" t="s">
        <v>1003</v>
      </c>
      <c r="N78" t="s">
        <v>927</v>
      </c>
      <c r="P78" t="s">
        <v>1050</v>
      </c>
      <c r="R78" t="s">
        <v>1148</v>
      </c>
      <c r="U78" t="s">
        <v>927</v>
      </c>
      <c r="V78" t="s">
        <v>1050</v>
      </c>
      <c r="W78" t="s">
        <v>1148</v>
      </c>
    </row>
    <row r="79" spans="1:23">
      <c r="A79">
        <v>76</v>
      </c>
      <c r="B79" t="s">
        <v>97</v>
      </c>
      <c r="C79" s="33">
        <v>4</v>
      </c>
      <c r="D79" t="s">
        <v>688</v>
      </c>
      <c r="E79" s="1" t="s">
        <v>722</v>
      </c>
      <c r="F79" s="1" t="s">
        <v>724</v>
      </c>
      <c r="G79">
        <v>76</v>
      </c>
      <c r="H79" t="s">
        <v>1004</v>
      </c>
      <c r="N79" t="s">
        <v>895</v>
      </c>
      <c r="P79" t="s">
        <v>1048</v>
      </c>
      <c r="R79" t="s">
        <v>1121</v>
      </c>
      <c r="U79" t="s">
        <v>895</v>
      </c>
      <c r="V79" t="s">
        <v>1048</v>
      </c>
      <c r="W79" t="s">
        <v>1121</v>
      </c>
    </row>
    <row r="80" spans="1:23">
      <c r="A80">
        <v>77</v>
      </c>
      <c r="B80" t="s">
        <v>98</v>
      </c>
      <c r="C80" s="33">
        <v>4</v>
      </c>
      <c r="D80" t="s">
        <v>672</v>
      </c>
      <c r="E80" s="1" t="s">
        <v>722</v>
      </c>
      <c r="F80" s="1" t="s">
        <v>718</v>
      </c>
      <c r="G80">
        <v>77</v>
      </c>
      <c r="H80" t="s">
        <v>1005</v>
      </c>
      <c r="N80" t="s">
        <v>897</v>
      </c>
      <c r="P80" t="s">
        <v>1042</v>
      </c>
      <c r="R80" t="s">
        <v>1147</v>
      </c>
      <c r="U80" t="s">
        <v>897</v>
      </c>
      <c r="V80" t="s">
        <v>1042</v>
      </c>
      <c r="W80" t="s">
        <v>1147</v>
      </c>
    </row>
    <row r="81" spans="1:23">
      <c r="A81">
        <v>78</v>
      </c>
      <c r="B81" t="s">
        <v>99</v>
      </c>
      <c r="C81" s="33">
        <v>4</v>
      </c>
      <c r="D81" t="s">
        <v>670</v>
      </c>
      <c r="E81" s="1" t="s">
        <v>722</v>
      </c>
      <c r="F81" s="1" t="s">
        <v>716</v>
      </c>
      <c r="G81">
        <v>78</v>
      </c>
      <c r="H81" t="s">
        <v>1006</v>
      </c>
      <c r="N81" t="s">
        <v>895</v>
      </c>
      <c r="P81" t="s">
        <v>927</v>
      </c>
      <c r="R81" t="s">
        <v>1149</v>
      </c>
      <c r="U81" t="s">
        <v>895</v>
      </c>
      <c r="V81" t="s">
        <v>927</v>
      </c>
      <c r="W81" t="s">
        <v>1149</v>
      </c>
    </row>
    <row r="82" spans="1:23">
      <c r="A82">
        <v>79</v>
      </c>
      <c r="B82" t="s">
        <v>100</v>
      </c>
      <c r="C82" s="33">
        <v>4</v>
      </c>
      <c r="D82" t="s">
        <v>680</v>
      </c>
      <c r="E82" s="1" t="s">
        <v>720</v>
      </c>
      <c r="F82" s="1" t="s">
        <v>717</v>
      </c>
      <c r="G82">
        <v>79</v>
      </c>
      <c r="H82" t="s">
        <v>1007</v>
      </c>
      <c r="N82" t="s">
        <v>898</v>
      </c>
      <c r="P82" t="s">
        <v>1050</v>
      </c>
      <c r="R82" t="s">
        <v>1050</v>
      </c>
      <c r="U82" t="s">
        <v>898</v>
      </c>
      <c r="V82" t="s">
        <v>1050</v>
      </c>
      <c r="W82" t="s">
        <v>1050</v>
      </c>
    </row>
    <row r="83" spans="1:23">
      <c r="A83">
        <v>80</v>
      </c>
      <c r="B83" t="s">
        <v>101</v>
      </c>
      <c r="C83" s="33">
        <v>4</v>
      </c>
      <c r="D83" t="s">
        <v>675</v>
      </c>
      <c r="E83" s="1" t="s">
        <v>720</v>
      </c>
      <c r="F83" s="1" t="s">
        <v>724</v>
      </c>
      <c r="G83">
        <v>80</v>
      </c>
      <c r="H83" t="s">
        <v>1008</v>
      </c>
      <c r="N83" t="s">
        <v>881</v>
      </c>
      <c r="P83" t="s">
        <v>921</v>
      </c>
      <c r="R83" t="s">
        <v>1141</v>
      </c>
      <c r="U83" t="s">
        <v>881</v>
      </c>
      <c r="V83" t="s">
        <v>921</v>
      </c>
      <c r="W83" t="s">
        <v>1141</v>
      </c>
    </row>
    <row r="84" spans="1:23">
      <c r="A84">
        <v>81</v>
      </c>
      <c r="B84" t="s">
        <v>102</v>
      </c>
      <c r="C84" s="33">
        <v>4</v>
      </c>
      <c r="D84" t="s">
        <v>682</v>
      </c>
      <c r="E84" s="1" t="s">
        <v>720</v>
      </c>
      <c r="F84" s="1" t="s">
        <v>718</v>
      </c>
      <c r="G84">
        <v>81</v>
      </c>
      <c r="H84" t="s">
        <v>1009</v>
      </c>
      <c r="N84" t="s">
        <v>884</v>
      </c>
      <c r="P84" t="s">
        <v>1068</v>
      </c>
      <c r="R84" t="s">
        <v>1068</v>
      </c>
      <c r="U84" t="s">
        <v>884</v>
      </c>
      <c r="V84" t="s">
        <v>1068</v>
      </c>
      <c r="W84" t="s">
        <v>1068</v>
      </c>
    </row>
    <row r="85" spans="1:23">
      <c r="A85">
        <v>82</v>
      </c>
      <c r="B85" t="s">
        <v>103</v>
      </c>
      <c r="C85" s="33">
        <v>4</v>
      </c>
      <c r="D85" t="s">
        <v>679</v>
      </c>
      <c r="E85" s="1" t="s">
        <v>720</v>
      </c>
      <c r="F85" s="1" t="s">
        <v>719</v>
      </c>
      <c r="G85">
        <v>82</v>
      </c>
      <c r="H85" t="s">
        <v>1010</v>
      </c>
      <c r="N85" t="s">
        <v>884</v>
      </c>
      <c r="P85" t="s">
        <v>1076</v>
      </c>
      <c r="R85" t="s">
        <v>1076</v>
      </c>
      <c r="U85" t="s">
        <v>884</v>
      </c>
      <c r="V85" t="s">
        <v>1076</v>
      </c>
      <c r="W85" t="s">
        <v>1076</v>
      </c>
    </row>
    <row r="86" spans="1:23">
      <c r="A86">
        <v>83</v>
      </c>
      <c r="B86" t="s">
        <v>104</v>
      </c>
      <c r="C86" s="33">
        <v>4</v>
      </c>
      <c r="D86" t="s">
        <v>681</v>
      </c>
      <c r="E86" s="1" t="s">
        <v>720</v>
      </c>
      <c r="F86" s="1" t="s">
        <v>716</v>
      </c>
      <c r="G86">
        <v>83</v>
      </c>
      <c r="H86" t="s">
        <v>1011</v>
      </c>
      <c r="N86" t="s">
        <v>890</v>
      </c>
      <c r="P86" t="s">
        <v>1068</v>
      </c>
      <c r="R86" t="s">
        <v>1114</v>
      </c>
      <c r="U86" t="s">
        <v>890</v>
      </c>
      <c r="V86" t="s">
        <v>1068</v>
      </c>
      <c r="W86" t="s">
        <v>1114</v>
      </c>
    </row>
    <row r="87" spans="1:23">
      <c r="A87">
        <v>84</v>
      </c>
      <c r="B87" t="s">
        <v>105</v>
      </c>
      <c r="C87" s="33">
        <v>4</v>
      </c>
      <c r="D87" t="s">
        <v>691</v>
      </c>
      <c r="E87" s="1" t="s">
        <v>720</v>
      </c>
      <c r="F87" s="1" t="s">
        <v>723</v>
      </c>
      <c r="G87">
        <v>84</v>
      </c>
      <c r="H87" t="s">
        <v>1012</v>
      </c>
      <c r="N87" t="s">
        <v>1150</v>
      </c>
      <c r="P87" t="s">
        <v>927</v>
      </c>
      <c r="R87" t="s">
        <v>927</v>
      </c>
      <c r="U87" t="s">
        <v>1150</v>
      </c>
      <c r="V87" t="s">
        <v>927</v>
      </c>
      <c r="W87" t="s">
        <v>927</v>
      </c>
    </row>
    <row r="88" spans="1:23">
      <c r="A88">
        <v>85</v>
      </c>
      <c r="B88" t="s">
        <v>106</v>
      </c>
      <c r="C88" s="33">
        <v>4</v>
      </c>
      <c r="D88" t="s">
        <v>678</v>
      </c>
      <c r="E88" s="1" t="s">
        <v>721</v>
      </c>
      <c r="F88" s="1" t="s">
        <v>717</v>
      </c>
      <c r="G88">
        <v>85</v>
      </c>
      <c r="H88" t="s">
        <v>1013</v>
      </c>
      <c r="N88" t="s">
        <v>1151</v>
      </c>
      <c r="P88" t="s">
        <v>921</v>
      </c>
      <c r="R88" t="s">
        <v>921</v>
      </c>
      <c r="U88" t="s">
        <v>1151</v>
      </c>
      <c r="V88" t="s">
        <v>921</v>
      </c>
      <c r="W88" t="s">
        <v>921</v>
      </c>
    </row>
    <row r="89" spans="1:23">
      <c r="A89">
        <v>86</v>
      </c>
      <c r="B89" t="s">
        <v>107</v>
      </c>
      <c r="C89" s="33">
        <v>4</v>
      </c>
      <c r="D89" t="s">
        <v>677</v>
      </c>
      <c r="E89" s="1" t="s">
        <v>721</v>
      </c>
      <c r="F89" s="1" t="s">
        <v>724</v>
      </c>
      <c r="G89">
        <v>86</v>
      </c>
      <c r="H89" t="s">
        <v>1014</v>
      </c>
      <c r="N89" t="s">
        <v>1152</v>
      </c>
      <c r="P89" t="s">
        <v>1050</v>
      </c>
      <c r="R89" t="s">
        <v>1050</v>
      </c>
      <c r="U89" t="s">
        <v>1152</v>
      </c>
      <c r="V89" t="s">
        <v>1050</v>
      </c>
      <c r="W89" t="s">
        <v>1050</v>
      </c>
    </row>
    <row r="90" spans="1:23">
      <c r="A90">
        <v>87</v>
      </c>
      <c r="B90" t="s">
        <v>108</v>
      </c>
      <c r="C90" s="33">
        <v>4</v>
      </c>
      <c r="D90" t="s">
        <v>685</v>
      </c>
      <c r="E90" s="1" t="s">
        <v>721</v>
      </c>
      <c r="F90" s="1" t="s">
        <v>723</v>
      </c>
      <c r="G90">
        <v>87</v>
      </c>
      <c r="H90" t="s">
        <v>1015</v>
      </c>
      <c r="N90" t="s">
        <v>1153</v>
      </c>
      <c r="P90" t="s">
        <v>927</v>
      </c>
      <c r="R90" t="s">
        <v>927</v>
      </c>
      <c r="U90" t="s">
        <v>1153</v>
      </c>
      <c r="V90" t="s">
        <v>927</v>
      </c>
      <c r="W90" t="s">
        <v>927</v>
      </c>
    </row>
    <row r="91" spans="1:23">
      <c r="A91">
        <v>88</v>
      </c>
      <c r="B91" t="s">
        <v>109</v>
      </c>
      <c r="C91" s="33">
        <v>4</v>
      </c>
      <c r="D91" t="s">
        <v>686</v>
      </c>
      <c r="E91" s="1" t="s">
        <v>721</v>
      </c>
      <c r="F91" s="1" t="s">
        <v>716</v>
      </c>
      <c r="G91">
        <v>88</v>
      </c>
      <c r="H91" t="s">
        <v>1016</v>
      </c>
      <c r="N91" t="s">
        <v>1154</v>
      </c>
      <c r="P91" t="s">
        <v>921</v>
      </c>
      <c r="R91" t="s">
        <v>921</v>
      </c>
      <c r="U91" t="s">
        <v>1154</v>
      </c>
      <c r="V91" t="s">
        <v>921</v>
      </c>
      <c r="W91" t="s">
        <v>921</v>
      </c>
    </row>
    <row r="92" spans="1:23">
      <c r="A92">
        <v>89</v>
      </c>
      <c r="B92" t="s">
        <v>110</v>
      </c>
      <c r="C92" s="33">
        <v>4</v>
      </c>
      <c r="D92" t="s">
        <v>683</v>
      </c>
      <c r="E92" s="1" t="s">
        <v>721</v>
      </c>
      <c r="F92" s="1" t="s">
        <v>719</v>
      </c>
      <c r="G92">
        <v>89</v>
      </c>
      <c r="H92" t="s">
        <v>1017</v>
      </c>
      <c r="N92" t="s">
        <v>897</v>
      </c>
      <c r="P92" t="s">
        <v>921</v>
      </c>
      <c r="R92" t="s">
        <v>1155</v>
      </c>
      <c r="U92" t="s">
        <v>897</v>
      </c>
      <c r="V92" t="s">
        <v>921</v>
      </c>
      <c r="W92" t="s">
        <v>1155</v>
      </c>
    </row>
    <row r="93" spans="1:23">
      <c r="A93">
        <v>90</v>
      </c>
      <c r="B93" t="s">
        <v>111</v>
      </c>
      <c r="C93" s="33">
        <v>4</v>
      </c>
      <c r="D93" t="s">
        <v>684</v>
      </c>
      <c r="E93" s="1" t="s">
        <v>721</v>
      </c>
      <c r="F93" s="1" t="s">
        <v>718</v>
      </c>
      <c r="G93">
        <v>90</v>
      </c>
      <c r="H93" t="s">
        <v>1018</v>
      </c>
      <c r="N93" t="s">
        <v>882</v>
      </c>
      <c r="P93" t="s">
        <v>921</v>
      </c>
      <c r="R93" t="s">
        <v>921</v>
      </c>
      <c r="U93" t="s">
        <v>882</v>
      </c>
      <c r="V93" t="s">
        <v>921</v>
      </c>
      <c r="W93" t="s">
        <v>921</v>
      </c>
    </row>
    <row r="94" spans="1:23">
      <c r="A94">
        <v>91</v>
      </c>
      <c r="B94" t="s">
        <v>112</v>
      </c>
      <c r="C94" s="33">
        <v>4</v>
      </c>
      <c r="D94" t="s">
        <v>690</v>
      </c>
      <c r="E94" s="1" t="s">
        <v>715</v>
      </c>
      <c r="F94" s="1" t="s">
        <v>723</v>
      </c>
      <c r="G94">
        <v>91</v>
      </c>
      <c r="H94" t="s">
        <v>1019</v>
      </c>
      <c r="N94" t="s">
        <v>917</v>
      </c>
      <c r="P94" t="s">
        <v>1074</v>
      </c>
      <c r="R94" t="s">
        <v>1156</v>
      </c>
      <c r="U94" t="s">
        <v>917</v>
      </c>
      <c r="V94" t="s">
        <v>1074</v>
      </c>
      <c r="W94" t="s">
        <v>1156</v>
      </c>
    </row>
    <row r="95" spans="1:23">
      <c r="A95">
        <v>92</v>
      </c>
      <c r="B95" t="s">
        <v>113</v>
      </c>
      <c r="C95" s="33">
        <v>4</v>
      </c>
      <c r="D95" t="s">
        <v>668</v>
      </c>
      <c r="E95" s="1" t="s">
        <v>715</v>
      </c>
      <c r="F95" s="1" t="s">
        <v>719</v>
      </c>
      <c r="G95">
        <v>92</v>
      </c>
      <c r="H95" t="s">
        <v>1020</v>
      </c>
      <c r="N95" t="s">
        <v>1157</v>
      </c>
      <c r="P95" t="s">
        <v>1074</v>
      </c>
      <c r="R95" t="s">
        <v>1074</v>
      </c>
      <c r="U95" t="s">
        <v>1157</v>
      </c>
      <c r="V95" t="s">
        <v>1074</v>
      </c>
      <c r="W95" t="s">
        <v>1074</v>
      </c>
    </row>
    <row r="96" spans="1:23">
      <c r="A96">
        <v>93</v>
      </c>
      <c r="B96" t="s">
        <v>114</v>
      </c>
      <c r="C96" s="33">
        <v>4</v>
      </c>
      <c r="D96" t="s">
        <v>667</v>
      </c>
      <c r="E96" s="1" t="s">
        <v>715</v>
      </c>
      <c r="F96" s="1" t="s">
        <v>718</v>
      </c>
      <c r="G96">
        <v>93</v>
      </c>
      <c r="H96" t="s">
        <v>1021</v>
      </c>
      <c r="N96" t="s">
        <v>1158</v>
      </c>
      <c r="P96" t="s">
        <v>921</v>
      </c>
      <c r="R96" t="s">
        <v>921</v>
      </c>
      <c r="U96" t="s">
        <v>1158</v>
      </c>
      <c r="V96" t="s">
        <v>921</v>
      </c>
      <c r="W96" t="s">
        <v>921</v>
      </c>
    </row>
    <row r="97" spans="1:23">
      <c r="A97">
        <v>94</v>
      </c>
      <c r="B97" t="s">
        <v>115</v>
      </c>
      <c r="C97" s="33">
        <v>4</v>
      </c>
      <c r="D97" t="s">
        <v>673</v>
      </c>
      <c r="E97" s="1" t="s">
        <v>715</v>
      </c>
      <c r="F97" s="1" t="s">
        <v>717</v>
      </c>
      <c r="G97">
        <v>94</v>
      </c>
      <c r="H97" t="s">
        <v>1022</v>
      </c>
      <c r="N97" t="s">
        <v>881</v>
      </c>
      <c r="P97" t="s">
        <v>1074</v>
      </c>
      <c r="R97" t="s">
        <v>1097</v>
      </c>
      <c r="U97" t="s">
        <v>881</v>
      </c>
      <c r="V97" t="s">
        <v>1074</v>
      </c>
      <c r="W97" t="s">
        <v>1097</v>
      </c>
    </row>
    <row r="98" spans="1:23">
      <c r="A98">
        <v>95</v>
      </c>
      <c r="B98" t="s">
        <v>116</v>
      </c>
      <c r="C98" s="33">
        <v>4</v>
      </c>
      <c r="D98" t="s">
        <v>665</v>
      </c>
      <c r="E98" s="1" t="s">
        <v>715</v>
      </c>
      <c r="F98" s="1" t="s">
        <v>716</v>
      </c>
      <c r="G98">
        <v>95</v>
      </c>
      <c r="H98" t="s">
        <v>1023</v>
      </c>
      <c r="N98" t="s">
        <v>1127</v>
      </c>
      <c r="P98" t="s">
        <v>1068</v>
      </c>
      <c r="R98" t="s">
        <v>1068</v>
      </c>
      <c r="U98" t="s">
        <v>1127</v>
      </c>
      <c r="V98" t="s">
        <v>1068</v>
      </c>
      <c r="W98" t="s">
        <v>1068</v>
      </c>
    </row>
    <row r="99" spans="1:23">
      <c r="A99">
        <v>96</v>
      </c>
      <c r="B99" t="s">
        <v>117</v>
      </c>
      <c r="C99" s="33">
        <v>4</v>
      </c>
      <c r="D99" t="s">
        <v>689</v>
      </c>
      <c r="E99" s="1" t="s">
        <v>715</v>
      </c>
      <c r="F99" s="1" t="s">
        <v>724</v>
      </c>
      <c r="G99">
        <v>96</v>
      </c>
      <c r="H99" t="s">
        <v>1024</v>
      </c>
      <c r="N99" t="s">
        <v>1126</v>
      </c>
      <c r="P99" t="s">
        <v>1159</v>
      </c>
      <c r="R99" t="s">
        <v>1160</v>
      </c>
      <c r="U99" t="s">
        <v>1126</v>
      </c>
      <c r="V99" t="s">
        <v>1159</v>
      </c>
      <c r="W99" t="s">
        <v>1160</v>
      </c>
    </row>
    <row r="100" spans="1:23">
      <c r="A100">
        <v>97</v>
      </c>
      <c r="B100" s="2" t="s">
        <v>239</v>
      </c>
      <c r="G100">
        <v>97</v>
      </c>
      <c r="H100" t="s">
        <v>1025</v>
      </c>
      <c r="N100" t="s">
        <v>886</v>
      </c>
      <c r="P100" t="s">
        <v>1074</v>
      </c>
      <c r="R100" t="s">
        <v>1074</v>
      </c>
    </row>
    <row r="101" spans="1:23">
      <c r="A101">
        <v>98</v>
      </c>
      <c r="B101" s="2" t="s">
        <v>240</v>
      </c>
      <c r="G101">
        <v>98</v>
      </c>
      <c r="H101" t="s">
        <v>1026</v>
      </c>
      <c r="N101" t="s">
        <v>1161</v>
      </c>
      <c r="P101" t="s">
        <v>1162</v>
      </c>
      <c r="R101" t="s">
        <v>1162</v>
      </c>
    </row>
    <row r="102" spans="1:23">
      <c r="A102">
        <v>99</v>
      </c>
      <c r="B102" s="2" t="s">
        <v>224</v>
      </c>
      <c r="G102">
        <v>99</v>
      </c>
      <c r="H102" t="s">
        <v>1027</v>
      </c>
      <c r="N102" t="s">
        <v>886</v>
      </c>
      <c r="P102" t="s">
        <v>921</v>
      </c>
      <c r="R102" t="s">
        <v>921</v>
      </c>
    </row>
    <row r="103" spans="1:23">
      <c r="A103">
        <v>100</v>
      </c>
      <c r="B103" s="2" t="s">
        <v>225</v>
      </c>
      <c r="G103">
        <v>100</v>
      </c>
      <c r="H103" t="s">
        <v>1028</v>
      </c>
      <c r="N103" t="s">
        <v>1161</v>
      </c>
      <c r="P103" t="s">
        <v>1050</v>
      </c>
      <c r="R103" t="s">
        <v>1050</v>
      </c>
    </row>
    <row r="104" spans="1:23">
      <c r="A104">
        <v>101</v>
      </c>
      <c r="B104" s="2" t="s">
        <v>226</v>
      </c>
      <c r="G104">
        <v>101</v>
      </c>
      <c r="H104" t="s">
        <v>1029</v>
      </c>
      <c r="N104" t="s">
        <v>910</v>
      </c>
      <c r="P104" t="s">
        <v>927</v>
      </c>
      <c r="R104" t="s">
        <v>1163</v>
      </c>
    </row>
    <row r="105" spans="1:23">
      <c r="A105">
        <v>102</v>
      </c>
      <c r="B105" s="2" t="s">
        <v>227</v>
      </c>
      <c r="G105">
        <v>102</v>
      </c>
      <c r="H105" t="s">
        <v>1030</v>
      </c>
      <c r="N105" t="s">
        <v>1164</v>
      </c>
      <c r="P105" t="s">
        <v>921</v>
      </c>
      <c r="R105" t="s">
        <v>921</v>
      </c>
    </row>
    <row r="106" spans="1:23">
      <c r="A106">
        <v>103</v>
      </c>
      <c r="B106" s="2" t="s">
        <v>228</v>
      </c>
      <c r="G106">
        <v>103</v>
      </c>
      <c r="H106" t="s">
        <v>1031</v>
      </c>
      <c r="N106" t="s">
        <v>912</v>
      </c>
      <c r="P106" t="s">
        <v>927</v>
      </c>
      <c r="R106" t="s">
        <v>927</v>
      </c>
    </row>
    <row r="107" spans="1:23">
      <c r="A107">
        <v>104</v>
      </c>
      <c r="B107" s="2" t="s">
        <v>229</v>
      </c>
      <c r="G107">
        <v>104</v>
      </c>
      <c r="H107" t="s">
        <v>1032</v>
      </c>
      <c r="N107" t="s">
        <v>1165</v>
      </c>
      <c r="P107" t="s">
        <v>1057</v>
      </c>
      <c r="R107" t="s">
        <v>1057</v>
      </c>
    </row>
    <row r="108" spans="1:23">
      <c r="A108">
        <v>105</v>
      </c>
      <c r="B108" s="2" t="s">
        <v>230</v>
      </c>
      <c r="G108">
        <v>105</v>
      </c>
      <c r="H108" t="s">
        <v>1033</v>
      </c>
      <c r="N108" t="s">
        <v>1131</v>
      </c>
      <c r="P108" t="s">
        <v>1074</v>
      </c>
      <c r="R108" t="s">
        <v>1074</v>
      </c>
    </row>
    <row r="109" spans="1:23">
      <c r="A109">
        <v>106</v>
      </c>
      <c r="B109" s="2" t="s">
        <v>231</v>
      </c>
      <c r="G109">
        <v>106</v>
      </c>
      <c r="H109" t="s">
        <v>1034</v>
      </c>
      <c r="N109" t="s">
        <v>896</v>
      </c>
      <c r="P109" t="s">
        <v>927</v>
      </c>
      <c r="R109" t="s">
        <v>1084</v>
      </c>
    </row>
    <row r="110" spans="1:23">
      <c r="A110">
        <v>107</v>
      </c>
      <c r="B110" s="2" t="s">
        <v>232</v>
      </c>
      <c r="G110">
        <v>107</v>
      </c>
      <c r="H110" t="s">
        <v>1035</v>
      </c>
      <c r="N110" t="s">
        <v>1164</v>
      </c>
      <c r="P110" t="s">
        <v>927</v>
      </c>
      <c r="R110" t="s">
        <v>927</v>
      </c>
    </row>
    <row r="111" spans="1:23">
      <c r="A111">
        <v>108</v>
      </c>
      <c r="B111" s="2" t="s">
        <v>233</v>
      </c>
      <c r="G111">
        <v>108</v>
      </c>
      <c r="H111" t="s">
        <v>1036</v>
      </c>
      <c r="N111" t="s">
        <v>895</v>
      </c>
      <c r="P111" t="s">
        <v>927</v>
      </c>
      <c r="R111" t="s">
        <v>1149</v>
      </c>
    </row>
    <row r="112" spans="1:23">
      <c r="A112">
        <v>109</v>
      </c>
      <c r="B112" s="2" t="s">
        <v>234</v>
      </c>
      <c r="G112">
        <v>109</v>
      </c>
      <c r="H112" t="s">
        <v>1037</v>
      </c>
      <c r="N112" t="s">
        <v>919</v>
      </c>
      <c r="P112" t="s">
        <v>1075</v>
      </c>
      <c r="R112" t="s">
        <v>1116</v>
      </c>
    </row>
    <row r="113" spans="1:18">
      <c r="A113">
        <v>110</v>
      </c>
      <c r="B113" s="2" t="s">
        <v>235</v>
      </c>
      <c r="G113">
        <v>110</v>
      </c>
      <c r="H113" t="s">
        <v>1038</v>
      </c>
      <c r="N113" t="s">
        <v>1067</v>
      </c>
      <c r="P113" t="s">
        <v>927</v>
      </c>
      <c r="R113" t="s">
        <v>1166</v>
      </c>
    </row>
    <row r="114" spans="1:18">
      <c r="A114">
        <v>111</v>
      </c>
      <c r="B114" s="2" t="s">
        <v>236</v>
      </c>
      <c r="G114">
        <v>111</v>
      </c>
      <c r="H114" t="s">
        <v>1039</v>
      </c>
      <c r="N114" t="s">
        <v>1167</v>
      </c>
      <c r="P114" t="s">
        <v>927</v>
      </c>
      <c r="R114" t="s">
        <v>927</v>
      </c>
    </row>
    <row r="115" spans="1:18">
      <c r="A115">
        <v>112</v>
      </c>
      <c r="B115" s="2" t="s">
        <v>237</v>
      </c>
      <c r="G115">
        <v>112</v>
      </c>
      <c r="H115" t="s">
        <v>1040</v>
      </c>
      <c r="N115" t="s">
        <v>898</v>
      </c>
      <c r="P115" t="s">
        <v>1076</v>
      </c>
      <c r="R115" t="s">
        <v>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Legend</vt:lpstr>
      <vt:lpstr>Kaikkitulokset</vt:lpstr>
      <vt:lpstr>Sulfa7</vt:lpstr>
      <vt:lpstr>sulfa5</vt:lpstr>
      <vt:lpstr>Pohjamaanäytteet</vt:lpstr>
      <vt:lpstr>1&amp;2kerta</vt:lpstr>
      <vt:lpstr>3&amp;4 kerta</vt:lpstr>
      <vt:lpstr>5&amp;6</vt:lpstr>
      <vt:lpstr>7&amp;8</vt:lpstr>
      <vt:lpstr>Tulokset-2_1ja2_kerta</vt:lpstr>
      <vt:lpstr>Tulokset-2_3ja4_kerta</vt:lpstr>
      <vt:lpstr>Sulfa_1ja2</vt:lpstr>
      <vt:lpstr>Sulfa3japohja</vt:lpstr>
      <vt:lpstr>Pohjamaa näyttet</vt:lpstr>
      <vt:lpstr>'3&amp;4 kerta'!tulokset_1_3._ja_4._kerta</vt:lpstr>
      <vt:lpstr>'Tulokset-2_3ja4_kerta'!tulokset_2_3._ja_4._kerta</vt:lpstr>
      <vt:lpstr>'Tulokset-2_1ja2_kerta'!tulokset2_1._ja_2._kerta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Parviainen, Tuure O</dc:creator>
  <cp:lastModifiedBy>Reviewer</cp:lastModifiedBy>
  <dcterms:created xsi:type="dcterms:W3CDTF">2016-04-27T13:18:52Z</dcterms:created>
  <dcterms:modified xsi:type="dcterms:W3CDTF">2018-03-16T17:48:53Z</dcterms:modified>
</cp:coreProperties>
</file>