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workspace2.0\Top Floor Designs\Customers\Sterling\"/>
    </mc:Choice>
  </mc:AlternateContent>
  <xr:revisionPtr revIDLastSave="0" documentId="8_{34D137A7-CEE3-45E7-9EB7-1BCBA23AAB3A}" xr6:coauthVersionLast="36" xr6:coauthVersionMax="36" xr10:uidLastSave="{00000000-0000-0000-0000-000000000000}"/>
  <bookViews>
    <workbookView xWindow="0" yWindow="0" windowWidth="28800" windowHeight="12210" xr2:uid="{AB887A89-FCEF-4121-93F0-9D640C4CFBB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9" i="1" l="1"/>
  <c r="H69" i="1"/>
  <c r="C69" i="1"/>
  <c r="D69" i="1"/>
  <c r="E69" i="1"/>
  <c r="G69" i="1"/>
  <c r="I69" i="1" s="1"/>
  <c r="B63" i="1"/>
  <c r="F63" i="1" s="1"/>
  <c r="B60" i="1"/>
  <c r="F60" i="1" s="1"/>
  <c r="I70" i="1" l="1"/>
  <c r="I73" i="1" s="1"/>
  <c r="B57" i="1" l="1"/>
  <c r="F57" i="1" s="1"/>
  <c r="B54" i="1"/>
  <c r="F54" i="1" s="1"/>
  <c r="B49" i="1" l="1"/>
  <c r="F49" i="1" s="1"/>
  <c r="B46" i="1"/>
  <c r="F46" i="1" s="1"/>
  <c r="B43" i="1"/>
  <c r="F43" i="1" s="1"/>
  <c r="B40" i="1"/>
  <c r="F40" i="1" s="1"/>
  <c r="B37" i="1"/>
  <c r="F37" i="1" s="1"/>
  <c r="F32" i="1"/>
  <c r="B32" i="1"/>
  <c r="B29" i="1"/>
  <c r="F29" i="1" s="1"/>
  <c r="B26" i="1"/>
  <c r="F26" i="1" s="1"/>
  <c r="B23" i="1"/>
  <c r="F23" i="1" s="1"/>
  <c r="F20" i="1"/>
  <c r="B20" i="1"/>
  <c r="B17" i="1"/>
  <c r="F17" i="1" s="1"/>
  <c r="B14" i="1"/>
  <c r="F14" i="1" s="1"/>
  <c r="B11" i="1"/>
  <c r="F11" i="1" s="1"/>
  <c r="B6" i="1"/>
  <c r="F6" i="1" s="1"/>
  <c r="B3" i="1"/>
  <c r="F3" i="1" l="1"/>
  <c r="I7" i="1" s="1"/>
  <c r="B69" i="1"/>
  <c r="C152" i="2"/>
  <c r="D152" i="2"/>
  <c r="G152" i="2"/>
  <c r="H152" i="2"/>
  <c r="A98" i="2"/>
  <c r="A87" i="2"/>
  <c r="A86" i="2"/>
  <c r="A85" i="2"/>
  <c r="A83" i="2"/>
  <c r="A152" i="2" s="1"/>
  <c r="E78" i="2"/>
  <c r="F3" i="2"/>
  <c r="F152" i="2" s="1"/>
  <c r="E2" i="2"/>
  <c r="E152" i="2" s="1"/>
  <c r="B2" i="2"/>
  <c r="B152" i="2" s="1"/>
  <c r="K152" i="2" l="1"/>
</calcChain>
</file>

<file path=xl/sharedStrings.xml><?xml version="1.0" encoding="utf-8"?>
<sst xmlns="http://schemas.openxmlformats.org/spreadsheetml/2006/main" count="8" uniqueCount="8">
  <si>
    <t>toll</t>
  </si>
  <si>
    <t>parking</t>
  </si>
  <si>
    <t>gas</t>
  </si>
  <si>
    <t>auto</t>
  </si>
  <si>
    <t>mat</t>
  </si>
  <si>
    <t>meals</t>
  </si>
  <si>
    <t>off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</si>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</sst>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0" borderId="0" xfId="1" applyFont="1"/>
    <xf numFmtId="0" fontId="2" fillId="0" borderId="0" xfId="0" applyFont="1"/>
    <xf numFmtId="0" fontId="0" fillId="0" borderId="0" xfId="0" applyFont="1"/>
    <xf numFmtId="44" fontId="0" fillId="0" borderId="0" xfId="0" applyNumberFormat="1"/>
    <xf numFmtId="44" fontId="3" fillId="0" borderId="1" xfId="1" applyFont="1" applyBorder="1" applyAlignment="1">
      <alignment horizontal="center" vertical="center"/>
    </xf>
    <xf numFmtId="44" fontId="0" fillId="0" borderId="0" xfId="1" applyFont="1" applyFill="1"/>
    <xf numFmtId="0" fontId="0" fillId="0" borderId="0" xfId="0" applyFill="1"/>
    <xf numFmtId="0" fontId="4" fillId="0" borderId="2" xfId="0" applyFont="1" applyBorder="1" applyAlignment="1">
      <alignment vertical="center"/>
    </xf>
    <xf numFmtId="16" fontId="0" fillId="0" borderId="0" xfId="0" applyNumberFormat="1" applyFont="1"/>
    <xf numFmtId="44" fontId="2" fillId="0" borderId="0" xfId="0" applyNumberFormat="1" applyFont="1"/>
    <xf numFmtId="2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0</xdr:col>
      <xdr:colOff>819150</xdr:colOff>
      <xdr:row>5</xdr:row>
      <xdr:rowOff>0</xdr:rowOff>
    </xdr:to>
    <xdr:sp macro="" textlink="">
      <xdr:nvSpPr>
        <xdr:cNvPr id="7" name="Line 21">
          <a:extLst>
            <a:ext uri="{FF2B5EF4-FFF2-40B4-BE49-F238E27FC236}">
              <a16:creationId xmlns:a16="http://schemas.microsoft.com/office/drawing/2014/main" id="{1F259937-5964-42A8-8345-3DDB26427560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10</xdr:row>
      <xdr:rowOff>9525</xdr:rowOff>
    </xdr:from>
    <xdr:to>
      <xdr:col>0</xdr:col>
      <xdr:colOff>819150</xdr:colOff>
      <xdr:row>13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D97BBAC8-A529-4675-8E82-EDC1950D930A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16</xdr:row>
      <xdr:rowOff>9525</xdr:rowOff>
    </xdr:from>
    <xdr:to>
      <xdr:col>0</xdr:col>
      <xdr:colOff>819150</xdr:colOff>
      <xdr:row>19</xdr:row>
      <xdr:rowOff>0</xdr:rowOff>
    </xdr:to>
    <xdr:sp macro="" textlink="">
      <xdr:nvSpPr>
        <xdr:cNvPr id="10" name="Line 21">
          <a:extLst>
            <a:ext uri="{FF2B5EF4-FFF2-40B4-BE49-F238E27FC236}">
              <a16:creationId xmlns:a16="http://schemas.microsoft.com/office/drawing/2014/main" id="{8F00B9DA-44FE-4B72-BE5F-24A4E10E2E09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22</xdr:row>
      <xdr:rowOff>9525</xdr:rowOff>
    </xdr:from>
    <xdr:to>
      <xdr:col>0</xdr:col>
      <xdr:colOff>819150</xdr:colOff>
      <xdr:row>25</xdr:row>
      <xdr:rowOff>0</xdr:rowOff>
    </xdr:to>
    <xdr:sp macro="" textlink="">
      <xdr:nvSpPr>
        <xdr:cNvPr id="11" name="Line 21">
          <a:extLst>
            <a:ext uri="{FF2B5EF4-FFF2-40B4-BE49-F238E27FC236}">
              <a16:creationId xmlns:a16="http://schemas.microsoft.com/office/drawing/2014/main" id="{0124B1E4-0853-49E8-933D-72AF8E7AE679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28</xdr:row>
      <xdr:rowOff>9525</xdr:rowOff>
    </xdr:from>
    <xdr:to>
      <xdr:col>0</xdr:col>
      <xdr:colOff>819150</xdr:colOff>
      <xdr:row>31</xdr:row>
      <xdr:rowOff>0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EE52AFB4-0D3B-4568-9A4A-A6B61B6F749C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36</xdr:row>
      <xdr:rowOff>9525</xdr:rowOff>
    </xdr:from>
    <xdr:to>
      <xdr:col>0</xdr:col>
      <xdr:colOff>819150</xdr:colOff>
      <xdr:row>39</xdr:row>
      <xdr:rowOff>0</xdr:rowOff>
    </xdr:to>
    <xdr:sp macro="" textlink="">
      <xdr:nvSpPr>
        <xdr:cNvPr id="13" name="Line 21">
          <a:extLst>
            <a:ext uri="{FF2B5EF4-FFF2-40B4-BE49-F238E27FC236}">
              <a16:creationId xmlns:a16="http://schemas.microsoft.com/office/drawing/2014/main" id="{AC612267-E728-4975-8E88-A9700140EB9D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42</xdr:row>
      <xdr:rowOff>0</xdr:rowOff>
    </xdr:from>
    <xdr:to>
      <xdr:col>0</xdr:col>
      <xdr:colOff>9525</xdr:colOff>
      <xdr:row>44</xdr:row>
      <xdr:rowOff>180975</xdr:rowOff>
    </xdr:to>
    <xdr:sp macro="" textlink="">
      <xdr:nvSpPr>
        <xdr:cNvPr id="14" name="Line 23">
          <a:extLst>
            <a:ext uri="{FF2B5EF4-FFF2-40B4-BE49-F238E27FC236}">
              <a16:creationId xmlns:a16="http://schemas.microsoft.com/office/drawing/2014/main" id="{C684238F-E437-422D-9D67-C2E19311D0DB}"/>
            </a:ext>
          </a:extLst>
        </xdr:cNvPr>
        <xdr:cNvSpPr>
          <a:spLocks noChangeShapeType="1"/>
        </xdr:cNvSpPr>
      </xdr:nvSpPr>
      <xdr:spPr bwMode="auto">
        <a:xfrm flipH="1">
          <a:off x="7267575" y="4143375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45</xdr:row>
      <xdr:rowOff>9525</xdr:rowOff>
    </xdr:from>
    <xdr:to>
      <xdr:col>0</xdr:col>
      <xdr:colOff>819150</xdr:colOff>
      <xdr:row>48</xdr:row>
      <xdr:rowOff>0</xdr:rowOff>
    </xdr:to>
    <xdr:sp macro="" textlink="">
      <xdr:nvSpPr>
        <xdr:cNvPr id="15" name="Line 21">
          <a:extLst>
            <a:ext uri="{FF2B5EF4-FFF2-40B4-BE49-F238E27FC236}">
              <a16:creationId xmlns:a16="http://schemas.microsoft.com/office/drawing/2014/main" id="{0B5989FC-3387-4E8D-9C78-CB1D98FDDE6C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53</xdr:row>
      <xdr:rowOff>9525</xdr:rowOff>
    </xdr:from>
    <xdr:to>
      <xdr:col>0</xdr:col>
      <xdr:colOff>819150</xdr:colOff>
      <xdr:row>56</xdr:row>
      <xdr:rowOff>0</xdr:rowOff>
    </xdr:to>
    <xdr:sp macro="" textlink="">
      <xdr:nvSpPr>
        <xdr:cNvPr id="16" name="Line 21">
          <a:extLst>
            <a:ext uri="{FF2B5EF4-FFF2-40B4-BE49-F238E27FC236}">
              <a16:creationId xmlns:a16="http://schemas.microsoft.com/office/drawing/2014/main" id="{04836097-C147-48D2-97D3-50335F1A169B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59</xdr:row>
      <xdr:rowOff>9525</xdr:rowOff>
    </xdr:from>
    <xdr:to>
      <xdr:col>0</xdr:col>
      <xdr:colOff>819150</xdr:colOff>
      <xdr:row>62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7AC4296E-44AD-41A8-BAEA-424F8802AF8D}"/>
            </a:ext>
          </a:extLst>
        </xdr:cNvPr>
        <xdr:cNvSpPr>
          <a:spLocks noChangeShapeType="1"/>
        </xdr:cNvSpPr>
      </xdr:nvSpPr>
      <xdr:spPr bwMode="auto">
        <a:xfrm flipH="1">
          <a:off x="7258050" y="2647950"/>
          <a:ext cx="7810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C312-541B-4833-B511-6FA82356AA3A}">
  <dimension ref="A1:S73"/>
  <sheetViews>
    <sheetView tabSelected="1" topLeftCell="A34" workbookViewId="0">
      <selection activeCell="G52" sqref="G52"/>
    </sheetView>
  </sheetViews>
  <sheetFormatPr defaultRowHeight="15" x14ac:dyDescent="0.25"/>
  <cols>
    <col min="1" max="1" width="23" style="3" customWidth="1"/>
    <col min="2" max="2" width="12.5703125" style="1" bestFit="1" customWidth="1"/>
    <col min="3" max="3" width="11.5703125" bestFit="1" customWidth="1"/>
    <col min="4" max="4" width="12.5703125" bestFit="1" customWidth="1"/>
    <col min="5" max="5" width="9.85546875" bestFit="1" customWidth="1"/>
    <col min="6" max="6" width="11.5703125" bestFit="1" customWidth="1"/>
    <col min="7" max="7" width="11.28515625" bestFit="1" customWidth="1"/>
    <col min="8" max="9" width="11.5703125" bestFit="1" customWidth="1"/>
    <col min="11" max="19" width="9.140625" style="1"/>
  </cols>
  <sheetData>
    <row r="1" spans="1:9" x14ac:dyDescent="0.25">
      <c r="A1" s="3">
        <v>697.73</v>
      </c>
      <c r="B1" s="1">
        <v>236.62</v>
      </c>
      <c r="C1">
        <v>260.64999999999998</v>
      </c>
      <c r="D1">
        <v>60.96</v>
      </c>
      <c r="F1">
        <v>1255.96</v>
      </c>
      <c r="G1">
        <v>2948.12</v>
      </c>
    </row>
    <row r="2" spans="1:9" x14ac:dyDescent="0.25">
      <c r="A2" s="3">
        <v>648.30999999999995</v>
      </c>
      <c r="B2" s="1">
        <v>244.1</v>
      </c>
      <c r="C2">
        <v>260.64999999999998</v>
      </c>
      <c r="D2">
        <v>60.96</v>
      </c>
      <c r="E2">
        <v>126.12</v>
      </c>
      <c r="F2">
        <v>1340.14</v>
      </c>
      <c r="G2">
        <v>2863.94</v>
      </c>
    </row>
    <row r="3" spans="1:9" x14ac:dyDescent="0.25">
      <c r="A3" s="6">
        <v>811.22</v>
      </c>
      <c r="B3" s="6">
        <f>240.08+19.88+8.89+4.21</f>
        <v>273.06</v>
      </c>
      <c r="C3" s="6">
        <v>289.98</v>
      </c>
      <c r="D3" s="6">
        <v>67.81</v>
      </c>
      <c r="E3" s="6"/>
      <c r="F3" s="6">
        <f>SUM(A3:E3)</f>
        <v>1442.07</v>
      </c>
      <c r="G3" s="9">
        <v>3234.89</v>
      </c>
    </row>
    <row r="4" spans="1:9" x14ac:dyDescent="0.25">
      <c r="A4" s="6"/>
      <c r="B4" s="6"/>
      <c r="C4" s="6"/>
      <c r="D4" s="6"/>
      <c r="E4" s="6"/>
      <c r="F4" s="6"/>
      <c r="G4" s="9"/>
    </row>
    <row r="5" spans="1:9" x14ac:dyDescent="0.25">
      <c r="A5" s="6"/>
      <c r="B5" s="6"/>
      <c r="C5" s="6"/>
      <c r="D5" s="6"/>
      <c r="E5" s="6"/>
      <c r="F5" s="6"/>
      <c r="G5" s="9"/>
    </row>
    <row r="6" spans="1:9" x14ac:dyDescent="0.25">
      <c r="A6" s="6">
        <v>758.39</v>
      </c>
      <c r="B6" s="6">
        <f>248.55+19.88+8.89+4.21</f>
        <v>281.52999999999997</v>
      </c>
      <c r="C6" s="6">
        <v>289.97000000000003</v>
      </c>
      <c r="D6" s="6">
        <v>67.819999999999993</v>
      </c>
      <c r="E6" s="6">
        <v>140.30000000000001</v>
      </c>
      <c r="F6" s="6">
        <f>SUM(A6:E6)</f>
        <v>1538.01</v>
      </c>
      <c r="G6" s="9">
        <v>3138.95</v>
      </c>
    </row>
    <row r="7" spans="1:9" x14ac:dyDescent="0.25">
      <c r="A7" s="6"/>
      <c r="B7" s="6"/>
      <c r="C7" s="6"/>
      <c r="D7" s="6"/>
      <c r="E7" s="6"/>
      <c r="F7" s="6"/>
      <c r="G7" s="9"/>
      <c r="I7" s="5">
        <f>F6+F3+F11+F14</f>
        <v>5861.23</v>
      </c>
    </row>
    <row r="8" spans="1:9" x14ac:dyDescent="0.25">
      <c r="A8" s="6"/>
      <c r="B8" s="6"/>
      <c r="C8" s="6"/>
      <c r="D8" s="6"/>
      <c r="E8" s="6"/>
      <c r="F8" s="6"/>
      <c r="G8" s="9"/>
    </row>
    <row r="9" spans="1:9" x14ac:dyDescent="0.25">
      <c r="B9" s="7"/>
      <c r="C9" s="8"/>
    </row>
    <row r="10" spans="1:9" x14ac:dyDescent="0.25">
      <c r="B10" s="7"/>
      <c r="C10" s="8"/>
    </row>
    <row r="11" spans="1:9" x14ac:dyDescent="0.25">
      <c r="A11" s="6">
        <v>811.22</v>
      </c>
      <c r="B11" s="6">
        <f>240.08+19.88+8.89+4.21</f>
        <v>273.06</v>
      </c>
      <c r="C11" s="6">
        <v>289.98</v>
      </c>
      <c r="D11" s="6">
        <v>67.81</v>
      </c>
      <c r="E11" s="6"/>
      <c r="F11" s="6">
        <f>SUM(A11:E11)</f>
        <v>1442.07</v>
      </c>
    </row>
    <row r="12" spans="1:9" x14ac:dyDescent="0.25">
      <c r="A12" s="6"/>
      <c r="B12" s="6"/>
      <c r="C12" s="6"/>
      <c r="D12" s="6"/>
      <c r="E12" s="6"/>
      <c r="F12" s="6"/>
      <c r="G12">
        <v>3234.89</v>
      </c>
    </row>
    <row r="13" spans="1:9" x14ac:dyDescent="0.25">
      <c r="A13" s="6"/>
      <c r="B13" s="6"/>
      <c r="C13" s="6"/>
      <c r="D13" s="6"/>
      <c r="E13" s="6"/>
      <c r="F13" s="6"/>
    </row>
    <row r="14" spans="1:9" x14ac:dyDescent="0.25">
      <c r="A14" s="6">
        <v>703.35</v>
      </c>
      <c r="B14" s="6">
        <f>231.51+18.87+8.44+4</f>
        <v>262.82</v>
      </c>
      <c r="C14" s="6">
        <v>275.31</v>
      </c>
      <c r="D14" s="6">
        <v>64.39</v>
      </c>
      <c r="E14" s="6">
        <v>133.21</v>
      </c>
      <c r="F14" s="6">
        <f>SUM(A14:E14)</f>
        <v>1439.0800000000002</v>
      </c>
    </row>
    <row r="15" spans="1:9" x14ac:dyDescent="0.25">
      <c r="A15" s="6"/>
      <c r="B15" s="6"/>
      <c r="C15" s="6"/>
      <c r="D15" s="6"/>
      <c r="E15" s="6"/>
      <c r="F15" s="6"/>
      <c r="G15">
        <v>3001.44</v>
      </c>
    </row>
    <row r="16" spans="1:9" x14ac:dyDescent="0.25">
      <c r="A16" s="6"/>
      <c r="B16" s="6"/>
      <c r="C16" s="6"/>
      <c r="D16" s="6"/>
      <c r="E16" s="6"/>
      <c r="F16" s="6"/>
    </row>
    <row r="17" spans="1:7" x14ac:dyDescent="0.25">
      <c r="A17" s="6">
        <v>478.1</v>
      </c>
      <c r="B17" s="6">
        <f>141.23+13.88+6.21+2.94</f>
        <v>164.26</v>
      </c>
      <c r="C17" s="6">
        <v>202.42</v>
      </c>
      <c r="D17" s="6">
        <v>47.34</v>
      </c>
      <c r="E17" s="6"/>
      <c r="F17" s="6">
        <f>SUM(A17:E17)</f>
        <v>892.12</v>
      </c>
    </row>
    <row r="18" spans="1:7" x14ac:dyDescent="0.25">
      <c r="A18" s="6"/>
      <c r="B18" s="6"/>
      <c r="C18" s="6"/>
      <c r="D18" s="6"/>
      <c r="E18" s="6"/>
      <c r="F18" s="6"/>
      <c r="G18">
        <v>2372.6799999999998</v>
      </c>
    </row>
    <row r="19" spans="1:7" x14ac:dyDescent="0.25">
      <c r="A19" s="6"/>
      <c r="B19" s="6"/>
      <c r="C19" s="6"/>
      <c r="D19" s="6"/>
      <c r="E19" s="6"/>
      <c r="F19" s="6"/>
    </row>
    <row r="20" spans="1:7" x14ac:dyDescent="0.25">
      <c r="A20" s="6">
        <v>439</v>
      </c>
      <c r="B20" s="6">
        <f>146.74+13.88+6.21+2.94</f>
        <v>169.77</v>
      </c>
      <c r="C20" s="6">
        <v>202.42</v>
      </c>
      <c r="D20" s="6">
        <v>47.34</v>
      </c>
      <c r="E20" s="6">
        <v>97.94</v>
      </c>
      <c r="F20" s="6">
        <f>SUM(A20:E20)</f>
        <v>956.47</v>
      </c>
    </row>
    <row r="21" spans="1:7" x14ac:dyDescent="0.25">
      <c r="A21" s="6"/>
      <c r="B21" s="6"/>
      <c r="C21" s="6"/>
      <c r="D21" s="6"/>
      <c r="E21" s="6"/>
      <c r="F21" s="6"/>
      <c r="G21">
        <v>2308.33</v>
      </c>
    </row>
    <row r="22" spans="1:7" x14ac:dyDescent="0.25">
      <c r="A22" s="6"/>
      <c r="B22" s="6"/>
      <c r="C22" s="6"/>
      <c r="D22" s="6"/>
      <c r="E22" s="6"/>
      <c r="F22" s="6"/>
    </row>
    <row r="23" spans="1:7" x14ac:dyDescent="0.25">
      <c r="A23" s="6">
        <v>334.45</v>
      </c>
      <c r="B23" s="6">
        <f>98.32+11.1+4.97+2.36</f>
        <v>116.74999999999999</v>
      </c>
      <c r="C23" s="6">
        <v>161.94</v>
      </c>
      <c r="D23" s="6">
        <v>37.869999999999997</v>
      </c>
      <c r="E23" s="6"/>
      <c r="F23" s="6">
        <f>SUM(A23:E23)</f>
        <v>651.01</v>
      </c>
    </row>
    <row r="24" spans="1:7" x14ac:dyDescent="0.25">
      <c r="A24" s="6"/>
      <c r="B24" s="6"/>
      <c r="C24" s="6"/>
      <c r="D24" s="6"/>
      <c r="E24" s="6"/>
      <c r="F24" s="6"/>
      <c r="G24">
        <v>1960.83</v>
      </c>
    </row>
    <row r="25" spans="1:7" x14ac:dyDescent="0.25">
      <c r="A25" s="6"/>
      <c r="B25" s="6"/>
      <c r="C25" s="6"/>
      <c r="D25" s="6"/>
      <c r="E25" s="6"/>
      <c r="F25" s="6"/>
    </row>
    <row r="26" spans="1:7" x14ac:dyDescent="0.25">
      <c r="A26" s="6">
        <v>299.66000000000003</v>
      </c>
      <c r="B26" s="6">
        <f>101.93+11.1+4.97+2.36</f>
        <v>120.36</v>
      </c>
      <c r="C26" s="6">
        <v>161.93</v>
      </c>
      <c r="D26" s="6">
        <v>37.869999999999997</v>
      </c>
      <c r="E26" s="6">
        <v>78.349999999999994</v>
      </c>
      <c r="F26" s="6">
        <f>SUM(A26:E26)</f>
        <v>698.17000000000007</v>
      </c>
    </row>
    <row r="27" spans="1:7" x14ac:dyDescent="0.25">
      <c r="A27" s="6"/>
      <c r="B27" s="6"/>
      <c r="C27" s="6"/>
      <c r="D27" s="6"/>
      <c r="E27" s="6"/>
      <c r="F27" s="6"/>
      <c r="G27">
        <v>1913.67</v>
      </c>
    </row>
    <row r="28" spans="1:7" x14ac:dyDescent="0.25">
      <c r="A28" s="6"/>
      <c r="B28" s="6"/>
      <c r="C28" s="6"/>
      <c r="D28" s="6"/>
      <c r="E28" s="6"/>
      <c r="F28" s="6"/>
    </row>
    <row r="29" spans="1:7" x14ac:dyDescent="0.25">
      <c r="A29" s="6">
        <v>478.1</v>
      </c>
      <c r="B29" s="6">
        <f>141.23+13.88+6.21+2.94</f>
        <v>164.26</v>
      </c>
      <c r="C29" s="6">
        <v>202.42</v>
      </c>
      <c r="D29" s="6">
        <v>47.34</v>
      </c>
      <c r="E29" s="6"/>
      <c r="F29" s="6">
        <f>SUM(A29:E29)</f>
        <v>892.12</v>
      </c>
    </row>
    <row r="30" spans="1:7" x14ac:dyDescent="0.25">
      <c r="A30" s="6"/>
      <c r="B30" s="6"/>
      <c r="C30" s="6"/>
      <c r="D30" s="6"/>
      <c r="E30" s="6"/>
      <c r="F30" s="6"/>
      <c r="G30">
        <v>2372.6799999999998</v>
      </c>
    </row>
    <row r="31" spans="1:7" x14ac:dyDescent="0.25">
      <c r="A31" s="6"/>
      <c r="B31" s="6"/>
      <c r="C31" s="6"/>
      <c r="D31" s="6"/>
      <c r="E31" s="6"/>
      <c r="F31" s="6"/>
    </row>
    <row r="32" spans="1:7" x14ac:dyDescent="0.25">
      <c r="A32" s="6">
        <v>439</v>
      </c>
      <c r="B32" s="6">
        <f>146.74+13.88+6.21+2.94</f>
        <v>169.77</v>
      </c>
      <c r="C32" s="6">
        <v>202.42</v>
      </c>
      <c r="D32" s="6">
        <v>47.34</v>
      </c>
      <c r="E32" s="6">
        <v>97.94</v>
      </c>
      <c r="F32" s="6">
        <f>SUM(A32:E32)</f>
        <v>956.47</v>
      </c>
    </row>
    <row r="33" spans="1:7" x14ac:dyDescent="0.25">
      <c r="A33" s="6"/>
      <c r="B33" s="6"/>
      <c r="C33" s="6"/>
      <c r="D33" s="6"/>
      <c r="E33" s="6"/>
      <c r="F33" s="6"/>
      <c r="G33">
        <v>2308.33</v>
      </c>
    </row>
    <row r="34" spans="1:7" x14ac:dyDescent="0.25">
      <c r="A34" s="6"/>
      <c r="B34" s="6"/>
      <c r="C34" s="6"/>
      <c r="D34" s="6"/>
      <c r="E34" s="6"/>
      <c r="F34" s="6"/>
    </row>
    <row r="35" spans="1:7" x14ac:dyDescent="0.25">
      <c r="A35" s="12">
        <v>190.8</v>
      </c>
      <c r="B35" s="1">
        <v>72.319999999999993</v>
      </c>
      <c r="C35">
        <v>121.45</v>
      </c>
      <c r="D35">
        <v>28.4</v>
      </c>
      <c r="F35">
        <v>412.97</v>
      </c>
      <c r="G35">
        <v>1545.91</v>
      </c>
    </row>
    <row r="36" spans="1:7" x14ac:dyDescent="0.25">
      <c r="A36" s="4">
        <v>89.3</v>
      </c>
      <c r="B36" s="1">
        <v>35.33</v>
      </c>
      <c r="C36">
        <v>80.97</v>
      </c>
      <c r="D36">
        <v>18.940000000000001</v>
      </c>
      <c r="E36">
        <v>39.17</v>
      </c>
      <c r="F36">
        <v>263.70999999999998</v>
      </c>
      <c r="G36">
        <v>1042.21</v>
      </c>
    </row>
    <row r="37" spans="1:7" x14ac:dyDescent="0.25">
      <c r="A37" s="6">
        <v>584.24</v>
      </c>
      <c r="B37" s="6">
        <f>173.88+15.86+7.09+3.36</f>
        <v>200.19000000000003</v>
      </c>
      <c r="C37" s="6">
        <v>231.34</v>
      </c>
      <c r="D37" s="6">
        <v>54.1</v>
      </c>
      <c r="E37" s="6"/>
      <c r="F37" s="6">
        <f>SUM(A37:E37)</f>
        <v>1069.8700000000001</v>
      </c>
    </row>
    <row r="38" spans="1:7" x14ac:dyDescent="0.25">
      <c r="A38" s="6"/>
      <c r="B38" s="6"/>
      <c r="C38" s="6"/>
      <c r="D38" s="6"/>
      <c r="E38" s="6"/>
      <c r="F38" s="6"/>
      <c r="G38">
        <v>2661.33</v>
      </c>
    </row>
    <row r="39" spans="1:7" x14ac:dyDescent="0.25">
      <c r="A39" s="6"/>
      <c r="B39" s="6"/>
      <c r="C39" s="6"/>
      <c r="D39" s="6"/>
      <c r="E39" s="6"/>
      <c r="F39" s="6"/>
    </row>
    <row r="40" spans="1:7" x14ac:dyDescent="0.25">
      <c r="A40" s="6">
        <v>538.33000000000004</v>
      </c>
      <c r="B40" s="6">
        <f>180.37+15.86+7.09+3.36</f>
        <v>206.68000000000004</v>
      </c>
      <c r="C40" s="6">
        <v>231.33</v>
      </c>
      <c r="D40" s="6">
        <v>54.1</v>
      </c>
      <c r="E40" s="6">
        <v>111.93</v>
      </c>
      <c r="F40" s="6">
        <f>SUM(A40:E40)</f>
        <v>1142.3700000000001</v>
      </c>
    </row>
    <row r="41" spans="1:7" x14ac:dyDescent="0.25">
      <c r="A41" s="6"/>
      <c r="B41" s="6"/>
      <c r="C41" s="6"/>
      <c r="D41" s="6"/>
      <c r="E41" s="6"/>
      <c r="F41" s="6"/>
      <c r="G41">
        <v>2588.83</v>
      </c>
    </row>
    <row r="42" spans="1:7" x14ac:dyDescent="0.25">
      <c r="A42" s="6"/>
      <c r="B42" s="6"/>
      <c r="C42" s="6"/>
      <c r="D42" s="6"/>
      <c r="E42" s="6"/>
      <c r="F42" s="6"/>
    </row>
    <row r="43" spans="1:7" x14ac:dyDescent="0.25">
      <c r="A43" s="6">
        <v>58.19</v>
      </c>
      <c r="B43" s="6">
        <f>12.89+3.17+1.42+0.67</f>
        <v>18.150000000000006</v>
      </c>
      <c r="C43" s="6">
        <v>46.27</v>
      </c>
      <c r="D43" s="6">
        <v>10.82</v>
      </c>
      <c r="E43" s="6">
        <v>0</v>
      </c>
      <c r="F43" s="6">
        <f>SUM(A43:E43)</f>
        <v>133.43</v>
      </c>
    </row>
    <row r="44" spans="1:7" x14ac:dyDescent="0.25">
      <c r="A44" s="6"/>
      <c r="B44" s="6"/>
      <c r="C44" s="6"/>
      <c r="D44" s="6"/>
      <c r="E44" s="6"/>
      <c r="F44" s="6"/>
      <c r="G44">
        <v>612.80999999999995</v>
      </c>
    </row>
    <row r="45" spans="1:7" x14ac:dyDescent="0.25">
      <c r="A45" s="6"/>
      <c r="B45" s="6"/>
      <c r="C45" s="6"/>
      <c r="D45" s="6"/>
      <c r="E45" s="6"/>
      <c r="F45" s="6"/>
    </row>
    <row r="46" spans="1:7" x14ac:dyDescent="0.25">
      <c r="A46" s="6">
        <v>17.8</v>
      </c>
      <c r="B46" s="6">
        <f>8.5+2.38+1.07+0.51</f>
        <v>12.459999999999999</v>
      </c>
      <c r="C46" s="6">
        <v>34.700000000000003</v>
      </c>
      <c r="D46" s="6">
        <v>8.11</v>
      </c>
      <c r="E46" s="6"/>
      <c r="F46" s="6">
        <f>SUM(A46:E46)</f>
        <v>73.070000000000007</v>
      </c>
    </row>
    <row r="47" spans="1:7" x14ac:dyDescent="0.25">
      <c r="A47" s="6"/>
      <c r="B47" s="6"/>
      <c r="C47" s="6"/>
      <c r="D47" s="6"/>
      <c r="E47" s="6"/>
      <c r="F47" s="6"/>
      <c r="G47">
        <v>486.61</v>
      </c>
    </row>
    <row r="48" spans="1:7" x14ac:dyDescent="0.25">
      <c r="A48" s="6"/>
      <c r="B48" s="6"/>
      <c r="C48" s="6"/>
      <c r="D48" s="6"/>
      <c r="E48" s="6"/>
      <c r="F48" s="6"/>
    </row>
    <row r="49" spans="1:7" x14ac:dyDescent="0.25">
      <c r="A49" s="6">
        <v>8.14</v>
      </c>
      <c r="B49" s="6">
        <f>8.45+2.38+1.07+0.51</f>
        <v>12.409999999999998</v>
      </c>
      <c r="C49" s="6">
        <v>34.700000000000003</v>
      </c>
      <c r="D49" s="6">
        <v>8.1199999999999992</v>
      </c>
      <c r="E49" s="6">
        <v>16.79</v>
      </c>
      <c r="F49" s="6">
        <f>SUM(A49:E49)</f>
        <v>80.16</v>
      </c>
    </row>
    <row r="50" spans="1:7" x14ac:dyDescent="0.25">
      <c r="A50" s="6"/>
      <c r="B50" s="6"/>
      <c r="C50" s="6"/>
      <c r="D50" s="6"/>
      <c r="E50" s="6"/>
      <c r="F50" s="6"/>
      <c r="G50">
        <v>479.52</v>
      </c>
    </row>
    <row r="51" spans="1:7" x14ac:dyDescent="0.25">
      <c r="A51" s="6"/>
      <c r="B51" s="6"/>
      <c r="C51" s="6"/>
      <c r="D51" s="6"/>
      <c r="E51" s="6"/>
      <c r="F51" s="6"/>
    </row>
    <row r="52" spans="1:7" x14ac:dyDescent="0.25">
      <c r="A52" s="10">
        <v>43262</v>
      </c>
    </row>
    <row r="53" spans="1:7" x14ac:dyDescent="0.25">
      <c r="A53" s="4"/>
    </row>
    <row r="54" spans="1:7" x14ac:dyDescent="0.25">
      <c r="A54" s="6">
        <v>252.36</v>
      </c>
      <c r="B54" s="6">
        <f>75.56+9.51+4.26+2.02</f>
        <v>91.350000000000009</v>
      </c>
      <c r="C54" s="6">
        <v>138.80000000000001</v>
      </c>
      <c r="D54" s="6">
        <v>32.46</v>
      </c>
      <c r="E54" s="6"/>
      <c r="F54" s="6">
        <f>SUM(A54:E54)</f>
        <v>514.97</v>
      </c>
    </row>
    <row r="55" spans="1:7" x14ac:dyDescent="0.25">
      <c r="A55" s="6"/>
      <c r="B55" s="6"/>
      <c r="C55" s="6"/>
      <c r="D55" s="6"/>
      <c r="E55" s="6"/>
      <c r="F55" s="6"/>
      <c r="G55">
        <v>1723.75</v>
      </c>
    </row>
    <row r="56" spans="1:7" x14ac:dyDescent="0.25">
      <c r="A56" s="6"/>
      <c r="B56" s="6"/>
      <c r="C56" s="6"/>
      <c r="D56" s="6"/>
      <c r="E56" s="6"/>
      <c r="F56" s="6"/>
    </row>
    <row r="57" spans="1:7" x14ac:dyDescent="0.25">
      <c r="A57" s="6">
        <v>220.03</v>
      </c>
      <c r="B57" s="6">
        <f>78.49+9.51+4.26+2.02</f>
        <v>94.28</v>
      </c>
      <c r="C57" s="6">
        <v>138.80000000000001</v>
      </c>
      <c r="D57" s="6">
        <v>32.46</v>
      </c>
      <c r="E57" s="6">
        <v>67.16</v>
      </c>
      <c r="F57" s="6">
        <f>SUM(A57:E57)</f>
        <v>552.73</v>
      </c>
    </row>
    <row r="58" spans="1:7" x14ac:dyDescent="0.25">
      <c r="A58" s="6"/>
      <c r="B58" s="6"/>
      <c r="C58" s="6"/>
      <c r="D58" s="6"/>
      <c r="E58" s="6"/>
      <c r="F58" s="6"/>
      <c r="G58">
        <v>1685.99</v>
      </c>
    </row>
    <row r="59" spans="1:7" x14ac:dyDescent="0.25">
      <c r="A59" s="6"/>
      <c r="B59" s="6"/>
      <c r="C59" s="6"/>
      <c r="D59" s="6"/>
      <c r="E59" s="6"/>
      <c r="F59" s="6"/>
    </row>
    <row r="60" spans="1:7" x14ac:dyDescent="0.25">
      <c r="A60" s="6">
        <v>252.36</v>
      </c>
      <c r="B60" s="6">
        <f>75.56+9.51+4.26+2.02</f>
        <v>91.350000000000009</v>
      </c>
      <c r="C60" s="6">
        <v>138.80000000000001</v>
      </c>
      <c r="D60" s="6">
        <v>32.46</v>
      </c>
      <c r="E60" s="6"/>
      <c r="F60" s="6">
        <f>SUM(A60:E60)</f>
        <v>514.97</v>
      </c>
    </row>
    <row r="61" spans="1:7" x14ac:dyDescent="0.25">
      <c r="A61" s="6"/>
      <c r="B61" s="6"/>
      <c r="C61" s="6"/>
      <c r="D61" s="6"/>
      <c r="E61" s="6"/>
      <c r="F61" s="6"/>
      <c r="G61">
        <v>1443.91</v>
      </c>
    </row>
    <row r="62" spans="1:7" x14ac:dyDescent="0.25">
      <c r="A62" s="6"/>
      <c r="B62" s="6"/>
      <c r="C62" s="6"/>
      <c r="D62" s="6"/>
      <c r="E62" s="6"/>
      <c r="F62" s="6"/>
    </row>
    <row r="63" spans="1:7" x14ac:dyDescent="0.25">
      <c r="A63" s="6">
        <v>220.03</v>
      </c>
      <c r="B63" s="6">
        <f>78.49+9.51+4.26+2.02</f>
        <v>94.28</v>
      </c>
      <c r="C63" s="6">
        <v>138.80000000000001</v>
      </c>
      <c r="D63" s="6">
        <v>32.46</v>
      </c>
      <c r="E63" s="6">
        <v>67.16</v>
      </c>
      <c r="F63" s="6">
        <f>SUM(A63:E63)</f>
        <v>552.73</v>
      </c>
    </row>
    <row r="64" spans="1:7" x14ac:dyDescent="0.25">
      <c r="A64" s="6"/>
      <c r="B64" s="6"/>
      <c r="C64" s="6"/>
      <c r="D64" s="6"/>
      <c r="E64" s="6"/>
      <c r="F64" s="6"/>
      <c r="G64">
        <v>1406.15</v>
      </c>
    </row>
    <row r="65" spans="1:9" x14ac:dyDescent="0.25">
      <c r="A65" s="6"/>
      <c r="B65" s="6"/>
      <c r="C65" s="6"/>
      <c r="D65" s="6"/>
      <c r="E65" s="6"/>
      <c r="F65" s="6"/>
    </row>
    <row r="69" spans="1:9" x14ac:dyDescent="0.25">
      <c r="A69" s="11">
        <f>A60+A57+A54+A63+A49+A46+A43+A40+A32+A29+A23+A20+A17+A11+A6+A3</f>
        <v>6116.72</v>
      </c>
      <c r="B69" s="1">
        <f>SUM(B3:B65)</f>
        <v>2924.4399999999996</v>
      </c>
      <c r="C69" s="1">
        <f t="shared" ref="C69:G69" si="0">SUM(C3:C65)</f>
        <v>3614.7500000000005</v>
      </c>
      <c r="D69" s="1">
        <f t="shared" si="0"/>
        <v>845.36000000000035</v>
      </c>
      <c r="E69" s="1">
        <f t="shared" si="0"/>
        <v>849.94999999999982</v>
      </c>
      <c r="F69" s="1"/>
      <c r="G69" s="1">
        <f t="shared" si="0"/>
        <v>41523.71</v>
      </c>
      <c r="H69" s="1">
        <f>3500+3948.12+3138.95+3234.89+3138.95+2948.12+2863.94</f>
        <v>22772.969999999998</v>
      </c>
      <c r="I69" s="5">
        <f>G69-H69</f>
        <v>18750.740000000002</v>
      </c>
    </row>
    <row r="70" spans="1:9" x14ac:dyDescent="0.25">
      <c r="C70">
        <v>3412.33</v>
      </c>
      <c r="I70" s="5">
        <f>I69+C69+C70+D69+E69+F69+A69</f>
        <v>33589.85</v>
      </c>
    </row>
    <row r="73" spans="1:9" x14ac:dyDescent="0.25">
      <c r="I73" s="5">
        <f>I70-I69</f>
        <v>14839.109999999997</v>
      </c>
    </row>
  </sheetData>
  <mergeCells count="116">
    <mergeCell ref="A63:A65"/>
    <mergeCell ref="B63:B65"/>
    <mergeCell ref="C63:C65"/>
    <mergeCell ref="D63:D65"/>
    <mergeCell ref="E63:E65"/>
    <mergeCell ref="F63:F65"/>
    <mergeCell ref="A60:A62"/>
    <mergeCell ref="B60:B62"/>
    <mergeCell ref="C60:C62"/>
    <mergeCell ref="D60:D62"/>
    <mergeCell ref="E60:E62"/>
    <mergeCell ref="F60:F62"/>
    <mergeCell ref="A57:A59"/>
    <mergeCell ref="B57:B59"/>
    <mergeCell ref="C57:C59"/>
    <mergeCell ref="D57:D59"/>
    <mergeCell ref="E57:E59"/>
    <mergeCell ref="F57:F59"/>
    <mergeCell ref="A54:A56"/>
    <mergeCell ref="B54:B56"/>
    <mergeCell ref="C54:C56"/>
    <mergeCell ref="D54:D56"/>
    <mergeCell ref="E54:E56"/>
    <mergeCell ref="F54:F56"/>
    <mergeCell ref="A49:A51"/>
    <mergeCell ref="B49:B51"/>
    <mergeCell ref="C49:C51"/>
    <mergeCell ref="D49:D51"/>
    <mergeCell ref="E49:E51"/>
    <mergeCell ref="F49:F51"/>
    <mergeCell ref="A46:A48"/>
    <mergeCell ref="B46:B48"/>
    <mergeCell ref="C46:C48"/>
    <mergeCell ref="D46:D48"/>
    <mergeCell ref="E46:E48"/>
    <mergeCell ref="F46:F48"/>
    <mergeCell ref="A43:A45"/>
    <mergeCell ref="B43:B45"/>
    <mergeCell ref="C43:C45"/>
    <mergeCell ref="D43:D45"/>
    <mergeCell ref="E43:E45"/>
    <mergeCell ref="F43:F45"/>
    <mergeCell ref="C37:C39"/>
    <mergeCell ref="D37:D39"/>
    <mergeCell ref="E37:E39"/>
    <mergeCell ref="F37:F39"/>
    <mergeCell ref="A40:A42"/>
    <mergeCell ref="B40:B42"/>
    <mergeCell ref="C40:C42"/>
    <mergeCell ref="D40:D42"/>
    <mergeCell ref="E40:E42"/>
    <mergeCell ref="F40:F42"/>
    <mergeCell ref="A29:A31"/>
    <mergeCell ref="B29:B31"/>
    <mergeCell ref="C29:C31"/>
    <mergeCell ref="D29:D31"/>
    <mergeCell ref="E29:E31"/>
    <mergeCell ref="F29:F31"/>
    <mergeCell ref="A26:A28"/>
    <mergeCell ref="B26:B28"/>
    <mergeCell ref="C26:C28"/>
    <mergeCell ref="D26:D28"/>
    <mergeCell ref="E26:E28"/>
    <mergeCell ref="F26:F28"/>
    <mergeCell ref="A23:A25"/>
    <mergeCell ref="B23:B25"/>
    <mergeCell ref="C23:C25"/>
    <mergeCell ref="D23:D25"/>
    <mergeCell ref="E23:E25"/>
    <mergeCell ref="F23:F25"/>
    <mergeCell ref="A20:A22"/>
    <mergeCell ref="B20:B22"/>
    <mergeCell ref="C20:C22"/>
    <mergeCell ref="D20:D22"/>
    <mergeCell ref="E20:E22"/>
    <mergeCell ref="F20:F22"/>
    <mergeCell ref="A17:A19"/>
    <mergeCell ref="B17:B19"/>
    <mergeCell ref="C17:C19"/>
    <mergeCell ref="D17:D19"/>
    <mergeCell ref="E17:E19"/>
    <mergeCell ref="F17:F19"/>
    <mergeCell ref="A14:A16"/>
    <mergeCell ref="B14:B16"/>
    <mergeCell ref="C14:C16"/>
    <mergeCell ref="D14:D16"/>
    <mergeCell ref="E14:E16"/>
    <mergeCell ref="F14:F16"/>
    <mergeCell ref="G3:G5"/>
    <mergeCell ref="G6:G8"/>
    <mergeCell ref="A11:A13"/>
    <mergeCell ref="B11:B13"/>
    <mergeCell ref="C11:C13"/>
    <mergeCell ref="D11:D13"/>
    <mergeCell ref="E11:E13"/>
    <mergeCell ref="F11:F13"/>
    <mergeCell ref="E3:E5"/>
    <mergeCell ref="F3:F5"/>
    <mergeCell ref="A6:A8"/>
    <mergeCell ref="B6:B8"/>
    <mergeCell ref="C6:C8"/>
    <mergeCell ref="D6:D8"/>
    <mergeCell ref="E6:E8"/>
    <mergeCell ref="F6:F8"/>
    <mergeCell ref="A3:A5"/>
    <mergeCell ref="B3:B5"/>
    <mergeCell ref="C3:C5"/>
    <mergeCell ref="D3:D5"/>
    <mergeCell ref="A37:A39"/>
    <mergeCell ref="B37:B39"/>
    <mergeCell ref="A32:A34"/>
    <mergeCell ref="B32:B34"/>
    <mergeCell ref="C32:C34"/>
    <mergeCell ref="D32:D34"/>
    <mergeCell ref="E32:E34"/>
    <mergeCell ref="F32:F34"/>
  </mergeCells>
  <pageMargins left="0.7" right="0.7" top="0.75" bottom="0.75" header="0.3" footer="0.3"/>
  <pageSetup orientation="portrait" r:id="rId1"/>
  <headerFooter>
    <oddHeader>&amp;C&amp;"Times New Roman,Bold"&amp;12TOP FLOOR DESIGNS INC
PROFIT AND LOSS 
2017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7F5-E4F0-4843-867D-17225EB56347}">
  <dimension ref="A1:K152"/>
  <sheetViews>
    <sheetView workbookViewId="0">
      <pane ySplit="1" topLeftCell="A2" activePane="bottomLeft" state="frozen"/>
      <selection pane="bottomLeft" activeCell="A150" sqref="A2:XFD150"/>
    </sheetView>
  </sheetViews>
  <sheetFormatPr defaultRowHeight="15" x14ac:dyDescent="0.25"/>
  <cols>
    <col min="1" max="1" width="11.5703125" bestFit="1" customWidth="1"/>
    <col min="2" max="3" width="10.5703125" bestFit="1" customWidth="1"/>
    <col min="5" max="5" width="10.5703125" bestFit="1" customWidth="1"/>
    <col min="11" max="11" width="11.5703125" bestFit="1" customWidth="1"/>
  </cols>
  <sheetData>
    <row r="1" spans="1: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idden="1" x14ac:dyDescent="0.25">
      <c r="A2" s="1">
        <v>730.79</v>
      </c>
      <c r="B2" s="1">
        <f>4+25.3+9+4+4</f>
        <v>46.3</v>
      </c>
      <c r="C2" s="1">
        <v>20</v>
      </c>
      <c r="D2" s="1"/>
      <c r="E2" s="1">
        <f>16.49+18.07+155.15+14.11+80.95+84.86+15.22+95.22+14.03+121.07</f>
        <v>615.17000000000007</v>
      </c>
      <c r="F2" s="1">
        <v>5.65</v>
      </c>
      <c r="G2" s="1">
        <v>95</v>
      </c>
      <c r="H2" s="1"/>
    </row>
    <row r="3" spans="1:8" hidden="1" x14ac:dyDescent="0.25">
      <c r="A3" s="1">
        <v>45.45</v>
      </c>
      <c r="B3" s="1"/>
      <c r="C3" s="1"/>
      <c r="D3" s="1"/>
      <c r="E3" s="1">
        <v>55</v>
      </c>
      <c r="F3" s="1">
        <f>7.47+18.81+12.69</f>
        <v>38.97</v>
      </c>
      <c r="G3" s="1"/>
      <c r="H3" s="1"/>
    </row>
    <row r="4" spans="1:8" hidden="1" x14ac:dyDescent="0.25">
      <c r="A4" s="1">
        <v>40.299999999999997</v>
      </c>
      <c r="B4" s="1"/>
      <c r="C4" s="1"/>
      <c r="D4" s="1"/>
      <c r="E4" s="1"/>
      <c r="F4" s="1"/>
      <c r="G4" s="1"/>
      <c r="H4" s="1"/>
    </row>
    <row r="5" spans="1:8" hidden="1" x14ac:dyDescent="0.25">
      <c r="A5" s="1">
        <v>84.1</v>
      </c>
      <c r="B5" s="1">
        <v>4.5</v>
      </c>
      <c r="C5" s="1"/>
      <c r="D5" s="1"/>
      <c r="E5" s="1"/>
      <c r="F5" s="1"/>
      <c r="G5" s="1"/>
      <c r="H5" s="1"/>
    </row>
    <row r="6" spans="1:8" hidden="1" x14ac:dyDescent="0.25">
      <c r="A6" s="1">
        <v>36.799999999999997</v>
      </c>
      <c r="B6" s="1"/>
      <c r="C6" s="1"/>
      <c r="D6" s="1"/>
      <c r="E6" s="1"/>
      <c r="F6" s="1"/>
      <c r="G6" s="1"/>
      <c r="H6" s="1"/>
    </row>
    <row r="7" spans="1:8" hidden="1" x14ac:dyDescent="0.25">
      <c r="A7" s="1">
        <v>10.3</v>
      </c>
      <c r="B7" s="1"/>
      <c r="C7" s="1"/>
      <c r="D7" s="1"/>
      <c r="E7" s="1"/>
      <c r="F7" s="1"/>
      <c r="G7" s="1"/>
      <c r="H7" s="1"/>
    </row>
    <row r="8" spans="1:8" hidden="1" x14ac:dyDescent="0.25">
      <c r="A8" s="1">
        <v>78.900000000000006</v>
      </c>
      <c r="B8" s="1"/>
      <c r="C8" s="1"/>
      <c r="D8" s="1"/>
      <c r="E8" s="1"/>
      <c r="F8" s="1"/>
      <c r="G8" s="1"/>
      <c r="H8" s="1"/>
    </row>
    <row r="9" spans="1:8" hidden="1" x14ac:dyDescent="0.25">
      <c r="A9" s="1">
        <v>30.45</v>
      </c>
      <c r="B9" s="1"/>
      <c r="C9" s="1"/>
      <c r="D9" s="1"/>
      <c r="E9" s="1"/>
      <c r="F9" s="1"/>
      <c r="G9" s="1"/>
      <c r="H9" s="1"/>
    </row>
    <row r="10" spans="1:8" hidden="1" x14ac:dyDescent="0.25">
      <c r="A10" s="1">
        <v>31.6</v>
      </c>
      <c r="B10" s="1"/>
      <c r="C10" s="1"/>
      <c r="D10" s="1"/>
      <c r="E10" s="1"/>
      <c r="F10" s="1"/>
      <c r="G10" s="1"/>
      <c r="H10" s="1"/>
    </row>
    <row r="11" spans="1:8" hidden="1" x14ac:dyDescent="0.25">
      <c r="A11" s="1">
        <v>39.5</v>
      </c>
      <c r="B11" s="1">
        <v>9</v>
      </c>
      <c r="C11" s="1"/>
      <c r="D11" s="1"/>
      <c r="E11" s="1"/>
      <c r="F11" s="1"/>
      <c r="G11" s="1"/>
      <c r="H11" s="1"/>
    </row>
    <row r="12" spans="1:8" hidden="1" x14ac:dyDescent="0.25">
      <c r="A12" s="1">
        <v>52.25</v>
      </c>
      <c r="B12" s="1"/>
      <c r="C12" s="1"/>
      <c r="D12" s="1"/>
      <c r="E12" s="1"/>
      <c r="F12" s="1"/>
      <c r="G12" s="1"/>
      <c r="H12" s="1"/>
    </row>
    <row r="13" spans="1:8" hidden="1" x14ac:dyDescent="0.25">
      <c r="A13" s="1">
        <v>19.7</v>
      </c>
      <c r="B13" s="1"/>
      <c r="C13" s="1"/>
      <c r="D13" s="1"/>
      <c r="E13" s="1"/>
      <c r="F13" s="1"/>
      <c r="G13" s="1"/>
      <c r="H13" s="1"/>
    </row>
    <row r="14" spans="1:8" hidden="1" x14ac:dyDescent="0.25">
      <c r="A14" s="1">
        <v>26.8</v>
      </c>
      <c r="B14" s="1">
        <v>19</v>
      </c>
      <c r="C14" s="1"/>
      <c r="D14" s="1"/>
      <c r="E14" s="1"/>
      <c r="F14" s="1"/>
      <c r="G14" s="1"/>
      <c r="H14" s="1"/>
    </row>
    <row r="15" spans="1:8" hidden="1" x14ac:dyDescent="0.25">
      <c r="A15" s="1">
        <v>47.8</v>
      </c>
      <c r="B15" s="1">
        <v>14.5</v>
      </c>
      <c r="C15" s="1"/>
      <c r="D15" s="1"/>
      <c r="E15" s="1"/>
      <c r="F15" s="1"/>
      <c r="G15" s="1"/>
      <c r="H15" s="1"/>
    </row>
    <row r="16" spans="1:8" hidden="1" x14ac:dyDescent="0.25">
      <c r="A16" s="1">
        <v>55.7</v>
      </c>
      <c r="B16" s="1"/>
      <c r="C16" s="1"/>
      <c r="D16" s="1"/>
      <c r="E16" s="1"/>
      <c r="F16" s="1"/>
      <c r="G16" s="1"/>
      <c r="H16" s="1"/>
    </row>
    <row r="17" spans="1:8" hidden="1" x14ac:dyDescent="0.25">
      <c r="A17" s="1">
        <v>58.45</v>
      </c>
      <c r="B17" s="1"/>
      <c r="C17" s="1"/>
      <c r="D17" s="1"/>
      <c r="E17" s="1"/>
      <c r="F17" s="1"/>
      <c r="G17" s="1"/>
      <c r="H17" s="1"/>
    </row>
    <row r="18" spans="1:8" hidden="1" x14ac:dyDescent="0.25">
      <c r="A18" s="1">
        <v>36.799999999999997</v>
      </c>
      <c r="B18" s="1"/>
      <c r="C18" s="1"/>
      <c r="D18" s="1"/>
      <c r="E18" s="1"/>
      <c r="F18" s="1"/>
      <c r="G18" s="1"/>
      <c r="H18" s="1"/>
    </row>
    <row r="19" spans="1:8" hidden="1" x14ac:dyDescent="0.25">
      <c r="A19" s="1">
        <v>53.6</v>
      </c>
      <c r="B19" s="1"/>
      <c r="C19" s="1"/>
      <c r="D19" s="1"/>
      <c r="E19" s="1"/>
      <c r="F19" s="1"/>
      <c r="G19" s="1"/>
      <c r="H19" s="1"/>
    </row>
    <row r="20" spans="1:8" hidden="1" x14ac:dyDescent="0.25">
      <c r="A20" s="1">
        <v>53.6</v>
      </c>
      <c r="B20" s="1"/>
      <c r="C20" s="1"/>
      <c r="D20" s="1"/>
      <c r="E20" s="1"/>
      <c r="F20" s="1"/>
      <c r="G20" s="1"/>
      <c r="H20" s="1"/>
    </row>
    <row r="21" spans="1:8" hidden="1" x14ac:dyDescent="0.25">
      <c r="A21" s="1">
        <v>48.45</v>
      </c>
      <c r="B21" s="1"/>
      <c r="C21" s="1"/>
      <c r="D21" s="1"/>
      <c r="E21" s="1"/>
      <c r="F21" s="1"/>
      <c r="G21" s="1"/>
      <c r="H21" s="1"/>
    </row>
    <row r="22" spans="1:8" hidden="1" x14ac:dyDescent="0.25">
      <c r="A22" s="1">
        <v>38.6</v>
      </c>
      <c r="B22" s="1"/>
      <c r="C22" s="1"/>
      <c r="D22" s="1"/>
      <c r="E22" s="1"/>
      <c r="F22" s="1"/>
      <c r="G22" s="1"/>
      <c r="H22" s="1"/>
    </row>
    <row r="23" spans="1:8" hidden="1" x14ac:dyDescent="0.25">
      <c r="A23" s="1">
        <v>59.95</v>
      </c>
      <c r="B23" s="1"/>
      <c r="C23" s="1"/>
      <c r="D23" s="1"/>
      <c r="E23" s="1"/>
      <c r="F23" s="1"/>
      <c r="G23" s="1"/>
      <c r="H23" s="1"/>
    </row>
    <row r="24" spans="1:8" hidden="1" x14ac:dyDescent="0.25">
      <c r="A24" s="1">
        <v>37.65</v>
      </c>
      <c r="B24" s="1"/>
      <c r="C24" s="1"/>
      <c r="D24" s="1"/>
      <c r="E24" s="1"/>
      <c r="F24" s="1"/>
      <c r="G24" s="1"/>
      <c r="H24" s="1"/>
    </row>
    <row r="25" spans="1:8" hidden="1" x14ac:dyDescent="0.25">
      <c r="A25" s="1">
        <v>25.3</v>
      </c>
      <c r="B25" s="1"/>
      <c r="C25" s="1"/>
      <c r="D25" s="1"/>
      <c r="E25" s="1"/>
      <c r="F25" s="1"/>
      <c r="G25" s="1"/>
      <c r="H25" s="1"/>
    </row>
    <row r="26" spans="1:8" hidden="1" x14ac:dyDescent="0.25">
      <c r="A26" s="1">
        <v>25.3</v>
      </c>
      <c r="B26" s="1"/>
      <c r="C26" s="1"/>
      <c r="D26" s="1"/>
      <c r="E26" s="1"/>
      <c r="F26" s="1"/>
      <c r="G26" s="1"/>
      <c r="H26" s="1"/>
    </row>
    <row r="27" spans="1:8" hidden="1" x14ac:dyDescent="0.25">
      <c r="A27" s="1">
        <v>25.3</v>
      </c>
      <c r="B27" s="1"/>
      <c r="C27" s="1">
        <v>32.81</v>
      </c>
      <c r="D27" s="1"/>
      <c r="E27" s="1"/>
      <c r="F27" s="1"/>
      <c r="G27" s="1"/>
      <c r="H27" s="1"/>
    </row>
    <row r="28" spans="1:8" hidden="1" x14ac:dyDescent="0.25">
      <c r="A28" s="1">
        <v>25.3</v>
      </c>
      <c r="B28" s="1"/>
      <c r="C28" s="1"/>
      <c r="D28" s="1"/>
      <c r="E28" s="1"/>
      <c r="F28" s="1"/>
      <c r="G28" s="1"/>
      <c r="H28" s="1"/>
    </row>
    <row r="29" spans="1:8" hidden="1" x14ac:dyDescent="0.25">
      <c r="A29" s="1">
        <v>21.65</v>
      </c>
      <c r="B29" s="1"/>
      <c r="C29" s="1"/>
      <c r="D29" s="1"/>
      <c r="E29" s="1"/>
      <c r="F29" s="1"/>
      <c r="G29" s="1"/>
      <c r="H29" s="1"/>
    </row>
    <row r="30" spans="1:8" hidden="1" x14ac:dyDescent="0.25">
      <c r="A30" s="1">
        <v>25.3</v>
      </c>
      <c r="B30" s="1"/>
      <c r="C30" s="1"/>
      <c r="D30" s="1"/>
      <c r="E30" s="1"/>
      <c r="F30" s="1"/>
      <c r="G30" s="1"/>
      <c r="H30" s="1"/>
    </row>
    <row r="31" spans="1:8" hidden="1" x14ac:dyDescent="0.25">
      <c r="A31" s="1">
        <v>45.45</v>
      </c>
      <c r="B31" s="1"/>
      <c r="C31" s="1"/>
      <c r="D31" s="1">
        <v>20</v>
      </c>
      <c r="E31" s="1">
        <v>47.98</v>
      </c>
      <c r="F31" s="1"/>
      <c r="G31" s="1"/>
      <c r="H31" s="1"/>
    </row>
    <row r="32" spans="1:8" hidden="1" x14ac:dyDescent="0.25">
      <c r="A32" s="1">
        <v>50.6</v>
      </c>
      <c r="B32" s="1">
        <v>20</v>
      </c>
      <c r="C32" s="1"/>
      <c r="D32" s="1"/>
      <c r="E32" s="1"/>
      <c r="F32" s="1"/>
      <c r="G32" s="1"/>
      <c r="H32" s="1"/>
    </row>
    <row r="33" spans="1:8" hidden="1" x14ac:dyDescent="0.25">
      <c r="A33" s="1">
        <v>50.6</v>
      </c>
      <c r="B33" s="1">
        <v>20.03</v>
      </c>
      <c r="C33" s="1"/>
      <c r="D33" s="1"/>
      <c r="E33" s="1">
        <v>17.89</v>
      </c>
      <c r="F33" s="1"/>
      <c r="G33" s="1"/>
      <c r="H33" s="1"/>
    </row>
    <row r="34" spans="1:8" hidden="1" x14ac:dyDescent="0.25">
      <c r="A34" s="1">
        <v>50.6</v>
      </c>
      <c r="B34" s="1"/>
      <c r="C34" s="1">
        <v>17</v>
      </c>
      <c r="D34" s="1"/>
      <c r="E34" s="1"/>
      <c r="F34" s="1">
        <v>20</v>
      </c>
      <c r="G34" s="1"/>
      <c r="H34" s="1"/>
    </row>
    <row r="35" spans="1:8" hidden="1" x14ac:dyDescent="0.25">
      <c r="A35" s="1">
        <v>40.299999999999997</v>
      </c>
      <c r="B35" s="1"/>
      <c r="C35" s="1"/>
      <c r="D35" s="1"/>
      <c r="E35" s="1"/>
      <c r="F35" s="1"/>
      <c r="G35" s="1"/>
      <c r="H35" s="1"/>
    </row>
    <row r="36" spans="1:8" hidden="1" x14ac:dyDescent="0.25">
      <c r="A36" s="1">
        <v>50.6</v>
      </c>
      <c r="B36" s="1"/>
      <c r="C36" s="1"/>
      <c r="D36" s="1"/>
      <c r="E36" s="1"/>
      <c r="F36" s="1"/>
      <c r="G36" s="1"/>
      <c r="H36" s="1"/>
    </row>
    <row r="37" spans="1:8" hidden="1" x14ac:dyDescent="0.25">
      <c r="A37" s="1">
        <v>50.6</v>
      </c>
      <c r="B37" s="1"/>
      <c r="C37" s="1"/>
      <c r="D37" s="1"/>
      <c r="E37" s="1"/>
      <c r="F37" s="1"/>
      <c r="G37" s="1"/>
      <c r="H37" s="1"/>
    </row>
    <row r="38" spans="1:8" hidden="1" x14ac:dyDescent="0.25">
      <c r="A38" s="1">
        <v>45.45</v>
      </c>
      <c r="B38" s="1"/>
      <c r="C38" s="1"/>
      <c r="D38" s="1"/>
      <c r="E38" s="1"/>
      <c r="F38" s="1"/>
      <c r="G38" s="1"/>
      <c r="H38" s="1"/>
    </row>
    <row r="39" spans="1:8" hidden="1" x14ac:dyDescent="0.25">
      <c r="A39" s="1">
        <v>50.6</v>
      </c>
      <c r="B39" s="1"/>
      <c r="C39" s="1"/>
      <c r="D39" s="1"/>
      <c r="E39" s="1"/>
      <c r="F39" s="1"/>
      <c r="G39" s="1"/>
      <c r="H39" s="1"/>
    </row>
    <row r="40" spans="1:8" hidden="1" x14ac:dyDescent="0.25">
      <c r="A40" s="1">
        <v>50.6</v>
      </c>
      <c r="B40" s="1"/>
      <c r="C40" s="1"/>
      <c r="D40" s="1"/>
      <c r="E40" s="1"/>
      <c r="F40" s="1"/>
      <c r="G40" s="1"/>
      <c r="H40" s="1"/>
    </row>
    <row r="41" spans="1:8" hidden="1" x14ac:dyDescent="0.25">
      <c r="A41" s="1">
        <v>70.5</v>
      </c>
      <c r="B41" s="1"/>
      <c r="C41" s="1"/>
      <c r="D41" s="1"/>
      <c r="E41" s="1"/>
      <c r="F41" s="1"/>
      <c r="G41" s="1"/>
      <c r="H41" s="1"/>
    </row>
    <row r="42" spans="1:8" hidden="1" x14ac:dyDescent="0.25">
      <c r="A42" s="1">
        <v>41.8</v>
      </c>
      <c r="B42" s="1"/>
      <c r="C42" s="1"/>
      <c r="D42" s="1"/>
      <c r="E42" s="1"/>
      <c r="F42" s="1">
        <v>6.47</v>
      </c>
      <c r="G42" s="1"/>
      <c r="H42" s="1"/>
    </row>
    <row r="43" spans="1:8" hidden="1" x14ac:dyDescent="0.25">
      <c r="A43" s="1">
        <v>82.6</v>
      </c>
      <c r="B43" s="1"/>
      <c r="C43" s="1"/>
      <c r="D43" s="1"/>
      <c r="E43" s="1"/>
      <c r="F43" s="1"/>
      <c r="G43" s="1"/>
      <c r="H43" s="1"/>
    </row>
    <row r="44" spans="1:8" hidden="1" x14ac:dyDescent="0.25">
      <c r="A44" s="1">
        <v>96.5</v>
      </c>
      <c r="B44" s="1"/>
      <c r="C44" s="1"/>
      <c r="D44" s="1"/>
      <c r="E44" s="1"/>
      <c r="F44" s="1"/>
      <c r="G44" s="1">
        <v>28</v>
      </c>
      <c r="H44" s="1"/>
    </row>
    <row r="45" spans="1:8" hidden="1" x14ac:dyDescent="0.25">
      <c r="A45" s="1">
        <v>50.6</v>
      </c>
      <c r="B45" s="1"/>
      <c r="C45" s="1"/>
      <c r="D45" s="1"/>
      <c r="E45" s="1"/>
      <c r="F45" s="1"/>
      <c r="G45" s="1"/>
      <c r="H45" s="1"/>
    </row>
    <row r="46" spans="1:8" hidden="1" x14ac:dyDescent="0.25">
      <c r="A46" s="1">
        <v>55.45</v>
      </c>
      <c r="B46" s="1"/>
      <c r="C46" s="1"/>
      <c r="D46" s="1"/>
      <c r="E46" s="1"/>
      <c r="F46" s="1"/>
      <c r="G46" s="1"/>
      <c r="H46" s="1"/>
    </row>
    <row r="47" spans="1:8" hidden="1" x14ac:dyDescent="0.25">
      <c r="A47" s="1">
        <v>57.25</v>
      </c>
      <c r="B47" s="1">
        <v>35</v>
      </c>
      <c r="C47" s="1"/>
      <c r="D47" s="1"/>
      <c r="E47" s="1"/>
      <c r="F47" s="1"/>
      <c r="G47" s="1"/>
      <c r="H47" s="1"/>
    </row>
    <row r="48" spans="1:8" hidden="1" x14ac:dyDescent="0.25">
      <c r="A48" s="1">
        <v>69.099999999999994</v>
      </c>
      <c r="B48" s="1">
        <v>66</v>
      </c>
      <c r="C48" s="1"/>
      <c r="D48" s="1"/>
      <c r="E48" s="1">
        <v>60.17</v>
      </c>
      <c r="F48" s="1"/>
      <c r="G48" s="1"/>
      <c r="H48" s="1"/>
    </row>
    <row r="49" spans="1:8" hidden="1" x14ac:dyDescent="0.25">
      <c r="A49" s="1">
        <v>50.6</v>
      </c>
      <c r="B49" s="1"/>
      <c r="C49" s="1"/>
      <c r="D49" s="1"/>
      <c r="E49" s="1"/>
      <c r="F49" s="1"/>
      <c r="G49" s="1"/>
      <c r="H49" s="1"/>
    </row>
    <row r="50" spans="1:8" hidden="1" x14ac:dyDescent="0.25">
      <c r="A50" s="1">
        <v>50.6</v>
      </c>
      <c r="B50" s="1">
        <v>26</v>
      </c>
      <c r="C50" s="1"/>
      <c r="D50" s="1"/>
      <c r="E50" s="1">
        <v>3.23</v>
      </c>
      <c r="F50" s="1">
        <v>27.23</v>
      </c>
      <c r="G50" s="1"/>
      <c r="H50" s="1"/>
    </row>
    <row r="51" spans="1:8" hidden="1" x14ac:dyDescent="0.25">
      <c r="A51" s="1">
        <v>28.3</v>
      </c>
      <c r="B51" s="1"/>
      <c r="C51" s="1"/>
      <c r="D51" s="1"/>
      <c r="E51" s="1"/>
      <c r="F51" s="1"/>
      <c r="G51" s="1"/>
      <c r="H51" s="1"/>
    </row>
    <row r="52" spans="1:8" hidden="1" x14ac:dyDescent="0.25">
      <c r="A52" s="1">
        <v>25.3</v>
      </c>
      <c r="B52" s="1"/>
      <c r="C52" s="1"/>
      <c r="D52" s="1"/>
      <c r="E52" s="1"/>
      <c r="F52" s="1"/>
      <c r="G52" s="1"/>
      <c r="H52" s="1"/>
    </row>
    <row r="53" spans="1:8" hidden="1" x14ac:dyDescent="0.25">
      <c r="A53" s="1">
        <v>58.8</v>
      </c>
      <c r="B53" s="1"/>
      <c r="C53" s="1"/>
      <c r="D53" s="1"/>
      <c r="E53" s="1"/>
      <c r="F53" s="1"/>
      <c r="G53" s="1"/>
      <c r="H53" s="1"/>
    </row>
    <row r="54" spans="1:8" hidden="1" x14ac:dyDescent="0.25">
      <c r="A54" s="1">
        <v>45.3</v>
      </c>
      <c r="B54" s="1"/>
      <c r="C54" s="1"/>
      <c r="D54" s="1"/>
      <c r="E54" s="1"/>
      <c r="F54" s="1"/>
      <c r="G54" s="1"/>
      <c r="H54" s="1"/>
    </row>
    <row r="55" spans="1:8" hidden="1" x14ac:dyDescent="0.25">
      <c r="A55" s="1">
        <v>5.15</v>
      </c>
      <c r="B55" s="1"/>
      <c r="C55" s="1"/>
      <c r="D55" s="1"/>
      <c r="E55" s="1"/>
      <c r="F55" s="1"/>
      <c r="G55" s="1"/>
      <c r="H55" s="1"/>
    </row>
    <row r="56" spans="1:8" hidden="1" x14ac:dyDescent="0.25">
      <c r="A56" s="1">
        <v>40.299999999999997</v>
      </c>
      <c r="B56" s="1"/>
      <c r="C56" s="1"/>
      <c r="D56" s="1"/>
      <c r="E56" s="1"/>
      <c r="F56" s="1">
        <v>5.98</v>
      </c>
      <c r="G56" s="1"/>
      <c r="H56" s="1"/>
    </row>
    <row r="57" spans="1:8" hidden="1" x14ac:dyDescent="0.25">
      <c r="A57" s="1">
        <v>40.299999999999997</v>
      </c>
      <c r="B57" s="1"/>
      <c r="C57" s="1"/>
      <c r="D57" s="1"/>
      <c r="E57" s="1"/>
      <c r="F57" s="1"/>
      <c r="G57" s="1"/>
      <c r="H57" s="1">
        <v>20.75</v>
      </c>
    </row>
    <row r="58" spans="1:8" hidden="1" x14ac:dyDescent="0.25">
      <c r="A58" s="1">
        <v>60.1</v>
      </c>
      <c r="B58" s="1"/>
      <c r="C58" s="1"/>
      <c r="D58" s="1"/>
      <c r="E58" s="1"/>
      <c r="F58" s="1"/>
      <c r="G58" s="1"/>
      <c r="H58" s="1"/>
    </row>
    <row r="59" spans="1:8" hidden="1" x14ac:dyDescent="0.25">
      <c r="A59" s="1">
        <v>50.6</v>
      </c>
      <c r="B59" s="1">
        <v>36</v>
      </c>
      <c r="C59" s="1"/>
      <c r="D59" s="1"/>
      <c r="E59" s="1"/>
      <c r="F59" s="1"/>
      <c r="G59" s="1"/>
      <c r="H59" s="1"/>
    </row>
    <row r="60" spans="1:8" hidden="1" x14ac:dyDescent="0.25">
      <c r="A60" s="1">
        <v>58.8</v>
      </c>
      <c r="B60" s="1">
        <v>33</v>
      </c>
      <c r="C60" s="1"/>
      <c r="D60" s="1"/>
      <c r="E60" s="1"/>
      <c r="F60" s="1"/>
      <c r="G60" s="1"/>
      <c r="H60" s="1"/>
    </row>
    <row r="61" spans="1:8" hidden="1" x14ac:dyDescent="0.25">
      <c r="A61" s="1">
        <v>65.75</v>
      </c>
      <c r="B61" s="1"/>
      <c r="C61" s="1"/>
      <c r="D61" s="1"/>
      <c r="E61" s="1"/>
      <c r="F61" s="1"/>
      <c r="G61" s="1"/>
      <c r="H61" s="1"/>
    </row>
    <row r="62" spans="1:8" hidden="1" x14ac:dyDescent="0.25">
      <c r="A62" s="1">
        <v>45.45</v>
      </c>
      <c r="B62" s="1">
        <v>9</v>
      </c>
      <c r="C62" s="1"/>
      <c r="D62" s="1"/>
      <c r="E62" s="1"/>
      <c r="F62" s="1"/>
      <c r="G62" s="1"/>
      <c r="H62" s="1"/>
    </row>
    <row r="63" spans="1:8" hidden="1" x14ac:dyDescent="0.25">
      <c r="A63" s="1">
        <v>25.3</v>
      </c>
      <c r="B63" s="1">
        <v>21.5</v>
      </c>
      <c r="C63" s="1"/>
      <c r="D63" s="1"/>
      <c r="E63" s="1"/>
      <c r="F63" s="1"/>
      <c r="G63" s="1"/>
      <c r="H63" s="1"/>
    </row>
    <row r="64" spans="1:8" hidden="1" x14ac:dyDescent="0.25">
      <c r="A64" s="1">
        <v>25.3</v>
      </c>
      <c r="B64" s="1"/>
      <c r="C64" s="1"/>
      <c r="D64" s="1"/>
      <c r="E64" s="1"/>
      <c r="F64" s="1"/>
      <c r="G64" s="1"/>
      <c r="H64" s="1"/>
    </row>
    <row r="65" spans="1:8" hidden="1" x14ac:dyDescent="0.25">
      <c r="A65" s="1">
        <v>30.6</v>
      </c>
      <c r="B65" s="1">
        <v>3.5</v>
      </c>
      <c r="C65" s="1"/>
      <c r="D65" s="1"/>
      <c r="E65" s="1"/>
      <c r="F65" s="1">
        <v>3.07</v>
      </c>
      <c r="G65" s="1"/>
      <c r="H65" s="1"/>
    </row>
    <row r="66" spans="1:8" hidden="1" x14ac:dyDescent="0.25">
      <c r="A66" s="1">
        <v>36.799999999999997</v>
      </c>
      <c r="B66" s="1">
        <v>22</v>
      </c>
      <c r="C66" s="1"/>
      <c r="D66" s="1"/>
      <c r="E66" s="1"/>
      <c r="F66" s="1"/>
      <c r="G66" s="1"/>
      <c r="H66" s="1"/>
    </row>
    <row r="67" spans="1:8" hidden="1" x14ac:dyDescent="0.25">
      <c r="A67" s="1">
        <v>45</v>
      </c>
      <c r="B67" s="1"/>
      <c r="C67" s="1"/>
      <c r="D67" s="1"/>
      <c r="E67" s="1"/>
      <c r="F67" s="1"/>
      <c r="G67" s="1"/>
      <c r="H67" s="1"/>
    </row>
    <row r="68" spans="1:8" hidden="1" x14ac:dyDescent="0.25">
      <c r="A68" s="1">
        <v>6.65</v>
      </c>
      <c r="B68" s="1"/>
      <c r="C68" s="1"/>
      <c r="D68" s="1"/>
      <c r="E68" s="1"/>
      <c r="F68" s="1"/>
      <c r="G68" s="1"/>
      <c r="H68" s="1"/>
    </row>
    <row r="69" spans="1:8" hidden="1" x14ac:dyDescent="0.25">
      <c r="A69" s="1">
        <v>20.45</v>
      </c>
      <c r="B69" s="1"/>
      <c r="C69" s="1"/>
      <c r="D69" s="1"/>
      <c r="E69" s="1"/>
      <c r="F69" s="1"/>
      <c r="G69" s="1"/>
      <c r="H69" s="1"/>
    </row>
    <row r="70" spans="1:8" hidden="1" x14ac:dyDescent="0.25">
      <c r="A70" s="1">
        <v>25.3</v>
      </c>
      <c r="B70" s="1">
        <v>37.5</v>
      </c>
      <c r="C70" s="1"/>
      <c r="D70" s="1"/>
      <c r="E70" s="1"/>
      <c r="F70" s="1"/>
      <c r="G70" s="1"/>
      <c r="H70" s="1"/>
    </row>
    <row r="71" spans="1:8" hidden="1" x14ac:dyDescent="0.25">
      <c r="A71" s="1">
        <v>25.3</v>
      </c>
      <c r="B71" s="1"/>
      <c r="C71" s="1"/>
      <c r="D71" s="1"/>
      <c r="E71" s="1"/>
      <c r="F71" s="1"/>
      <c r="G71" s="1"/>
      <c r="H71" s="1"/>
    </row>
    <row r="72" spans="1:8" hidden="1" x14ac:dyDescent="0.25">
      <c r="A72" s="1">
        <v>25.3</v>
      </c>
      <c r="B72" s="1"/>
      <c r="C72" s="1"/>
      <c r="D72" s="1"/>
      <c r="E72" s="1"/>
      <c r="F72" s="1"/>
      <c r="G72" s="1"/>
      <c r="H72" s="1"/>
    </row>
    <row r="73" spans="1:8" hidden="1" x14ac:dyDescent="0.25">
      <c r="A73" s="1">
        <v>30.3</v>
      </c>
      <c r="B73" s="1"/>
      <c r="C73" s="1"/>
      <c r="D73" s="1"/>
      <c r="E73" s="1"/>
      <c r="F73" s="1"/>
      <c r="G73" s="1"/>
      <c r="H73" s="1"/>
    </row>
    <row r="74" spans="1:8" hidden="1" x14ac:dyDescent="0.25">
      <c r="A74" s="1">
        <v>24.2</v>
      </c>
      <c r="B74" s="1"/>
      <c r="C74" s="1"/>
      <c r="D74" s="1"/>
      <c r="E74" s="1"/>
      <c r="F74" s="1"/>
      <c r="G74" s="1"/>
      <c r="H74" s="1"/>
    </row>
    <row r="75" spans="1:8" hidden="1" x14ac:dyDescent="0.25">
      <c r="A75" s="1">
        <v>20.149999999999999</v>
      </c>
      <c r="B75" s="1">
        <v>32.5</v>
      </c>
      <c r="C75" s="1"/>
      <c r="D75" s="1"/>
      <c r="E75" s="1"/>
      <c r="F75" s="1"/>
      <c r="G75" s="1"/>
      <c r="H75" s="1"/>
    </row>
    <row r="76" spans="1:8" hidden="1" x14ac:dyDescent="0.25">
      <c r="A76" s="1">
        <v>25.3</v>
      </c>
      <c r="B76" s="1">
        <v>276</v>
      </c>
      <c r="C76" s="1"/>
      <c r="D76" s="1">
        <v>45.9</v>
      </c>
      <c r="E76" s="1"/>
      <c r="F76" s="1"/>
      <c r="G76" s="1"/>
      <c r="H76" s="1"/>
    </row>
    <row r="77" spans="1:8" hidden="1" x14ac:dyDescent="0.25">
      <c r="A77" s="1">
        <v>158.44999999999999</v>
      </c>
      <c r="B77" s="1">
        <v>30</v>
      </c>
      <c r="C77" s="1"/>
      <c r="D77" s="1"/>
      <c r="E77" s="1"/>
      <c r="F77" s="1"/>
      <c r="G77" s="1"/>
      <c r="H77" s="1"/>
    </row>
    <row r="78" spans="1:8" hidden="1" x14ac:dyDescent="0.25">
      <c r="A78" s="1">
        <v>292.14999999999998</v>
      </c>
      <c r="B78" s="1"/>
      <c r="C78" s="1"/>
      <c r="D78" s="1"/>
      <c r="E78" s="1">
        <f>10.88+7.61</f>
        <v>18.490000000000002</v>
      </c>
      <c r="F78" s="1"/>
      <c r="G78" s="1"/>
      <c r="H78" s="1"/>
    </row>
    <row r="79" spans="1:8" hidden="1" x14ac:dyDescent="0.25">
      <c r="A79" s="1">
        <v>186.8</v>
      </c>
      <c r="B79" s="1"/>
      <c r="C79" s="1"/>
      <c r="D79" s="1"/>
      <c r="E79" s="1"/>
      <c r="F79" s="1"/>
      <c r="G79" s="1"/>
      <c r="H79" s="1"/>
    </row>
    <row r="80" spans="1:8" hidden="1" x14ac:dyDescent="0.25">
      <c r="A80" s="1">
        <v>111.2</v>
      </c>
      <c r="B80" s="1"/>
      <c r="C80" s="1"/>
      <c r="D80" s="1"/>
      <c r="E80" s="1"/>
      <c r="F80" s="1"/>
      <c r="G80" s="1"/>
      <c r="H80" s="1"/>
    </row>
    <row r="81" spans="1:8" hidden="1" x14ac:dyDescent="0.25">
      <c r="A81" s="1">
        <v>25.3</v>
      </c>
      <c r="B81" s="1"/>
      <c r="C81" s="1"/>
      <c r="D81" s="1"/>
      <c r="E81" s="1"/>
      <c r="F81" s="1"/>
      <c r="G81" s="1"/>
      <c r="H81" s="1"/>
    </row>
    <row r="82" spans="1:8" hidden="1" x14ac:dyDescent="0.25">
      <c r="A82" s="1">
        <v>28.95</v>
      </c>
      <c r="B82" s="1"/>
      <c r="C82" s="1"/>
      <c r="D82" s="1"/>
      <c r="E82" s="1"/>
      <c r="F82" s="1"/>
      <c r="G82" s="1"/>
      <c r="H82" s="1"/>
    </row>
    <row r="83" spans="1:8" hidden="1" x14ac:dyDescent="0.25">
      <c r="A83" s="1">
        <f>5.15+15</f>
        <v>20.149999999999999</v>
      </c>
      <c r="B83" s="1"/>
      <c r="C83" s="1"/>
      <c r="D83" s="1"/>
      <c r="E83" s="1"/>
      <c r="F83" s="1"/>
      <c r="G83" s="1"/>
      <c r="H83" s="1"/>
    </row>
    <row r="84" spans="1:8" hidden="1" x14ac:dyDescent="0.25">
      <c r="A84" s="1">
        <v>36.799999999999997</v>
      </c>
      <c r="B84" s="1">
        <v>9</v>
      </c>
      <c r="C84" s="1"/>
      <c r="D84" s="1"/>
      <c r="E84" s="1"/>
      <c r="F84" s="1"/>
      <c r="G84" s="1"/>
      <c r="H84" s="1"/>
    </row>
    <row r="85" spans="1:8" hidden="1" x14ac:dyDescent="0.25">
      <c r="A85" s="1">
        <f>17+5.15+1.5</f>
        <v>23.65</v>
      </c>
      <c r="B85" s="1"/>
      <c r="C85" s="1"/>
      <c r="D85" s="1"/>
      <c r="E85" s="1"/>
      <c r="F85" s="1"/>
      <c r="G85" s="1"/>
      <c r="H85" s="1"/>
    </row>
    <row r="86" spans="1:8" hidden="1" x14ac:dyDescent="0.25">
      <c r="A86" s="1">
        <f>8.5+6.65+15</f>
        <v>30.15</v>
      </c>
      <c r="B86" s="1"/>
      <c r="C86" s="1"/>
      <c r="D86" s="1"/>
      <c r="E86" s="1"/>
      <c r="F86" s="1"/>
      <c r="G86" s="1"/>
      <c r="H86" s="1"/>
    </row>
    <row r="87" spans="1:8" hidden="1" x14ac:dyDescent="0.25">
      <c r="A87" s="1">
        <f>6.65+6.65+15</f>
        <v>28.3</v>
      </c>
      <c r="B87" s="1"/>
      <c r="C87" s="1"/>
      <c r="D87" s="1"/>
      <c r="E87" s="1"/>
      <c r="F87" s="1"/>
      <c r="G87" s="1"/>
      <c r="H87" s="1"/>
    </row>
    <row r="88" spans="1:8" hidden="1" x14ac:dyDescent="0.25">
      <c r="A88" s="1">
        <v>17.55</v>
      </c>
      <c r="B88" s="1"/>
      <c r="C88" s="1"/>
      <c r="D88" s="1"/>
      <c r="E88" s="1"/>
      <c r="F88" s="1"/>
      <c r="G88" s="1"/>
      <c r="H88" s="1"/>
    </row>
    <row r="89" spans="1:8" hidden="1" x14ac:dyDescent="0.25">
      <c r="A89" s="1">
        <v>6.65</v>
      </c>
      <c r="B89" s="1"/>
      <c r="C89" s="1"/>
      <c r="D89" s="1"/>
      <c r="E89" s="1"/>
      <c r="F89" s="1"/>
      <c r="G89" s="1"/>
      <c r="H89" s="1"/>
    </row>
    <row r="90" spans="1:8" hidden="1" x14ac:dyDescent="0.25">
      <c r="A90" s="1">
        <v>59.1</v>
      </c>
      <c r="B90" s="1"/>
      <c r="C90" s="1"/>
      <c r="D90" s="1"/>
      <c r="E90" s="1"/>
      <c r="F90" s="1"/>
      <c r="G90" s="1"/>
      <c r="H90" s="1"/>
    </row>
    <row r="91" spans="1:8" hidden="1" x14ac:dyDescent="0.25">
      <c r="A91" s="1">
        <v>48.3</v>
      </c>
      <c r="B91" s="1"/>
      <c r="C91" s="1"/>
      <c r="D91" s="1"/>
      <c r="E91" s="1"/>
      <c r="F91" s="1"/>
      <c r="G91" s="1"/>
      <c r="H91" s="1"/>
    </row>
    <row r="92" spans="1:8" hidden="1" x14ac:dyDescent="0.25">
      <c r="A92" s="1">
        <v>30.75</v>
      </c>
      <c r="B92" s="1"/>
      <c r="C92" s="1"/>
      <c r="D92" s="1"/>
      <c r="E92" s="1"/>
      <c r="F92" s="1"/>
      <c r="G92" s="1"/>
      <c r="H92" s="1"/>
    </row>
    <row r="93" spans="1:8" hidden="1" x14ac:dyDescent="0.25">
      <c r="A93" s="1">
        <v>37.299999999999997</v>
      </c>
      <c r="B93" s="1"/>
      <c r="C93" s="1"/>
      <c r="D93" s="1"/>
      <c r="E93" s="1"/>
      <c r="F93" s="1"/>
      <c r="G93" s="1"/>
      <c r="H93" s="1"/>
    </row>
    <row r="94" spans="1:8" hidden="1" x14ac:dyDescent="0.25">
      <c r="A94" s="1">
        <v>19.25</v>
      </c>
      <c r="B94" s="1"/>
      <c r="C94" s="1"/>
      <c r="D94" s="1"/>
      <c r="E94" s="1"/>
      <c r="F94" s="1"/>
      <c r="G94" s="1"/>
      <c r="H94" s="1"/>
    </row>
    <row r="95" spans="1:8" hidden="1" x14ac:dyDescent="0.25">
      <c r="A95" s="1">
        <v>41.95</v>
      </c>
      <c r="B95" s="1"/>
      <c r="C95" s="1"/>
      <c r="D95" s="1"/>
      <c r="E95" s="1"/>
      <c r="F95" s="1"/>
      <c r="G95" s="1"/>
      <c r="H95" s="1"/>
    </row>
    <row r="96" spans="1:8" hidden="1" x14ac:dyDescent="0.25">
      <c r="A96" s="1">
        <v>29.15</v>
      </c>
      <c r="B96" s="1"/>
      <c r="C96" s="1"/>
      <c r="D96" s="1"/>
      <c r="E96" s="1"/>
      <c r="F96" s="1"/>
      <c r="G96" s="1"/>
      <c r="H96" s="1"/>
    </row>
    <row r="97" spans="1:8" hidden="1" x14ac:dyDescent="0.25">
      <c r="A97" s="1">
        <v>25.3</v>
      </c>
      <c r="B97" s="1">
        <v>32</v>
      </c>
      <c r="C97" s="1"/>
      <c r="D97" s="1"/>
      <c r="E97" s="1"/>
      <c r="F97" s="1"/>
      <c r="G97" s="1"/>
      <c r="H97" s="1"/>
    </row>
    <row r="98" spans="1:8" hidden="1" x14ac:dyDescent="0.25">
      <c r="A98" s="1">
        <f>6.65+15</f>
        <v>21.65</v>
      </c>
      <c r="B98" s="1"/>
      <c r="C98" s="1"/>
      <c r="D98" s="1"/>
      <c r="E98" s="1"/>
      <c r="F98" s="1"/>
      <c r="G98" s="1"/>
      <c r="H98" s="1"/>
    </row>
    <row r="99" spans="1:8" hidden="1" x14ac:dyDescent="0.25">
      <c r="A99" s="1">
        <v>37.299999999999997</v>
      </c>
      <c r="B99" s="1"/>
      <c r="C99" s="1"/>
      <c r="D99" s="1"/>
      <c r="E99" s="1"/>
      <c r="F99" s="1"/>
      <c r="G99" s="1"/>
      <c r="H99" s="1"/>
    </row>
    <row r="100" spans="1:8" hidden="1" x14ac:dyDescent="0.25">
      <c r="A100" s="1">
        <v>1472.35</v>
      </c>
      <c r="B100">
        <v>649.1</v>
      </c>
      <c r="E100">
        <v>335.78</v>
      </c>
      <c r="F100">
        <v>24.24</v>
      </c>
    </row>
    <row r="101" spans="1:8" hidden="1" x14ac:dyDescent="0.25">
      <c r="A101" s="1">
        <v>1450.55</v>
      </c>
      <c r="B101">
        <v>372.25</v>
      </c>
      <c r="E101">
        <v>275.7</v>
      </c>
      <c r="F101">
        <v>246.69</v>
      </c>
    </row>
    <row r="102" spans="1:8" hidden="1" x14ac:dyDescent="0.25">
      <c r="A102" s="1">
        <v>826.76</v>
      </c>
      <c r="B102" s="1">
        <v>60</v>
      </c>
      <c r="E102">
        <v>68.900000000000006</v>
      </c>
      <c r="F102">
        <v>21.24</v>
      </c>
    </row>
    <row r="103" spans="1:8" hidden="1" x14ac:dyDescent="0.25">
      <c r="A103" s="1">
        <v>545.9</v>
      </c>
      <c r="B103" s="1">
        <v>203.5</v>
      </c>
      <c r="F103">
        <v>11.75</v>
      </c>
    </row>
    <row r="104" spans="1:8" hidden="1" x14ac:dyDescent="0.25">
      <c r="A104" s="1">
        <v>560.4</v>
      </c>
      <c r="B104" s="1">
        <v>15</v>
      </c>
      <c r="E104">
        <v>83.74</v>
      </c>
      <c r="F104">
        <v>38.700000000000003</v>
      </c>
    </row>
    <row r="105" spans="1:8" hidden="1" x14ac:dyDescent="0.25">
      <c r="A105" s="1">
        <v>58.8</v>
      </c>
      <c r="C105">
        <v>452</v>
      </c>
    </row>
    <row r="106" spans="1:8" hidden="1" x14ac:dyDescent="0.25">
      <c r="A106" s="1">
        <v>35.6</v>
      </c>
      <c r="B106" s="1">
        <v>15</v>
      </c>
    </row>
    <row r="107" spans="1:8" hidden="1" x14ac:dyDescent="0.25">
      <c r="A107" s="1">
        <v>53.6</v>
      </c>
    </row>
    <row r="108" spans="1:8" hidden="1" x14ac:dyDescent="0.25">
      <c r="A108" s="1">
        <v>45.45</v>
      </c>
      <c r="B108" s="1">
        <v>7.5</v>
      </c>
    </row>
    <row r="109" spans="1:8" hidden="1" x14ac:dyDescent="0.25">
      <c r="A109" s="1">
        <v>53.6</v>
      </c>
    </row>
    <row r="110" spans="1:8" hidden="1" x14ac:dyDescent="0.25">
      <c r="A110" s="1">
        <v>15.45</v>
      </c>
    </row>
    <row r="111" spans="1:8" hidden="1" x14ac:dyDescent="0.25">
      <c r="A111" s="1">
        <v>39</v>
      </c>
    </row>
    <row r="112" spans="1:8" hidden="1" x14ac:dyDescent="0.25">
      <c r="A112" s="1">
        <v>53.6</v>
      </c>
    </row>
    <row r="113" spans="1:6" hidden="1" x14ac:dyDescent="0.25">
      <c r="A113" s="1">
        <v>62.6</v>
      </c>
    </row>
    <row r="114" spans="1:6" hidden="1" x14ac:dyDescent="0.25">
      <c r="A114" s="1">
        <v>62.6</v>
      </c>
    </row>
    <row r="115" spans="1:6" hidden="1" x14ac:dyDescent="0.25">
      <c r="A115" s="1">
        <v>31.95</v>
      </c>
      <c r="C115">
        <v>20</v>
      </c>
    </row>
    <row r="116" spans="1:6" hidden="1" x14ac:dyDescent="0.25">
      <c r="A116" s="1">
        <v>26.8</v>
      </c>
      <c r="E116">
        <v>19.87</v>
      </c>
    </row>
    <row r="117" spans="1:6" hidden="1" x14ac:dyDescent="0.25">
      <c r="A117" s="1">
        <v>53.6</v>
      </c>
    </row>
    <row r="118" spans="1:6" hidden="1" x14ac:dyDescent="0.25">
      <c r="A118" s="1">
        <v>53.6</v>
      </c>
      <c r="F118">
        <v>14.14</v>
      </c>
    </row>
    <row r="119" spans="1:6" hidden="1" x14ac:dyDescent="0.25">
      <c r="A119" s="1">
        <v>25.3</v>
      </c>
    </row>
    <row r="120" spans="1:6" hidden="1" x14ac:dyDescent="0.25">
      <c r="A120" s="1">
        <v>31.95</v>
      </c>
    </row>
    <row r="121" spans="1:6" hidden="1" x14ac:dyDescent="0.25">
      <c r="A121" s="1">
        <v>25.3</v>
      </c>
    </row>
    <row r="122" spans="1:6" hidden="1" x14ac:dyDescent="0.25">
      <c r="A122" s="1">
        <v>45.45</v>
      </c>
    </row>
    <row r="123" spans="1:6" hidden="1" x14ac:dyDescent="0.25">
      <c r="A123" s="1">
        <v>53.6</v>
      </c>
    </row>
    <row r="124" spans="1:6" hidden="1" x14ac:dyDescent="0.25">
      <c r="A124" s="1">
        <v>53.6</v>
      </c>
    </row>
    <row r="125" spans="1:6" hidden="1" x14ac:dyDescent="0.25">
      <c r="A125" s="1">
        <v>25.3</v>
      </c>
      <c r="B125">
        <v>15</v>
      </c>
    </row>
    <row r="126" spans="1:6" hidden="1" x14ac:dyDescent="0.25">
      <c r="A126" s="1">
        <v>53.6</v>
      </c>
      <c r="B126">
        <v>15</v>
      </c>
    </row>
    <row r="127" spans="1:6" hidden="1" x14ac:dyDescent="0.25">
      <c r="A127" s="1">
        <v>28.3</v>
      </c>
    </row>
    <row r="128" spans="1:6" hidden="1" x14ac:dyDescent="0.25">
      <c r="A128" s="1">
        <v>26.8</v>
      </c>
    </row>
    <row r="129" spans="1:5" hidden="1" x14ac:dyDescent="0.25">
      <c r="A129" s="1">
        <v>25.3</v>
      </c>
    </row>
    <row r="130" spans="1:5" hidden="1" x14ac:dyDescent="0.25">
      <c r="A130" s="1">
        <v>26.8</v>
      </c>
      <c r="E130">
        <v>129.4</v>
      </c>
    </row>
    <row r="131" spans="1:5" hidden="1" x14ac:dyDescent="0.25">
      <c r="A131" s="1">
        <v>41.8</v>
      </c>
      <c r="B131">
        <v>7</v>
      </c>
    </row>
    <row r="132" spans="1:5" hidden="1" x14ac:dyDescent="0.25">
      <c r="A132" s="1">
        <v>46.95</v>
      </c>
    </row>
    <row r="133" spans="1:5" hidden="1" x14ac:dyDescent="0.25">
      <c r="A133" s="1">
        <v>52.1</v>
      </c>
    </row>
    <row r="134" spans="1:5" hidden="1" x14ac:dyDescent="0.25">
      <c r="A134" s="1">
        <v>25.3</v>
      </c>
    </row>
    <row r="135" spans="1:5" hidden="1" x14ac:dyDescent="0.25">
      <c r="A135" s="1">
        <v>21.95</v>
      </c>
    </row>
    <row r="136" spans="1:5" hidden="1" x14ac:dyDescent="0.25">
      <c r="A136" s="1">
        <v>40.299999999999997</v>
      </c>
    </row>
    <row r="137" spans="1:5" hidden="1" x14ac:dyDescent="0.25">
      <c r="A137" s="1">
        <v>39.65</v>
      </c>
    </row>
    <row r="138" spans="1:5" hidden="1" x14ac:dyDescent="0.25">
      <c r="A138" s="1">
        <v>62.1</v>
      </c>
      <c r="E138">
        <v>9.7899999999999991</v>
      </c>
    </row>
    <row r="139" spans="1:5" hidden="1" x14ac:dyDescent="0.25">
      <c r="A139" s="1">
        <v>73.25</v>
      </c>
      <c r="B139">
        <v>3.5</v>
      </c>
    </row>
    <row r="140" spans="1:5" hidden="1" x14ac:dyDescent="0.25">
      <c r="A140" s="1">
        <v>38.6</v>
      </c>
    </row>
    <row r="141" spans="1:5" hidden="1" x14ac:dyDescent="0.25">
      <c r="A141" s="1">
        <v>63.9</v>
      </c>
    </row>
    <row r="142" spans="1:5" hidden="1" x14ac:dyDescent="0.25">
      <c r="A142" s="1">
        <v>25.3</v>
      </c>
    </row>
    <row r="143" spans="1:5" hidden="1" x14ac:dyDescent="0.25">
      <c r="A143" s="1">
        <v>30.1</v>
      </c>
    </row>
    <row r="144" spans="1:5" hidden="1" x14ac:dyDescent="0.25">
      <c r="A144" s="1">
        <v>60.45</v>
      </c>
      <c r="B144">
        <v>19</v>
      </c>
    </row>
    <row r="145" spans="1:11" hidden="1" x14ac:dyDescent="0.25">
      <c r="A145" s="1">
        <v>45.45</v>
      </c>
      <c r="B145">
        <v>19.5</v>
      </c>
    </row>
    <row r="146" spans="1:11" hidden="1" x14ac:dyDescent="0.25">
      <c r="A146" s="1"/>
      <c r="B146">
        <v>45.45</v>
      </c>
    </row>
    <row r="147" spans="1:11" hidden="1" x14ac:dyDescent="0.25">
      <c r="A147" s="1">
        <v>829.38</v>
      </c>
      <c r="B147">
        <v>236.14</v>
      </c>
      <c r="C147">
        <v>784.22</v>
      </c>
      <c r="E147">
        <v>33.520000000000003</v>
      </c>
    </row>
    <row r="148" spans="1:11" hidden="1" x14ac:dyDescent="0.25">
      <c r="A148" s="1"/>
    </row>
    <row r="149" spans="1:11" hidden="1" x14ac:dyDescent="0.25">
      <c r="A149" s="1"/>
    </row>
    <row r="150" spans="1:11" hidden="1" x14ac:dyDescent="0.25">
      <c r="A150" s="1"/>
    </row>
    <row r="152" spans="1:11" x14ac:dyDescent="0.25">
      <c r="A152" s="5">
        <f>SUM(A2:A151)</f>
        <v>12602.43</v>
      </c>
      <c r="B152" s="5">
        <f t="shared" ref="B152:H152" si="0">SUM(B2:B151)</f>
        <v>2485.2699999999995</v>
      </c>
      <c r="C152" s="5">
        <f t="shared" si="0"/>
        <v>1326.03</v>
      </c>
      <c r="D152" s="5">
        <f t="shared" si="0"/>
        <v>65.900000000000006</v>
      </c>
      <c r="E152" s="5">
        <f t="shared" si="0"/>
        <v>1774.63</v>
      </c>
      <c r="F152" s="5">
        <f t="shared" si="0"/>
        <v>464.13</v>
      </c>
      <c r="G152" s="5">
        <f t="shared" si="0"/>
        <v>123</v>
      </c>
      <c r="H152" s="5">
        <f t="shared" si="0"/>
        <v>20.75</v>
      </c>
      <c r="K152" s="5">
        <f>SUM(A152:J152)</f>
        <v>18862.140000000003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2018-02-25T02:43:09Z</cp:lastPrinted>
  <dcterms:created xsi:type="dcterms:W3CDTF">2018-02-24T17:37:12Z</dcterms:created>
  <dcterms:modified xsi:type="dcterms:W3CDTF">2018-09-24T21:48:04Z</dcterms:modified>
</cp:coreProperties>
</file>