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Top Floor Designs\2016\"/>
    </mc:Choice>
  </mc:AlternateContent>
  <bookViews>
    <workbookView xWindow="0" yWindow="0" windowWidth="25125" windowHeight="12210"/>
  </bookViews>
  <sheets>
    <sheet name="Cash Report " sheetId="5" r:id="rId1"/>
    <sheet name="Profit and Loss Banking" sheetId="2" r:id="rId2"/>
  </sheets>
  <calcPr calcId="171027"/>
</workbook>
</file>

<file path=xl/calcChain.xml><?xml version="1.0" encoding="utf-8"?>
<calcChain xmlns="http://schemas.openxmlformats.org/spreadsheetml/2006/main">
  <c r="C23" i="5" l="1"/>
  <c r="E24" i="2"/>
  <c r="E47" i="2" s="1"/>
  <c r="C24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W16" i="5"/>
  <c r="X2" i="5"/>
  <c r="N16" i="5"/>
  <c r="O16" i="5"/>
  <c r="P16" i="5"/>
  <c r="Q16" i="5"/>
  <c r="R16" i="5"/>
  <c r="S16" i="5"/>
  <c r="T16" i="5"/>
  <c r="U16" i="5"/>
  <c r="V16" i="5"/>
  <c r="M16" i="5"/>
  <c r="K16" i="5"/>
  <c r="J16" i="5"/>
  <c r="H16" i="5"/>
  <c r="G16" i="5"/>
  <c r="F16" i="5"/>
  <c r="E16" i="5"/>
  <c r="D16" i="5"/>
  <c r="C16" i="5"/>
  <c r="L16" i="5"/>
  <c r="I16" i="5"/>
  <c r="B16" i="5"/>
  <c r="X16" i="5" l="1"/>
  <c r="C26" i="5"/>
  <c r="C27" i="5"/>
  <c r="C59" i="2"/>
  <c r="C58" i="2"/>
  <c r="C57" i="2"/>
  <c r="C63" i="2" l="1"/>
  <c r="C66" i="2" s="1"/>
  <c r="C28" i="5"/>
</calcChain>
</file>

<file path=xl/sharedStrings.xml><?xml version="1.0" encoding="utf-8"?>
<sst xmlns="http://schemas.openxmlformats.org/spreadsheetml/2006/main" count="93" uniqueCount="81">
  <si>
    <t>Meals</t>
  </si>
  <si>
    <t>Material</t>
  </si>
  <si>
    <t>Travel</t>
  </si>
  <si>
    <t>Auto Repair</t>
  </si>
  <si>
    <t>Transportation</t>
  </si>
  <si>
    <t>Personal</t>
  </si>
  <si>
    <t>401K</t>
  </si>
  <si>
    <t>Hotel</t>
  </si>
  <si>
    <t>Summons</t>
  </si>
  <si>
    <t>Parking</t>
  </si>
  <si>
    <t>Cash Withdrawals</t>
  </si>
  <si>
    <t>Gas</t>
  </si>
  <si>
    <t>Entertainment</t>
  </si>
  <si>
    <t>Rent</t>
  </si>
  <si>
    <t>Office Expense</t>
  </si>
  <si>
    <t>Internet</t>
  </si>
  <si>
    <t>Insurance</t>
  </si>
  <si>
    <t>Auto Expense</t>
  </si>
  <si>
    <t>hotel</t>
  </si>
  <si>
    <t>Car Rental</t>
  </si>
  <si>
    <t>Utilities</t>
  </si>
  <si>
    <t>transportation</t>
  </si>
  <si>
    <t>Nancy</t>
  </si>
  <si>
    <t>Miscl</t>
  </si>
  <si>
    <t>INCOME</t>
  </si>
  <si>
    <t>Expenses</t>
  </si>
  <si>
    <t>EXPENSES</t>
  </si>
  <si>
    <t>Cash Withdrawal</t>
  </si>
  <si>
    <t>Outside Contractor</t>
  </si>
  <si>
    <t>Personal Expense</t>
  </si>
  <si>
    <t>Tolls</t>
  </si>
  <si>
    <t>Proffesional fees</t>
  </si>
  <si>
    <t>Bank Fees</t>
  </si>
  <si>
    <t xml:space="preserve">Outgoing Transfers </t>
  </si>
  <si>
    <t>Cell Phone Ex</t>
  </si>
  <si>
    <t>IRS tax payment</t>
  </si>
  <si>
    <t>Nancys Payroll</t>
  </si>
  <si>
    <t>Renatos Payroll</t>
  </si>
  <si>
    <t>workers comp</t>
  </si>
  <si>
    <t>Commercial Van</t>
  </si>
  <si>
    <t>Van Downpayment</t>
  </si>
  <si>
    <t>Equipment rental</t>
  </si>
  <si>
    <t>Equipment purchase</t>
  </si>
  <si>
    <t>Payroll Taxes</t>
  </si>
  <si>
    <t>Paroll Fees</t>
  </si>
  <si>
    <t>Total Expense</t>
  </si>
  <si>
    <t>Income</t>
  </si>
  <si>
    <t>Outgoing Transfers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</si>
  <si>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</si>
  <si>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</si>
  <si>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</si>
  <si>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</si>
  <si>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</si>
  <si>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</si>
  <si>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</si>
  <si>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</si>
  <si>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</si>
  <si>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</si>
  <si>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</si>
  <si>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</si>
  <si>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Toll</t>
  </si>
  <si>
    <t>Maintenance</t>
  </si>
  <si>
    <t>Office Ex</t>
  </si>
  <si>
    <t xml:space="preserve">Meals </t>
  </si>
  <si>
    <t>Shipping</t>
  </si>
  <si>
    <t>W/C</t>
  </si>
  <si>
    <t>370.0.48</t>
  </si>
  <si>
    <t>California</t>
  </si>
  <si>
    <t>Nancys Personal card</t>
  </si>
  <si>
    <t>Auto Payment</t>
  </si>
  <si>
    <t>Prof Fees</t>
  </si>
  <si>
    <t>Equip Purch</t>
  </si>
  <si>
    <t>Life Insurance</t>
  </si>
  <si>
    <t>Subscriptions</t>
  </si>
  <si>
    <t>Donation</t>
  </si>
  <si>
    <t>Total</t>
  </si>
  <si>
    <t>Transfers</t>
  </si>
  <si>
    <t xml:space="preserve">van Purchase </t>
  </si>
  <si>
    <t>Gross Income</t>
  </si>
  <si>
    <t>Net Income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</si>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</sst>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Fill="1"/>
    <xf numFmtId="44" fontId="0" fillId="0" borderId="0" xfId="1" applyFont="1" applyFill="1"/>
    <xf numFmtId="0" fontId="16" fillId="0" borderId="0" xfId="0" applyFont="1"/>
    <xf numFmtId="0" fontId="18" fillId="0" borderId="0" xfId="0" applyFont="1"/>
    <xf numFmtId="44" fontId="16" fillId="0" borderId="0" xfId="1" applyFont="1" applyFill="1"/>
    <xf numFmtId="0" fontId="16" fillId="0" borderId="0" xfId="0" applyFont="1" applyAlignment="1">
      <alignment horizontal="right"/>
    </xf>
    <xf numFmtId="44" fontId="16" fillId="0" borderId="0" xfId="0" applyNumberFormat="1" applyFont="1"/>
    <xf numFmtId="44" fontId="16" fillId="0" borderId="0" xfId="1" applyFont="1"/>
    <xf numFmtId="0" fontId="19" fillId="0" borderId="0" xfId="0" applyFont="1"/>
    <xf numFmtId="44" fontId="0" fillId="0" borderId="0" xfId="1" applyFont="1" applyAlignment="1"/>
    <xf numFmtId="0" fontId="16" fillId="0" borderId="10" xfId="0" applyFont="1" applyBorder="1"/>
    <xf numFmtId="0" fontId="0" fillId="0" borderId="10" xfId="0" applyBorder="1"/>
    <xf numFmtId="44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X15" sqref="X15"/>
    </sheetView>
  </sheetViews>
  <sheetFormatPr defaultRowHeight="15" x14ac:dyDescent="0.25"/>
  <cols>
    <col min="1" max="1" width="10.7109375" style="5" customWidth="1"/>
    <col min="2" max="2" width="10.5703125" bestFit="1" customWidth="1"/>
    <col min="3" max="3" width="12.5703125" bestFit="1" customWidth="1"/>
    <col min="4" max="5" width="10.5703125" bestFit="1" customWidth="1"/>
    <col min="6" max="8" width="9.28515625" bestFit="1" customWidth="1"/>
    <col min="9" max="9" width="10.5703125" bestFit="1" customWidth="1"/>
    <col min="10" max="11" width="9.28515625" bestFit="1" customWidth="1"/>
    <col min="12" max="12" width="10.5703125" bestFit="1" customWidth="1"/>
    <col min="13" max="13" width="9.28515625" bestFit="1" customWidth="1"/>
    <col min="14" max="14" width="12" customWidth="1"/>
    <col min="15" max="15" width="10.5703125" bestFit="1" customWidth="1"/>
    <col min="16" max="22" width="9.28515625" customWidth="1"/>
    <col min="23" max="23" width="13.140625" bestFit="1" customWidth="1"/>
    <col min="24" max="24" width="11.5703125" style="5" customWidth="1"/>
  </cols>
  <sheetData>
    <row r="1" spans="1:24" s="11" customFormat="1" x14ac:dyDescent="0.25">
      <c r="B1" s="11" t="s">
        <v>11</v>
      </c>
      <c r="C1" s="11" t="s">
        <v>60</v>
      </c>
      <c r="D1" s="11" t="s">
        <v>1</v>
      </c>
      <c r="E1" s="11" t="s">
        <v>9</v>
      </c>
      <c r="F1" s="11" t="s">
        <v>8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16</v>
      </c>
      <c r="M1" s="11" t="s">
        <v>5</v>
      </c>
      <c r="N1" s="11" t="s">
        <v>69</v>
      </c>
      <c r="O1" s="11" t="s">
        <v>70</v>
      </c>
      <c r="P1" s="11" t="s">
        <v>71</v>
      </c>
      <c r="Q1" s="11" t="s">
        <v>18</v>
      </c>
      <c r="R1" s="11" t="s">
        <v>72</v>
      </c>
      <c r="S1" s="11" t="s">
        <v>73</v>
      </c>
      <c r="T1" s="11" t="s">
        <v>21</v>
      </c>
      <c r="U1" s="11" t="s">
        <v>74</v>
      </c>
      <c r="V1" s="11" t="s">
        <v>2</v>
      </c>
      <c r="W1" s="11" t="s">
        <v>77</v>
      </c>
    </row>
    <row r="2" spans="1:24" x14ac:dyDescent="0.25">
      <c r="A2" s="5" t="s">
        <v>48</v>
      </c>
      <c r="B2" s="1">
        <v>233.01</v>
      </c>
      <c r="C2" s="1">
        <v>898.21</v>
      </c>
      <c r="D2" s="12" t="s">
        <v>66</v>
      </c>
      <c r="E2" s="1">
        <v>172.5</v>
      </c>
      <c r="F2" s="1">
        <v>0</v>
      </c>
      <c r="G2" s="1">
        <v>0</v>
      </c>
      <c r="H2" s="1">
        <v>0</v>
      </c>
      <c r="I2" s="1">
        <v>95.68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9">
        <f>SUM(B2:W2)</f>
        <v>1399.4</v>
      </c>
    </row>
    <row r="3" spans="1:24" x14ac:dyDescent="0.25">
      <c r="A3" s="5" t="s">
        <v>49</v>
      </c>
      <c r="B3" s="1">
        <v>158.51</v>
      </c>
      <c r="C3" s="1">
        <v>640.04999999999995</v>
      </c>
      <c r="D3" s="1">
        <v>52.9</v>
      </c>
      <c r="E3" s="1">
        <v>55</v>
      </c>
      <c r="F3" s="1">
        <v>0</v>
      </c>
      <c r="G3" s="1">
        <v>0</v>
      </c>
      <c r="H3" s="1">
        <v>0</v>
      </c>
      <c r="I3" s="1">
        <v>147.09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9">
        <f t="shared" ref="X3:X16" si="0">SUM(B3:W3)</f>
        <v>1053.55</v>
      </c>
    </row>
    <row r="4" spans="1:24" x14ac:dyDescent="0.25">
      <c r="A4" s="5" t="s">
        <v>50</v>
      </c>
      <c r="B4" s="1">
        <v>240.39</v>
      </c>
      <c r="C4" s="1">
        <v>1153.25</v>
      </c>
      <c r="D4" s="1">
        <v>95.82</v>
      </c>
      <c r="E4" s="1">
        <v>25.5</v>
      </c>
      <c r="F4" s="1">
        <v>0</v>
      </c>
      <c r="G4" s="1">
        <v>0</v>
      </c>
      <c r="H4" s="1">
        <v>114.06</v>
      </c>
      <c r="I4" s="1">
        <v>121.99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3000</v>
      </c>
      <c r="X4" s="9">
        <f t="shared" si="0"/>
        <v>4751.01</v>
      </c>
    </row>
    <row r="5" spans="1:24" x14ac:dyDescent="0.25">
      <c r="A5" s="5" t="s">
        <v>51</v>
      </c>
      <c r="B5" s="1">
        <v>123.94</v>
      </c>
      <c r="C5" s="1">
        <v>1098.75</v>
      </c>
      <c r="D5" s="1">
        <v>230.22</v>
      </c>
      <c r="E5" s="1">
        <v>387.25</v>
      </c>
      <c r="F5" s="1">
        <v>332.32</v>
      </c>
      <c r="G5" s="1">
        <v>86.15</v>
      </c>
      <c r="H5" s="1">
        <v>74.2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9">
        <f t="shared" si="0"/>
        <v>2332.83</v>
      </c>
    </row>
    <row r="6" spans="1:24" x14ac:dyDescent="0.25">
      <c r="A6" s="5" t="s">
        <v>52</v>
      </c>
      <c r="B6" s="1">
        <v>247.31</v>
      </c>
      <c r="C6" s="1">
        <v>1094.45</v>
      </c>
      <c r="D6" s="1">
        <v>410</v>
      </c>
      <c r="E6" s="1">
        <v>0</v>
      </c>
      <c r="F6" s="1">
        <v>0</v>
      </c>
      <c r="G6" s="1">
        <v>0</v>
      </c>
      <c r="H6" s="1">
        <v>24.14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9">
        <f t="shared" si="0"/>
        <v>1775.9</v>
      </c>
    </row>
    <row r="7" spans="1:24" x14ac:dyDescent="0.25">
      <c r="A7" s="5" t="s">
        <v>53</v>
      </c>
      <c r="B7" s="1">
        <v>77</v>
      </c>
      <c r="C7" s="1">
        <v>800</v>
      </c>
      <c r="D7" s="1">
        <v>51.09</v>
      </c>
      <c r="E7" s="1">
        <v>174.5</v>
      </c>
      <c r="F7" s="1">
        <v>0</v>
      </c>
      <c r="G7" s="1">
        <v>46.91</v>
      </c>
      <c r="H7" s="1">
        <v>9.3000000000000007</v>
      </c>
      <c r="I7" s="1">
        <v>16.38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9">
        <f t="shared" si="0"/>
        <v>1175.1800000000003</v>
      </c>
    </row>
    <row r="8" spans="1:24" x14ac:dyDescent="0.25">
      <c r="A8" s="5" t="s">
        <v>54</v>
      </c>
      <c r="B8" s="1">
        <v>68.02</v>
      </c>
      <c r="C8" s="1">
        <v>874.05</v>
      </c>
      <c r="D8" s="1">
        <v>0</v>
      </c>
      <c r="E8" s="1">
        <v>101.75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9">
        <f t="shared" si="0"/>
        <v>1043.82</v>
      </c>
    </row>
    <row r="9" spans="1:24" x14ac:dyDescent="0.25">
      <c r="A9" s="5" t="s">
        <v>55</v>
      </c>
      <c r="B9" s="1">
        <v>51</v>
      </c>
      <c r="C9" s="1">
        <v>647.47</v>
      </c>
      <c r="D9" s="1">
        <v>122.63</v>
      </c>
      <c r="E9" s="1">
        <v>59</v>
      </c>
      <c r="F9" s="1">
        <v>0</v>
      </c>
      <c r="G9" s="1">
        <v>0</v>
      </c>
      <c r="H9" s="1">
        <v>0</v>
      </c>
      <c r="I9" s="1">
        <v>14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9">
        <f t="shared" si="0"/>
        <v>894.1</v>
      </c>
    </row>
    <row r="10" spans="1:24" x14ac:dyDescent="0.25">
      <c r="A10" s="5" t="s">
        <v>56</v>
      </c>
      <c r="B10" s="1">
        <v>711.66</v>
      </c>
      <c r="C10" s="1">
        <v>81.3</v>
      </c>
      <c r="D10" s="1">
        <v>198.54</v>
      </c>
      <c r="E10" s="1">
        <v>307.25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296.07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9">
        <f t="shared" si="0"/>
        <v>1594.82</v>
      </c>
    </row>
    <row r="11" spans="1:24" x14ac:dyDescent="0.25">
      <c r="A11" s="5" t="s">
        <v>57</v>
      </c>
      <c r="B11" s="1">
        <v>168.32</v>
      </c>
      <c r="C11" s="1">
        <v>720.5</v>
      </c>
      <c r="D11" s="1">
        <v>14.49</v>
      </c>
      <c r="E11" s="1">
        <v>379</v>
      </c>
      <c r="F11" s="1">
        <v>0</v>
      </c>
      <c r="G11" s="1">
        <v>0</v>
      </c>
      <c r="H11" s="1">
        <v>0</v>
      </c>
      <c r="I11" s="1">
        <v>17.829999999999998</v>
      </c>
      <c r="J11" s="1">
        <v>0</v>
      </c>
      <c r="K11" s="1">
        <v>0</v>
      </c>
      <c r="L11" s="1">
        <v>0</v>
      </c>
      <c r="M11" s="1">
        <v>7.85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9">
        <f t="shared" si="0"/>
        <v>1307.9899999999998</v>
      </c>
    </row>
    <row r="12" spans="1:24" x14ac:dyDescent="0.25">
      <c r="A12" s="5" t="s">
        <v>58</v>
      </c>
      <c r="B12" s="1">
        <v>0</v>
      </c>
      <c r="C12" s="1">
        <v>354.6</v>
      </c>
      <c r="D12" s="1">
        <v>9.82</v>
      </c>
      <c r="E12" s="1">
        <v>285.5</v>
      </c>
      <c r="F12" s="1">
        <v>0</v>
      </c>
      <c r="G12" s="1">
        <v>82.79</v>
      </c>
      <c r="H12" s="1">
        <v>0</v>
      </c>
      <c r="I12" s="1">
        <v>47.41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9">
        <f t="shared" si="0"/>
        <v>780.12</v>
      </c>
    </row>
    <row r="13" spans="1:24" x14ac:dyDescent="0.25">
      <c r="A13" s="5" t="s">
        <v>59</v>
      </c>
      <c r="B13" s="1">
        <v>31.04</v>
      </c>
      <c r="C13" s="1">
        <v>831.8</v>
      </c>
      <c r="D13" s="1">
        <v>504.44</v>
      </c>
      <c r="E13" s="1">
        <v>7</v>
      </c>
      <c r="F13" s="1">
        <v>0</v>
      </c>
      <c r="G13" s="1">
        <v>0</v>
      </c>
      <c r="H13" s="1">
        <v>0</v>
      </c>
      <c r="I13" s="1">
        <v>87.86</v>
      </c>
      <c r="J13" s="1">
        <v>0</v>
      </c>
      <c r="K13" s="1">
        <v>0</v>
      </c>
      <c r="L13" s="1">
        <v>0</v>
      </c>
      <c r="M13" s="1">
        <v>16.68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9">
        <f t="shared" si="0"/>
        <v>1478.82</v>
      </c>
    </row>
    <row r="14" spans="1:24" x14ac:dyDescent="0.25">
      <c r="A14" s="5" t="s">
        <v>67</v>
      </c>
      <c r="B14" s="1">
        <v>48.6</v>
      </c>
      <c r="C14" s="1">
        <v>0</v>
      </c>
      <c r="D14" s="1">
        <v>231.86</v>
      </c>
      <c r="E14" s="1">
        <v>12.25</v>
      </c>
      <c r="F14" s="1">
        <v>0</v>
      </c>
      <c r="G14" s="1">
        <v>0</v>
      </c>
      <c r="H14" s="1">
        <v>0</v>
      </c>
      <c r="I14" s="1">
        <v>274.29000000000002</v>
      </c>
      <c r="J14" s="1">
        <v>0</v>
      </c>
      <c r="K14" s="1">
        <v>0</v>
      </c>
      <c r="L14" s="1">
        <v>0</v>
      </c>
      <c r="M14" s="1">
        <v>32.68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9">
        <f t="shared" si="0"/>
        <v>599.67999999999995</v>
      </c>
    </row>
    <row r="15" spans="1:24" x14ac:dyDescent="0.25">
      <c r="A15" s="5" t="s">
        <v>68</v>
      </c>
      <c r="B15" s="1">
        <v>92.58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98.96</v>
      </c>
      <c r="I15" s="1">
        <v>1467</v>
      </c>
      <c r="J15" s="1">
        <v>0</v>
      </c>
      <c r="K15" s="1">
        <v>0</v>
      </c>
      <c r="L15" s="1">
        <v>1690.37</v>
      </c>
      <c r="M15" s="1">
        <v>0</v>
      </c>
      <c r="N15" s="1">
        <v>7951.49</v>
      </c>
      <c r="O15" s="1">
        <v>2400</v>
      </c>
      <c r="P15" s="1">
        <v>908.07</v>
      </c>
      <c r="Q15" s="1">
        <v>198.82</v>
      </c>
      <c r="R15" s="1">
        <v>378</v>
      </c>
      <c r="S15" s="1">
        <v>463.72</v>
      </c>
      <c r="T15" s="1">
        <v>19</v>
      </c>
      <c r="U15" s="1">
        <v>66.349999999999994</v>
      </c>
      <c r="V15" s="1">
        <v>874.29</v>
      </c>
      <c r="W15" s="1">
        <v>0</v>
      </c>
      <c r="X15" s="9">
        <f t="shared" si="0"/>
        <v>16608.649999999998</v>
      </c>
    </row>
    <row r="16" spans="1:24" s="5" customFormat="1" x14ac:dyDescent="0.25">
      <c r="A16" s="5" t="s">
        <v>75</v>
      </c>
      <c r="B16" s="10">
        <f t="shared" ref="B16:M16" si="1">SUM(B2:B15)</f>
        <v>2251.3799999999997</v>
      </c>
      <c r="C16" s="10">
        <f t="shared" si="1"/>
        <v>9194.43</v>
      </c>
      <c r="D16" s="10">
        <f t="shared" si="1"/>
        <v>1921.81</v>
      </c>
      <c r="E16" s="10">
        <f t="shared" si="1"/>
        <v>1966.5</v>
      </c>
      <c r="F16" s="10">
        <f t="shared" si="1"/>
        <v>332.32</v>
      </c>
      <c r="G16" s="10">
        <f t="shared" si="1"/>
        <v>215.85000000000002</v>
      </c>
      <c r="H16" s="10">
        <f t="shared" si="1"/>
        <v>320.65999999999997</v>
      </c>
      <c r="I16" s="10">
        <f t="shared" si="1"/>
        <v>2289.5299999999997</v>
      </c>
      <c r="J16" s="10">
        <f t="shared" si="1"/>
        <v>0</v>
      </c>
      <c r="K16" s="10">
        <f t="shared" si="1"/>
        <v>0</v>
      </c>
      <c r="L16" s="10">
        <f t="shared" si="1"/>
        <v>1690.37</v>
      </c>
      <c r="M16" s="10">
        <f t="shared" si="1"/>
        <v>353.28000000000003</v>
      </c>
      <c r="N16" s="10">
        <f t="shared" ref="N16:W16" si="2">SUM(N2:N15)</f>
        <v>7951.49</v>
      </c>
      <c r="O16" s="10">
        <f t="shared" si="2"/>
        <v>2400</v>
      </c>
      <c r="P16" s="10">
        <f t="shared" si="2"/>
        <v>908.07</v>
      </c>
      <c r="Q16" s="10">
        <f t="shared" si="2"/>
        <v>198.82</v>
      </c>
      <c r="R16" s="10">
        <f t="shared" si="2"/>
        <v>378</v>
      </c>
      <c r="S16" s="10">
        <f t="shared" si="2"/>
        <v>463.72</v>
      </c>
      <c r="T16" s="10">
        <f t="shared" si="2"/>
        <v>19</v>
      </c>
      <c r="U16" s="10">
        <f t="shared" si="2"/>
        <v>66.349999999999994</v>
      </c>
      <c r="V16" s="10">
        <f t="shared" si="2"/>
        <v>874.29</v>
      </c>
      <c r="W16" s="10">
        <f t="shared" si="2"/>
        <v>3000</v>
      </c>
      <c r="X16" s="9">
        <f t="shared" si="0"/>
        <v>36795.869999999995</v>
      </c>
    </row>
    <row r="22" spans="1:3" x14ac:dyDescent="0.25">
      <c r="A22" s="5" t="s">
        <v>46</v>
      </c>
    </row>
    <row r="23" spans="1:3" x14ac:dyDescent="0.25">
      <c r="A23" s="5" t="s">
        <v>10</v>
      </c>
      <c r="C23" s="2">
        <f>'Profit and Loss Banking'!C60</f>
        <v>56856.06</v>
      </c>
    </row>
    <row r="24" spans="1:3" x14ac:dyDescent="0.25">
      <c r="A24" s="13" t="s">
        <v>76</v>
      </c>
      <c r="B24" s="14"/>
      <c r="C24" s="15">
        <f>'Profit and Loss Banking'!C61</f>
        <v>46363.4</v>
      </c>
    </row>
    <row r="26" spans="1:3" x14ac:dyDescent="0.25">
      <c r="A26" s="5" t="s">
        <v>78</v>
      </c>
      <c r="C26" s="2">
        <f>SUM(C23:C25)</f>
        <v>103219.45999999999</v>
      </c>
    </row>
    <row r="27" spans="1:3" x14ac:dyDescent="0.25">
      <c r="A27" s="5" t="s">
        <v>25</v>
      </c>
      <c r="C27" s="2">
        <f>X16</f>
        <v>36795.869999999995</v>
      </c>
    </row>
    <row r="28" spans="1:3" x14ac:dyDescent="0.25">
      <c r="A28" s="5" t="s">
        <v>79</v>
      </c>
      <c r="C28" s="2">
        <f>C26-C27</f>
        <v>66423.59</v>
      </c>
    </row>
  </sheetData>
  <pageMargins left="0.21" right="0.17" top="0.75" bottom="0.75" header="0.3" footer="0.3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topLeftCell="A37" workbookViewId="0">
      <selection activeCell="A49" sqref="A49:XFD54"/>
    </sheetView>
  </sheetViews>
  <sheetFormatPr defaultRowHeight="15" x14ac:dyDescent="0.25"/>
  <cols>
    <col min="2" max="2" width="18.5703125" customWidth="1"/>
    <col min="3" max="3" width="14.28515625" style="1" bestFit="1" customWidth="1"/>
    <col min="5" max="5" width="14.28515625" style="4" bestFit="1" customWidth="1"/>
    <col min="6" max="7" width="11.5703125" bestFit="1" customWidth="1"/>
    <col min="10" max="10" width="14.28515625" bestFit="1" customWidth="1"/>
    <col min="11" max="11" width="11.5703125" bestFit="1" customWidth="1"/>
  </cols>
  <sheetData>
    <row r="3" spans="2:5" ht="15.75" x14ac:dyDescent="0.25">
      <c r="B3" s="6" t="s">
        <v>24</v>
      </c>
      <c r="E3" s="4">
        <v>981112.08</v>
      </c>
    </row>
    <row r="6" spans="2:5" ht="15.75" x14ac:dyDescent="0.25">
      <c r="B6" s="6" t="s">
        <v>26</v>
      </c>
    </row>
    <row r="8" spans="2:5" x14ac:dyDescent="0.25">
      <c r="B8" t="s">
        <v>6</v>
      </c>
      <c r="E8" s="4">
        <v>339</v>
      </c>
    </row>
    <row r="9" spans="2:5" x14ac:dyDescent="0.25">
      <c r="B9" t="s">
        <v>17</v>
      </c>
      <c r="E9" s="4">
        <v>1480.16</v>
      </c>
    </row>
    <row r="10" spans="2:5" x14ac:dyDescent="0.25">
      <c r="B10" t="s">
        <v>3</v>
      </c>
      <c r="E10" s="4">
        <v>3665.97</v>
      </c>
    </row>
    <row r="11" spans="2:5" x14ac:dyDescent="0.25">
      <c r="B11" t="s">
        <v>32</v>
      </c>
      <c r="E11" s="4">
        <v>2234.9499999999998</v>
      </c>
    </row>
    <row r="12" spans="2:5" x14ac:dyDescent="0.25">
      <c r="B12" s="3" t="s">
        <v>19</v>
      </c>
      <c r="C12" s="4"/>
      <c r="D12" s="3"/>
      <c r="E12" s="4">
        <v>13077.33</v>
      </c>
    </row>
    <row r="13" spans="2:5" x14ac:dyDescent="0.25">
      <c r="B13" s="3" t="s">
        <v>27</v>
      </c>
      <c r="C13" s="4"/>
      <c r="D13" s="3"/>
      <c r="E13" s="4">
        <v>56856.06</v>
      </c>
    </row>
    <row r="14" spans="2:5" x14ac:dyDescent="0.25">
      <c r="B14" t="s">
        <v>34</v>
      </c>
      <c r="E14" s="4">
        <v>4826.72</v>
      </c>
    </row>
    <row r="15" spans="2:5" x14ac:dyDescent="0.25">
      <c r="B15" t="s">
        <v>39</v>
      </c>
      <c r="E15" s="4">
        <v>4990.7</v>
      </c>
    </row>
    <row r="16" spans="2:5" x14ac:dyDescent="0.25">
      <c r="B16" t="s">
        <v>12</v>
      </c>
      <c r="E16" s="4">
        <v>1075.77</v>
      </c>
    </row>
    <row r="17" spans="2:11" x14ac:dyDescent="0.25">
      <c r="B17" t="s">
        <v>42</v>
      </c>
      <c r="E17" s="4">
        <v>195</v>
      </c>
    </row>
    <row r="18" spans="2:11" x14ac:dyDescent="0.25">
      <c r="B18" t="s">
        <v>41</v>
      </c>
      <c r="E18" s="4">
        <v>508</v>
      </c>
    </row>
    <row r="19" spans="2:11" x14ac:dyDescent="0.25">
      <c r="B19" t="s">
        <v>11</v>
      </c>
      <c r="E19" s="4">
        <v>12596.19</v>
      </c>
    </row>
    <row r="20" spans="2:11" x14ac:dyDescent="0.25">
      <c r="B20" t="s">
        <v>7</v>
      </c>
      <c r="E20" s="4">
        <v>39340.57</v>
      </c>
    </row>
    <row r="21" spans="2:11" x14ac:dyDescent="0.25">
      <c r="B21" t="s">
        <v>16</v>
      </c>
      <c r="E21" s="4">
        <v>5594.58</v>
      </c>
    </row>
    <row r="22" spans="2:11" x14ac:dyDescent="0.25">
      <c r="B22" t="s">
        <v>15</v>
      </c>
      <c r="E22" s="4">
        <v>675.51</v>
      </c>
    </row>
    <row r="23" spans="2:11" x14ac:dyDescent="0.25">
      <c r="B23" t="s">
        <v>35</v>
      </c>
      <c r="E23" s="4">
        <v>500</v>
      </c>
    </row>
    <row r="24" spans="2:11" x14ac:dyDescent="0.25">
      <c r="B24" t="s">
        <v>1</v>
      </c>
      <c r="E24" s="4">
        <f>84780.93+4500+4577.94+52500+3300</f>
        <v>149658.87</v>
      </c>
    </row>
    <row r="25" spans="2:11" x14ac:dyDescent="0.25">
      <c r="B25" t="s">
        <v>0</v>
      </c>
      <c r="E25" s="4">
        <v>12626.53</v>
      </c>
    </row>
    <row r="26" spans="2:11" x14ac:dyDescent="0.25">
      <c r="B26" t="s">
        <v>23</v>
      </c>
      <c r="E26" s="4">
        <v>2800</v>
      </c>
    </row>
    <row r="27" spans="2:11" x14ac:dyDescent="0.25">
      <c r="B27" t="s">
        <v>36</v>
      </c>
      <c r="E27" s="4">
        <v>1811.01</v>
      </c>
    </row>
    <row r="28" spans="2:11" x14ac:dyDescent="0.25">
      <c r="B28" t="s">
        <v>14</v>
      </c>
      <c r="E28" s="4">
        <v>16746.14</v>
      </c>
    </row>
    <row r="29" spans="2:11" x14ac:dyDescent="0.25">
      <c r="B29" s="3" t="s">
        <v>33</v>
      </c>
      <c r="C29" s="4"/>
      <c r="D29" s="3"/>
      <c r="E29" s="4">
        <v>46363.4</v>
      </c>
    </row>
    <row r="30" spans="2:11" x14ac:dyDescent="0.25">
      <c r="B30" s="3" t="s">
        <v>28</v>
      </c>
      <c r="C30" s="4"/>
      <c r="D30" s="3"/>
      <c r="E30" s="4">
        <v>566809.04</v>
      </c>
      <c r="K30" s="2"/>
    </row>
    <row r="31" spans="2:11" x14ac:dyDescent="0.25">
      <c r="B31" s="3" t="s">
        <v>9</v>
      </c>
      <c r="C31" s="4"/>
      <c r="D31" s="3"/>
      <c r="E31" s="4">
        <v>5291.33</v>
      </c>
    </row>
    <row r="32" spans="2:11" x14ac:dyDescent="0.25">
      <c r="B32" s="3" t="s">
        <v>44</v>
      </c>
      <c r="C32" s="4"/>
      <c r="D32" s="3"/>
      <c r="E32" s="4">
        <v>393.68</v>
      </c>
    </row>
    <row r="33" spans="2:7" x14ac:dyDescent="0.25">
      <c r="B33" s="3" t="s">
        <v>43</v>
      </c>
      <c r="C33" s="4"/>
      <c r="D33" s="3"/>
      <c r="E33" s="4">
        <v>3048.5</v>
      </c>
    </row>
    <row r="34" spans="2:7" x14ac:dyDescent="0.25">
      <c r="B34" s="3" t="s">
        <v>29</v>
      </c>
      <c r="C34" s="4"/>
      <c r="D34" s="3"/>
      <c r="E34" s="4">
        <v>18624.95</v>
      </c>
      <c r="G34" s="2"/>
    </row>
    <row r="35" spans="2:7" x14ac:dyDescent="0.25">
      <c r="B35" s="3" t="s">
        <v>31</v>
      </c>
      <c r="C35" s="4"/>
      <c r="D35" s="3"/>
      <c r="E35" s="4">
        <v>200</v>
      </c>
    </row>
    <row r="36" spans="2:7" x14ac:dyDescent="0.25">
      <c r="B36" s="3" t="s">
        <v>37</v>
      </c>
      <c r="C36" s="4"/>
      <c r="D36" s="3"/>
      <c r="E36" s="4">
        <v>5691.16</v>
      </c>
    </row>
    <row r="37" spans="2:7" x14ac:dyDescent="0.25">
      <c r="B37" s="3" t="s">
        <v>13</v>
      </c>
      <c r="C37" s="4"/>
      <c r="D37" s="3"/>
      <c r="E37" s="4">
        <v>22050</v>
      </c>
    </row>
    <row r="38" spans="2:7" x14ac:dyDescent="0.25">
      <c r="B38" t="s">
        <v>8</v>
      </c>
      <c r="E38" s="4">
        <v>9551.49</v>
      </c>
    </row>
    <row r="39" spans="2:7" x14ac:dyDescent="0.25">
      <c r="B39" t="s">
        <v>30</v>
      </c>
      <c r="E39" s="4">
        <v>105.43</v>
      </c>
    </row>
    <row r="40" spans="2:7" x14ac:dyDescent="0.25">
      <c r="B40" t="s">
        <v>4</v>
      </c>
      <c r="E40" s="4">
        <v>2027.58</v>
      </c>
    </row>
    <row r="41" spans="2:7" x14ac:dyDescent="0.25">
      <c r="B41" t="s">
        <v>2</v>
      </c>
      <c r="E41" s="4">
        <v>19960.439999999999</v>
      </c>
    </row>
    <row r="42" spans="2:7" x14ac:dyDescent="0.25">
      <c r="B42" t="s">
        <v>20</v>
      </c>
      <c r="E42" s="4">
        <v>3905.88</v>
      </c>
    </row>
    <row r="43" spans="2:7" x14ac:dyDescent="0.25">
      <c r="B43" t="s">
        <v>40</v>
      </c>
      <c r="E43" s="4">
        <v>1000</v>
      </c>
    </row>
    <row r="44" spans="2:7" x14ac:dyDescent="0.25">
      <c r="B44" t="s">
        <v>38</v>
      </c>
      <c r="E44" s="4">
        <v>4506</v>
      </c>
    </row>
    <row r="47" spans="2:7" x14ac:dyDescent="0.25">
      <c r="D47" s="8" t="s">
        <v>45</v>
      </c>
      <c r="E47" s="7">
        <f>SUM(E8:E46)</f>
        <v>1041127.9400000001</v>
      </c>
    </row>
    <row r="48" spans="2:7" x14ac:dyDescent="0.25">
      <c r="D48" s="8"/>
      <c r="E48" s="7"/>
    </row>
    <row r="49" spans="1:10" x14ac:dyDescent="0.25">
      <c r="D49" s="8"/>
      <c r="E49" s="7"/>
    </row>
    <row r="50" spans="1:10" x14ac:dyDescent="0.25">
      <c r="E50" s="7"/>
    </row>
    <row r="57" spans="1:10" x14ac:dyDescent="0.25">
      <c r="B57" t="s">
        <v>78</v>
      </c>
      <c r="C57" s="1">
        <f>E3</f>
        <v>981112.08</v>
      </c>
      <c r="J57" s="2"/>
    </row>
    <row r="58" spans="1:10" x14ac:dyDescent="0.25">
      <c r="B58" t="s">
        <v>25</v>
      </c>
      <c r="C58" s="1">
        <f>E47</f>
        <v>1041127.9400000001</v>
      </c>
      <c r="F58" s="2"/>
      <c r="J58" s="2"/>
    </row>
    <row r="59" spans="1:10" x14ac:dyDescent="0.25">
      <c r="B59" t="s">
        <v>5</v>
      </c>
      <c r="C59" s="1">
        <f>E34</f>
        <v>18624.95</v>
      </c>
    </row>
    <row r="60" spans="1:10" x14ac:dyDescent="0.25">
      <c r="A60" t="s">
        <v>22</v>
      </c>
      <c r="B60" t="s">
        <v>10</v>
      </c>
      <c r="C60" s="1">
        <v>56856.06</v>
      </c>
      <c r="F60" s="2"/>
    </row>
    <row r="61" spans="1:10" x14ac:dyDescent="0.25">
      <c r="A61" t="s">
        <v>22</v>
      </c>
      <c r="B61" t="s">
        <v>47</v>
      </c>
      <c r="C61" s="1">
        <v>46363.4</v>
      </c>
    </row>
    <row r="62" spans="1:10" x14ac:dyDescent="0.25">
      <c r="F62" s="2"/>
    </row>
    <row r="63" spans="1:10" x14ac:dyDescent="0.25">
      <c r="B63" t="s">
        <v>45</v>
      </c>
      <c r="C63" s="1">
        <f>C58-C59-C60-C61</f>
        <v>919283.53000000014</v>
      </c>
    </row>
    <row r="66" spans="2:3" x14ac:dyDescent="0.25">
      <c r="B66" t="s">
        <v>80</v>
      </c>
      <c r="C66" s="1">
        <f>C57-C63</f>
        <v>61828.549999999814</v>
      </c>
    </row>
  </sheetData>
  <sortState ref="B8:E44">
    <sortCondition ref="B8:B44"/>
  </sortState>
  <pageMargins left="0.7" right="0.7" top="0.33" bottom="0.17" header="0.3" footer="0.3"/>
  <pageSetup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Report </vt:lpstr>
      <vt:lpstr>Profit and Loss Banking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2017-02-24T16:56:17Z</cp:lastPrinted>
  <dcterms:created xsi:type="dcterms:W3CDTF">2017-02-21T23:49:10Z</dcterms:created>
  <dcterms:modified xsi:type="dcterms:W3CDTF">2017-02-25T00:35:00Z</dcterms:modified>
</cp:coreProperties>
</file>